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8" windowWidth="14808" windowHeight="8016"/>
  </bookViews>
  <sheets>
    <sheet name="無保証Ｂ書式" sheetId="2" r:id="rId1"/>
    <sheet name="無保証Ｃ書式" sheetId="5" r:id="rId2"/>
    <sheet name="入力内容確認シート" sheetId="6" r:id="rId3"/>
    <sheet name="記入例B" sheetId="7" r:id="rId4"/>
    <sheet name="記入例C" sheetId="8" r:id="rId5"/>
  </sheets>
  <definedNames>
    <definedName name="_xlnm.Print_Area" localSheetId="4">記入例C!$A$1:$AB$43</definedName>
    <definedName name="_xlnm.Print_Area" localSheetId="1">無保証Ｃ書式!$A$1:$T$41</definedName>
  </definedNames>
  <calcPr calcId="162913"/>
</workbook>
</file>

<file path=xl/calcChain.xml><?xml version="1.0" encoding="utf-8"?>
<calcChain xmlns="http://schemas.openxmlformats.org/spreadsheetml/2006/main">
  <c r="B11" i="5" l="1"/>
  <c r="I19" i="2" l="1"/>
  <c r="I18" i="2"/>
  <c r="J19" i="2"/>
  <c r="J18" i="2"/>
  <c r="N3" i="5"/>
  <c r="Q3" i="5"/>
  <c r="R3" i="5"/>
  <c r="S3" i="5"/>
  <c r="T3" i="5"/>
  <c r="C13" i="2" l="1"/>
  <c r="I29" i="5" l="1"/>
  <c r="I27" i="5"/>
  <c r="I25" i="5"/>
  <c r="I23" i="5"/>
  <c r="I21" i="5"/>
  <c r="I19" i="5"/>
  <c r="I17" i="5"/>
  <c r="I15" i="5"/>
  <c r="I13" i="5"/>
  <c r="I11" i="5"/>
  <c r="F29" i="5"/>
  <c r="F27" i="5"/>
  <c r="F25" i="5"/>
  <c r="F23" i="5"/>
  <c r="F21" i="5"/>
  <c r="F19" i="5"/>
  <c r="F17" i="5"/>
  <c r="F15" i="5"/>
  <c r="F13" i="5"/>
  <c r="F11" i="5"/>
  <c r="B29" i="5"/>
  <c r="B27" i="5"/>
  <c r="B25" i="5"/>
  <c r="B23" i="5"/>
  <c r="B21" i="5"/>
  <c r="B19" i="5"/>
  <c r="B17" i="5"/>
  <c r="B15" i="5"/>
  <c r="B13" i="5"/>
  <c r="J11" i="2" l="1"/>
  <c r="J12" i="2"/>
  <c r="H6" i="5" l="1"/>
  <c r="N103" i="8" l="1"/>
  <c r="J28" i="8" s="1"/>
  <c r="M103" i="8"/>
  <c r="J26" i="8" s="1"/>
  <c r="L63" i="8"/>
  <c r="G22" i="8" s="1"/>
  <c r="K63" i="8"/>
  <c r="G26" i="8" s="1"/>
  <c r="H49" i="8"/>
  <c r="C49" i="8"/>
  <c r="C30" i="8"/>
  <c r="G28" i="8"/>
  <c r="C28" i="8"/>
  <c r="C26" i="8"/>
  <c r="J24" i="8"/>
  <c r="G24" i="8"/>
  <c r="C24" i="8"/>
  <c r="J22" i="8"/>
  <c r="C22" i="8"/>
  <c r="J20" i="8"/>
  <c r="G20" i="8"/>
  <c r="C20" i="8"/>
  <c r="J18" i="8"/>
  <c r="G18" i="8"/>
  <c r="C18" i="8"/>
  <c r="J16" i="8"/>
  <c r="G16" i="8"/>
  <c r="C16" i="8"/>
  <c r="J14" i="8"/>
  <c r="G14" i="8"/>
  <c r="C14" i="8"/>
  <c r="J12" i="8"/>
  <c r="G12" i="8"/>
  <c r="C12" i="8"/>
  <c r="I7" i="8"/>
  <c r="F7" i="8"/>
  <c r="U4" i="8"/>
  <c r="T4" i="8"/>
  <c r="S4" i="8"/>
  <c r="R4" i="8"/>
  <c r="O4" i="8"/>
  <c r="K18" i="7"/>
  <c r="J18" i="7"/>
  <c r="I17" i="7"/>
  <c r="H17" i="7"/>
  <c r="F17" i="7"/>
  <c r="E17" i="7"/>
  <c r="D17" i="7"/>
  <c r="C17" i="7"/>
  <c r="K16" i="7"/>
  <c r="J16" i="7"/>
  <c r="K15" i="7"/>
  <c r="J15" i="7"/>
  <c r="I14" i="7"/>
  <c r="H14" i="7"/>
  <c r="F14" i="7"/>
  <c r="E14" i="7"/>
  <c r="E21" i="7" s="1"/>
  <c r="D14" i="7"/>
  <c r="C14" i="7"/>
  <c r="K13" i="7"/>
  <c r="J13" i="7"/>
  <c r="K12" i="7"/>
  <c r="J12" i="7"/>
  <c r="I21" i="7" l="1"/>
  <c r="F21" i="7"/>
  <c r="K17" i="7"/>
  <c r="J17" i="7"/>
  <c r="H21" i="7"/>
  <c r="D21" i="7"/>
  <c r="C21" i="7"/>
  <c r="J14" i="7"/>
  <c r="G30" i="8"/>
  <c r="J30" i="8"/>
  <c r="K14" i="7"/>
  <c r="M102" i="5"/>
  <c r="L102" i="5"/>
  <c r="K62" i="5"/>
  <c r="J62" i="5"/>
  <c r="G48" i="5"/>
  <c r="B48" i="5"/>
  <c r="J21" i="7" l="1"/>
  <c r="K21" i="7"/>
  <c r="G1" i="6"/>
  <c r="E1" i="6"/>
  <c r="G19" i="6"/>
  <c r="H18" i="6"/>
  <c r="G21" i="6"/>
  <c r="G20" i="6"/>
  <c r="G18" i="6"/>
  <c r="G17" i="6"/>
  <c r="E16" i="2"/>
  <c r="C16" i="2"/>
  <c r="J17" i="2"/>
  <c r="J15" i="2"/>
  <c r="J14" i="2"/>
  <c r="I17" i="2"/>
  <c r="I15" i="2"/>
  <c r="I14" i="2"/>
  <c r="I12" i="2"/>
  <c r="I11" i="2"/>
  <c r="H13" i="2"/>
  <c r="E13" i="2"/>
  <c r="G13" i="2"/>
  <c r="D13" i="2"/>
  <c r="B13" i="2"/>
  <c r="J13" i="2" l="1"/>
  <c r="B19" i="6"/>
  <c r="B8" i="6"/>
  <c r="B18" i="6"/>
  <c r="B7" i="6"/>
  <c r="B6" i="6"/>
  <c r="B13" i="6"/>
  <c r="B5" i="6"/>
  <c r="B12" i="6"/>
  <c r="B4" i="6"/>
  <c r="B21" i="6"/>
  <c r="B17" i="6"/>
  <c r="B10" i="6"/>
  <c r="B9" i="6"/>
  <c r="B11" i="6"/>
  <c r="B20" i="6"/>
  <c r="G22" i="6"/>
  <c r="E20" i="2"/>
  <c r="I13" i="2"/>
  <c r="C20" i="2"/>
  <c r="H21" i="6"/>
  <c r="H20" i="6"/>
  <c r="H19" i="6"/>
  <c r="H17" i="6"/>
  <c r="M13" i="6"/>
  <c r="L13" i="6"/>
  <c r="K13" i="6"/>
  <c r="J13" i="6"/>
  <c r="I13" i="6"/>
  <c r="G13" i="6"/>
  <c r="E13" i="6"/>
  <c r="C13" i="6"/>
  <c r="M12" i="6"/>
  <c r="M11" i="6"/>
  <c r="M10" i="6"/>
  <c r="M9" i="6"/>
  <c r="M8" i="6"/>
  <c r="M7" i="6"/>
  <c r="M6" i="6"/>
  <c r="M5" i="6"/>
  <c r="L12" i="6"/>
  <c r="L11" i="6"/>
  <c r="L10" i="6"/>
  <c r="L9" i="6"/>
  <c r="L8" i="6"/>
  <c r="L7" i="6"/>
  <c r="L6" i="6"/>
  <c r="L5" i="6"/>
  <c r="L4" i="6"/>
  <c r="K12" i="6"/>
  <c r="K11" i="6"/>
  <c r="K10" i="6"/>
  <c r="K9" i="6"/>
  <c r="K8" i="6"/>
  <c r="K7" i="6"/>
  <c r="K6" i="6"/>
  <c r="K5" i="6"/>
  <c r="J12" i="6"/>
  <c r="J11" i="6"/>
  <c r="J10" i="6"/>
  <c r="J9" i="6"/>
  <c r="J8" i="6"/>
  <c r="J7" i="6"/>
  <c r="J6" i="6"/>
  <c r="J5" i="6"/>
  <c r="I12" i="6"/>
  <c r="I11" i="6"/>
  <c r="I10" i="6"/>
  <c r="I9" i="6"/>
  <c r="I8" i="6"/>
  <c r="I7" i="6"/>
  <c r="I6" i="6"/>
  <c r="I5" i="6"/>
  <c r="M4" i="6"/>
  <c r="K4" i="6"/>
  <c r="J4" i="6"/>
  <c r="I4" i="6"/>
  <c r="G12" i="6"/>
  <c r="G11" i="6"/>
  <c r="G10" i="6"/>
  <c r="G9" i="6"/>
  <c r="G8" i="6"/>
  <c r="G7" i="6"/>
  <c r="G6" i="6"/>
  <c r="G5" i="6"/>
  <c r="G4" i="6"/>
  <c r="E12" i="6"/>
  <c r="E11" i="6"/>
  <c r="E10" i="6"/>
  <c r="E9" i="6"/>
  <c r="E8" i="6"/>
  <c r="E7" i="6"/>
  <c r="E6" i="6"/>
  <c r="E5" i="6"/>
  <c r="E4" i="6"/>
  <c r="H22" i="6" l="1"/>
  <c r="C12" i="6"/>
  <c r="C11" i="6"/>
  <c r="C10" i="6"/>
  <c r="C9" i="6"/>
  <c r="C8" i="6"/>
  <c r="C7" i="6"/>
  <c r="C6" i="6"/>
  <c r="C5" i="6"/>
  <c r="C4" i="6"/>
  <c r="F13" i="6"/>
  <c r="F12" i="6"/>
  <c r="F11" i="6"/>
  <c r="F10" i="6"/>
  <c r="F9" i="6"/>
  <c r="F8" i="6"/>
  <c r="F6" i="6"/>
  <c r="H13" i="6"/>
  <c r="H12" i="6"/>
  <c r="H11" i="6"/>
  <c r="H10" i="6"/>
  <c r="H9" i="6"/>
  <c r="H8" i="6"/>
  <c r="H7" i="6"/>
  <c r="H6" i="6"/>
  <c r="F7" i="6"/>
  <c r="F5" i="6"/>
  <c r="H5" i="6"/>
  <c r="H4" i="6"/>
  <c r="F4" i="6"/>
  <c r="D4" i="6"/>
  <c r="D13" i="6"/>
  <c r="D12" i="6"/>
  <c r="D11" i="6"/>
  <c r="D10" i="6"/>
  <c r="D9" i="6"/>
  <c r="D8" i="6"/>
  <c r="D7" i="6"/>
  <c r="D6" i="6"/>
  <c r="D5" i="6"/>
  <c r="E6" i="5"/>
  <c r="F17" i="6" l="1"/>
  <c r="J17" i="6" s="1"/>
  <c r="E20" i="6"/>
  <c r="I20" i="6" s="1"/>
  <c r="E19" i="6"/>
  <c r="I19" i="6" s="1"/>
  <c r="E18" i="6"/>
  <c r="I18" i="6" s="1"/>
  <c r="E17" i="6"/>
  <c r="E21" i="6"/>
  <c r="I21" i="6" s="1"/>
  <c r="F21" i="6"/>
  <c r="J21" i="6" s="1"/>
  <c r="F20" i="6"/>
  <c r="J20" i="6" s="1"/>
  <c r="F19" i="6"/>
  <c r="J19" i="6" s="1"/>
  <c r="F18" i="6"/>
  <c r="J18" i="6" s="1"/>
  <c r="H16" i="2"/>
  <c r="G16" i="2"/>
  <c r="G20" i="2" s="1"/>
  <c r="D16" i="2"/>
  <c r="D20" i="2" s="1"/>
  <c r="B16" i="2"/>
  <c r="E22" i="6" l="1"/>
  <c r="I22" i="6" s="1"/>
  <c r="I17" i="6"/>
  <c r="F22" i="6"/>
  <c r="J22" i="6" s="1"/>
  <c r="H20" i="2"/>
  <c r="J16" i="2"/>
  <c r="J20" i="2" s="1"/>
  <c r="I16" i="2"/>
  <c r="I20" i="2" s="1"/>
  <c r="B20" i="2"/>
</calcChain>
</file>

<file path=xl/sharedStrings.xml><?xml version="1.0" encoding="utf-8"?>
<sst xmlns="http://schemas.openxmlformats.org/spreadsheetml/2006/main" count="402" uniqueCount="172">
  <si>
    <t>（無保証Ｂ書式）</t>
    <rPh sb="1" eb="4">
      <t>ムホショウ</t>
    </rPh>
    <rPh sb="5" eb="7">
      <t>ショシキ</t>
    </rPh>
    <phoneticPr fontId="1"/>
  </si>
  <si>
    <t>神奈川県中小企業制度融資無保証報告書</t>
    <rPh sb="0" eb="4">
      <t>カナガワケン</t>
    </rPh>
    <rPh sb="4" eb="6">
      <t>チュウショウ</t>
    </rPh>
    <rPh sb="6" eb="8">
      <t>キギョウ</t>
    </rPh>
    <rPh sb="8" eb="10">
      <t>セイド</t>
    </rPh>
    <rPh sb="10" eb="12">
      <t>ユウシ</t>
    </rPh>
    <rPh sb="12" eb="15">
      <t>ムホショウ</t>
    </rPh>
    <rPh sb="15" eb="17">
      <t>ホウコク</t>
    </rPh>
    <rPh sb="17" eb="18">
      <t>ショ</t>
    </rPh>
    <phoneticPr fontId="1"/>
  </si>
  <si>
    <t>（単位：千円）</t>
    <rPh sb="1" eb="3">
      <t>タンイ</t>
    </rPh>
    <rPh sb="4" eb="6">
      <t>センエン</t>
    </rPh>
    <phoneticPr fontId="1"/>
  </si>
  <si>
    <t>資金名</t>
    <rPh sb="0" eb="2">
      <t>シキン</t>
    </rPh>
    <rPh sb="2" eb="3">
      <t>メイ</t>
    </rPh>
    <phoneticPr fontId="1"/>
  </si>
  <si>
    <t>前月末貸出残高</t>
    <rPh sb="0" eb="2">
      <t>ゼンゲツ</t>
    </rPh>
    <rPh sb="2" eb="3">
      <t>マツ</t>
    </rPh>
    <rPh sb="3" eb="5">
      <t>カシダシ</t>
    </rPh>
    <rPh sb="5" eb="7">
      <t>ザンダカ</t>
    </rPh>
    <phoneticPr fontId="1"/>
  </si>
  <si>
    <t>当月中貸出額</t>
    <rPh sb="0" eb="3">
      <t>トウゲツチュウ</t>
    </rPh>
    <rPh sb="3" eb="5">
      <t>カシダシ</t>
    </rPh>
    <rPh sb="5" eb="6">
      <t>ガク</t>
    </rPh>
    <phoneticPr fontId="1"/>
  </si>
  <si>
    <t>当月中償還額</t>
    <rPh sb="0" eb="3">
      <t>トウゲツチュウ</t>
    </rPh>
    <rPh sb="3" eb="5">
      <t>ショウカン</t>
    </rPh>
    <rPh sb="5" eb="6">
      <t>ガク</t>
    </rPh>
    <phoneticPr fontId="1"/>
  </si>
  <si>
    <t>当月末貸出残高</t>
    <rPh sb="0" eb="3">
      <t>トウゲツマツ</t>
    </rPh>
    <rPh sb="3" eb="5">
      <t>カシダシ</t>
    </rPh>
    <rPh sb="5" eb="7">
      <t>ザンダカ</t>
    </rPh>
    <phoneticPr fontId="1"/>
  </si>
  <si>
    <t>件数</t>
    <rPh sb="0" eb="2">
      <t>ケンスウ</t>
    </rPh>
    <phoneticPr fontId="1"/>
  </si>
  <si>
    <t>金額</t>
    <rPh sb="0" eb="2">
      <t>キンガク</t>
    </rPh>
    <phoneticPr fontId="1"/>
  </si>
  <si>
    <t>輸出入促進資金</t>
    <rPh sb="0" eb="3">
      <t>ユシュツニュウ</t>
    </rPh>
    <rPh sb="3" eb="5">
      <t>ソクシン</t>
    </rPh>
    <rPh sb="5" eb="7">
      <t>シキン</t>
    </rPh>
    <phoneticPr fontId="1"/>
  </si>
  <si>
    <t>地球温暖化対策
省エネ設備等導入融資</t>
    <rPh sb="0" eb="2">
      <t>チキュウ</t>
    </rPh>
    <rPh sb="2" eb="5">
      <t>オンダンカ</t>
    </rPh>
    <rPh sb="5" eb="7">
      <t>タイサク</t>
    </rPh>
    <rPh sb="8" eb="9">
      <t>ショウ</t>
    </rPh>
    <rPh sb="11" eb="14">
      <t>セツビトウ</t>
    </rPh>
    <rPh sb="14" eb="16">
      <t>ドウニュウ</t>
    </rPh>
    <rPh sb="16" eb="18">
      <t>ユウシ</t>
    </rPh>
    <phoneticPr fontId="1"/>
  </si>
  <si>
    <t>電気自動車等・
充電設備導入融資</t>
    <rPh sb="0" eb="2">
      <t>デンキ</t>
    </rPh>
    <rPh sb="2" eb="5">
      <t>ジドウシャ</t>
    </rPh>
    <rPh sb="5" eb="6">
      <t>トウ</t>
    </rPh>
    <rPh sb="8" eb="10">
      <t>ジュウデン</t>
    </rPh>
    <rPh sb="10" eb="12">
      <t>セツビ</t>
    </rPh>
    <rPh sb="12" eb="14">
      <t>ドウニュウ</t>
    </rPh>
    <rPh sb="14" eb="16">
      <t>ユウシ</t>
    </rPh>
    <phoneticPr fontId="1"/>
  </si>
  <si>
    <t>（Ａ）</t>
    <phoneticPr fontId="1"/>
  </si>
  <si>
    <t>（Ｂ）</t>
    <phoneticPr fontId="1"/>
  </si>
  <si>
    <t>（Ｃ）</t>
    <phoneticPr fontId="1"/>
  </si>
  <si>
    <t>（Ａ＋Ｂ－Ｃ）</t>
    <phoneticPr fontId="1"/>
  </si>
  <si>
    <t>小　　計</t>
    <rPh sb="0" eb="1">
      <t>ショウ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</si>
  <si>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</si>
  <si>
    <t>資金
コード</t>
    <rPh sb="0" eb="2">
      <t>シキン</t>
    </rPh>
    <phoneticPr fontId="1"/>
  </si>
  <si>
    <t>コード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</si>
  <si>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</si>
  <si>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</si>
  <si>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</si>
  <si>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）</t>
    <phoneticPr fontId="1"/>
  </si>
  <si>
    <t>（　</t>
    <phoneticPr fontId="1"/>
  </si>
  <si>
    <r>
      <t>第５号様式（記入者保管用）　（用紙　日本</t>
    </r>
    <r>
      <rPr>
        <sz val="11"/>
        <rFont val="ＭＳ Ｐ明朝"/>
        <family val="1"/>
        <charset val="128"/>
      </rPr>
      <t>産業</t>
    </r>
    <r>
      <rPr>
        <sz val="11"/>
        <color theme="1"/>
        <rFont val="ＭＳ Ｐ明朝"/>
        <family val="1"/>
        <charset val="128"/>
      </rPr>
      <t>規格Ａ４縦長型）</t>
    </r>
    <rPh sb="0" eb="1">
      <t>ダイ</t>
    </rPh>
    <rPh sb="2" eb="3">
      <t>ゴウ</t>
    </rPh>
    <rPh sb="3" eb="5">
      <t>ヨウシキ</t>
    </rPh>
    <rPh sb="6" eb="8">
      <t>キニュウ</t>
    </rPh>
    <rPh sb="8" eb="9">
      <t>シャ</t>
    </rPh>
    <rPh sb="9" eb="12">
      <t>ホカンヨウ</t>
    </rPh>
    <rPh sb="15" eb="17">
      <t>ヨウシ</t>
    </rPh>
    <rPh sb="18" eb="20">
      <t>ニホン</t>
    </rPh>
    <rPh sb="20" eb="22">
      <t>サンギョウ</t>
    </rPh>
    <rPh sb="22" eb="24">
      <t>キカク</t>
    </rPh>
    <rPh sb="26" eb="27">
      <t>タテ</t>
    </rPh>
    <rPh sb="27" eb="28">
      <t>ナガ</t>
    </rPh>
    <rPh sb="28" eb="29">
      <t>ガタ</t>
    </rPh>
    <phoneticPr fontId="1"/>
  </si>
  <si>
    <t>②取りまとめ店は、当月中に無保証融資の実行がなくても、既実行分の貸出残高や償還がある場合は必ず第５号様式（無保証Ｂ書式）を神奈川県金融課に提出してください。</t>
    <phoneticPr fontId="1"/>
  </si>
  <si>
    <t>＊各月末時点での無保証融資分の前月末貸出残高、当月中貸出額、当月中償還額、当月末貸出残高を記入してください。</t>
    <phoneticPr fontId="1"/>
  </si>
  <si>
    <t>事業振興融資
（長期）</t>
    <rPh sb="0" eb="2">
      <t>ジギョウ</t>
    </rPh>
    <rPh sb="2" eb="4">
      <t>シンコウ</t>
    </rPh>
    <rPh sb="4" eb="6">
      <t>ユウシ</t>
    </rPh>
    <rPh sb="8" eb="10">
      <t>チョウキ</t>
    </rPh>
    <phoneticPr fontId="1"/>
  </si>
  <si>
    <t>事業振興融資
（短期）</t>
    <rPh sb="0" eb="2">
      <t>ジギョウ</t>
    </rPh>
    <rPh sb="2" eb="4">
      <t>シンコウ</t>
    </rPh>
    <rPh sb="4" eb="6">
      <t>ユウシ</t>
    </rPh>
    <rPh sb="8" eb="10">
      <t>タンキ</t>
    </rPh>
    <phoneticPr fontId="1"/>
  </si>
  <si>
    <t>（無保証で制度融資を実行した場合の報告手続き）</t>
  </si>
  <si>
    <r>
      <t>①</t>
    </r>
    <r>
      <rPr>
        <u/>
        <sz val="9"/>
        <color theme="1"/>
        <rFont val="ＭＳ 明朝"/>
        <family val="1"/>
        <charset val="128"/>
      </rPr>
      <t>各融資取扱取りまとめ店は、第３号様式（無保証Ａ書式）を集計の上、第５号様式（無保証Ｂ書式）及び第６号様式（無保証Ｃ書式）の２種類の書式を揃えて</t>
    </r>
    <r>
      <rPr>
        <b/>
        <u/>
        <sz val="9"/>
        <color theme="1"/>
        <rFont val="ＭＳ 明朝"/>
        <family val="1"/>
        <charset val="128"/>
      </rPr>
      <t>神奈川県金融課</t>
    </r>
    <r>
      <rPr>
        <u/>
        <sz val="9"/>
        <color theme="1"/>
        <rFont val="ＭＳ 明朝"/>
        <family val="1"/>
        <charset val="128"/>
      </rPr>
      <t>へ報告してください。</t>
    </r>
    <rPh sb="14" eb="15">
      <t>ダイ</t>
    </rPh>
    <rPh sb="16" eb="17">
      <t>ゴウ</t>
    </rPh>
    <rPh sb="17" eb="19">
      <t>ヨウシキ</t>
    </rPh>
    <rPh sb="20" eb="23">
      <t>ムホショウ</t>
    </rPh>
    <rPh sb="24" eb="26">
      <t>ショシキ</t>
    </rPh>
    <phoneticPr fontId="1"/>
  </si>
  <si>
    <r>
      <t>第６号様式（記入者保管用）　（用紙　日本</t>
    </r>
    <r>
      <rPr>
        <sz val="11"/>
        <rFont val="ＭＳ Ｐ明朝"/>
        <family val="1"/>
        <charset val="128"/>
      </rPr>
      <t>産業</t>
    </r>
    <r>
      <rPr>
        <sz val="11"/>
        <color theme="1"/>
        <rFont val="ＭＳ Ｐ明朝"/>
        <family val="1"/>
        <charset val="128"/>
      </rPr>
      <t>規格Ａ４縦長型）</t>
    </r>
    <rPh sb="0" eb="1">
      <t>ダイ</t>
    </rPh>
    <rPh sb="2" eb="3">
      <t>ゴウ</t>
    </rPh>
    <rPh sb="3" eb="5">
      <t>ヨウシキ</t>
    </rPh>
    <rPh sb="6" eb="8">
      <t>キニュウ</t>
    </rPh>
    <rPh sb="8" eb="9">
      <t>シャ</t>
    </rPh>
    <rPh sb="9" eb="12">
      <t>ホカンヨウ</t>
    </rPh>
    <rPh sb="15" eb="17">
      <t>ヨウシ</t>
    </rPh>
    <rPh sb="18" eb="20">
      <t>ニホン</t>
    </rPh>
    <rPh sb="20" eb="22">
      <t>サンギョウ</t>
    </rPh>
    <rPh sb="22" eb="24">
      <t>キカク</t>
    </rPh>
    <rPh sb="26" eb="27">
      <t>タテ</t>
    </rPh>
    <rPh sb="27" eb="28">
      <t>ナガ</t>
    </rPh>
    <rPh sb="28" eb="29">
      <t>ガタ</t>
    </rPh>
    <phoneticPr fontId="1"/>
  </si>
  <si>
    <t>（無保証Ｃ書式）</t>
    <rPh sb="1" eb="4">
      <t>ムホショウ</t>
    </rPh>
    <rPh sb="5" eb="7">
      <t>ショシキ</t>
    </rPh>
    <phoneticPr fontId="1"/>
  </si>
  <si>
    <t>神奈川県中小企業制度融資無保証内訳書</t>
    <rPh sb="0" eb="4">
      <t>カナガワケン</t>
    </rPh>
    <rPh sb="4" eb="6">
      <t>チュウショウ</t>
    </rPh>
    <rPh sb="6" eb="8">
      <t>キギョウ</t>
    </rPh>
    <rPh sb="8" eb="10">
      <t>セイド</t>
    </rPh>
    <rPh sb="10" eb="12">
      <t>ユウシ</t>
    </rPh>
    <rPh sb="12" eb="15">
      <t>ムホショウ</t>
    </rPh>
    <rPh sb="15" eb="18">
      <t>ウチワケショ</t>
    </rPh>
    <phoneticPr fontId="1"/>
  </si>
  <si>
    <t>№</t>
    <phoneticPr fontId="1"/>
  </si>
  <si>
    <t>資金区分</t>
    <rPh sb="0" eb="2">
      <t>シキン</t>
    </rPh>
    <rPh sb="2" eb="4">
      <t>クブン</t>
    </rPh>
    <phoneticPr fontId="1"/>
  </si>
  <si>
    <t>業種</t>
    <rPh sb="0" eb="2">
      <t>ギョウシュ</t>
    </rPh>
    <phoneticPr fontId="1"/>
  </si>
  <si>
    <t>所在地</t>
    <rPh sb="0" eb="3">
      <t>ショザイチ</t>
    </rPh>
    <phoneticPr fontId="1"/>
  </si>
  <si>
    <t>融資額</t>
    <rPh sb="0" eb="2">
      <t>ユウシ</t>
    </rPh>
    <rPh sb="2" eb="3">
      <t>ガク</t>
    </rPh>
    <phoneticPr fontId="1"/>
  </si>
  <si>
    <t>融資期間</t>
    <rPh sb="0" eb="2">
      <t>ユウシ</t>
    </rPh>
    <rPh sb="2" eb="4">
      <t>キカン</t>
    </rPh>
    <phoneticPr fontId="1"/>
  </si>
  <si>
    <t>融資利率</t>
    <rPh sb="0" eb="2">
      <t>ユウシ</t>
    </rPh>
    <rPh sb="2" eb="4">
      <t>リリツ</t>
    </rPh>
    <phoneticPr fontId="1"/>
  </si>
  <si>
    <t>融資</t>
    <rPh sb="0" eb="2">
      <t>ユウシ</t>
    </rPh>
    <phoneticPr fontId="1"/>
  </si>
  <si>
    <t>資金</t>
    <rPh sb="0" eb="2">
      <t>シキン</t>
    </rPh>
    <phoneticPr fontId="1"/>
  </si>
  <si>
    <t>（千円）</t>
    <rPh sb="1" eb="3">
      <t>センエン</t>
    </rPh>
    <phoneticPr fontId="1"/>
  </si>
  <si>
    <t>（月）</t>
    <rPh sb="1" eb="2">
      <t>ツキ</t>
    </rPh>
    <phoneticPr fontId="1"/>
  </si>
  <si>
    <t>（％）</t>
    <phoneticPr fontId="1"/>
  </si>
  <si>
    <t>実行日</t>
    <rPh sb="0" eb="3">
      <t>ジッコウビ</t>
    </rPh>
    <phoneticPr fontId="1"/>
  </si>
  <si>
    <t>使途</t>
    <rPh sb="0" eb="2">
      <t>シト</t>
    </rPh>
    <phoneticPr fontId="1"/>
  </si>
  <si>
    <t>＊当月中貸出について融資案件毎に詳細を記入してください。</t>
    <phoneticPr fontId="1"/>
  </si>
  <si>
    <t>（無保証で利用できる融資メニュー及び資金コード）</t>
  </si>
  <si>
    <r>
      <t>①</t>
    </r>
    <r>
      <rPr>
        <u/>
        <sz val="9"/>
        <rFont val="ＭＳ 明朝"/>
        <family val="1"/>
        <charset val="128"/>
      </rPr>
      <t>各融資取扱取りまとめ店は、第３号様式（無保証Ａ書式）を集計の上、第５号様式（無保証Ｂ書式）及び第６号様式（無保証Ｃ書式）の２種類の書式を揃えて</t>
    </r>
    <r>
      <rPr>
        <b/>
        <u/>
        <sz val="9"/>
        <rFont val="ＭＳ 明朝"/>
        <family val="1"/>
        <charset val="128"/>
      </rPr>
      <t>神奈川県金融課</t>
    </r>
    <r>
      <rPr>
        <u/>
        <sz val="9"/>
        <rFont val="ＭＳ 明朝"/>
        <family val="1"/>
        <charset val="128"/>
      </rPr>
      <t>へ報告してください。</t>
    </r>
    <rPh sb="14" eb="15">
      <t>ダイ</t>
    </rPh>
    <rPh sb="15" eb="17">
      <t>サンゴウ</t>
    </rPh>
    <rPh sb="17" eb="19">
      <t>ヨウシキ</t>
    </rPh>
    <rPh sb="20" eb="23">
      <t>ムホショウ</t>
    </rPh>
    <rPh sb="24" eb="26">
      <t>ショシキ</t>
    </rPh>
    <phoneticPr fontId="1"/>
  </si>
  <si>
    <t>運転</t>
  </si>
  <si>
    <t>資金使途</t>
    <rPh sb="0" eb="2">
      <t>シキン</t>
    </rPh>
    <rPh sb="2" eb="4">
      <t>シト</t>
    </rPh>
    <phoneticPr fontId="1"/>
  </si>
  <si>
    <t>事業振興融資（長期）</t>
    <rPh sb="0" eb="2">
      <t>ジギョウ</t>
    </rPh>
    <rPh sb="2" eb="4">
      <t>シンコウ</t>
    </rPh>
    <rPh sb="4" eb="6">
      <t>ユウシ</t>
    </rPh>
    <phoneticPr fontId="1"/>
  </si>
  <si>
    <t>電気自動車等・充電設備導入融資</t>
  </si>
  <si>
    <t>電気自動車等・充電設備導入融資</t>
    <phoneticPr fontId="1"/>
  </si>
  <si>
    <t>輸出入促進資金</t>
  </si>
  <si>
    <t>輸出入促進資金</t>
    <phoneticPr fontId="1"/>
  </si>
  <si>
    <t>事業振興融資（短期)</t>
  </si>
  <si>
    <t>事業振興融資（短期)</t>
    <phoneticPr fontId="1"/>
  </si>
  <si>
    <t>横浜市  (鶴見区)</t>
  </si>
  <si>
    <t>横浜市  (神奈川区)</t>
  </si>
  <si>
    <t>横浜市  (西区)</t>
  </si>
  <si>
    <t>横浜市  (中区)</t>
  </si>
  <si>
    <t>横浜市  (南区)</t>
  </si>
  <si>
    <t>横浜市  (保土ヶ谷区)</t>
  </si>
  <si>
    <t>横浜市  (磯子区)</t>
  </si>
  <si>
    <t>横浜市  (金沢区)</t>
  </si>
  <si>
    <t>横浜市  (港北区)</t>
  </si>
  <si>
    <t>横浜市  (戸塚区)</t>
  </si>
  <si>
    <t>横浜市  (港南区)</t>
  </si>
  <si>
    <t>横浜市  (旭区)</t>
  </si>
  <si>
    <t>横浜市  (緑区)</t>
  </si>
  <si>
    <t>横浜市  (瀬谷区)</t>
  </si>
  <si>
    <t>横浜市  (栄区)</t>
  </si>
  <si>
    <t>横浜市  (泉区)</t>
  </si>
  <si>
    <t>横浜市  (青葉区)</t>
  </si>
  <si>
    <t>横浜市  (都筑区)</t>
  </si>
  <si>
    <t>川崎市  (川崎区)</t>
  </si>
  <si>
    <t>川崎市  (幸区)</t>
  </si>
  <si>
    <t>川崎市  (中原区)</t>
  </si>
  <si>
    <t>川崎市  (高津区)</t>
  </si>
  <si>
    <t>川崎市  (多摩区)</t>
  </si>
  <si>
    <t>川崎市  (宮前区)</t>
  </si>
  <si>
    <t>川崎市  (麻生区)</t>
  </si>
  <si>
    <t>相模原市  (緑区)</t>
  </si>
  <si>
    <t>相模原市  (中央区)</t>
  </si>
  <si>
    <t>相模原市  (南区)</t>
  </si>
  <si>
    <t>横須賀市</t>
    <rPh sb="0" eb="4">
      <t>ヨコスカシ</t>
    </rPh>
    <phoneticPr fontId="24"/>
  </si>
  <si>
    <t>平塚市</t>
    <rPh sb="0" eb="3">
      <t>ヒラツカシ</t>
    </rPh>
    <phoneticPr fontId="24"/>
  </si>
  <si>
    <t>鎌倉市</t>
    <rPh sb="0" eb="3">
      <t>カマクラシ</t>
    </rPh>
    <phoneticPr fontId="24"/>
  </si>
  <si>
    <t>藤沢市</t>
    <rPh sb="0" eb="3">
      <t>フジサワシ</t>
    </rPh>
    <phoneticPr fontId="24"/>
  </si>
  <si>
    <t>小田原市</t>
    <rPh sb="0" eb="4">
      <t>オダワラシ</t>
    </rPh>
    <phoneticPr fontId="24"/>
  </si>
  <si>
    <t>茅ヶ崎市</t>
    <rPh sb="0" eb="4">
      <t>チガサキシ</t>
    </rPh>
    <phoneticPr fontId="24"/>
  </si>
  <si>
    <t>逗子市</t>
    <rPh sb="0" eb="3">
      <t>ズシシ</t>
    </rPh>
    <phoneticPr fontId="24"/>
  </si>
  <si>
    <t>三浦市</t>
    <rPh sb="0" eb="2">
      <t>ミウラシ</t>
    </rPh>
    <rPh sb="2" eb="3">
      <t>シ</t>
    </rPh>
    <phoneticPr fontId="24"/>
  </si>
  <si>
    <t>秦野市</t>
    <rPh sb="0" eb="3">
      <t>ハダノシ</t>
    </rPh>
    <phoneticPr fontId="24"/>
  </si>
  <si>
    <t>厚木市</t>
    <rPh sb="0" eb="3">
      <t>アツギシ</t>
    </rPh>
    <phoneticPr fontId="24"/>
  </si>
  <si>
    <t>大和市</t>
    <rPh sb="0" eb="2">
      <t>ヤマト</t>
    </rPh>
    <rPh sb="2" eb="3">
      <t>シ</t>
    </rPh>
    <phoneticPr fontId="24"/>
  </si>
  <si>
    <t>伊勢原市</t>
    <rPh sb="0" eb="4">
      <t>イセハラシ</t>
    </rPh>
    <phoneticPr fontId="24"/>
  </si>
  <si>
    <t>海老名市</t>
    <rPh sb="0" eb="4">
      <t>エビナシ</t>
    </rPh>
    <phoneticPr fontId="24"/>
  </si>
  <si>
    <t>座間市</t>
    <rPh sb="0" eb="3">
      <t>ザマシ</t>
    </rPh>
    <phoneticPr fontId="24"/>
  </si>
  <si>
    <t>南足柄市</t>
    <rPh sb="0" eb="3">
      <t>ミナミアシガラ</t>
    </rPh>
    <rPh sb="3" eb="4">
      <t>シ</t>
    </rPh>
    <phoneticPr fontId="24"/>
  </si>
  <si>
    <t>綾瀬市</t>
    <rPh sb="0" eb="3">
      <t>アヤセシ</t>
    </rPh>
    <phoneticPr fontId="24"/>
  </si>
  <si>
    <t>三浦郡葉山町</t>
    <rPh sb="0" eb="3">
      <t>ミウラグン</t>
    </rPh>
    <rPh sb="3" eb="5">
      <t>ハヤマ</t>
    </rPh>
    <rPh sb="5" eb="6">
      <t>マチ</t>
    </rPh>
    <phoneticPr fontId="24"/>
  </si>
  <si>
    <t>高座郡寒川町</t>
    <rPh sb="0" eb="2">
      <t>コウザ</t>
    </rPh>
    <rPh sb="2" eb="3">
      <t>グン</t>
    </rPh>
    <rPh sb="3" eb="5">
      <t>サムカワ</t>
    </rPh>
    <rPh sb="5" eb="6">
      <t>マチ</t>
    </rPh>
    <phoneticPr fontId="24"/>
  </si>
  <si>
    <t>大磯町</t>
    <rPh sb="0" eb="3">
      <t>オオイソマチ</t>
    </rPh>
    <phoneticPr fontId="24"/>
  </si>
  <si>
    <t>二宮町</t>
    <rPh sb="0" eb="3">
      <t>ニノミヤマチ</t>
    </rPh>
    <phoneticPr fontId="24"/>
  </si>
  <si>
    <t>中井町</t>
    <rPh sb="0" eb="3">
      <t>ナカイマチ</t>
    </rPh>
    <phoneticPr fontId="24"/>
  </si>
  <si>
    <t>大井町</t>
    <rPh sb="0" eb="2">
      <t>オオイ</t>
    </rPh>
    <rPh sb="2" eb="3">
      <t>マチ</t>
    </rPh>
    <phoneticPr fontId="24"/>
  </si>
  <si>
    <t>松田町</t>
    <rPh sb="0" eb="3">
      <t>マツダマチ</t>
    </rPh>
    <phoneticPr fontId="24"/>
  </si>
  <si>
    <t>山北町</t>
    <rPh sb="0" eb="3">
      <t>ヤマキタマチ</t>
    </rPh>
    <phoneticPr fontId="24"/>
  </si>
  <si>
    <t>開成町</t>
    <rPh sb="0" eb="2">
      <t>カイセイ</t>
    </rPh>
    <rPh sb="2" eb="3">
      <t>マチ</t>
    </rPh>
    <phoneticPr fontId="24"/>
  </si>
  <si>
    <t>箱根町</t>
    <rPh sb="0" eb="3">
      <t>ハコネマチ</t>
    </rPh>
    <phoneticPr fontId="24"/>
  </si>
  <si>
    <t>真鶴町</t>
    <rPh sb="0" eb="2">
      <t>マナヅル</t>
    </rPh>
    <rPh sb="2" eb="3">
      <t>マチ</t>
    </rPh>
    <phoneticPr fontId="24"/>
  </si>
  <si>
    <t>湯河原町</t>
    <rPh sb="0" eb="4">
      <t>ユガワラマチ</t>
    </rPh>
    <phoneticPr fontId="24"/>
  </si>
  <si>
    <t>愛川町</t>
    <rPh sb="0" eb="3">
      <t>アイカワマチ</t>
    </rPh>
    <phoneticPr fontId="24"/>
  </si>
  <si>
    <t>清川村</t>
    <rPh sb="0" eb="3">
      <t>キヨカワムラ</t>
    </rPh>
    <phoneticPr fontId="24"/>
  </si>
  <si>
    <t>県外</t>
    <rPh sb="0" eb="2">
      <t>ケンガイ</t>
    </rPh>
    <phoneticPr fontId="24"/>
  </si>
  <si>
    <t>資金別合計</t>
    <rPh sb="0" eb="2">
      <t>シキン</t>
    </rPh>
    <rPh sb="2" eb="3">
      <t>ベツ</t>
    </rPh>
    <rPh sb="3" eb="5">
      <t>ゴウケイ</t>
    </rPh>
    <phoneticPr fontId="1"/>
  </si>
  <si>
    <t>資金コード</t>
    <rPh sb="0" eb="2">
      <t>シキン</t>
    </rPh>
    <phoneticPr fontId="1"/>
  </si>
  <si>
    <t>業種コード</t>
    <rPh sb="0" eb="2">
      <t>ギョウシュ</t>
    </rPh>
    <phoneticPr fontId="1"/>
  </si>
  <si>
    <t>所在地コード</t>
    <rPh sb="0" eb="3">
      <t>ショザイチ</t>
    </rPh>
    <phoneticPr fontId="1"/>
  </si>
  <si>
    <t>地球温暖化対策省ｴﾈ設備等導入融資</t>
    <rPh sb="0" eb="2">
      <t>チキュウ</t>
    </rPh>
    <rPh sb="2" eb="5">
      <t>オンダンカ</t>
    </rPh>
    <rPh sb="5" eb="7">
      <t>タイサク</t>
    </rPh>
    <rPh sb="7" eb="8">
      <t>ショウ</t>
    </rPh>
    <rPh sb="10" eb="13">
      <t>セツビトウ</t>
    </rPh>
    <rPh sb="13" eb="15">
      <t>ドウニュウ</t>
    </rPh>
    <rPh sb="15" eb="17">
      <t>ユウシ</t>
    </rPh>
    <phoneticPr fontId="1"/>
  </si>
  <si>
    <t>農業</t>
    <rPh sb="0" eb="2">
      <t>ノウギョウ</t>
    </rPh>
    <phoneticPr fontId="1"/>
  </si>
  <si>
    <t>林業</t>
    <rPh sb="0" eb="2">
      <t>リンギョウ</t>
    </rPh>
    <phoneticPr fontId="1"/>
  </si>
  <si>
    <t>漁業</t>
    <rPh sb="0" eb="2">
      <t>ギョギョウ</t>
    </rPh>
    <phoneticPr fontId="1"/>
  </si>
  <si>
    <t>鉱業</t>
    <phoneticPr fontId="1"/>
  </si>
  <si>
    <t>建設業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</si>
  <si>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</si>
  <si>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</si>
  <si>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</si>
  <si>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</t>
    <phoneticPr fontId="1"/>
  </si>
  <si>
    <t>卸売・小売業</t>
    <rPh sb="0" eb="2">
      <t>オロシウリ</t>
    </rPh>
    <rPh sb="3" eb="6">
      <t>コウリギョウ</t>
    </rPh>
    <phoneticPr fontId="1"/>
  </si>
  <si>
    <t>金融・保険業</t>
    <rPh sb="0" eb="2">
      <t>キンユウ</t>
    </rPh>
    <phoneticPr fontId="1"/>
  </si>
  <si>
    <t>不動産業</t>
    <phoneticPr fontId="1"/>
  </si>
  <si>
    <t>飲食業・宿泊業</t>
    <rPh sb="0" eb="3">
      <t>インショクギョウ</t>
    </rPh>
    <rPh sb="4" eb="6">
      <t>シュクハク</t>
    </rPh>
    <rPh sb="6" eb="7">
      <t>ギョウ</t>
    </rPh>
    <phoneticPr fontId="1"/>
  </si>
  <si>
    <t>医療・福祉</t>
    <rPh sb="3" eb="5">
      <t>フクシ</t>
    </rPh>
    <phoneticPr fontId="1"/>
  </si>
  <si>
    <t>教育・学習支援業</t>
    <rPh sb="3" eb="5">
      <t>ガクシュウ</t>
    </rPh>
    <rPh sb="5" eb="7">
      <t>シエン</t>
    </rPh>
    <rPh sb="7" eb="8">
      <t>ギョウ</t>
    </rPh>
    <phoneticPr fontId="1"/>
  </si>
  <si>
    <t>複合サービス業</t>
    <rPh sb="0" eb="2">
      <t>フクゴウ</t>
    </rPh>
    <rPh sb="6" eb="7">
      <t>ギョウ</t>
    </rPh>
    <phoneticPr fontId="1"/>
  </si>
  <si>
    <t>サービス業</t>
    <rPh sb="4" eb="5">
      <t>ギョウ</t>
    </rPh>
    <phoneticPr fontId="1"/>
  </si>
  <si>
    <t>公務（他に分類されないもの）</t>
    <rPh sb="0" eb="2">
      <t>コウム</t>
    </rPh>
    <rPh sb="3" eb="4">
      <t>ホカ</t>
    </rPh>
    <rPh sb="5" eb="7">
      <t>ブンルイ</t>
    </rPh>
    <phoneticPr fontId="1"/>
  </si>
  <si>
    <t>その他</t>
    <rPh sb="2" eb="3">
      <t>タ</t>
    </rPh>
    <phoneticPr fontId="1"/>
  </si>
  <si>
    <t>融資実行日</t>
    <rPh sb="0" eb="2">
      <t>ユウシ</t>
    </rPh>
    <rPh sb="2" eb="5">
      <t>ジッコウビ</t>
    </rPh>
    <phoneticPr fontId="1"/>
  </si>
  <si>
    <t>事業振興融資（長期）</t>
  </si>
  <si>
    <t>地球温暖化対策省ｴﾈ設備等導入融資</t>
  </si>
  <si>
    <t>融資額（千円）</t>
    <rPh sb="0" eb="2">
      <t>ユウシ</t>
    </rPh>
    <rPh sb="2" eb="3">
      <t>ガク</t>
    </rPh>
    <rPh sb="4" eb="6">
      <t>センエン</t>
    </rPh>
    <phoneticPr fontId="1"/>
  </si>
  <si>
    <t>融資期間（月）</t>
    <rPh sb="0" eb="2">
      <t>ユウシ</t>
    </rPh>
    <rPh sb="2" eb="4">
      <t>キカン</t>
    </rPh>
    <rPh sb="5" eb="6">
      <t>ツキ</t>
    </rPh>
    <phoneticPr fontId="1"/>
  </si>
  <si>
    <t>融資利率（％）</t>
    <rPh sb="0" eb="2">
      <t>ユウシ</t>
    </rPh>
    <rPh sb="2" eb="4">
      <t>リリツ</t>
    </rPh>
    <phoneticPr fontId="1"/>
  </si>
  <si>
    <t>入力内容確認シート</t>
    <rPh sb="0" eb="2">
      <t>ニュウリョク</t>
    </rPh>
    <rPh sb="2" eb="4">
      <t>ナイヨウ</t>
    </rPh>
    <rPh sb="4" eb="6">
      <t>カクニン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</si>
  <si>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</si>
  <si>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</si>
  <si>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チェック結果（件数）</t>
    <rPh sb="4" eb="6">
      <t>ケッカ</t>
    </rPh>
    <rPh sb="7" eb="9">
      <t>ケンスウ</t>
    </rPh>
    <phoneticPr fontId="1"/>
  </si>
  <si>
    <t>チェック結果（金額）</t>
    <rPh sb="4" eb="6">
      <t>ケッカ</t>
    </rPh>
    <rPh sb="7" eb="9">
      <t>キンガク</t>
    </rPh>
    <phoneticPr fontId="1"/>
  </si>
  <si>
    <t>金融機関コード</t>
    <rPh sb="0" eb="2">
      <t>キンユウ</t>
    </rPh>
    <rPh sb="2" eb="4">
      <t>キカン</t>
    </rPh>
    <phoneticPr fontId="1"/>
  </si>
  <si>
    <t>　○事業振興融資（長期）　　　　　　　　・・・４０００　○事業振興融資（短期）　　　　　　・・・４１００　</t>
    <rPh sb="2" eb="4">
      <t>ジギョウ</t>
    </rPh>
    <rPh sb="4" eb="6">
      <t>シンコウ</t>
    </rPh>
    <rPh sb="6" eb="8">
      <t>ユウシ</t>
    </rPh>
    <rPh sb="33" eb="35">
      <t>ユウシ</t>
    </rPh>
    <phoneticPr fontId="1"/>
  </si>
  <si>
    <t>　○地球温暖化対策省エネ設備等導入融資　・・・６２１６　○電気自動車等・充電設備導入融資　・・・６２１７</t>
    <rPh sb="2" eb="4">
      <t>チキュウ</t>
    </rPh>
    <rPh sb="4" eb="7">
      <t>オンダンカ</t>
    </rPh>
    <rPh sb="7" eb="9">
      <t>タイサク</t>
    </rPh>
    <rPh sb="9" eb="10">
      <t>ショウ</t>
    </rPh>
    <rPh sb="12" eb="15">
      <t>セツビトウ</t>
    </rPh>
    <rPh sb="15" eb="17">
      <t>ドウニュウ</t>
    </rPh>
    <rPh sb="17" eb="19">
      <t>ユウシ</t>
    </rPh>
    <rPh sb="29" eb="31">
      <t>デンキ</t>
    </rPh>
    <rPh sb="31" eb="34">
      <t>ジドウシャ</t>
    </rPh>
    <rPh sb="34" eb="35">
      <t>トウ</t>
    </rPh>
    <rPh sb="36" eb="38">
      <t>ジュウデン</t>
    </rPh>
    <rPh sb="38" eb="40">
      <t>セツビ</t>
    </rPh>
    <rPh sb="40" eb="42">
      <t>ドウニュウ</t>
    </rPh>
    <rPh sb="42" eb="44">
      <t>ユウシ</t>
    </rPh>
    <phoneticPr fontId="1"/>
  </si>
  <si>
    <t>　○輸出入促進資金　　　　　　　　　　　・・・７０００</t>
    <phoneticPr fontId="1"/>
  </si>
  <si>
    <t/>
  </si>
  <si>
    <t>金融機関コード</t>
    <rPh sb="0" eb="2">
      <t>キンユウ</t>
    </rPh>
    <rPh sb="2" eb="4">
      <t>キカン</t>
    </rPh>
    <phoneticPr fontId="1"/>
  </si>
  <si>
    <t>〇〇銀行</t>
    <rPh sb="2" eb="4">
      <t>ギンコウ</t>
    </rPh>
    <phoneticPr fontId="1"/>
  </si>
  <si>
    <t>（</t>
    <phoneticPr fontId="1"/>
  </si>
  <si>
    <r>
      <t>②取りまとめ店は、</t>
    </r>
    <r>
      <rPr>
        <u/>
        <sz val="9"/>
        <color rgb="FFFF0000"/>
        <rFont val="ＭＳ 明朝"/>
        <family val="1"/>
        <charset val="128"/>
      </rPr>
      <t>当月中に無保証融資の実行がなくても、既実行分の貸出残高や償還がある場合は必ず第５号様式（無保証Ｂ書式）を神奈川県金融課に提出</t>
    </r>
    <r>
      <rPr>
        <u/>
        <sz val="9"/>
        <color theme="1"/>
        <rFont val="ＭＳ 明朝"/>
        <family val="1"/>
        <charset val="128"/>
      </rPr>
      <t>してください。</t>
    </r>
    <phoneticPr fontId="1"/>
  </si>
  <si>
    <t>運転・設備</t>
  </si>
  <si>
    <t>①資金別明細確認表</t>
    <rPh sb="1" eb="3">
      <t>シキン</t>
    </rPh>
    <rPh sb="3" eb="4">
      <t>ベツ</t>
    </rPh>
    <rPh sb="4" eb="6">
      <t>メイサイ</t>
    </rPh>
    <rPh sb="6" eb="8">
      <t>カクニン</t>
    </rPh>
    <rPh sb="8" eb="9">
      <t>ヒョウ</t>
    </rPh>
    <phoneticPr fontId="1"/>
  </si>
  <si>
    <t>②資金別合計確認表</t>
    <rPh sb="1" eb="3">
      <t>シキン</t>
    </rPh>
    <rPh sb="3" eb="4">
      <t>ベツ</t>
    </rPh>
    <rPh sb="4" eb="6">
      <t>ゴウケイ</t>
    </rPh>
    <rPh sb="6" eb="8">
      <t>カクニン</t>
    </rPh>
    <rPh sb="8" eb="9">
      <t>ヒョウ</t>
    </rPh>
    <phoneticPr fontId="1"/>
  </si>
  <si>
    <t>（B書式の内容とC書式の内容があっているかのチェック結果です）</t>
    <rPh sb="2" eb="4">
      <t>ショシキ</t>
    </rPh>
    <rPh sb="5" eb="7">
      <t>ナイヨウ</t>
    </rPh>
    <rPh sb="9" eb="11">
      <t>ショシキ</t>
    </rPh>
    <rPh sb="12" eb="14">
      <t>ナイヨウ</t>
    </rPh>
    <rPh sb="26" eb="28">
      <t>ケッカ</t>
    </rPh>
    <phoneticPr fontId="1"/>
  </si>
  <si>
    <t>B書式の当月中貸出件数合計（件）</t>
    <rPh sb="1" eb="3">
      <t>ショシキ</t>
    </rPh>
    <rPh sb="4" eb="7">
      <t>トウゲツチュウ</t>
    </rPh>
    <rPh sb="7" eb="9">
      <t>カシダシ</t>
    </rPh>
    <rPh sb="9" eb="11">
      <t>ケンスウ</t>
    </rPh>
    <rPh sb="11" eb="13">
      <t>ゴウケイ</t>
    </rPh>
    <rPh sb="14" eb="15">
      <t>ケン</t>
    </rPh>
    <phoneticPr fontId="1"/>
  </si>
  <si>
    <t>C書式の貸出件数合計（件）</t>
    <rPh sb="1" eb="3">
      <t>ショシキ</t>
    </rPh>
    <rPh sb="4" eb="6">
      <t>カシダシ</t>
    </rPh>
    <rPh sb="6" eb="8">
      <t>ケンスウ</t>
    </rPh>
    <rPh sb="8" eb="10">
      <t>ゴウケイ</t>
    </rPh>
    <rPh sb="11" eb="12">
      <t>ケン</t>
    </rPh>
    <phoneticPr fontId="1"/>
  </si>
  <si>
    <t>C書式の貸出金額合計
（千円）</t>
    <rPh sb="1" eb="3">
      <t>ショシキ</t>
    </rPh>
    <rPh sb="4" eb="6">
      <t>カシダシ</t>
    </rPh>
    <rPh sb="6" eb="8">
      <t>キンガク</t>
    </rPh>
    <rPh sb="8" eb="10">
      <t>ゴウケイ</t>
    </rPh>
    <rPh sb="12" eb="14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</si>
</sst>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&quot;月&quot;&quot;分&quot;\ \ \)"/>
    <numFmt numFmtId="177" formatCode="\(\ \ #,##0&quot;年&quot;"/>
    <numFmt numFmtId="178" formatCode="#,##0.0;[Red]\-#,##0.0"/>
    <numFmt numFmtId="179" formatCode="m&quot;月&quot;d&quot;日&quot;;@"/>
    <numFmt numFmtId="180" formatCode="0.0"/>
  </numFmts>
  <fonts count="3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u/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u/>
      <sz val="9"/>
      <name val="ＭＳ 明朝"/>
      <family val="1"/>
      <charset val="128"/>
    </font>
    <font>
      <b/>
      <u/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6"/>
      <color theme="1"/>
      <name val="ＭＳ Ｐ明朝"/>
      <family val="1"/>
      <charset val="128"/>
    </font>
    <font>
      <u/>
      <sz val="9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29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38" fontId="0" fillId="0" borderId="1" xfId="0" applyNumberFormat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38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8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38" fontId="32" fillId="0" borderId="1" xfId="0" applyNumberFormat="1" applyFont="1" applyBorder="1" applyAlignment="1">
      <alignment vertical="center"/>
    </xf>
    <xf numFmtId="38" fontId="32" fillId="0" borderId="1" xfId="0" applyNumberFormat="1" applyFont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/>
    <xf numFmtId="0" fontId="32" fillId="0" borderId="0" xfId="0" applyFont="1"/>
    <xf numFmtId="180" fontId="32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38" fontId="0" fillId="0" borderId="7" xfId="0" applyNumberFormat="1" applyBorder="1" applyAlignment="1">
      <alignment horizontal="right" vertical="center"/>
    </xf>
    <xf numFmtId="0" fontId="31" fillId="3" borderId="69" xfId="0" applyFont="1" applyFill="1" applyBorder="1" applyAlignment="1">
      <alignment horizontal="center" vertical="center"/>
    </xf>
    <xf numFmtId="0" fontId="31" fillId="3" borderId="70" xfId="0" applyFont="1" applyFill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8" fillId="0" borderId="67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67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protection locked="0"/>
    </xf>
    <xf numFmtId="38" fontId="2" fillId="0" borderId="2" xfId="1" applyFont="1" applyFill="1" applyBorder="1" applyAlignment="1" applyProtection="1">
      <alignment horizontal="right" vertical="center"/>
      <protection locked="0"/>
    </xf>
    <xf numFmtId="38" fontId="2" fillId="0" borderId="9" xfId="1" applyFont="1" applyFill="1" applyBorder="1" applyAlignment="1" applyProtection="1">
      <alignment horizontal="right" vertical="center"/>
      <protection locked="0"/>
    </xf>
    <xf numFmtId="38" fontId="2" fillId="0" borderId="11" xfId="1" applyFont="1" applyFill="1" applyBorder="1" applyAlignment="1" applyProtection="1">
      <alignment horizontal="right" vertical="center"/>
      <protection locked="0"/>
    </xf>
    <xf numFmtId="38" fontId="2" fillId="0" borderId="3" xfId="1" applyFont="1" applyFill="1" applyBorder="1" applyAlignment="1" applyProtection="1">
      <alignment horizontal="right" vertical="center"/>
      <protection locked="0"/>
    </xf>
    <xf numFmtId="38" fontId="2" fillId="0" borderId="4" xfId="1" applyFont="1" applyFill="1" applyBorder="1" applyAlignment="1" applyProtection="1">
      <alignment horizontal="right" vertical="center"/>
      <protection locked="0"/>
    </xf>
    <xf numFmtId="38" fontId="2" fillId="0" borderId="8" xfId="1" applyFont="1" applyFill="1" applyBorder="1" applyAlignment="1" applyProtection="1">
      <alignment horizontal="right" vertical="center"/>
      <protection locked="0"/>
    </xf>
    <xf numFmtId="38" fontId="2" fillId="0" borderId="10" xfId="1" applyFont="1" applyFill="1" applyBorder="1" applyAlignment="1" applyProtection="1">
      <alignment horizontal="right" vertical="center"/>
      <protection locked="0"/>
    </xf>
    <xf numFmtId="38" fontId="2" fillId="0" borderId="5" xfId="1" applyFont="1" applyFill="1" applyBorder="1" applyAlignment="1" applyProtection="1">
      <alignment horizontal="right" vertical="center"/>
      <protection locked="0"/>
    </xf>
    <xf numFmtId="38" fontId="2" fillId="0" borderId="42" xfId="1" applyFont="1" applyFill="1" applyBorder="1" applyAlignment="1" applyProtection="1">
      <alignment horizontal="right" vertical="center"/>
      <protection locked="0"/>
    </xf>
    <xf numFmtId="38" fontId="2" fillId="0" borderId="43" xfId="1" applyFont="1" applyFill="1" applyBorder="1" applyAlignment="1" applyProtection="1">
      <alignment horizontal="right" vertical="center"/>
      <protection locked="0"/>
    </xf>
    <xf numFmtId="38" fontId="2" fillId="0" borderId="44" xfId="1" applyFont="1" applyFill="1" applyBorder="1" applyAlignment="1" applyProtection="1">
      <alignment horizontal="right" vertical="center"/>
      <protection locked="0"/>
    </xf>
    <xf numFmtId="38" fontId="2" fillId="0" borderId="40" xfId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10" fillId="0" borderId="0" xfId="0" applyFont="1" applyProtection="1"/>
    <xf numFmtId="177" fontId="3" fillId="0" borderId="0" xfId="0" applyNumberFormat="1" applyFont="1" applyFill="1" applyAlignment="1" applyProtection="1">
      <alignment horizontal="right"/>
    </xf>
    <xf numFmtId="176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2" fillId="2" borderId="48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55" xfId="0" applyFont="1" applyFill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right" vertical="center"/>
    </xf>
    <xf numFmtId="38" fontId="2" fillId="0" borderId="4" xfId="1" applyFont="1" applyFill="1" applyBorder="1" applyAlignment="1" applyProtection="1">
      <alignment horizontal="right" vertical="center"/>
    </xf>
    <xf numFmtId="38" fontId="2" fillId="0" borderId="6" xfId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horizontal="right" vertical="center"/>
    </xf>
    <xf numFmtId="38" fontId="2" fillId="0" borderId="12" xfId="1" applyFont="1" applyFill="1" applyBorder="1" applyAlignment="1" applyProtection="1">
      <alignment horizontal="right" vertical="center"/>
    </xf>
    <xf numFmtId="38" fontId="2" fillId="0" borderId="8" xfId="1" applyFont="1" applyFill="1" applyBorder="1" applyAlignment="1" applyProtection="1">
      <alignment horizontal="right" vertical="center"/>
    </xf>
    <xf numFmtId="38" fontId="2" fillId="0" borderId="10" xfId="1" applyFont="1" applyFill="1" applyBorder="1" applyAlignment="1" applyProtection="1">
      <alignment horizontal="right" vertical="center"/>
    </xf>
    <xf numFmtId="38" fontId="2" fillId="0" borderId="5" xfId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/>
    <xf numFmtId="0" fontId="2" fillId="0" borderId="0" xfId="0" applyFont="1" applyFill="1" applyAlignment="1" applyProtection="1">
      <alignment vertical="center"/>
    </xf>
    <xf numFmtId="0" fontId="2" fillId="2" borderId="18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 shrinkToFit="1"/>
    </xf>
    <xf numFmtId="0" fontId="4" fillId="2" borderId="55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11" fillId="0" borderId="0" xfId="0" applyFont="1" applyBorder="1" applyProtection="1"/>
    <xf numFmtId="38" fontId="11" fillId="0" borderId="0" xfId="1" applyFont="1" applyFill="1" applyBorder="1" applyAlignment="1" applyProtection="1">
      <alignment horizontal="right" vertical="center"/>
    </xf>
    <xf numFmtId="38" fontId="15" fillId="0" borderId="0" xfId="1" applyFont="1" applyFill="1" applyBorder="1" applyAlignment="1" applyProtection="1">
      <alignment horizontal="center" vertical="center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" vertical="center"/>
    </xf>
    <xf numFmtId="178" fontId="11" fillId="0" borderId="0" xfId="1" applyNumberFormat="1" applyFont="1" applyFill="1" applyBorder="1" applyAlignment="1" applyProtection="1">
      <alignment horizontal="right" vertical="center"/>
    </xf>
    <xf numFmtId="179" fontId="11" fillId="0" borderId="0" xfId="1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12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horizontal="left" vertical="center"/>
    </xf>
    <xf numFmtId="0" fontId="21" fillId="4" borderId="0" xfId="2" applyFont="1" applyFill="1" applyBorder="1" applyProtection="1">
      <alignment vertical="center"/>
    </xf>
    <xf numFmtId="0" fontId="18" fillId="0" borderId="0" xfId="2" applyFont="1" applyBorder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1" fillId="5" borderId="0" xfId="2" applyFont="1" applyFill="1" applyBorder="1" applyProtection="1">
      <alignment vertical="center"/>
    </xf>
    <xf numFmtId="0" fontId="21" fillId="6" borderId="0" xfId="2" applyFont="1" applyFill="1" applyBorder="1" applyProtection="1">
      <alignment vertical="center"/>
    </xf>
    <xf numFmtId="0" fontId="21" fillId="7" borderId="0" xfId="2" applyFont="1" applyFill="1" applyBorder="1" applyProtection="1">
      <alignment vertical="center"/>
    </xf>
    <xf numFmtId="0" fontId="21" fillId="8" borderId="0" xfId="2" applyFont="1" applyFill="1" applyBorder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38" fontId="13" fillId="2" borderId="2" xfId="1" applyFont="1" applyFill="1" applyBorder="1" applyAlignment="1" applyProtection="1">
      <alignment horizontal="center" vertical="center"/>
    </xf>
    <xf numFmtId="38" fontId="15" fillId="2" borderId="2" xfId="1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38" fontId="2" fillId="2" borderId="15" xfId="1" applyFont="1" applyFill="1" applyBorder="1" applyAlignment="1" applyProtection="1">
      <alignment horizontal="right" vertical="center"/>
    </xf>
    <xf numFmtId="38" fontId="2" fillId="2" borderId="2" xfId="1" applyFont="1" applyFill="1" applyBorder="1" applyAlignment="1" applyProtection="1">
      <alignment horizontal="right" vertical="center"/>
    </xf>
    <xf numFmtId="38" fontId="2" fillId="2" borderId="4" xfId="1" applyFont="1" applyFill="1" applyBorder="1" applyAlignment="1" applyProtection="1">
      <alignment horizontal="right" vertical="center"/>
    </xf>
    <xf numFmtId="38" fontId="2" fillId="0" borderId="40" xfId="1" applyFont="1" applyFill="1" applyBorder="1" applyAlignment="1" applyProtection="1">
      <alignment horizontal="right" vertical="center"/>
      <protection locked="0"/>
    </xf>
    <xf numFmtId="38" fontId="2" fillId="0" borderId="12" xfId="1" applyFont="1" applyFill="1" applyBorder="1" applyAlignment="1" applyProtection="1">
      <alignment horizontal="right" vertical="center"/>
    </xf>
    <xf numFmtId="0" fontId="2" fillId="2" borderId="48" xfId="0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right" vertical="center"/>
      <protection locked="0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 shrinkToFit="1"/>
    </xf>
    <xf numFmtId="0" fontId="4" fillId="2" borderId="55" xfId="0" applyFont="1" applyFill="1" applyBorder="1" applyAlignment="1" applyProtection="1">
      <alignment horizontal="center" vertical="center"/>
    </xf>
    <xf numFmtId="0" fontId="2" fillId="2" borderId="55" xfId="0" applyFont="1" applyFill="1" applyBorder="1" applyAlignment="1" applyProtection="1">
      <alignment horizontal="center" vertical="center"/>
    </xf>
    <xf numFmtId="177" fontId="33" fillId="0" borderId="0" xfId="0" applyNumberFormat="1" applyFont="1" applyFill="1" applyAlignment="1" applyProtection="1">
      <alignment horizontal="right"/>
    </xf>
    <xf numFmtId="0" fontId="3" fillId="0" borderId="0" xfId="0" applyFont="1" applyProtection="1">
      <protection locked="0"/>
    </xf>
    <xf numFmtId="0" fontId="28" fillId="0" borderId="0" xfId="0" applyFont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38" fontId="13" fillId="0" borderId="2" xfId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52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55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center" vertical="center" wrapText="1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vertical="center"/>
    </xf>
    <xf numFmtId="38" fontId="2" fillId="0" borderId="46" xfId="1" applyFont="1" applyFill="1" applyBorder="1" applyAlignment="1" applyProtection="1">
      <alignment horizontal="right" vertical="center"/>
      <protection locked="0"/>
    </xf>
    <xf numFmtId="38" fontId="2" fillId="0" borderId="3" xfId="1" applyFont="1" applyFill="1" applyBorder="1" applyAlignment="1" applyProtection="1">
      <alignment horizontal="right" vertical="center"/>
      <protection locked="0"/>
    </xf>
    <xf numFmtId="38" fontId="2" fillId="2" borderId="46" xfId="1" applyFont="1" applyFill="1" applyBorder="1" applyAlignment="1" applyProtection="1">
      <alignment horizontal="right" vertical="center"/>
    </xf>
    <xf numFmtId="38" fontId="2" fillId="2" borderId="24" xfId="1" applyFont="1" applyFill="1" applyBorder="1" applyAlignment="1" applyProtection="1">
      <alignment horizontal="right" vertical="center"/>
    </xf>
    <xf numFmtId="0" fontId="2" fillId="2" borderId="29" xfId="0" applyFont="1" applyFill="1" applyBorder="1" applyAlignment="1" applyProtection="1">
      <alignment horizontal="center" vertical="center"/>
    </xf>
    <xf numFmtId="38" fontId="2" fillId="0" borderId="34" xfId="1" applyFont="1" applyFill="1" applyBorder="1" applyAlignment="1" applyProtection="1">
      <alignment horizontal="right" vertical="center"/>
      <protection locked="0"/>
    </xf>
    <xf numFmtId="38" fontId="2" fillId="0" borderId="35" xfId="1" applyFont="1" applyFill="1" applyBorder="1" applyAlignment="1" applyProtection="1">
      <alignment horizontal="right" vertical="center"/>
      <protection locked="0"/>
    </xf>
    <xf numFmtId="0" fontId="2" fillId="2" borderId="48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38" fontId="2" fillId="2" borderId="36" xfId="1" applyFont="1" applyFill="1" applyBorder="1" applyAlignment="1" applyProtection="1">
      <alignment horizontal="right" vertical="center"/>
    </xf>
    <xf numFmtId="38" fontId="2" fillId="2" borderId="16" xfId="1" applyFont="1" applyFill="1" applyBorder="1" applyAlignment="1" applyProtection="1">
      <alignment horizontal="right" vertical="center"/>
    </xf>
    <xf numFmtId="38" fontId="2" fillId="2" borderId="26" xfId="1" applyFont="1" applyFill="1" applyBorder="1" applyAlignment="1" applyProtection="1">
      <alignment horizontal="right" vertical="center"/>
    </xf>
    <xf numFmtId="0" fontId="2" fillId="2" borderId="49" xfId="0" applyFont="1" applyFill="1" applyBorder="1" applyAlignment="1" applyProtection="1">
      <alignment horizontal="center" vertical="center"/>
    </xf>
    <xf numFmtId="0" fontId="2" fillId="2" borderId="50" xfId="0" applyFont="1" applyFill="1" applyBorder="1" applyAlignment="1" applyProtection="1">
      <alignment horizontal="center" vertical="center"/>
    </xf>
    <xf numFmtId="0" fontId="2" fillId="2" borderId="51" xfId="0" applyFont="1" applyFill="1" applyBorder="1" applyAlignment="1" applyProtection="1">
      <alignment horizontal="center" vertical="center"/>
    </xf>
    <xf numFmtId="38" fontId="2" fillId="0" borderId="39" xfId="1" applyFont="1" applyFill="1" applyBorder="1" applyAlignment="1" applyProtection="1">
      <alignment horizontal="right" vertical="center"/>
      <protection locked="0"/>
    </xf>
    <xf numFmtId="38" fontId="2" fillId="0" borderId="40" xfId="1" applyFont="1" applyFill="1" applyBorder="1" applyAlignment="1" applyProtection="1">
      <alignment horizontal="right" vertical="center"/>
      <protection locked="0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38" fontId="2" fillId="0" borderId="37" xfId="1" applyFont="1" applyFill="1" applyBorder="1" applyAlignment="1" applyProtection="1">
      <alignment horizontal="right" vertical="center"/>
      <protection locked="0"/>
    </xf>
    <xf numFmtId="38" fontId="2" fillId="0" borderId="38" xfId="1" applyFont="1" applyFill="1" applyBorder="1" applyAlignment="1" applyProtection="1">
      <alignment horizontal="right" vertical="center"/>
      <protection locked="0"/>
    </xf>
    <xf numFmtId="38" fontId="2" fillId="2" borderId="68" xfId="1" applyFont="1" applyFill="1" applyBorder="1" applyAlignment="1" applyProtection="1">
      <alignment horizontal="right" vertical="center"/>
    </xf>
    <xf numFmtId="38" fontId="2" fillId="2" borderId="0" xfId="1" applyFont="1" applyFill="1" applyBorder="1" applyAlignment="1" applyProtection="1">
      <alignment horizontal="right" vertical="center"/>
    </xf>
    <xf numFmtId="38" fontId="2" fillId="0" borderId="33" xfId="1" applyFont="1" applyFill="1" applyBorder="1" applyAlignment="1" applyProtection="1">
      <alignment horizontal="right" vertical="center"/>
    </xf>
    <xf numFmtId="38" fontId="2" fillId="0" borderId="12" xfId="1" applyFont="1" applyFill="1" applyBorder="1" applyAlignment="1" applyProtection="1">
      <alignment horizontal="right" vertical="center"/>
    </xf>
    <xf numFmtId="38" fontId="2" fillId="0" borderId="25" xfId="1" applyFont="1" applyFill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38" fontId="2" fillId="0" borderId="34" xfId="1" applyFont="1" applyFill="1" applyBorder="1" applyAlignment="1" applyProtection="1">
      <alignment horizontal="right" vertical="center"/>
    </xf>
    <xf numFmtId="38" fontId="2" fillId="0" borderId="35" xfId="1" applyFont="1" applyFill="1" applyBorder="1" applyAlignment="1" applyProtection="1">
      <alignment horizontal="right" vertical="center"/>
    </xf>
    <xf numFmtId="38" fontId="2" fillId="0" borderId="65" xfId="1" applyFont="1" applyFill="1" applyBorder="1" applyAlignment="1" applyProtection="1">
      <alignment horizontal="right" vertical="center"/>
    </xf>
    <xf numFmtId="38" fontId="2" fillId="0" borderId="66" xfId="1" applyFont="1" applyFill="1" applyBorder="1" applyAlignment="1" applyProtection="1">
      <alignment horizontal="right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top" wrapText="1"/>
    </xf>
    <xf numFmtId="0" fontId="2" fillId="2" borderId="58" xfId="0" applyFont="1" applyFill="1" applyBorder="1" applyAlignment="1" applyProtection="1">
      <alignment horizontal="center" vertical="center"/>
    </xf>
    <xf numFmtId="0" fontId="2" fillId="2" borderId="59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 shrinkToFit="1"/>
    </xf>
    <xf numFmtId="0" fontId="4" fillId="2" borderId="19" xfId="0" applyFont="1" applyFill="1" applyBorder="1" applyAlignment="1" applyProtection="1">
      <alignment horizontal="center" vertical="center" shrinkToFit="1"/>
    </xf>
    <xf numFmtId="179" fontId="2" fillId="0" borderId="63" xfId="1" applyNumberFormat="1" applyFont="1" applyFill="1" applyBorder="1" applyAlignment="1" applyProtection="1">
      <alignment horizontal="center" vertical="center"/>
      <protection locked="0"/>
    </xf>
    <xf numFmtId="179" fontId="2" fillId="0" borderId="64" xfId="1" applyNumberFormat="1" applyFont="1" applyFill="1" applyBorder="1" applyAlignment="1" applyProtection="1">
      <alignment horizontal="center" vertical="center"/>
      <protection locked="0"/>
    </xf>
    <xf numFmtId="179" fontId="2" fillId="0" borderId="2" xfId="1" applyNumberFormat="1" applyFont="1" applyFill="1" applyBorder="1" applyAlignment="1" applyProtection="1">
      <alignment horizontal="center" vertical="center"/>
      <protection locked="0"/>
    </xf>
    <xf numFmtId="179" fontId="2" fillId="0" borderId="3" xfId="1" applyNumberFormat="1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2" fillId="2" borderId="55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2" fillId="0" borderId="61" xfId="1" applyNumberFormat="1" applyFont="1" applyFill="1" applyBorder="1" applyAlignment="1" applyProtection="1">
      <alignment horizontal="right" vertical="center"/>
      <protection locked="0"/>
    </xf>
    <xf numFmtId="0" fontId="2" fillId="0" borderId="60" xfId="1" applyNumberFormat="1" applyFont="1" applyFill="1" applyBorder="1" applyAlignment="1" applyProtection="1">
      <alignment horizontal="right" vertical="center"/>
      <protection locked="0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60" xfId="0" applyFont="1" applyFill="1" applyBorder="1" applyAlignment="1" applyProtection="1">
      <alignment horizontal="center" vertical="center" wrapText="1"/>
      <protection locked="0"/>
    </xf>
    <xf numFmtId="38" fontId="22" fillId="0" borderId="2" xfId="1" applyFont="1" applyFill="1" applyBorder="1" applyAlignment="1" applyProtection="1">
      <alignment horizontal="center" vertical="center" wrapText="1"/>
      <protection locked="0"/>
    </xf>
    <xf numFmtId="38" fontId="22" fillId="0" borderId="3" xfId="1" applyFont="1" applyFill="1" applyBorder="1" applyAlignment="1" applyProtection="1">
      <alignment horizontal="center" vertical="center" wrapText="1"/>
      <protection locked="0"/>
    </xf>
    <xf numFmtId="38" fontId="2" fillId="0" borderId="2" xfId="1" applyFont="1" applyFill="1" applyBorder="1" applyAlignment="1" applyProtection="1">
      <alignment horizontal="center" vertical="center"/>
      <protection locked="0"/>
    </xf>
    <xf numFmtId="38" fontId="2" fillId="0" borderId="24" xfId="1" applyFont="1" applyFill="1" applyBorder="1" applyAlignment="1" applyProtection="1">
      <alignment horizontal="center" vertical="center"/>
      <protection locked="0"/>
    </xf>
    <xf numFmtId="38" fontId="2" fillId="0" borderId="3" xfId="1" applyFont="1" applyFill="1" applyBorder="1" applyAlignment="1" applyProtection="1">
      <alignment horizontal="center" vertical="center"/>
      <protection locked="0"/>
    </xf>
    <xf numFmtId="38" fontId="2" fillId="0" borderId="62" xfId="1" applyFont="1" applyFill="1" applyBorder="1" applyAlignment="1" applyProtection="1">
      <alignment horizontal="right" vertical="center"/>
      <protection locked="0"/>
    </xf>
    <xf numFmtId="38" fontId="2" fillId="0" borderId="60" xfId="1" applyFont="1" applyFill="1" applyBorder="1" applyAlignment="1" applyProtection="1">
      <alignment horizontal="right" vertical="center"/>
      <protection locked="0"/>
    </xf>
    <xf numFmtId="38" fontId="2" fillId="0" borderId="63" xfId="1" applyFont="1" applyFill="1" applyBorder="1" applyAlignment="1" applyProtection="1">
      <alignment horizontal="center" vertical="center"/>
      <protection locked="0"/>
    </xf>
    <xf numFmtId="38" fontId="2" fillId="0" borderId="64" xfId="1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center" vertical="center"/>
    </xf>
    <xf numFmtId="38" fontId="2" fillId="0" borderId="61" xfId="1" applyFont="1" applyFill="1" applyBorder="1" applyAlignment="1" applyProtection="1">
      <alignment horizontal="right" vertical="center"/>
      <protection locked="0"/>
    </xf>
    <xf numFmtId="38" fontId="2" fillId="0" borderId="18" xfId="1" applyFont="1" applyFill="1" applyBorder="1" applyAlignment="1" applyProtection="1">
      <alignment horizontal="center" vertical="center"/>
      <protection locked="0"/>
    </xf>
    <xf numFmtId="38" fontId="2" fillId="0" borderId="19" xfId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25" xfId="1" applyFont="1" applyFill="1" applyBorder="1" applyAlignment="1" applyProtection="1">
      <alignment horizontal="center" vertical="center"/>
    </xf>
    <xf numFmtId="38" fontId="2" fillId="0" borderId="12" xfId="1" applyFont="1" applyFill="1" applyBorder="1" applyAlignment="1" applyProtection="1">
      <alignment horizontal="center" vertical="center"/>
    </xf>
    <xf numFmtId="0" fontId="2" fillId="0" borderId="60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38" fontId="11" fillId="0" borderId="62" xfId="1" applyFont="1" applyFill="1" applyBorder="1" applyAlignment="1" applyProtection="1">
      <alignment horizontal="right" vertical="center"/>
      <protection locked="0"/>
    </xf>
    <xf numFmtId="38" fontId="11" fillId="0" borderId="60" xfId="1" applyFont="1" applyFill="1" applyBorder="1" applyAlignment="1" applyProtection="1">
      <alignment horizontal="right" vertical="center"/>
      <protection locked="0"/>
    </xf>
    <xf numFmtId="38" fontId="11" fillId="0" borderId="63" xfId="1" applyFont="1" applyFill="1" applyBorder="1" applyAlignment="1" applyProtection="1">
      <alignment horizontal="center" vertical="center"/>
      <protection locked="0"/>
    </xf>
    <xf numFmtId="38" fontId="11" fillId="0" borderId="64" xfId="1" applyFont="1" applyFill="1" applyBorder="1" applyAlignment="1" applyProtection="1">
      <alignment horizontal="center" vertical="center"/>
      <protection locked="0"/>
    </xf>
    <xf numFmtId="38" fontId="11" fillId="0" borderId="2" xfId="1" applyFont="1" applyFill="1" applyBorder="1" applyAlignment="1" applyProtection="1">
      <alignment horizontal="center" vertical="center"/>
      <protection locked="0"/>
    </xf>
    <xf numFmtId="38" fontId="11" fillId="0" borderId="3" xfId="1" applyFont="1" applyFill="1" applyBorder="1" applyAlignment="1" applyProtection="1">
      <alignment horizontal="center" vertical="center"/>
      <protection locked="0"/>
    </xf>
    <xf numFmtId="0" fontId="26" fillId="0" borderId="62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center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38" fontId="2" fillId="2" borderId="7" xfId="1" applyFont="1" applyFill="1" applyBorder="1" applyAlignment="1" applyProtection="1">
      <alignment horizontal="center" vertical="center"/>
    </xf>
    <xf numFmtId="38" fontId="2" fillId="2" borderId="25" xfId="1" applyFont="1" applyFill="1" applyBorder="1" applyAlignment="1" applyProtection="1">
      <alignment horizontal="center" vertical="center"/>
    </xf>
    <xf numFmtId="38" fontId="2" fillId="2" borderId="12" xfId="1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281940</xdr:colOff>
      <xdr:row>16</xdr:row>
      <xdr:rowOff>304800</xdr:rowOff>
    </xdr:from>
    <xdr:to>
      <xdr:col>11</xdr:col>
      <xdr:colOff>838200</xdr:colOff>
      <xdr:row>20</xdr:row>
      <xdr:rowOff>228600</xdr:rowOff>
    </xdr:to>
    <xdr:sp textlink="">
      <xdr:nvSpPr>
        <xdr:cNvPr id="2" name="左矢印吹き出し 1"/>
        <xdr:cNvSpPr/>
      </xdr:nvSpPr>
      <xdr:spPr>
        <a:xfrm>
          <a:off x="16116300" y="5318760"/>
          <a:ext cx="1722120" cy="1173480"/>
        </a:xfrm>
        <a:prstGeom prst="leftArrowCallout">
          <a:avLst/>
        </a:prstGeom>
        <a:solidFill>
          <a:schemeClr val="bg1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チェック結果</a:t>
          </a:r>
          <a:r>
            <a: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太線内）がすべて「</a:t>
          </a:r>
          <a:r>
            <a: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rPr>
            <a:t>OK</a:t>
          </a:r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」であることをご確認ください</a:t>
          </a:r>
          <a:endParaRPr kumimoji="1" lang="en-US" altLang="ja-JP" sz="12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588650</xdr:colOff>
      <xdr:row>2</xdr:row>
      <xdr:rowOff>84367</xdr:rowOff>
    </xdr:from>
    <xdr:to>
      <xdr:col>21</xdr:col>
      <xdr:colOff>259977</xdr:colOff>
      <xdr:row>4</xdr:row>
      <xdr:rowOff>261832</xdr:rowOff>
    </xdr:to>
    <xdr:sp textlink="">
      <xdr:nvSpPr>
        <xdr:cNvPr id="9" name="テキスト ボックス 8"/>
        <xdr:cNvSpPr txBox="1"/>
      </xdr:nvSpPr>
      <xdr:spPr>
        <a:xfrm>
          <a:off x="7832132" y="425026"/>
          <a:ext cx="3086880" cy="616735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002060"/>
              </a:solidFill>
            </a:rPr>
            <a:t>①金融機関名、金融機関コード（４桁）を入力してください</a:t>
          </a:r>
        </a:p>
      </xdr:txBody>
    </xdr:sp>
    <xdr:clientData/>
  </xdr:twoCellAnchor>
  <xdr:twoCellAnchor>
    <xdr:from>
      <xdr:col>17</xdr:col>
      <xdr:colOff>592288</xdr:colOff>
      <xdr:row>5</xdr:row>
      <xdr:rowOff>308199</xdr:rowOff>
    </xdr:from>
    <xdr:to>
      <xdr:col>21</xdr:col>
      <xdr:colOff>233082</xdr:colOff>
      <xdr:row>8</xdr:row>
      <xdr:rowOff>229373</xdr:rowOff>
    </xdr:to>
    <xdr:sp textlink="">
      <xdr:nvSpPr>
        <xdr:cNvPr id="10" name="テキスト ボックス 9"/>
        <xdr:cNvSpPr txBox="1"/>
      </xdr:nvSpPr>
      <xdr:spPr>
        <a:xfrm>
          <a:off x="7835770" y="1357070"/>
          <a:ext cx="3056347" cy="745927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002060"/>
              </a:solidFill>
            </a:rPr>
            <a:t>②実績の年（西暦）、月を入力してください</a:t>
          </a:r>
        </a:p>
      </xdr:txBody>
    </xdr:sp>
    <xdr:clientData/>
  </xdr:twoCellAnchor>
  <xdr:twoCellAnchor>
    <xdr:from>
      <xdr:col>17</xdr:col>
      <xdr:colOff>620729</xdr:colOff>
      <xdr:row>11</xdr:row>
      <xdr:rowOff>17311</xdr:rowOff>
    </xdr:from>
    <xdr:to>
      <xdr:col>21</xdr:col>
      <xdr:colOff>215153</xdr:colOff>
      <xdr:row>17</xdr:row>
      <xdr:rowOff>327367</xdr:rowOff>
    </xdr:to>
    <xdr:sp textlink="">
      <xdr:nvSpPr>
        <xdr:cNvPr id="11" name="テキスト ボックス 10"/>
        <xdr:cNvSpPr txBox="1"/>
      </xdr:nvSpPr>
      <xdr:spPr>
        <a:xfrm>
          <a:off x="7864211" y="2590182"/>
          <a:ext cx="3009977" cy="3053256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002060"/>
              </a:solidFill>
            </a:rPr>
            <a:t>③資金種別ごとの当該月末</a:t>
          </a:r>
          <a:endParaRPr kumimoji="1" lang="en-US" altLang="ja-JP" sz="1400" b="1">
            <a:solidFill>
              <a:srgbClr val="002060"/>
            </a:solidFill>
          </a:endParaRPr>
        </a:p>
        <a:p>
          <a:r>
            <a:rPr kumimoji="1" lang="ja-JP" altLang="en-US" sz="1400" b="1">
              <a:solidFill>
                <a:srgbClr val="002060"/>
              </a:solidFill>
            </a:rPr>
            <a:t>　　時点の無保証融資分の</a:t>
          </a:r>
          <a:endParaRPr kumimoji="1" lang="en-US" altLang="ja-JP" sz="1400" b="1">
            <a:solidFill>
              <a:srgbClr val="002060"/>
            </a:solidFill>
          </a:endParaRPr>
        </a:p>
        <a:p>
          <a:r>
            <a:rPr kumimoji="1" lang="ja-JP" altLang="en-US" sz="1400" b="1">
              <a:solidFill>
                <a:srgbClr val="002060"/>
              </a:solidFill>
            </a:rPr>
            <a:t>（</a:t>
          </a:r>
          <a:r>
            <a:rPr kumimoji="1" lang="en-US" altLang="ja-JP" sz="1400" b="1">
              <a:solidFill>
                <a:srgbClr val="002060"/>
              </a:solidFill>
            </a:rPr>
            <a:t>A</a:t>
          </a:r>
          <a:r>
            <a:rPr kumimoji="1" lang="ja-JP" altLang="en-US" sz="1400" b="1">
              <a:solidFill>
                <a:srgbClr val="002060"/>
              </a:solidFill>
            </a:rPr>
            <a:t>）前月末貸出残高</a:t>
          </a:r>
          <a:endParaRPr kumimoji="1" lang="en-US" altLang="ja-JP" sz="1400" b="1">
            <a:solidFill>
              <a:srgbClr val="002060"/>
            </a:solidFill>
          </a:endParaRPr>
        </a:p>
        <a:p>
          <a:r>
            <a:rPr kumimoji="1" lang="ja-JP" altLang="en-US" sz="1400" b="1">
              <a:solidFill>
                <a:srgbClr val="002060"/>
              </a:solidFill>
            </a:rPr>
            <a:t>　　（件数、金額）</a:t>
          </a:r>
          <a:endParaRPr kumimoji="1" lang="en-US" altLang="ja-JP" sz="1400" b="1">
            <a:solidFill>
              <a:srgbClr val="002060"/>
            </a:solidFill>
          </a:endParaRPr>
        </a:p>
        <a:p>
          <a:r>
            <a:rPr kumimoji="1" lang="ja-JP" altLang="en-US" sz="1400" b="1">
              <a:solidFill>
                <a:srgbClr val="002060"/>
              </a:solidFill>
            </a:rPr>
            <a:t>（</a:t>
          </a:r>
          <a:r>
            <a:rPr kumimoji="1" lang="en-US" altLang="ja-JP" sz="1400" b="1">
              <a:solidFill>
                <a:srgbClr val="002060"/>
              </a:solidFill>
            </a:rPr>
            <a:t>B)</a:t>
          </a:r>
          <a:r>
            <a:rPr kumimoji="1" lang="ja-JP" altLang="en-US" sz="1400" b="1">
              <a:solidFill>
                <a:srgbClr val="002060"/>
              </a:solidFill>
            </a:rPr>
            <a:t>当月中貸出額</a:t>
          </a:r>
          <a:endParaRPr kumimoji="1" lang="en-US" altLang="ja-JP" sz="1400" b="1">
            <a:solidFill>
              <a:srgbClr val="002060"/>
            </a:solidFill>
          </a:endParaRPr>
        </a:p>
        <a:p>
          <a:r>
            <a:rPr kumimoji="1" lang="ja-JP" altLang="en-US" sz="1400" b="1">
              <a:solidFill>
                <a:srgbClr val="002060"/>
              </a:solidFill>
            </a:rPr>
            <a:t>　　（件数、金額）</a:t>
          </a:r>
          <a:endParaRPr kumimoji="1" lang="en-US" altLang="ja-JP" sz="1400" b="1">
            <a:solidFill>
              <a:srgbClr val="002060"/>
            </a:solidFill>
          </a:endParaRPr>
        </a:p>
        <a:p>
          <a:r>
            <a:rPr kumimoji="1" lang="ja-JP" altLang="en-US" sz="1400" b="1">
              <a:solidFill>
                <a:srgbClr val="002060"/>
              </a:solidFill>
            </a:rPr>
            <a:t>（</a:t>
          </a:r>
          <a:r>
            <a:rPr kumimoji="1" lang="en-US" altLang="ja-JP" sz="1400" b="1">
              <a:solidFill>
                <a:srgbClr val="002060"/>
              </a:solidFill>
            </a:rPr>
            <a:t>C)</a:t>
          </a:r>
          <a:r>
            <a:rPr kumimoji="1" lang="ja-JP" altLang="en-US" sz="1400" b="1">
              <a:solidFill>
                <a:srgbClr val="002060"/>
              </a:solidFill>
            </a:rPr>
            <a:t>当月中償還額</a:t>
          </a:r>
          <a:endParaRPr kumimoji="1" lang="en-US" altLang="ja-JP" sz="1400" b="1">
            <a:solidFill>
              <a:srgbClr val="002060"/>
            </a:solidFill>
          </a:endParaRPr>
        </a:p>
        <a:p>
          <a:r>
            <a:rPr kumimoji="1" lang="ja-JP" altLang="en-US" sz="1400" b="1">
              <a:solidFill>
                <a:srgbClr val="002060"/>
              </a:solidFill>
            </a:rPr>
            <a:t>　　（件数、金額）</a:t>
          </a:r>
          <a:endParaRPr kumimoji="1" lang="en-US" altLang="ja-JP" sz="1400" b="1">
            <a:solidFill>
              <a:srgbClr val="002060"/>
            </a:solidFill>
          </a:endParaRPr>
        </a:p>
        <a:p>
          <a:r>
            <a:rPr kumimoji="1" lang="ja-JP" altLang="en-US" sz="1400" b="1">
              <a:solidFill>
                <a:srgbClr val="002060"/>
              </a:solidFill>
            </a:rPr>
            <a:t>を入力してください</a:t>
          </a:r>
          <a:endParaRPr kumimoji="1" lang="en-US" altLang="ja-JP" sz="1400" b="1">
            <a:solidFill>
              <a:srgbClr val="002060"/>
            </a:solidFill>
          </a:endParaRPr>
        </a:p>
        <a:p>
          <a:r>
            <a:rPr kumimoji="1" lang="en-US" altLang="ja-JP" sz="1400" b="1">
              <a:solidFill>
                <a:srgbClr val="002060"/>
              </a:solidFill>
            </a:rPr>
            <a:t>※</a:t>
          </a:r>
          <a:r>
            <a:rPr kumimoji="1" lang="ja-JP" altLang="en-US" sz="1400" b="1" u="sng">
              <a:solidFill>
                <a:srgbClr val="002060"/>
              </a:solidFill>
            </a:rPr>
            <a:t>金額は千円単位です</a:t>
          </a:r>
          <a:endParaRPr kumimoji="1" lang="en-US" altLang="ja-JP" sz="1400" b="1" u="sng">
            <a:solidFill>
              <a:srgbClr val="002060"/>
            </a:solidFill>
          </a:endParaRPr>
        </a:p>
        <a:p>
          <a:r>
            <a:rPr kumimoji="1" lang="en-US" altLang="ja-JP" sz="1400" b="1">
              <a:solidFill>
                <a:srgbClr val="002060"/>
              </a:solidFill>
            </a:rPr>
            <a:t>※</a:t>
          </a:r>
          <a:r>
            <a:rPr kumimoji="1" lang="ja-JP" altLang="en-US" sz="1400" b="1">
              <a:solidFill>
                <a:srgbClr val="002060"/>
              </a:solidFill>
            </a:rPr>
            <a:t>小計、合計、当月末貸出残高は自動計算されます</a:t>
          </a:r>
          <a:endParaRPr kumimoji="1" lang="en-US" altLang="ja-JP" sz="1400" b="1">
            <a:solidFill>
              <a:srgbClr val="00206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233082</xdr:colOff>
      <xdr:row>1</xdr:row>
      <xdr:rowOff>131379</xdr:rowOff>
    </xdr:from>
    <xdr:to>
      <xdr:col>17</xdr:col>
      <xdr:colOff>94593</xdr:colOff>
      <xdr:row>4</xdr:row>
      <xdr:rowOff>168166</xdr:rowOff>
    </xdr:to>
    <xdr:sp textlink="">
      <xdr:nvSpPr>
        <xdr:cNvPr id="12" name="正方形/長方形 11"/>
        <xdr:cNvSpPr/>
      </xdr:nvSpPr>
      <xdr:spPr>
        <a:xfrm>
          <a:off x="3872753" y="301708"/>
          <a:ext cx="3465322" cy="646387"/>
        </a:xfrm>
        <a:prstGeom prst="rect">
          <a:avLst/>
        </a:prstGeom>
        <a:noFill/>
        <a:ln w="28575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225232</xdr:colOff>
      <xdr:row>6</xdr:row>
      <xdr:rowOff>8319</xdr:rowOff>
    </xdr:from>
    <xdr:to>
      <xdr:col>8</xdr:col>
      <xdr:colOff>376055</xdr:colOff>
      <xdr:row>7</xdr:row>
      <xdr:rowOff>97658</xdr:rowOff>
    </xdr:to>
    <xdr:sp textlink="">
      <xdr:nvSpPr>
        <xdr:cNvPr id="13" name="正方形/長方形 12"/>
        <xdr:cNvSpPr/>
      </xdr:nvSpPr>
      <xdr:spPr>
        <a:xfrm>
          <a:off x="2333432" y="1354519"/>
          <a:ext cx="2792423" cy="356039"/>
        </a:xfrm>
        <a:prstGeom prst="rect">
          <a:avLst/>
        </a:prstGeom>
        <a:noFill/>
        <a:ln w="28575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13988</xdr:colOff>
      <xdr:row>11</xdr:row>
      <xdr:rowOff>11206</xdr:rowOff>
    </xdr:from>
    <xdr:to>
      <xdr:col>9</xdr:col>
      <xdr:colOff>0</xdr:colOff>
      <xdr:row>12</xdr:row>
      <xdr:rowOff>442130</xdr:rowOff>
    </xdr:to>
    <xdr:sp textlink="">
      <xdr:nvSpPr>
        <xdr:cNvPr id="14" name="正方形/長方形 13"/>
        <xdr:cNvSpPr/>
      </xdr:nvSpPr>
      <xdr:spPr>
        <a:xfrm>
          <a:off x="2344812" y="2543735"/>
          <a:ext cx="3616717" cy="890366"/>
        </a:xfrm>
        <a:prstGeom prst="rect">
          <a:avLst/>
        </a:prstGeom>
        <a:noFill/>
        <a:ln w="3810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1627637</xdr:colOff>
      <xdr:row>14</xdr:row>
      <xdr:rowOff>10511</xdr:rowOff>
    </xdr:from>
    <xdr:to>
      <xdr:col>9</xdr:col>
      <xdr:colOff>22413</xdr:colOff>
      <xdr:row>15</xdr:row>
      <xdr:rowOff>441435</xdr:rowOff>
    </xdr:to>
    <xdr:sp textlink="">
      <xdr:nvSpPr>
        <xdr:cNvPr id="15" name="正方形/長方形 14"/>
        <xdr:cNvSpPr/>
      </xdr:nvSpPr>
      <xdr:spPr>
        <a:xfrm>
          <a:off x="2311196" y="3921364"/>
          <a:ext cx="3672746" cy="890365"/>
        </a:xfrm>
        <a:prstGeom prst="rect">
          <a:avLst/>
        </a:prstGeom>
        <a:noFill/>
        <a:ln w="3810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16461</xdr:colOff>
      <xdr:row>16</xdr:row>
      <xdr:rowOff>452795</xdr:rowOff>
    </xdr:from>
    <xdr:to>
      <xdr:col>9</xdr:col>
      <xdr:colOff>22411</xdr:colOff>
      <xdr:row>18</xdr:row>
      <xdr:rowOff>11205</xdr:rowOff>
    </xdr:to>
    <xdr:sp textlink="">
      <xdr:nvSpPr>
        <xdr:cNvPr id="16" name="正方形/長方形 15"/>
        <xdr:cNvSpPr/>
      </xdr:nvSpPr>
      <xdr:spPr>
        <a:xfrm>
          <a:off x="2347285" y="5282530"/>
          <a:ext cx="3636655" cy="477293"/>
        </a:xfrm>
        <a:prstGeom prst="rect">
          <a:avLst/>
        </a:prstGeom>
        <a:noFill/>
        <a:ln w="3810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977461</xdr:colOff>
      <xdr:row>5</xdr:row>
      <xdr:rowOff>315309</xdr:rowOff>
    </xdr:from>
    <xdr:to>
      <xdr:col>1</xdr:col>
      <xdr:colOff>1434658</xdr:colOff>
      <xdr:row>7</xdr:row>
      <xdr:rowOff>157655</xdr:rowOff>
    </xdr:to>
    <xdr:sp textlink="">
      <xdr:nvSpPr>
        <xdr:cNvPr id="17" name="正方形/長方形 16"/>
        <xdr:cNvSpPr/>
      </xdr:nvSpPr>
      <xdr:spPr>
        <a:xfrm>
          <a:off x="977461" y="1187668"/>
          <a:ext cx="457197" cy="430925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2"/>
              </a:solidFill>
            </a:rPr>
            <a:t>②</a:t>
          </a:r>
        </a:p>
      </xdr:txBody>
    </xdr:sp>
    <xdr:clientData/>
  </xdr:twoCellAnchor>
  <xdr:twoCellAnchor>
    <xdr:from>
      <xdr:col>4</xdr:col>
      <xdr:colOff>122106</xdr:colOff>
      <xdr:row>2</xdr:row>
      <xdr:rowOff>61516</xdr:rowOff>
    </xdr:from>
    <xdr:to>
      <xdr:col>5</xdr:col>
      <xdr:colOff>190420</xdr:colOff>
      <xdr:row>4</xdr:row>
      <xdr:rowOff>56262</xdr:rowOff>
    </xdr:to>
    <xdr:sp textlink="">
      <xdr:nvSpPr>
        <xdr:cNvPr id="18" name="正方形/長方形 17"/>
        <xdr:cNvSpPr/>
      </xdr:nvSpPr>
      <xdr:spPr>
        <a:xfrm>
          <a:off x="3376294" y="402175"/>
          <a:ext cx="453797" cy="434016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2"/>
              </a:solidFill>
            </a:rPr>
            <a:t>①</a:t>
          </a:r>
        </a:p>
      </xdr:txBody>
    </xdr:sp>
    <xdr:clientData/>
  </xdr:twoCellAnchor>
  <xdr:twoCellAnchor>
    <xdr:from>
      <xdr:col>4</xdr:col>
      <xdr:colOff>383626</xdr:colOff>
      <xdr:row>11</xdr:row>
      <xdr:rowOff>289035</xdr:rowOff>
    </xdr:from>
    <xdr:to>
      <xdr:col>5</xdr:col>
      <xdr:colOff>310055</xdr:colOff>
      <xdr:row>12</xdr:row>
      <xdr:rowOff>194441</xdr:rowOff>
    </xdr:to>
    <xdr:sp textlink="">
      <xdr:nvSpPr>
        <xdr:cNvPr id="19" name="正方形/長方形 18"/>
        <xdr:cNvSpPr/>
      </xdr:nvSpPr>
      <xdr:spPr>
        <a:xfrm>
          <a:off x="3021723" y="2674883"/>
          <a:ext cx="315311" cy="362606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2"/>
              </a:solidFill>
            </a:rPr>
            <a:t>③</a:t>
          </a:r>
        </a:p>
      </xdr:txBody>
    </xdr:sp>
    <xdr:clientData/>
  </xdr:twoCellAnchor>
  <xdr:twoCellAnchor>
    <xdr:from>
      <xdr:col>5</xdr:col>
      <xdr:colOff>36784</xdr:colOff>
      <xdr:row>14</xdr:row>
      <xdr:rowOff>283779</xdr:rowOff>
    </xdr:from>
    <xdr:to>
      <xdr:col>6</xdr:col>
      <xdr:colOff>84083</xdr:colOff>
      <xdr:row>15</xdr:row>
      <xdr:rowOff>204950</xdr:rowOff>
    </xdr:to>
    <xdr:sp textlink="">
      <xdr:nvSpPr>
        <xdr:cNvPr id="20" name="正方形/長方形 19"/>
        <xdr:cNvSpPr/>
      </xdr:nvSpPr>
      <xdr:spPr>
        <a:xfrm>
          <a:off x="3063763" y="4041227"/>
          <a:ext cx="399396" cy="378371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2"/>
              </a:solidFill>
            </a:rPr>
            <a:t>③</a:t>
          </a:r>
        </a:p>
      </xdr:txBody>
    </xdr:sp>
    <xdr:clientData/>
  </xdr:twoCellAnchor>
  <xdr:twoCellAnchor>
    <xdr:from>
      <xdr:col>5</xdr:col>
      <xdr:colOff>78828</xdr:colOff>
      <xdr:row>17</xdr:row>
      <xdr:rowOff>63061</xdr:rowOff>
    </xdr:from>
    <xdr:to>
      <xdr:col>6</xdr:col>
      <xdr:colOff>183929</xdr:colOff>
      <xdr:row>17</xdr:row>
      <xdr:rowOff>404649</xdr:rowOff>
    </xdr:to>
    <xdr:sp textlink="">
      <xdr:nvSpPr>
        <xdr:cNvPr id="21" name="正方形/長方形 20"/>
        <xdr:cNvSpPr/>
      </xdr:nvSpPr>
      <xdr:spPr>
        <a:xfrm>
          <a:off x="3105807" y="5192109"/>
          <a:ext cx="457198" cy="341588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2"/>
              </a:solidFill>
            </a:rPr>
            <a:t>③</a:t>
          </a:r>
        </a:p>
      </xdr:txBody>
    </xdr:sp>
    <xdr:clientData/>
  </xdr:twoCellAnchor>
  <xdr:twoCellAnchor>
    <xdr:from>
      <xdr:col>17</xdr:col>
      <xdr:colOff>602801</xdr:colOff>
      <xdr:row>22</xdr:row>
      <xdr:rowOff>286872</xdr:rowOff>
    </xdr:from>
    <xdr:to>
      <xdr:col>21</xdr:col>
      <xdr:colOff>152400</xdr:colOff>
      <xdr:row>26</xdr:row>
      <xdr:rowOff>108196</xdr:rowOff>
    </xdr:to>
    <xdr:sp textlink="">
      <xdr:nvSpPr>
        <xdr:cNvPr id="29" name="テキスト ボックス 28"/>
        <xdr:cNvSpPr txBox="1"/>
      </xdr:nvSpPr>
      <xdr:spPr>
        <a:xfrm>
          <a:off x="7846283" y="7521390"/>
          <a:ext cx="2965152" cy="1174994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002060"/>
              </a:solidFill>
            </a:rPr>
            <a:t>④提出にあたり報告手続きについての内容にご留意願います</a:t>
          </a:r>
        </a:p>
      </xdr:txBody>
    </xdr:sp>
    <xdr:clientData/>
  </xdr:twoCellAnchor>
  <xdr:twoCellAnchor>
    <xdr:from>
      <xdr:col>1</xdr:col>
      <xdr:colOff>0</xdr:colOff>
      <xdr:row>22</xdr:row>
      <xdr:rowOff>289035</xdr:rowOff>
    </xdr:from>
    <xdr:to>
      <xdr:col>17</xdr:col>
      <xdr:colOff>152400</xdr:colOff>
      <xdr:row>26</xdr:row>
      <xdr:rowOff>173420</xdr:rowOff>
    </xdr:to>
    <xdr:sp textlink="">
      <xdr:nvSpPr>
        <xdr:cNvPr id="30" name="正方形/長方形 29"/>
        <xdr:cNvSpPr/>
      </xdr:nvSpPr>
      <xdr:spPr>
        <a:xfrm>
          <a:off x="0" y="7336221"/>
          <a:ext cx="6800193" cy="1240220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42041</xdr:colOff>
      <xdr:row>22</xdr:row>
      <xdr:rowOff>220715</xdr:rowOff>
    </xdr:from>
    <xdr:to>
      <xdr:col>6</xdr:col>
      <xdr:colOff>147142</xdr:colOff>
      <xdr:row>24</xdr:row>
      <xdr:rowOff>84081</xdr:rowOff>
    </xdr:to>
    <xdr:sp textlink="">
      <xdr:nvSpPr>
        <xdr:cNvPr id="32" name="正方形/長方形 31"/>
        <xdr:cNvSpPr/>
      </xdr:nvSpPr>
      <xdr:spPr>
        <a:xfrm>
          <a:off x="3069020" y="7267901"/>
          <a:ext cx="457198" cy="430925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2"/>
              </a:solidFill>
            </a:rPr>
            <a:t>④</a:t>
          </a:r>
        </a:p>
      </xdr:txBody>
    </xdr:sp>
    <xdr:clientData/>
  </xdr:twoCellAnchor>
  <xdr:twoCellAnchor>
    <xdr:from>
      <xdr:col>0</xdr:col>
      <xdr:colOff>546846</xdr:colOff>
      <xdr:row>1</xdr:row>
      <xdr:rowOff>89648</xdr:rowOff>
    </xdr:from>
    <xdr:to>
      <xdr:col>3</xdr:col>
      <xdr:colOff>600635</xdr:colOff>
      <xdr:row>3</xdr:row>
      <xdr:rowOff>233083</xdr:rowOff>
    </xdr:to>
    <xdr:sp textlink="">
      <xdr:nvSpPr>
        <xdr:cNvPr id="2" name="正方形/長方形 1"/>
        <xdr:cNvSpPr/>
      </xdr:nvSpPr>
      <xdr:spPr>
        <a:xfrm>
          <a:off x="546846" y="259977"/>
          <a:ext cx="2644589" cy="484094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無保証</a:t>
          </a:r>
          <a:r>
            <a:rPr kumimoji="1" lang="en-US" altLang="ja-JP" sz="2000"/>
            <a:t>B</a:t>
          </a:r>
          <a:r>
            <a:rPr kumimoji="1" lang="ja-JP" altLang="en-US" sz="2000"/>
            <a:t>書式（記入例）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123091</xdr:colOff>
      <xdr:row>9</xdr:row>
      <xdr:rowOff>175848</xdr:rowOff>
    </xdr:from>
    <xdr:to>
      <xdr:col>20</xdr:col>
      <xdr:colOff>140677</xdr:colOff>
      <xdr:row>10</xdr:row>
      <xdr:rowOff>263769</xdr:rowOff>
    </xdr:to>
    <xdr:sp textlink="">
      <xdr:nvSpPr>
        <xdr:cNvPr id="23" name="正方形/長方形 22"/>
        <xdr:cNvSpPr/>
      </xdr:nvSpPr>
      <xdr:spPr>
        <a:xfrm>
          <a:off x="7027983" y="2004648"/>
          <a:ext cx="416171" cy="316521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2"/>
              </a:solidFill>
            </a:rPr>
            <a:t>⑧</a:t>
          </a:r>
        </a:p>
      </xdr:txBody>
    </xdr:sp>
    <xdr:clientData/>
  </xdr:twoCellAnchor>
  <xdr:twoCellAnchor>
    <xdr:from>
      <xdr:col>16</xdr:col>
      <xdr:colOff>228599</xdr:colOff>
      <xdr:row>9</xdr:row>
      <xdr:rowOff>175846</xdr:rowOff>
    </xdr:from>
    <xdr:to>
      <xdr:col>17</xdr:col>
      <xdr:colOff>29308</xdr:colOff>
      <xdr:row>10</xdr:row>
      <xdr:rowOff>234462</xdr:rowOff>
    </xdr:to>
    <xdr:sp textlink="">
      <xdr:nvSpPr>
        <xdr:cNvPr id="22" name="正方形/長方形 21"/>
        <xdr:cNvSpPr/>
      </xdr:nvSpPr>
      <xdr:spPr>
        <a:xfrm>
          <a:off x="6406661" y="2004646"/>
          <a:ext cx="328247" cy="287216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2"/>
              </a:solidFill>
            </a:rPr>
            <a:t>⑦</a:t>
          </a:r>
        </a:p>
      </xdr:txBody>
    </xdr:sp>
    <xdr:clientData/>
  </xdr:twoCellAnchor>
  <xdr:twoCellAnchor>
    <xdr:from>
      <xdr:col>15</xdr:col>
      <xdr:colOff>128955</xdr:colOff>
      <xdr:row>9</xdr:row>
      <xdr:rowOff>175845</xdr:rowOff>
    </xdr:from>
    <xdr:to>
      <xdr:col>16</xdr:col>
      <xdr:colOff>35169</xdr:colOff>
      <xdr:row>10</xdr:row>
      <xdr:rowOff>216876</xdr:rowOff>
    </xdr:to>
    <xdr:sp textlink="">
      <xdr:nvSpPr>
        <xdr:cNvPr id="20" name="正方形/長方形 19"/>
        <xdr:cNvSpPr/>
      </xdr:nvSpPr>
      <xdr:spPr>
        <a:xfrm>
          <a:off x="5820509" y="2004645"/>
          <a:ext cx="392722" cy="269631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2"/>
              </a:solidFill>
            </a:rPr>
            <a:t>⑥</a:t>
          </a:r>
        </a:p>
      </xdr:txBody>
    </xdr:sp>
    <xdr:clientData/>
  </xdr:twoCellAnchor>
  <xdr:twoCellAnchor>
    <xdr:from>
      <xdr:col>13</xdr:col>
      <xdr:colOff>175847</xdr:colOff>
      <xdr:row>9</xdr:row>
      <xdr:rowOff>169984</xdr:rowOff>
    </xdr:from>
    <xdr:to>
      <xdr:col>13</xdr:col>
      <xdr:colOff>463063</xdr:colOff>
      <xdr:row>10</xdr:row>
      <xdr:rowOff>263769</xdr:rowOff>
    </xdr:to>
    <xdr:sp textlink="">
      <xdr:nvSpPr>
        <xdr:cNvPr id="21" name="正方形/長方形 20"/>
        <xdr:cNvSpPr/>
      </xdr:nvSpPr>
      <xdr:spPr>
        <a:xfrm>
          <a:off x="5152293" y="1998784"/>
          <a:ext cx="287216" cy="322385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2"/>
              </a:solidFill>
            </a:rPr>
            <a:t>⑤</a:t>
          </a:r>
        </a:p>
      </xdr:txBody>
    </xdr:sp>
    <xdr:clientData/>
  </xdr:twoCellAnchor>
  <xdr:twoCellAnchor>
    <xdr:from>
      <xdr:col>21</xdr:col>
      <xdr:colOff>234460</xdr:colOff>
      <xdr:row>10</xdr:row>
      <xdr:rowOff>17586</xdr:rowOff>
    </xdr:from>
    <xdr:to>
      <xdr:col>27</xdr:col>
      <xdr:colOff>205740</xdr:colOff>
      <xdr:row>19</xdr:row>
      <xdr:rowOff>137160</xdr:rowOff>
    </xdr:to>
    <xdr:sp textlink="">
      <xdr:nvSpPr>
        <xdr:cNvPr id="4" name="テキスト ボックス 3"/>
        <xdr:cNvSpPr txBox="1"/>
      </xdr:nvSpPr>
      <xdr:spPr>
        <a:xfrm>
          <a:off x="8326900" y="2227386"/>
          <a:ext cx="2996420" cy="2839914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002060"/>
              </a:solidFill>
            </a:rPr>
            <a:t>当月中貸出について融資案件毎に融資の内容を記入してください</a:t>
          </a:r>
          <a:endParaRPr kumimoji="1" lang="en-US" altLang="ja-JP" sz="1400" b="1">
            <a:solidFill>
              <a:srgbClr val="002060"/>
            </a:solidFill>
          </a:endParaRPr>
        </a:p>
        <a:p>
          <a:r>
            <a:rPr kumimoji="1" lang="ja-JP" altLang="en-US" sz="1400" b="1">
              <a:solidFill>
                <a:srgbClr val="002060"/>
              </a:solidFill>
            </a:rPr>
            <a:t>①資金区分・・・プルダウンより選択</a:t>
          </a:r>
          <a:endParaRPr kumimoji="1" lang="en-US" altLang="ja-JP" sz="1400" b="1">
            <a:solidFill>
              <a:srgbClr val="002060"/>
            </a:solidFill>
          </a:endParaRPr>
        </a:p>
        <a:p>
          <a:r>
            <a:rPr kumimoji="1" lang="ja-JP" altLang="en-US" sz="1400" b="1">
              <a:solidFill>
                <a:srgbClr val="002060"/>
              </a:solidFill>
            </a:rPr>
            <a:t>②業種・・・プルダウンより選択</a:t>
          </a:r>
          <a:endParaRPr kumimoji="1" lang="en-US" altLang="ja-JP" sz="1400" b="1">
            <a:solidFill>
              <a:srgbClr val="00206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③所在地</a:t>
          </a:r>
          <a:r>
            <a:rPr kumimoji="1" lang="ja-JP" altLang="ja-JP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・・・プルダウンより選択</a:t>
          </a:r>
          <a:endParaRPr kumimoji="1" lang="en-US" altLang="ja-JP" sz="1400" b="1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④融資額・・・当該月の融資額</a:t>
          </a:r>
          <a:endParaRPr kumimoji="1" lang="en-US" altLang="ja-JP" sz="1400" b="1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　　　　　　　　　（単位：千円）</a:t>
          </a:r>
          <a:endParaRPr kumimoji="1" lang="en-US" altLang="ja-JP" sz="1400" b="1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⑤融資期間・・・融資期間（月数）</a:t>
          </a:r>
          <a:endParaRPr kumimoji="1" lang="en-US" altLang="ja-JP" sz="1400" b="1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⑥融資利率・・・小数点以下も入力</a:t>
          </a:r>
          <a:endParaRPr kumimoji="1" lang="en-US" altLang="ja-JP" sz="1400" b="1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⑦融資実行日・・・月・日を入力</a:t>
          </a:r>
          <a:endParaRPr kumimoji="1" lang="en-US" altLang="ja-JP" sz="1400" b="1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⑧資金使途・・・プルダウンより選択</a:t>
          </a:r>
          <a:endParaRPr kumimoji="1" lang="ja-JP" altLang="en-US" sz="14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11724</xdr:colOff>
      <xdr:row>9</xdr:row>
      <xdr:rowOff>228599</xdr:rowOff>
    </xdr:from>
    <xdr:to>
      <xdr:col>5</xdr:col>
      <xdr:colOff>310662</xdr:colOff>
      <xdr:row>30</xdr:row>
      <xdr:rowOff>17584</xdr:rowOff>
    </xdr:to>
    <xdr:sp textlink="">
      <xdr:nvSpPr>
        <xdr:cNvPr id="6" name="正方形/長方形 5"/>
        <xdr:cNvSpPr/>
      </xdr:nvSpPr>
      <xdr:spPr>
        <a:xfrm>
          <a:off x="263770" y="2057399"/>
          <a:ext cx="1670538" cy="599635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CV</a:t>
          </a:r>
          <a:endParaRPr kumimoji="1" lang="ja-JP" altLang="en-US" sz="1100"/>
        </a:p>
      </xdr:txBody>
    </xdr:sp>
    <xdr:clientData/>
  </xdr:twoCellAnchor>
  <xdr:twoCellAnchor>
    <xdr:from>
      <xdr:col>6</xdr:col>
      <xdr:colOff>11723</xdr:colOff>
      <xdr:row>10</xdr:row>
      <xdr:rowOff>5860</xdr:rowOff>
    </xdr:from>
    <xdr:to>
      <xdr:col>8</xdr:col>
      <xdr:colOff>5861</xdr:colOff>
      <xdr:row>30</xdr:row>
      <xdr:rowOff>23445</xdr:rowOff>
    </xdr:to>
    <xdr:sp textlink="">
      <xdr:nvSpPr>
        <xdr:cNvPr id="9" name="正方形/長方形 8"/>
        <xdr:cNvSpPr/>
      </xdr:nvSpPr>
      <xdr:spPr>
        <a:xfrm>
          <a:off x="1957754" y="2063260"/>
          <a:ext cx="873369" cy="599635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CV</a:t>
          </a:r>
          <a:endParaRPr kumimoji="1" lang="ja-JP" altLang="en-US" sz="1100"/>
        </a:p>
      </xdr:txBody>
    </xdr:sp>
    <xdr:clientData/>
  </xdr:twoCellAnchor>
  <xdr:twoCellAnchor>
    <xdr:from>
      <xdr:col>8</xdr:col>
      <xdr:colOff>11723</xdr:colOff>
      <xdr:row>10</xdr:row>
      <xdr:rowOff>5859</xdr:rowOff>
    </xdr:from>
    <xdr:to>
      <xdr:col>11</xdr:col>
      <xdr:colOff>422031</xdr:colOff>
      <xdr:row>30</xdr:row>
      <xdr:rowOff>23444</xdr:rowOff>
    </xdr:to>
    <xdr:sp textlink="">
      <xdr:nvSpPr>
        <xdr:cNvPr id="10" name="正方形/長方形 9"/>
        <xdr:cNvSpPr/>
      </xdr:nvSpPr>
      <xdr:spPr>
        <a:xfrm>
          <a:off x="2836985" y="2063259"/>
          <a:ext cx="1406769" cy="599635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CV</a:t>
          </a:r>
          <a:endParaRPr kumimoji="1" lang="ja-JP" altLang="en-US" sz="1100"/>
        </a:p>
      </xdr:txBody>
    </xdr:sp>
    <xdr:clientData/>
  </xdr:twoCellAnchor>
  <xdr:twoCellAnchor>
    <xdr:from>
      <xdr:col>7</xdr:col>
      <xdr:colOff>257907</xdr:colOff>
      <xdr:row>8</xdr:row>
      <xdr:rowOff>187569</xdr:rowOff>
    </xdr:from>
    <xdr:to>
      <xdr:col>8</xdr:col>
      <xdr:colOff>99646</xdr:colOff>
      <xdr:row>9</xdr:row>
      <xdr:rowOff>216877</xdr:rowOff>
    </xdr:to>
    <xdr:sp textlink="">
      <xdr:nvSpPr>
        <xdr:cNvPr id="11" name="正方形/長方形 10"/>
        <xdr:cNvSpPr/>
      </xdr:nvSpPr>
      <xdr:spPr>
        <a:xfrm>
          <a:off x="2526322" y="1787769"/>
          <a:ext cx="398586" cy="257908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2"/>
              </a:solidFill>
            </a:rPr>
            <a:t>②</a:t>
          </a:r>
        </a:p>
      </xdr:txBody>
    </xdr:sp>
    <xdr:clientData/>
  </xdr:twoCellAnchor>
  <xdr:twoCellAnchor>
    <xdr:from>
      <xdr:col>12</xdr:col>
      <xdr:colOff>252044</xdr:colOff>
      <xdr:row>9</xdr:row>
      <xdr:rowOff>169984</xdr:rowOff>
    </xdr:from>
    <xdr:to>
      <xdr:col>12</xdr:col>
      <xdr:colOff>668215</xdr:colOff>
      <xdr:row>10</xdr:row>
      <xdr:rowOff>263769</xdr:rowOff>
    </xdr:to>
    <xdr:sp textlink="">
      <xdr:nvSpPr>
        <xdr:cNvPr id="12" name="正方形/長方形 11"/>
        <xdr:cNvSpPr/>
      </xdr:nvSpPr>
      <xdr:spPr>
        <a:xfrm>
          <a:off x="4501659" y="1998784"/>
          <a:ext cx="416171" cy="322385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2"/>
              </a:solidFill>
            </a:rPr>
            <a:t>④</a:t>
          </a:r>
        </a:p>
      </xdr:txBody>
    </xdr:sp>
    <xdr:clientData/>
  </xdr:twoCellAnchor>
  <xdr:twoCellAnchor>
    <xdr:from>
      <xdr:col>12</xdr:col>
      <xdr:colOff>11722</xdr:colOff>
      <xdr:row>10</xdr:row>
      <xdr:rowOff>0</xdr:rowOff>
    </xdr:from>
    <xdr:to>
      <xdr:col>13</xdr:col>
      <xdr:colOff>5862</xdr:colOff>
      <xdr:row>30</xdr:row>
      <xdr:rowOff>17584</xdr:rowOff>
    </xdr:to>
    <xdr:sp textlink="">
      <xdr:nvSpPr>
        <xdr:cNvPr id="13" name="正方形/長方形 12"/>
        <xdr:cNvSpPr/>
      </xdr:nvSpPr>
      <xdr:spPr>
        <a:xfrm>
          <a:off x="4261337" y="2057400"/>
          <a:ext cx="720971" cy="5996353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CV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11722</xdr:colOff>
      <xdr:row>8</xdr:row>
      <xdr:rowOff>181707</xdr:rowOff>
    </xdr:from>
    <xdr:to>
      <xdr:col>12</xdr:col>
      <xdr:colOff>1</xdr:colOff>
      <xdr:row>10</xdr:row>
      <xdr:rowOff>46892</xdr:rowOff>
    </xdr:to>
    <xdr:sp textlink="">
      <xdr:nvSpPr>
        <xdr:cNvPr id="14" name="正方形/長方形 13"/>
        <xdr:cNvSpPr/>
      </xdr:nvSpPr>
      <xdr:spPr>
        <a:xfrm>
          <a:off x="3833445" y="1781907"/>
          <a:ext cx="416171" cy="322385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2"/>
              </a:solidFill>
            </a:rPr>
            <a:t>③</a:t>
          </a:r>
        </a:p>
      </xdr:txBody>
    </xdr:sp>
    <xdr:clientData/>
  </xdr:twoCellAnchor>
  <xdr:twoCellAnchor>
    <xdr:from>
      <xdr:col>13</xdr:col>
      <xdr:colOff>11725</xdr:colOff>
      <xdr:row>10</xdr:row>
      <xdr:rowOff>5861</xdr:rowOff>
    </xdr:from>
    <xdr:to>
      <xdr:col>15</xdr:col>
      <xdr:colOff>0</xdr:colOff>
      <xdr:row>30</xdr:row>
      <xdr:rowOff>23446</xdr:rowOff>
    </xdr:to>
    <xdr:sp textlink="">
      <xdr:nvSpPr>
        <xdr:cNvPr id="15" name="正方形/長方形 14"/>
        <xdr:cNvSpPr/>
      </xdr:nvSpPr>
      <xdr:spPr>
        <a:xfrm>
          <a:off x="4988171" y="2063261"/>
          <a:ext cx="703383" cy="599635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CV</a:t>
          </a:r>
          <a:endParaRPr kumimoji="1" lang="ja-JP" altLang="en-US" sz="1100"/>
        </a:p>
      </xdr:txBody>
    </xdr:sp>
    <xdr:clientData/>
  </xdr:twoCellAnchor>
  <xdr:twoCellAnchor>
    <xdr:from>
      <xdr:col>15</xdr:col>
      <xdr:colOff>29310</xdr:colOff>
      <xdr:row>10</xdr:row>
      <xdr:rowOff>11722</xdr:rowOff>
    </xdr:from>
    <xdr:to>
      <xdr:col>16</xdr:col>
      <xdr:colOff>17584</xdr:colOff>
      <xdr:row>30</xdr:row>
      <xdr:rowOff>29307</xdr:rowOff>
    </xdr:to>
    <xdr:sp textlink="">
      <xdr:nvSpPr>
        <xdr:cNvPr id="16" name="正方形/長方形 15"/>
        <xdr:cNvSpPr/>
      </xdr:nvSpPr>
      <xdr:spPr>
        <a:xfrm>
          <a:off x="5720864" y="2069122"/>
          <a:ext cx="474782" cy="599635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CV</a:t>
          </a:r>
          <a:endParaRPr kumimoji="1" lang="ja-JP" altLang="en-US" sz="1100"/>
        </a:p>
      </xdr:txBody>
    </xdr:sp>
    <xdr:clientData/>
  </xdr:twoCellAnchor>
  <xdr:twoCellAnchor>
    <xdr:from>
      <xdr:col>16</xdr:col>
      <xdr:colOff>35169</xdr:colOff>
      <xdr:row>10</xdr:row>
      <xdr:rowOff>5858</xdr:rowOff>
    </xdr:from>
    <xdr:to>
      <xdr:col>17</xdr:col>
      <xdr:colOff>187567</xdr:colOff>
      <xdr:row>30</xdr:row>
      <xdr:rowOff>23443</xdr:rowOff>
    </xdr:to>
    <xdr:sp textlink="">
      <xdr:nvSpPr>
        <xdr:cNvPr id="17" name="正方形/長方形 16"/>
        <xdr:cNvSpPr/>
      </xdr:nvSpPr>
      <xdr:spPr>
        <a:xfrm>
          <a:off x="6213231" y="2063258"/>
          <a:ext cx="679936" cy="599635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CV</a:t>
          </a:r>
          <a:endParaRPr kumimoji="1" lang="ja-JP" altLang="en-US" sz="1100"/>
        </a:p>
      </xdr:txBody>
    </xdr:sp>
    <xdr:clientData/>
  </xdr:twoCellAnchor>
  <xdr:twoCellAnchor>
    <xdr:from>
      <xdr:col>18</xdr:col>
      <xdr:colOff>5865</xdr:colOff>
      <xdr:row>10</xdr:row>
      <xdr:rowOff>5861</xdr:rowOff>
    </xdr:from>
    <xdr:to>
      <xdr:col>20</xdr:col>
      <xdr:colOff>199291</xdr:colOff>
      <xdr:row>30</xdr:row>
      <xdr:rowOff>23446</xdr:rowOff>
    </xdr:to>
    <xdr:sp textlink="">
      <xdr:nvSpPr>
        <xdr:cNvPr id="18" name="正方形/長方形 17"/>
        <xdr:cNvSpPr/>
      </xdr:nvSpPr>
      <xdr:spPr>
        <a:xfrm>
          <a:off x="6910757" y="2063261"/>
          <a:ext cx="592011" cy="599635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CV</a:t>
          </a:r>
          <a:endParaRPr kumimoji="1" lang="ja-JP" altLang="en-US" sz="1100"/>
        </a:p>
      </xdr:txBody>
    </xdr:sp>
    <xdr:clientData/>
  </xdr:twoCellAnchor>
  <xdr:twoCellAnchor>
    <xdr:from>
      <xdr:col>4</xdr:col>
      <xdr:colOff>187567</xdr:colOff>
      <xdr:row>8</xdr:row>
      <xdr:rowOff>181708</xdr:rowOff>
    </xdr:from>
    <xdr:to>
      <xdr:col>5</xdr:col>
      <xdr:colOff>263770</xdr:colOff>
      <xdr:row>10</xdr:row>
      <xdr:rowOff>41031</xdr:rowOff>
    </xdr:to>
    <xdr:sp textlink="">
      <xdr:nvSpPr>
        <xdr:cNvPr id="19" name="正方形/長方形 18"/>
        <xdr:cNvSpPr/>
      </xdr:nvSpPr>
      <xdr:spPr>
        <a:xfrm>
          <a:off x="1488829" y="1781908"/>
          <a:ext cx="398587" cy="316523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2"/>
              </a:solidFill>
            </a:rPr>
            <a:t>①</a:t>
          </a:r>
        </a:p>
      </xdr:txBody>
    </xdr:sp>
    <xdr:clientData/>
  </xdr:twoCellAnchor>
  <xdr:twoCellAnchor>
    <xdr:from>
      <xdr:col>4</xdr:col>
      <xdr:colOff>64477</xdr:colOff>
      <xdr:row>6</xdr:row>
      <xdr:rowOff>52754</xdr:rowOff>
    </xdr:from>
    <xdr:to>
      <xdr:col>12</xdr:col>
      <xdr:colOff>140677</xdr:colOff>
      <xdr:row>7</xdr:row>
      <xdr:rowOff>29308</xdr:rowOff>
    </xdr:to>
    <xdr:sp textlink="">
      <xdr:nvSpPr>
        <xdr:cNvPr id="24" name="正方形/長方形 23"/>
        <xdr:cNvSpPr/>
      </xdr:nvSpPr>
      <xdr:spPr>
        <a:xfrm>
          <a:off x="1365739" y="1154723"/>
          <a:ext cx="3024553" cy="246185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CV</a:t>
          </a:r>
          <a:endParaRPr kumimoji="1" lang="ja-JP" altLang="en-US" sz="1100"/>
        </a:p>
      </xdr:txBody>
    </xdr:sp>
    <xdr:clientData/>
  </xdr:twoCellAnchor>
  <xdr:twoCellAnchor>
    <xdr:from>
      <xdr:col>21</xdr:col>
      <xdr:colOff>240322</xdr:colOff>
      <xdr:row>4</xdr:row>
      <xdr:rowOff>87924</xdr:rowOff>
    </xdr:from>
    <xdr:to>
      <xdr:col>27</xdr:col>
      <xdr:colOff>213360</xdr:colOff>
      <xdr:row>7</xdr:row>
      <xdr:rowOff>15240</xdr:rowOff>
    </xdr:to>
    <xdr:sp textlink="">
      <xdr:nvSpPr>
        <xdr:cNvPr id="26" name="テキスト ボックス 25"/>
        <xdr:cNvSpPr txBox="1"/>
      </xdr:nvSpPr>
      <xdr:spPr>
        <a:xfrm>
          <a:off x="8332762" y="857544"/>
          <a:ext cx="2998178" cy="681696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002060"/>
              </a:solidFill>
            </a:rPr>
            <a:t>年・月、金融機関名、金融機関コードは</a:t>
          </a:r>
          <a:r>
            <a:rPr kumimoji="1" lang="en-US" altLang="ja-JP" sz="1400" b="1">
              <a:solidFill>
                <a:srgbClr val="002060"/>
              </a:solidFill>
            </a:rPr>
            <a:t>B</a:t>
          </a:r>
          <a:r>
            <a:rPr kumimoji="1" lang="ja-JP" altLang="en-US" sz="1400" b="1">
              <a:solidFill>
                <a:srgbClr val="002060"/>
              </a:solidFill>
            </a:rPr>
            <a:t>様式で入力した値が転記されます</a:t>
          </a:r>
        </a:p>
      </xdr:txBody>
    </xdr:sp>
    <xdr:clientData/>
  </xdr:twoCellAnchor>
  <xdr:twoCellAnchor>
    <xdr:from>
      <xdr:col>11</xdr:col>
      <xdr:colOff>316524</xdr:colOff>
      <xdr:row>1</xdr:row>
      <xdr:rowOff>152401</xdr:rowOff>
    </xdr:from>
    <xdr:to>
      <xdr:col>21</xdr:col>
      <xdr:colOff>99646</xdr:colOff>
      <xdr:row>4</xdr:row>
      <xdr:rowOff>117231</xdr:rowOff>
    </xdr:to>
    <xdr:sp textlink="">
      <xdr:nvSpPr>
        <xdr:cNvPr id="28" name="正方形/長方形 27"/>
        <xdr:cNvSpPr/>
      </xdr:nvSpPr>
      <xdr:spPr>
        <a:xfrm>
          <a:off x="4138247" y="152401"/>
          <a:ext cx="3464168" cy="574430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CV</a:t>
          </a:r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8</xdr:col>
      <xdr:colOff>84269</xdr:colOff>
      <xdr:row>4</xdr:row>
      <xdr:rowOff>49754</xdr:rowOff>
    </xdr:to>
    <xdr:sp textlink="">
      <xdr:nvSpPr>
        <xdr:cNvPr id="29" name="正方形/長方形 28"/>
        <xdr:cNvSpPr/>
      </xdr:nvSpPr>
      <xdr:spPr>
        <a:xfrm>
          <a:off x="251460" y="167640"/>
          <a:ext cx="2644589" cy="484094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無保証</a:t>
          </a:r>
          <a:r>
            <a:rPr kumimoji="1" lang="en-US" altLang="ja-JP" sz="2000"/>
            <a:t>C</a:t>
          </a:r>
          <a:r>
            <a:rPr kumimoji="1" lang="ja-JP" altLang="en-US" sz="2000"/>
            <a:t>書式（記入例）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33"/>
  <sheetViews>
    <sheetView showGridLines="0" tabSelected="1" zoomScale="110" zoomScaleNormal="110" workbookViewId="0">
      <selection activeCell="T13" sqref="T13"/>
    </sheetView>
  </sheetViews>
  <sheetFormatPr defaultColWidth="9" defaultRowHeight="13.2"/>
  <cols>
    <col min="1" max="1" width="21.6640625" style="43" customWidth="1"/>
    <col min="2" max="2" width="6.88671875" style="43" customWidth="1"/>
    <col min="3" max="3" width="9.6640625" style="43" customWidth="1"/>
    <col min="4" max="4" width="5.6640625" style="43" customWidth="1"/>
    <col min="5" max="6" width="5.109375" style="43" customWidth="1"/>
    <col min="7" max="7" width="5.6640625" style="43" customWidth="1"/>
    <col min="8" max="8" width="9.6640625" style="43" customWidth="1"/>
    <col min="9" max="9" width="7.21875" style="43" customWidth="1"/>
    <col min="10" max="15" width="2.88671875" style="43" customWidth="1"/>
    <col min="16" max="16" width="2.44140625" style="44" customWidth="1"/>
    <col min="17" max="17" width="9" style="43"/>
    <col min="18" max="19" width="5.6640625" style="43" customWidth="1"/>
    <col min="20" max="20" width="5.77734375" style="43" customWidth="1"/>
    <col min="21" max="16384" width="9" style="43"/>
  </cols>
  <sheetData>
    <row r="1" spans="1:17">
      <c r="A1" s="68" t="s">
        <v>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1:17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0" t="s">
        <v>0</v>
      </c>
    </row>
    <row r="3" spans="1:17" s="46" customFormat="1" ht="21" customHeight="1">
      <c r="A3" s="71"/>
      <c r="B3" s="71"/>
      <c r="C3" s="71"/>
      <c r="D3" s="71"/>
      <c r="E3" s="71"/>
      <c r="F3" s="158" t="s">
        <v>21</v>
      </c>
      <c r="G3" s="159"/>
      <c r="H3" s="160"/>
      <c r="I3" s="160"/>
      <c r="J3" s="161"/>
      <c r="K3" s="158" t="s">
        <v>20</v>
      </c>
      <c r="L3" s="159"/>
      <c r="M3" s="47"/>
      <c r="N3" s="47"/>
      <c r="O3" s="47"/>
      <c r="P3" s="48"/>
      <c r="Q3" s="49"/>
    </row>
    <row r="4" spans="1:17" s="46" customFormat="1" ht="21" customHeight="1">
      <c r="A4" s="71"/>
      <c r="B4" s="71"/>
      <c r="C4" s="71"/>
      <c r="D4" s="71"/>
      <c r="E4" s="71"/>
      <c r="F4" s="72"/>
      <c r="G4" s="72"/>
      <c r="H4" s="72"/>
      <c r="I4" s="72"/>
      <c r="J4" s="72"/>
      <c r="K4" s="72"/>
      <c r="L4" s="72"/>
      <c r="M4" s="73"/>
      <c r="N4" s="73"/>
      <c r="O4" s="73"/>
      <c r="P4" s="74"/>
    </row>
    <row r="5" spans="1:17" ht="25.5" customHeight="1">
      <c r="A5" s="75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9"/>
    </row>
    <row r="6" spans="1:17" ht="21" customHeight="1">
      <c r="A6" s="152"/>
      <c r="B6" s="153" t="s">
        <v>163</v>
      </c>
      <c r="C6" s="50"/>
      <c r="D6" s="77" t="s">
        <v>22</v>
      </c>
      <c r="E6" s="51"/>
      <c r="F6" s="78" t="s">
        <v>23</v>
      </c>
      <c r="G6" s="79" t="s">
        <v>24</v>
      </c>
      <c r="H6" s="68"/>
      <c r="I6" s="68"/>
      <c r="J6" s="68"/>
      <c r="K6" s="68"/>
      <c r="L6" s="68"/>
      <c r="M6" s="68"/>
      <c r="N6" s="68"/>
      <c r="O6" s="68"/>
      <c r="P6" s="69"/>
    </row>
    <row r="7" spans="1:17" ht="18" customHeight="1" thickBo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80" t="s">
        <v>2</v>
      </c>
    </row>
    <row r="8" spans="1:17" ht="18" customHeight="1">
      <c r="A8" s="162" t="s">
        <v>3</v>
      </c>
      <c r="B8" s="165" t="s">
        <v>4</v>
      </c>
      <c r="C8" s="166"/>
      <c r="D8" s="165" t="s">
        <v>5</v>
      </c>
      <c r="E8" s="167"/>
      <c r="F8" s="166"/>
      <c r="G8" s="165" t="s">
        <v>6</v>
      </c>
      <c r="H8" s="166"/>
      <c r="I8" s="165" t="s">
        <v>7</v>
      </c>
      <c r="J8" s="167"/>
      <c r="K8" s="167"/>
      <c r="L8" s="167"/>
      <c r="M8" s="167"/>
      <c r="N8" s="168" t="s">
        <v>19</v>
      </c>
      <c r="O8" s="169"/>
      <c r="P8" s="170"/>
    </row>
    <row r="9" spans="1:17" ht="18" customHeight="1">
      <c r="A9" s="163"/>
      <c r="B9" s="177" t="s">
        <v>13</v>
      </c>
      <c r="C9" s="178"/>
      <c r="D9" s="177" t="s">
        <v>14</v>
      </c>
      <c r="E9" s="179"/>
      <c r="F9" s="178"/>
      <c r="G9" s="177" t="s">
        <v>15</v>
      </c>
      <c r="H9" s="178"/>
      <c r="I9" s="177" t="s">
        <v>16</v>
      </c>
      <c r="J9" s="179"/>
      <c r="K9" s="179"/>
      <c r="L9" s="179"/>
      <c r="M9" s="179"/>
      <c r="N9" s="171"/>
      <c r="O9" s="172"/>
      <c r="P9" s="173"/>
    </row>
    <row r="10" spans="1:17" ht="18" customHeight="1" thickBot="1">
      <c r="A10" s="164"/>
      <c r="B10" s="81" t="s">
        <v>8</v>
      </c>
      <c r="C10" s="82" t="s">
        <v>9</v>
      </c>
      <c r="D10" s="81" t="s">
        <v>8</v>
      </c>
      <c r="E10" s="180" t="s">
        <v>9</v>
      </c>
      <c r="F10" s="181"/>
      <c r="G10" s="83" t="s">
        <v>8</v>
      </c>
      <c r="H10" s="84" t="s">
        <v>9</v>
      </c>
      <c r="I10" s="85" t="s">
        <v>8</v>
      </c>
      <c r="J10" s="182" t="s">
        <v>9</v>
      </c>
      <c r="K10" s="183"/>
      <c r="L10" s="183"/>
      <c r="M10" s="183"/>
      <c r="N10" s="174"/>
      <c r="O10" s="175"/>
      <c r="P10" s="176"/>
    </row>
    <row r="11" spans="1:17" ht="36" customHeight="1">
      <c r="A11" s="133" t="s">
        <v>29</v>
      </c>
      <c r="B11" s="52"/>
      <c r="C11" s="53"/>
      <c r="D11" s="52"/>
      <c r="E11" s="184"/>
      <c r="F11" s="185"/>
      <c r="G11" s="54"/>
      <c r="H11" s="55"/>
      <c r="I11" s="139">
        <f t="shared" ref="I11:J19" si="0">B11+D11-G11</f>
        <v>0</v>
      </c>
      <c r="J11" s="186">
        <f t="shared" ref="J11" si="1">C11+E11-H11</f>
        <v>0</v>
      </c>
      <c r="K11" s="187"/>
      <c r="L11" s="187"/>
      <c r="M11" s="187"/>
      <c r="N11" s="177">
        <v>4000</v>
      </c>
      <c r="O11" s="179"/>
      <c r="P11" s="188"/>
    </row>
    <row r="12" spans="1:17" ht="36" customHeight="1" thickBot="1">
      <c r="A12" s="134" t="s">
        <v>30</v>
      </c>
      <c r="B12" s="56"/>
      <c r="C12" s="57"/>
      <c r="D12" s="56"/>
      <c r="E12" s="189"/>
      <c r="F12" s="190"/>
      <c r="G12" s="58"/>
      <c r="H12" s="59"/>
      <c r="I12" s="140">
        <f t="shared" si="0"/>
        <v>0</v>
      </c>
      <c r="J12" s="186">
        <f t="shared" ref="J12" si="2">C12+E12-H12</f>
        <v>0</v>
      </c>
      <c r="K12" s="187"/>
      <c r="L12" s="187"/>
      <c r="M12" s="187"/>
      <c r="N12" s="191">
        <v>4100</v>
      </c>
      <c r="O12" s="192"/>
      <c r="P12" s="193"/>
    </row>
    <row r="13" spans="1:17" ht="36" customHeight="1" thickBot="1">
      <c r="A13" s="135" t="s">
        <v>17</v>
      </c>
      <c r="B13" s="138">
        <f>SUM(B11:B12)</f>
        <v>0</v>
      </c>
      <c r="C13" s="138">
        <f>SUM(C11:C12)</f>
        <v>0</v>
      </c>
      <c r="D13" s="138">
        <f>SUM(D11:D12)</f>
        <v>0</v>
      </c>
      <c r="E13" s="194">
        <f>SUM(E11:F12)</f>
        <v>0</v>
      </c>
      <c r="F13" s="195"/>
      <c r="G13" s="138">
        <f>SUM(G11:G12)</f>
        <v>0</v>
      </c>
      <c r="H13" s="138">
        <f>SUM(H11:H12)</f>
        <v>0</v>
      </c>
      <c r="I13" s="138">
        <f t="shared" si="0"/>
        <v>0</v>
      </c>
      <c r="J13" s="194">
        <f>C13+E13-H13</f>
        <v>0</v>
      </c>
      <c r="K13" s="196"/>
      <c r="L13" s="196"/>
      <c r="M13" s="195"/>
      <c r="N13" s="197"/>
      <c r="O13" s="198"/>
      <c r="P13" s="199"/>
    </row>
    <row r="14" spans="1:17" ht="36" customHeight="1">
      <c r="A14" s="136" t="s">
        <v>11</v>
      </c>
      <c r="B14" s="60"/>
      <c r="C14" s="61"/>
      <c r="D14" s="60"/>
      <c r="E14" s="200"/>
      <c r="F14" s="201"/>
      <c r="G14" s="62"/>
      <c r="H14" s="63"/>
      <c r="I14" s="139">
        <f t="shared" si="0"/>
        <v>0</v>
      </c>
      <c r="J14" s="186">
        <f t="shared" si="0"/>
        <v>0</v>
      </c>
      <c r="K14" s="187"/>
      <c r="L14" s="187"/>
      <c r="M14" s="187"/>
      <c r="N14" s="202">
        <v>6216</v>
      </c>
      <c r="O14" s="203"/>
      <c r="P14" s="204"/>
    </row>
    <row r="15" spans="1:17" ht="36" customHeight="1" thickBot="1">
      <c r="A15" s="137" t="s">
        <v>12</v>
      </c>
      <c r="B15" s="56"/>
      <c r="C15" s="57"/>
      <c r="D15" s="56"/>
      <c r="E15" s="205"/>
      <c r="F15" s="206"/>
      <c r="G15" s="58"/>
      <c r="H15" s="59"/>
      <c r="I15" s="140">
        <f t="shared" si="0"/>
        <v>0</v>
      </c>
      <c r="J15" s="207">
        <f t="shared" si="0"/>
        <v>0</v>
      </c>
      <c r="K15" s="208"/>
      <c r="L15" s="208"/>
      <c r="M15" s="208"/>
      <c r="N15" s="191">
        <v>6217</v>
      </c>
      <c r="O15" s="192"/>
      <c r="P15" s="193"/>
    </row>
    <row r="16" spans="1:17" ht="36" customHeight="1" thickBot="1">
      <c r="A16" s="135" t="s">
        <v>17</v>
      </c>
      <c r="B16" s="138">
        <f>SUM(B14:B15)</f>
        <v>0</v>
      </c>
      <c r="C16" s="138">
        <f>SUM(C14:C15)</f>
        <v>0</v>
      </c>
      <c r="D16" s="138">
        <f>SUM(D14:D15)</f>
        <v>0</v>
      </c>
      <c r="E16" s="194">
        <f>SUM(E14:F15)</f>
        <v>0</v>
      </c>
      <c r="F16" s="195"/>
      <c r="G16" s="138">
        <f>SUM(G14:G15)</f>
        <v>0</v>
      </c>
      <c r="H16" s="138">
        <f>SUM(H14:H15)</f>
        <v>0</v>
      </c>
      <c r="I16" s="138">
        <f t="shared" si="0"/>
        <v>0</v>
      </c>
      <c r="J16" s="194">
        <f t="shared" si="0"/>
        <v>0</v>
      </c>
      <c r="K16" s="196"/>
      <c r="L16" s="196"/>
      <c r="M16" s="195"/>
      <c r="N16" s="197"/>
      <c r="O16" s="198"/>
      <c r="P16" s="199"/>
    </row>
    <row r="17" spans="1:16" ht="36" customHeight="1">
      <c r="A17" s="130" t="s">
        <v>10</v>
      </c>
      <c r="B17" s="56"/>
      <c r="C17" s="57"/>
      <c r="D17" s="56"/>
      <c r="E17" s="200"/>
      <c r="F17" s="201"/>
      <c r="G17" s="58"/>
      <c r="H17" s="59"/>
      <c r="I17" s="139">
        <f t="shared" si="0"/>
        <v>0</v>
      </c>
      <c r="J17" s="186">
        <f t="shared" si="0"/>
        <v>0</v>
      </c>
      <c r="K17" s="187"/>
      <c r="L17" s="187"/>
      <c r="M17" s="187"/>
      <c r="N17" s="202">
        <v>7000</v>
      </c>
      <c r="O17" s="203"/>
      <c r="P17" s="204"/>
    </row>
    <row r="18" spans="1:16" ht="36" customHeight="1">
      <c r="A18" s="41"/>
      <c r="B18" s="86"/>
      <c r="C18" s="88"/>
      <c r="D18" s="86"/>
      <c r="E18" s="209"/>
      <c r="F18" s="210"/>
      <c r="G18" s="89"/>
      <c r="H18" s="90"/>
      <c r="I18" s="86">
        <f t="shared" si="0"/>
        <v>0</v>
      </c>
      <c r="J18" s="209">
        <f t="shared" ref="J18" si="3">C18+E18-H18</f>
        <v>0</v>
      </c>
      <c r="K18" s="211"/>
      <c r="L18" s="211"/>
      <c r="M18" s="211"/>
      <c r="N18" s="212"/>
      <c r="O18" s="213"/>
      <c r="P18" s="214"/>
    </row>
    <row r="19" spans="1:16" ht="36" customHeight="1" thickBot="1">
      <c r="A19" s="42"/>
      <c r="B19" s="87"/>
      <c r="C19" s="91"/>
      <c r="D19" s="87"/>
      <c r="E19" s="215"/>
      <c r="F19" s="216"/>
      <c r="G19" s="92"/>
      <c r="H19" s="93"/>
      <c r="I19" s="87">
        <f t="shared" si="0"/>
        <v>0</v>
      </c>
      <c r="J19" s="217">
        <f t="shared" ref="J19" si="4">C19+E19-H19</f>
        <v>0</v>
      </c>
      <c r="K19" s="218"/>
      <c r="L19" s="218"/>
      <c r="M19" s="218"/>
      <c r="N19" s="219"/>
      <c r="O19" s="220"/>
      <c r="P19" s="221"/>
    </row>
    <row r="20" spans="1:16" ht="36" customHeight="1" thickBot="1">
      <c r="A20" s="135" t="s">
        <v>18</v>
      </c>
      <c r="B20" s="138">
        <f>B13+B16+B17</f>
        <v>0</v>
      </c>
      <c r="C20" s="138">
        <f>C13+C16+C17</f>
        <v>0</v>
      </c>
      <c r="D20" s="138">
        <f>D13+D16+D17</f>
        <v>0</v>
      </c>
      <c r="E20" s="194">
        <f>E13+E16+E17</f>
        <v>0</v>
      </c>
      <c r="F20" s="195"/>
      <c r="G20" s="138">
        <f>G13+G16+G17</f>
        <v>0</v>
      </c>
      <c r="H20" s="138">
        <f>H13+H16+H17</f>
        <v>0</v>
      </c>
      <c r="I20" s="138">
        <f>I13+I16+I17</f>
        <v>0</v>
      </c>
      <c r="J20" s="194">
        <f>J13+J16+J17</f>
        <v>0</v>
      </c>
      <c r="K20" s="196"/>
      <c r="L20" s="196"/>
      <c r="M20" s="195"/>
      <c r="N20" s="197"/>
      <c r="O20" s="198"/>
      <c r="P20" s="199"/>
    </row>
    <row r="21" spans="1:16" ht="7.2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9"/>
    </row>
    <row r="22" spans="1:16" s="64" customFormat="1" ht="26.4" customHeight="1">
      <c r="A22" s="226" t="s">
        <v>28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</row>
    <row r="23" spans="1:16" s="65" customFormat="1" ht="18" customHeight="1">
      <c r="A23" s="222" t="s">
        <v>31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</row>
    <row r="24" spans="1:16" s="65" customFormat="1" ht="31.2" customHeight="1">
      <c r="A24" s="223" t="s">
        <v>32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</row>
    <row r="25" spans="1:16" ht="31.2" customHeight="1">
      <c r="A25" s="225" t="s">
        <v>27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</row>
    <row r="26" spans="1:16" ht="31.2" customHeight="1">
      <c r="A26" s="224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</row>
    <row r="27" spans="1:16">
      <c r="A27" s="66"/>
    </row>
    <row r="28" spans="1:16">
      <c r="K28" s="67"/>
      <c r="L28" s="67"/>
    </row>
    <row r="33" spans="16:16">
      <c r="P33" s="45"/>
    </row>
  </sheetData>
  <mergeCells count="50">
    <mergeCell ref="A23:P23"/>
    <mergeCell ref="A24:P24"/>
    <mergeCell ref="A26:P26"/>
    <mergeCell ref="A25:P25"/>
    <mergeCell ref="A22:P22"/>
    <mergeCell ref="E19:F19"/>
    <mergeCell ref="J19:M19"/>
    <mergeCell ref="N19:P19"/>
    <mergeCell ref="E20:F20"/>
    <mergeCell ref="J20:M20"/>
    <mergeCell ref="N20:P20"/>
    <mergeCell ref="E17:F17"/>
    <mergeCell ref="J17:M17"/>
    <mergeCell ref="N17:P17"/>
    <mergeCell ref="E18:F18"/>
    <mergeCell ref="J18:M18"/>
    <mergeCell ref="N18:P18"/>
    <mergeCell ref="E15:F15"/>
    <mergeCell ref="J15:M15"/>
    <mergeCell ref="N15:P15"/>
    <mergeCell ref="E16:F16"/>
    <mergeCell ref="J16:M16"/>
    <mergeCell ref="N16:P16"/>
    <mergeCell ref="E13:F13"/>
    <mergeCell ref="J13:M13"/>
    <mergeCell ref="N13:P13"/>
    <mergeCell ref="E14:F14"/>
    <mergeCell ref="J14:M14"/>
    <mergeCell ref="N14:P14"/>
    <mergeCell ref="E11:F11"/>
    <mergeCell ref="J11:M11"/>
    <mergeCell ref="N11:P11"/>
    <mergeCell ref="E12:F12"/>
    <mergeCell ref="J12:M12"/>
    <mergeCell ref="N12:P12"/>
    <mergeCell ref="N8:P10"/>
    <mergeCell ref="B9:C9"/>
    <mergeCell ref="D9:F9"/>
    <mergeCell ref="G9:H9"/>
    <mergeCell ref="I9:M9"/>
    <mergeCell ref="E10:F10"/>
    <mergeCell ref="J10:M10"/>
    <mergeCell ref="F3:G3"/>
    <mergeCell ref="H3:J3"/>
    <mergeCell ref="K3:L3"/>
    <mergeCell ref="A8:A10"/>
    <mergeCell ref="B8:C8"/>
    <mergeCell ref="D8:F8"/>
    <mergeCell ref="G8:H8"/>
    <mergeCell ref="I8:M8"/>
  </mergeCells>
  <phoneticPr fontId="1"/>
  <pageMargins left="0.70866141732283472" right="0.31496062992125984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103"/>
  <sheetViews>
    <sheetView showGridLines="0" zoomScale="110" zoomScaleNormal="110" zoomScaleSheetLayoutView="85" workbookViewId="0">
      <selection activeCell="Y12" sqref="Y12"/>
    </sheetView>
  </sheetViews>
  <sheetFormatPr defaultColWidth="9" defaultRowHeight="13.2"/>
  <cols>
    <col min="1" max="1" width="3.6640625" style="43" customWidth="1"/>
    <col min="2" max="2" width="10.44140625" style="43" customWidth="1"/>
    <col min="3" max="6" width="4.6640625" style="43" customWidth="1"/>
    <col min="7" max="7" width="8.109375" style="43" customWidth="1"/>
    <col min="8" max="9" width="4.6640625" style="43" customWidth="1"/>
    <col min="10" max="10" width="5.109375" style="43" customWidth="1"/>
    <col min="11" max="11" width="6.21875" style="43" customWidth="1"/>
    <col min="12" max="12" width="10.44140625" style="43" customWidth="1"/>
    <col min="13" max="13" width="7.77734375" style="43" customWidth="1"/>
    <col min="14" max="14" width="2.6640625" style="43" customWidth="1"/>
    <col min="15" max="15" width="7.109375" style="43" customWidth="1"/>
    <col min="16" max="16" width="7.6640625" style="43" customWidth="1"/>
    <col min="17" max="19" width="2.88671875" style="43" customWidth="1"/>
    <col min="20" max="20" width="2.88671875" style="44" customWidth="1"/>
    <col min="21" max="21" width="9" style="43"/>
    <col min="22" max="23" width="5.6640625" style="43" customWidth="1"/>
    <col min="24" max="24" width="5.77734375" style="43" customWidth="1"/>
    <col min="25" max="16384" width="9" style="43"/>
  </cols>
  <sheetData>
    <row r="1" spans="1:21">
      <c r="A1" s="68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9"/>
      <c r="U1" s="68"/>
    </row>
    <row r="2" spans="1:2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70" t="s">
        <v>34</v>
      </c>
      <c r="U2" s="68"/>
    </row>
    <row r="3" spans="1:21" s="46" customFormat="1" ht="21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158" t="s">
        <v>21</v>
      </c>
      <c r="M3" s="159"/>
      <c r="N3" s="158">
        <f>無保証Ｂ書式!H3</f>
        <v>0</v>
      </c>
      <c r="O3" s="239"/>
      <c r="P3" s="159"/>
      <c r="Q3" s="156">
        <f>無保証Ｂ書式!M3</f>
        <v>0</v>
      </c>
      <c r="R3" s="156">
        <f>無保証Ｂ書式!N3</f>
        <v>0</v>
      </c>
      <c r="S3" s="156">
        <f>無保証Ｂ書式!O3</f>
        <v>0</v>
      </c>
      <c r="T3" s="156">
        <f>無保証Ｂ書式!P3</f>
        <v>0</v>
      </c>
      <c r="U3" s="100"/>
    </row>
    <row r="4" spans="1:21" s="46" customFormat="1" ht="13.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2"/>
      <c r="L4" s="72"/>
      <c r="M4" s="72"/>
      <c r="N4" s="72"/>
      <c r="O4" s="72"/>
      <c r="P4" s="72"/>
      <c r="Q4" s="72"/>
      <c r="R4" s="73"/>
      <c r="S4" s="73"/>
      <c r="T4" s="74"/>
      <c r="U4" s="71"/>
    </row>
    <row r="5" spans="1:21" ht="25.5" customHeight="1">
      <c r="A5" s="75" t="s">
        <v>35</v>
      </c>
      <c r="B5" s="99"/>
      <c r="C5" s="99"/>
      <c r="D5" s="99"/>
      <c r="E5" s="99"/>
      <c r="F5" s="68"/>
      <c r="G5" s="68"/>
      <c r="H5" s="68"/>
      <c r="I5" s="68"/>
      <c r="J5" s="68"/>
      <c r="K5" s="68"/>
      <c r="L5" s="68"/>
      <c r="M5" s="68"/>
      <c r="N5" s="68"/>
      <c r="O5" s="68"/>
      <c r="P5" s="99"/>
      <c r="Q5" s="68"/>
      <c r="R5" s="68"/>
      <c r="S5" s="68"/>
      <c r="T5" s="69"/>
      <c r="U5" s="68"/>
    </row>
    <row r="6" spans="1:21" ht="21" customHeight="1">
      <c r="A6" s="68"/>
      <c r="B6" s="68"/>
      <c r="C6" s="68"/>
      <c r="D6" s="76" t="s">
        <v>25</v>
      </c>
      <c r="E6" s="240">
        <f>無保証Ｂ書式!C6</f>
        <v>0</v>
      </c>
      <c r="F6" s="240"/>
      <c r="G6" s="77" t="s">
        <v>22</v>
      </c>
      <c r="H6" s="240">
        <f>無保証Ｂ書式!E6</f>
        <v>0</v>
      </c>
      <c r="I6" s="240"/>
      <c r="J6" s="78" t="s">
        <v>23</v>
      </c>
      <c r="K6" s="79" t="s">
        <v>24</v>
      </c>
      <c r="L6" s="68"/>
      <c r="M6" s="68"/>
      <c r="N6" s="68"/>
      <c r="O6" s="68"/>
      <c r="P6" s="68"/>
      <c r="Q6" s="68"/>
      <c r="R6" s="68"/>
      <c r="S6" s="68"/>
      <c r="T6" s="69"/>
      <c r="U6" s="68"/>
    </row>
    <row r="7" spans="1:21" ht="18" customHeight="1" thickBo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80" t="s">
        <v>2</v>
      </c>
      <c r="U7" s="68"/>
    </row>
    <row r="8" spans="1:21" ht="18" customHeight="1">
      <c r="A8" s="227" t="s">
        <v>36</v>
      </c>
      <c r="B8" s="165" t="s">
        <v>37</v>
      </c>
      <c r="C8" s="167"/>
      <c r="D8" s="167"/>
      <c r="E8" s="166"/>
      <c r="F8" s="167" t="s">
        <v>38</v>
      </c>
      <c r="G8" s="166"/>
      <c r="H8" s="165" t="s">
        <v>39</v>
      </c>
      <c r="I8" s="167"/>
      <c r="J8" s="167"/>
      <c r="K8" s="166"/>
      <c r="L8" s="101" t="s">
        <v>40</v>
      </c>
      <c r="M8" s="229" t="s">
        <v>41</v>
      </c>
      <c r="N8" s="230"/>
      <c r="O8" s="102" t="s">
        <v>42</v>
      </c>
      <c r="P8" s="165" t="s">
        <v>43</v>
      </c>
      <c r="Q8" s="166"/>
      <c r="R8" s="168" t="s">
        <v>44</v>
      </c>
      <c r="S8" s="169"/>
      <c r="T8" s="170"/>
      <c r="U8" s="68"/>
    </row>
    <row r="9" spans="1:21" ht="18" customHeight="1" thickBot="1">
      <c r="A9" s="228"/>
      <c r="B9" s="191" t="s">
        <v>20</v>
      </c>
      <c r="C9" s="192"/>
      <c r="D9" s="192"/>
      <c r="E9" s="181"/>
      <c r="F9" s="192" t="s">
        <v>20</v>
      </c>
      <c r="G9" s="181"/>
      <c r="H9" s="191" t="s">
        <v>20</v>
      </c>
      <c r="I9" s="192"/>
      <c r="J9" s="192"/>
      <c r="K9" s="181"/>
      <c r="L9" s="103" t="s">
        <v>45</v>
      </c>
      <c r="M9" s="235" t="s">
        <v>46</v>
      </c>
      <c r="N9" s="236"/>
      <c r="O9" s="103" t="s">
        <v>47</v>
      </c>
      <c r="P9" s="237" t="s">
        <v>48</v>
      </c>
      <c r="Q9" s="238"/>
      <c r="R9" s="174" t="s">
        <v>49</v>
      </c>
      <c r="S9" s="175"/>
      <c r="T9" s="176"/>
      <c r="U9" s="68"/>
    </row>
    <row r="10" spans="1:21" s="94" customFormat="1" ht="27" customHeight="1">
      <c r="A10" s="260">
        <v>1</v>
      </c>
      <c r="B10" s="250"/>
      <c r="C10" s="250"/>
      <c r="D10" s="250"/>
      <c r="E10" s="250"/>
      <c r="F10" s="251"/>
      <c r="G10" s="252"/>
      <c r="H10" s="253"/>
      <c r="I10" s="254"/>
      <c r="J10" s="254"/>
      <c r="K10" s="255"/>
      <c r="L10" s="261"/>
      <c r="M10" s="262"/>
      <c r="N10" s="263"/>
      <c r="O10" s="241"/>
      <c r="P10" s="231"/>
      <c r="Q10" s="232"/>
      <c r="R10" s="243"/>
      <c r="S10" s="244"/>
      <c r="T10" s="245"/>
    </row>
    <row r="11" spans="1:21" ht="20.100000000000001" customHeight="1">
      <c r="A11" s="249"/>
      <c r="B11" s="265" t="str">
        <f>IFERROR(VLOOKUP($B10,$B$43:$G$48,6,FALSE),"")</f>
        <v/>
      </c>
      <c r="C11" s="266"/>
      <c r="D11" s="266"/>
      <c r="E11" s="271"/>
      <c r="F11" s="265" t="str">
        <f>IFERROR(VLOOKUP($F10,$J$43:$K$62,2,FALSE),"")</f>
        <v/>
      </c>
      <c r="G11" s="266"/>
      <c r="H11" s="157">
        <v>14</v>
      </c>
      <c r="I11" s="267" t="str">
        <f>IFERROR(VLOOKUP($H10,$L$43:$M$102,2,FALSE),"")</f>
        <v/>
      </c>
      <c r="J11" s="268"/>
      <c r="K11" s="269"/>
      <c r="L11" s="257"/>
      <c r="M11" s="253"/>
      <c r="N11" s="255"/>
      <c r="O11" s="242"/>
      <c r="P11" s="233"/>
      <c r="Q11" s="234"/>
      <c r="R11" s="246"/>
      <c r="S11" s="247"/>
      <c r="T11" s="248"/>
    </row>
    <row r="12" spans="1:21" ht="27" customHeight="1">
      <c r="A12" s="249">
        <v>2</v>
      </c>
      <c r="B12" s="250"/>
      <c r="C12" s="250"/>
      <c r="D12" s="250"/>
      <c r="E12" s="250"/>
      <c r="F12" s="251"/>
      <c r="G12" s="252"/>
      <c r="H12" s="253"/>
      <c r="I12" s="254"/>
      <c r="J12" s="254"/>
      <c r="K12" s="255"/>
      <c r="L12" s="256"/>
      <c r="M12" s="258"/>
      <c r="N12" s="259"/>
      <c r="O12" s="241"/>
      <c r="P12" s="231"/>
      <c r="Q12" s="232"/>
      <c r="R12" s="264"/>
      <c r="S12" s="247"/>
      <c r="T12" s="248"/>
    </row>
    <row r="13" spans="1:21" s="65" customFormat="1" ht="20.100000000000001" customHeight="1">
      <c r="A13" s="249"/>
      <c r="B13" s="265" t="str">
        <f>IFERROR(VLOOKUP($B12,$B$43:$G$48,6,FALSE),"")</f>
        <v/>
      </c>
      <c r="C13" s="266"/>
      <c r="D13" s="266"/>
      <c r="E13" s="271"/>
      <c r="F13" s="265" t="str">
        <f>IFERROR(VLOOKUP($F12,$J$43:$K$62,2,FALSE),"")</f>
        <v/>
      </c>
      <c r="G13" s="266"/>
      <c r="H13" s="157">
        <v>14</v>
      </c>
      <c r="I13" s="267" t="str">
        <f>IFERROR(VLOOKUP($H12,$L$43:$M$102,2,FALSE),"")</f>
        <v/>
      </c>
      <c r="J13" s="268"/>
      <c r="K13" s="269"/>
      <c r="L13" s="257"/>
      <c r="M13" s="253"/>
      <c r="N13" s="255"/>
      <c r="O13" s="242"/>
      <c r="P13" s="233"/>
      <c r="Q13" s="234"/>
      <c r="R13" s="246"/>
      <c r="S13" s="247"/>
      <c r="T13" s="248"/>
    </row>
    <row r="14" spans="1:21" s="65" customFormat="1" ht="27" customHeight="1">
      <c r="A14" s="249">
        <v>3</v>
      </c>
      <c r="B14" s="250"/>
      <c r="C14" s="250"/>
      <c r="D14" s="250"/>
      <c r="E14" s="250"/>
      <c r="F14" s="251"/>
      <c r="G14" s="252"/>
      <c r="H14" s="253"/>
      <c r="I14" s="254"/>
      <c r="J14" s="254"/>
      <c r="K14" s="255"/>
      <c r="L14" s="256"/>
      <c r="M14" s="258"/>
      <c r="N14" s="259"/>
      <c r="O14" s="241"/>
      <c r="P14" s="231"/>
      <c r="Q14" s="232"/>
      <c r="R14" s="264"/>
      <c r="S14" s="247"/>
      <c r="T14" s="248"/>
    </row>
    <row r="15" spans="1:21" ht="20.100000000000001" customHeight="1">
      <c r="A15" s="249"/>
      <c r="B15" s="265" t="str">
        <f>IFERROR(VLOOKUP($B14,$B$43:$G$48,6,FALSE),"")</f>
        <v/>
      </c>
      <c r="C15" s="266"/>
      <c r="D15" s="266"/>
      <c r="E15" s="271"/>
      <c r="F15" s="265" t="str">
        <f>IFERROR(VLOOKUP($F14,$J$43:$K$62,2,FALSE),"")</f>
        <v/>
      </c>
      <c r="G15" s="266"/>
      <c r="H15" s="157">
        <v>14</v>
      </c>
      <c r="I15" s="267" t="str">
        <f>IFERROR(VLOOKUP($H14,$L$43:$M$102,2,FALSE),"")</f>
        <v/>
      </c>
      <c r="J15" s="268"/>
      <c r="K15" s="269"/>
      <c r="L15" s="257"/>
      <c r="M15" s="253"/>
      <c r="N15" s="255"/>
      <c r="O15" s="242"/>
      <c r="P15" s="233"/>
      <c r="Q15" s="234"/>
      <c r="R15" s="246"/>
      <c r="S15" s="247"/>
      <c r="T15" s="248"/>
    </row>
    <row r="16" spans="1:21" ht="27" customHeight="1">
      <c r="A16" s="249">
        <v>4</v>
      </c>
      <c r="B16" s="250"/>
      <c r="C16" s="250"/>
      <c r="D16" s="250"/>
      <c r="E16" s="250"/>
      <c r="F16" s="251"/>
      <c r="G16" s="252"/>
      <c r="H16" s="253"/>
      <c r="I16" s="254"/>
      <c r="J16" s="254"/>
      <c r="K16" s="255"/>
      <c r="L16" s="256"/>
      <c r="M16" s="258"/>
      <c r="N16" s="259"/>
      <c r="O16" s="241"/>
      <c r="P16" s="231"/>
      <c r="Q16" s="232"/>
      <c r="R16" s="264"/>
      <c r="S16" s="247"/>
      <c r="T16" s="248"/>
    </row>
    <row r="17" spans="1:21" ht="20.100000000000001" customHeight="1">
      <c r="A17" s="249"/>
      <c r="B17" s="265" t="str">
        <f>IFERROR(VLOOKUP($B16,$B$43:$G$48,6,FALSE),"")</f>
        <v/>
      </c>
      <c r="C17" s="266"/>
      <c r="D17" s="266"/>
      <c r="E17" s="271"/>
      <c r="F17" s="265" t="str">
        <f>IFERROR(VLOOKUP($F16,$J$43:$K$62,2,FALSE),"")</f>
        <v/>
      </c>
      <c r="G17" s="266"/>
      <c r="H17" s="157">
        <v>14</v>
      </c>
      <c r="I17" s="267" t="str">
        <f>IFERROR(VLOOKUP($H16,$L$43:$M$102,2,FALSE),"")</f>
        <v/>
      </c>
      <c r="J17" s="268"/>
      <c r="K17" s="269"/>
      <c r="L17" s="257"/>
      <c r="M17" s="253"/>
      <c r="N17" s="255"/>
      <c r="O17" s="242"/>
      <c r="P17" s="233"/>
      <c r="Q17" s="234"/>
      <c r="R17" s="246"/>
      <c r="S17" s="247"/>
      <c r="T17" s="248"/>
    </row>
    <row r="18" spans="1:21" ht="27" customHeight="1">
      <c r="A18" s="249">
        <v>5</v>
      </c>
      <c r="B18" s="250"/>
      <c r="C18" s="250"/>
      <c r="D18" s="250"/>
      <c r="E18" s="250"/>
      <c r="F18" s="251"/>
      <c r="G18" s="252"/>
      <c r="H18" s="253"/>
      <c r="I18" s="254"/>
      <c r="J18" s="254"/>
      <c r="K18" s="255"/>
      <c r="L18" s="256"/>
      <c r="M18" s="258"/>
      <c r="N18" s="259"/>
      <c r="O18" s="241"/>
      <c r="P18" s="231"/>
      <c r="Q18" s="232"/>
      <c r="R18" s="264"/>
      <c r="S18" s="247"/>
      <c r="T18" s="248"/>
    </row>
    <row r="19" spans="1:21" ht="20.100000000000001" customHeight="1">
      <c r="A19" s="249"/>
      <c r="B19" s="265" t="str">
        <f>IFERROR(VLOOKUP($B18,$B$43:$G$48,6,FALSE),"")</f>
        <v/>
      </c>
      <c r="C19" s="266"/>
      <c r="D19" s="266"/>
      <c r="E19" s="271"/>
      <c r="F19" s="265" t="str">
        <f>IFERROR(VLOOKUP($F18,$J$43:$K$62,2,FALSE),"")</f>
        <v/>
      </c>
      <c r="G19" s="266"/>
      <c r="H19" s="157">
        <v>14</v>
      </c>
      <c r="I19" s="267" t="str">
        <f>IFERROR(VLOOKUP($H18,$L$43:$M$102,2,FALSE),"")</f>
        <v/>
      </c>
      <c r="J19" s="268"/>
      <c r="K19" s="269"/>
      <c r="L19" s="257"/>
      <c r="M19" s="253"/>
      <c r="N19" s="255"/>
      <c r="O19" s="242"/>
      <c r="P19" s="233"/>
      <c r="Q19" s="234"/>
      <c r="R19" s="246"/>
      <c r="S19" s="247"/>
      <c r="T19" s="248"/>
    </row>
    <row r="20" spans="1:21" ht="27" customHeight="1">
      <c r="A20" s="249">
        <v>6</v>
      </c>
      <c r="B20" s="250"/>
      <c r="C20" s="250"/>
      <c r="D20" s="250"/>
      <c r="E20" s="250"/>
      <c r="F20" s="251"/>
      <c r="G20" s="252"/>
      <c r="H20" s="253"/>
      <c r="I20" s="254"/>
      <c r="J20" s="254"/>
      <c r="K20" s="255"/>
      <c r="L20" s="256"/>
      <c r="M20" s="258"/>
      <c r="N20" s="259"/>
      <c r="O20" s="241"/>
      <c r="P20" s="231"/>
      <c r="Q20" s="232"/>
      <c r="R20" s="264"/>
      <c r="S20" s="247"/>
      <c r="T20" s="248"/>
    </row>
    <row r="21" spans="1:21" ht="20.100000000000001" customHeight="1">
      <c r="A21" s="249"/>
      <c r="B21" s="265" t="str">
        <f>IFERROR(VLOOKUP($B20,$B$43:$G$48,6,FALSE),"")</f>
        <v/>
      </c>
      <c r="C21" s="266"/>
      <c r="D21" s="266"/>
      <c r="E21" s="271"/>
      <c r="F21" s="265" t="str">
        <f>IFERROR(VLOOKUP($F20,$J$43:$K$62,2,FALSE),"")</f>
        <v/>
      </c>
      <c r="G21" s="266"/>
      <c r="H21" s="157">
        <v>14</v>
      </c>
      <c r="I21" s="267" t="str">
        <f>IFERROR(VLOOKUP($H20,$L$43:$M$102,2,FALSE),"")</f>
        <v/>
      </c>
      <c r="J21" s="268"/>
      <c r="K21" s="269"/>
      <c r="L21" s="257"/>
      <c r="M21" s="253"/>
      <c r="N21" s="255"/>
      <c r="O21" s="242"/>
      <c r="P21" s="233"/>
      <c r="Q21" s="234"/>
      <c r="R21" s="246"/>
      <c r="S21" s="247"/>
      <c r="T21" s="248"/>
    </row>
    <row r="22" spans="1:21" ht="27" customHeight="1">
      <c r="A22" s="249">
        <v>7</v>
      </c>
      <c r="B22" s="270" t="s">
        <v>160</v>
      </c>
      <c r="C22" s="270"/>
      <c r="D22" s="270"/>
      <c r="E22" s="270"/>
      <c r="F22" s="251" t="s">
        <v>160</v>
      </c>
      <c r="G22" s="252"/>
      <c r="H22" s="253" t="s">
        <v>160</v>
      </c>
      <c r="I22" s="254"/>
      <c r="J22" s="254"/>
      <c r="K22" s="255"/>
      <c r="L22" s="256"/>
      <c r="M22" s="258"/>
      <c r="N22" s="259"/>
      <c r="O22" s="241"/>
      <c r="P22" s="231"/>
      <c r="Q22" s="232"/>
      <c r="R22" s="272"/>
      <c r="S22" s="273"/>
      <c r="T22" s="274"/>
    </row>
    <row r="23" spans="1:21" ht="20.100000000000001" customHeight="1">
      <c r="A23" s="249"/>
      <c r="B23" s="265" t="str">
        <f>IFERROR(VLOOKUP($B22,$B$43:$G$48,6,FALSE),"")</f>
        <v/>
      </c>
      <c r="C23" s="266"/>
      <c r="D23" s="266"/>
      <c r="E23" s="271"/>
      <c r="F23" s="265" t="str">
        <f>IFERROR(VLOOKUP($F22,$J$43:$K$62,2,FALSE),"")</f>
        <v/>
      </c>
      <c r="G23" s="266"/>
      <c r="H23" s="131">
        <v>14</v>
      </c>
      <c r="I23" s="267" t="str">
        <f>IFERROR(VLOOKUP($H22,$L$43:$M$102,2,FALSE),"")</f>
        <v/>
      </c>
      <c r="J23" s="268"/>
      <c r="K23" s="269"/>
      <c r="L23" s="257"/>
      <c r="M23" s="253"/>
      <c r="N23" s="255"/>
      <c r="O23" s="242"/>
      <c r="P23" s="233"/>
      <c r="Q23" s="234"/>
      <c r="R23" s="275"/>
      <c r="S23" s="273"/>
      <c r="T23" s="274"/>
    </row>
    <row r="24" spans="1:21" ht="27" customHeight="1">
      <c r="A24" s="249">
        <v>8</v>
      </c>
      <c r="B24" s="270" t="s">
        <v>160</v>
      </c>
      <c r="C24" s="270"/>
      <c r="D24" s="270"/>
      <c r="E24" s="270"/>
      <c r="F24" s="251" t="s">
        <v>160</v>
      </c>
      <c r="G24" s="252"/>
      <c r="H24" s="253" t="s">
        <v>160</v>
      </c>
      <c r="I24" s="254"/>
      <c r="J24" s="254"/>
      <c r="K24" s="255"/>
      <c r="L24" s="256"/>
      <c r="M24" s="258"/>
      <c r="N24" s="259"/>
      <c r="O24" s="241"/>
      <c r="P24" s="231"/>
      <c r="Q24" s="232"/>
      <c r="R24" s="272"/>
      <c r="S24" s="273"/>
      <c r="T24" s="274"/>
    </row>
    <row r="25" spans="1:21" ht="20.100000000000001" customHeight="1">
      <c r="A25" s="249"/>
      <c r="B25" s="265" t="str">
        <f>IFERROR(VLOOKUP($B24,$B$43:$G$48,6,FALSE),"")</f>
        <v/>
      </c>
      <c r="C25" s="266"/>
      <c r="D25" s="266"/>
      <c r="E25" s="271"/>
      <c r="F25" s="265" t="str">
        <f>IFERROR(VLOOKUP($F24,$J$43:$K$62,2,FALSE),"")</f>
        <v/>
      </c>
      <c r="G25" s="266"/>
      <c r="H25" s="131">
        <v>14</v>
      </c>
      <c r="I25" s="267" t="str">
        <f>IFERROR(VLOOKUP($H24,$L$43:$M$102,2,FALSE),"")</f>
        <v/>
      </c>
      <c r="J25" s="268"/>
      <c r="K25" s="269"/>
      <c r="L25" s="257"/>
      <c r="M25" s="253"/>
      <c r="N25" s="255"/>
      <c r="O25" s="242"/>
      <c r="P25" s="233"/>
      <c r="Q25" s="234"/>
      <c r="R25" s="275"/>
      <c r="S25" s="273"/>
      <c r="T25" s="274"/>
    </row>
    <row r="26" spans="1:21" ht="27" customHeight="1">
      <c r="A26" s="249">
        <v>9</v>
      </c>
      <c r="B26" s="270" t="s">
        <v>160</v>
      </c>
      <c r="C26" s="270"/>
      <c r="D26" s="270"/>
      <c r="E26" s="270"/>
      <c r="F26" s="251" t="s">
        <v>160</v>
      </c>
      <c r="G26" s="252"/>
      <c r="H26" s="253" t="s">
        <v>160</v>
      </c>
      <c r="I26" s="254"/>
      <c r="J26" s="254"/>
      <c r="K26" s="255"/>
      <c r="L26" s="256"/>
      <c r="M26" s="258"/>
      <c r="N26" s="259"/>
      <c r="O26" s="241"/>
      <c r="P26" s="231"/>
      <c r="Q26" s="232"/>
      <c r="R26" s="272"/>
      <c r="S26" s="273"/>
      <c r="T26" s="274"/>
    </row>
    <row r="27" spans="1:21" ht="20.100000000000001" customHeight="1">
      <c r="A27" s="249"/>
      <c r="B27" s="265" t="str">
        <f>IFERROR(VLOOKUP($B26,$B$43:$G$48,6,FALSE),"")</f>
        <v/>
      </c>
      <c r="C27" s="266"/>
      <c r="D27" s="266"/>
      <c r="E27" s="271"/>
      <c r="F27" s="265" t="str">
        <f>IFERROR(VLOOKUP($F26,$J$43:$K$62,2,FALSE),"")</f>
        <v/>
      </c>
      <c r="G27" s="266"/>
      <c r="H27" s="131">
        <v>14</v>
      </c>
      <c r="I27" s="267" t="str">
        <f>IFERROR(VLOOKUP($H26,$L$43:$M$102,2,FALSE),"")</f>
        <v/>
      </c>
      <c r="J27" s="268"/>
      <c r="K27" s="269"/>
      <c r="L27" s="257"/>
      <c r="M27" s="253"/>
      <c r="N27" s="255"/>
      <c r="O27" s="242"/>
      <c r="P27" s="233"/>
      <c r="Q27" s="234"/>
      <c r="R27" s="275"/>
      <c r="S27" s="273"/>
      <c r="T27" s="274"/>
    </row>
    <row r="28" spans="1:21" ht="27" customHeight="1">
      <c r="A28" s="277">
        <v>10</v>
      </c>
      <c r="B28" s="270" t="s">
        <v>160</v>
      </c>
      <c r="C28" s="270"/>
      <c r="D28" s="270"/>
      <c r="E28" s="270"/>
      <c r="F28" s="251" t="s">
        <v>160</v>
      </c>
      <c r="G28" s="252"/>
      <c r="H28" s="253" t="s">
        <v>160</v>
      </c>
      <c r="I28" s="254"/>
      <c r="J28" s="254"/>
      <c r="K28" s="255"/>
      <c r="L28" s="278"/>
      <c r="M28" s="280"/>
      <c r="N28" s="281"/>
      <c r="O28" s="241"/>
      <c r="P28" s="231"/>
      <c r="Q28" s="232"/>
      <c r="R28" s="272"/>
      <c r="S28" s="273"/>
      <c r="T28" s="274"/>
    </row>
    <row r="29" spans="1:21" ht="20.100000000000001" customHeight="1">
      <c r="A29" s="277"/>
      <c r="B29" s="265" t="str">
        <f>IFERROR(VLOOKUP($B28,$B$43:$G$48,6,FALSE),"")</f>
        <v/>
      </c>
      <c r="C29" s="266"/>
      <c r="D29" s="266"/>
      <c r="E29" s="271"/>
      <c r="F29" s="265" t="str">
        <f>IFERROR(VLOOKUP($F28,$J$43:$K$62,2,FALSE),"")</f>
        <v/>
      </c>
      <c r="G29" s="266"/>
      <c r="H29" s="132">
        <v>14</v>
      </c>
      <c r="I29" s="267" t="str">
        <f>IFERROR(VLOOKUP($H28,$L$43:$M$102,2,FALSE),"")</f>
        <v/>
      </c>
      <c r="J29" s="268"/>
      <c r="K29" s="269"/>
      <c r="L29" s="279"/>
      <c r="M29" s="282"/>
      <c r="N29" s="283"/>
      <c r="O29" s="242"/>
      <c r="P29" s="233"/>
      <c r="Q29" s="234"/>
      <c r="R29" s="275"/>
      <c r="S29" s="273"/>
      <c r="T29" s="274"/>
    </row>
    <row r="30" spans="1:21" ht="20.100000000000001" customHeight="1">
      <c r="A30" s="104" t="s">
        <v>50</v>
      </c>
      <c r="B30" s="105"/>
      <c r="C30" s="105"/>
      <c r="D30" s="105"/>
      <c r="E30" s="105"/>
      <c r="F30" s="106"/>
      <c r="G30" s="106"/>
      <c r="H30" s="107"/>
      <c r="I30" s="108"/>
      <c r="J30" s="108"/>
      <c r="K30" s="108"/>
      <c r="L30" s="106"/>
      <c r="M30" s="109"/>
      <c r="N30" s="109"/>
      <c r="O30" s="110"/>
      <c r="P30" s="111"/>
      <c r="Q30" s="111"/>
      <c r="R30" s="112"/>
      <c r="S30" s="112"/>
      <c r="T30" s="112"/>
      <c r="U30" s="68"/>
    </row>
    <row r="31" spans="1:21" ht="6.6" customHeight="1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68"/>
    </row>
    <row r="32" spans="1:21" s="95" customFormat="1" ht="15" customHeight="1">
      <c r="A32" s="115" t="s">
        <v>51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7"/>
    </row>
    <row r="33" spans="1:24" s="95" customFormat="1" ht="13.5" customHeight="1">
      <c r="A33" s="118" t="s">
        <v>157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7"/>
    </row>
    <row r="34" spans="1:24" s="95" customFormat="1" ht="13.5" customHeight="1">
      <c r="A34" s="118" t="s">
        <v>158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7"/>
    </row>
    <row r="35" spans="1:24" s="95" customFormat="1" ht="13.5" customHeight="1">
      <c r="A35" s="118" t="s">
        <v>159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7"/>
    </row>
    <row r="36" spans="1:24" s="95" customFormat="1" ht="12.9" customHeight="1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7"/>
    </row>
    <row r="37" spans="1:24" s="95" customFormat="1" ht="15" customHeight="1">
      <c r="A37" s="115" t="s">
        <v>31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7"/>
    </row>
    <row r="38" spans="1:24" s="95" customFormat="1" ht="31.2" customHeight="1">
      <c r="A38" s="276" t="s">
        <v>52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117"/>
    </row>
    <row r="39" spans="1:24" s="96" customFormat="1" ht="31.2" customHeight="1">
      <c r="A39" s="225" t="s">
        <v>27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119"/>
    </row>
    <row r="40" spans="1:24" s="96" customFormat="1" ht="13.2" customHeight="1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</row>
    <row r="41" spans="1:24" ht="10.199999999999999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120"/>
      <c r="Q41" s="68"/>
      <c r="R41" s="68"/>
      <c r="S41" s="68"/>
      <c r="T41" s="70"/>
      <c r="U41" s="68"/>
    </row>
    <row r="42" spans="1:24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68"/>
    </row>
    <row r="43" spans="1:24">
      <c r="A43" s="68"/>
      <c r="B43" s="121" t="s">
        <v>55</v>
      </c>
      <c r="C43" s="68"/>
      <c r="D43" s="118"/>
      <c r="E43" s="68"/>
      <c r="F43" s="68"/>
      <c r="G43" s="122">
        <v>4000</v>
      </c>
      <c r="H43" s="68"/>
      <c r="I43" s="68"/>
      <c r="J43" s="121" t="s">
        <v>126</v>
      </c>
      <c r="K43" s="122">
        <v>1</v>
      </c>
      <c r="L43" s="123" t="s">
        <v>62</v>
      </c>
      <c r="M43" s="124">
        <v>101</v>
      </c>
      <c r="N43" s="125"/>
      <c r="O43" s="68"/>
      <c r="P43" s="68"/>
      <c r="Q43" s="68"/>
      <c r="R43" s="68"/>
      <c r="S43" s="68"/>
      <c r="T43" s="69"/>
      <c r="U43" s="68"/>
      <c r="W43" s="97"/>
      <c r="X43" s="98"/>
    </row>
    <row r="44" spans="1:24">
      <c r="A44" s="68"/>
      <c r="B44" s="121" t="s">
        <v>61</v>
      </c>
      <c r="C44" s="68"/>
      <c r="D44" s="118"/>
      <c r="E44" s="68"/>
      <c r="F44" s="68"/>
      <c r="G44" s="122">
        <v>4100</v>
      </c>
      <c r="H44" s="68"/>
      <c r="I44" s="68"/>
      <c r="J44" s="121" t="s">
        <v>127</v>
      </c>
      <c r="K44" s="122">
        <v>2</v>
      </c>
      <c r="L44" s="123" t="s">
        <v>63</v>
      </c>
      <c r="M44" s="124">
        <v>102</v>
      </c>
      <c r="N44" s="120"/>
      <c r="O44" s="122"/>
      <c r="P44" s="68"/>
      <c r="Q44" s="68"/>
      <c r="R44" s="68"/>
      <c r="S44" s="68"/>
      <c r="T44" s="69"/>
      <c r="U44" s="68"/>
      <c r="W44" s="97"/>
      <c r="X44" s="98"/>
    </row>
    <row r="45" spans="1:24">
      <c r="A45" s="68"/>
      <c r="B45" s="121" t="s">
        <v>125</v>
      </c>
      <c r="C45" s="68"/>
      <c r="D45" s="118"/>
      <c r="E45" s="68"/>
      <c r="F45" s="68"/>
      <c r="G45" s="122">
        <v>6216</v>
      </c>
      <c r="H45" s="68"/>
      <c r="I45" s="68"/>
      <c r="J45" s="121" t="s">
        <v>128</v>
      </c>
      <c r="K45" s="122">
        <v>3</v>
      </c>
      <c r="L45" s="123" t="s">
        <v>64</v>
      </c>
      <c r="M45" s="124">
        <v>103</v>
      </c>
      <c r="N45" s="120"/>
      <c r="O45" s="122"/>
      <c r="P45" s="68"/>
      <c r="Q45" s="68"/>
      <c r="R45" s="68"/>
      <c r="S45" s="68"/>
      <c r="T45" s="69"/>
      <c r="U45" s="68"/>
      <c r="W45" s="97"/>
      <c r="X45" s="98"/>
    </row>
    <row r="46" spans="1:24">
      <c r="A46" s="68"/>
      <c r="B46" s="121" t="s">
        <v>57</v>
      </c>
      <c r="C46" s="68"/>
      <c r="D46" s="118"/>
      <c r="E46" s="68"/>
      <c r="F46" s="68"/>
      <c r="G46" s="122">
        <v>6217</v>
      </c>
      <c r="H46" s="68"/>
      <c r="I46" s="68"/>
      <c r="J46" s="121" t="s">
        <v>129</v>
      </c>
      <c r="K46" s="122">
        <v>4</v>
      </c>
      <c r="L46" s="123" t="s">
        <v>65</v>
      </c>
      <c r="M46" s="124">
        <v>104</v>
      </c>
      <c r="N46" s="120"/>
      <c r="O46" s="122"/>
      <c r="P46" s="68"/>
      <c r="Q46" s="68"/>
      <c r="R46" s="68"/>
      <c r="S46" s="68"/>
      <c r="T46" s="69"/>
      <c r="U46" s="68"/>
      <c r="W46" s="97"/>
      <c r="X46" s="98"/>
    </row>
    <row r="47" spans="1:24">
      <c r="A47" s="68"/>
      <c r="B47" s="121" t="s">
        <v>59</v>
      </c>
      <c r="C47" s="68"/>
      <c r="D47" s="118"/>
      <c r="E47" s="68"/>
      <c r="F47" s="68"/>
      <c r="G47" s="122">
        <v>7000</v>
      </c>
      <c r="H47" s="68"/>
      <c r="I47" s="68"/>
      <c r="J47" s="121" t="s">
        <v>130</v>
      </c>
      <c r="K47" s="122">
        <v>5</v>
      </c>
      <c r="L47" s="123" t="s">
        <v>66</v>
      </c>
      <c r="M47" s="124">
        <v>105</v>
      </c>
      <c r="N47" s="120"/>
      <c r="O47" s="122"/>
      <c r="P47" s="68"/>
      <c r="Q47" s="68"/>
      <c r="R47" s="68"/>
      <c r="S47" s="68"/>
      <c r="T47" s="69"/>
      <c r="U47" s="68"/>
      <c r="W47" s="97"/>
      <c r="X47" s="98"/>
    </row>
    <row r="48" spans="1:24">
      <c r="A48" s="68"/>
      <c r="B48" s="68" t="str">
        <f>""</f>
        <v/>
      </c>
      <c r="C48" s="68"/>
      <c r="D48" s="68"/>
      <c r="E48" s="68"/>
      <c r="F48" s="68"/>
      <c r="G48" s="68" t="str">
        <f>""</f>
        <v/>
      </c>
      <c r="H48" s="68"/>
      <c r="I48" s="68"/>
      <c r="J48" s="121" t="s">
        <v>131</v>
      </c>
      <c r="K48" s="122">
        <v>6</v>
      </c>
      <c r="L48" s="123" t="s">
        <v>67</v>
      </c>
      <c r="M48" s="124">
        <v>106</v>
      </c>
      <c r="N48" s="120"/>
      <c r="O48" s="68"/>
      <c r="P48" s="68"/>
      <c r="Q48" s="68"/>
      <c r="R48" s="68"/>
      <c r="S48" s="68"/>
      <c r="T48" s="69"/>
      <c r="U48" s="68"/>
      <c r="W48" s="97"/>
      <c r="X48" s="98"/>
    </row>
    <row r="49" spans="1:24">
      <c r="A49" s="68"/>
      <c r="B49" s="68"/>
      <c r="C49" s="68"/>
      <c r="D49" s="68"/>
      <c r="E49" s="68"/>
      <c r="F49" s="68"/>
      <c r="G49" s="68"/>
      <c r="H49" s="68"/>
      <c r="I49" s="68"/>
      <c r="J49" s="121" t="s">
        <v>132</v>
      </c>
      <c r="K49" s="122">
        <v>7</v>
      </c>
      <c r="L49" s="123" t="s">
        <v>68</v>
      </c>
      <c r="M49" s="124">
        <v>107</v>
      </c>
      <c r="N49" s="120"/>
      <c r="O49" s="68"/>
      <c r="P49" s="68"/>
      <c r="Q49" s="68"/>
      <c r="R49" s="68"/>
      <c r="S49" s="68"/>
      <c r="T49" s="69"/>
      <c r="U49" s="68"/>
      <c r="W49" s="97"/>
      <c r="X49" s="98"/>
    </row>
    <row r="50" spans="1:24">
      <c r="A50" s="68"/>
      <c r="B50" s="68"/>
      <c r="C50" s="68"/>
      <c r="D50" s="68"/>
      <c r="E50" s="68"/>
      <c r="F50" s="68"/>
      <c r="G50" s="68"/>
      <c r="H50" s="68"/>
      <c r="I50" s="68"/>
      <c r="J50" s="121" t="s">
        <v>133</v>
      </c>
      <c r="K50" s="122">
        <v>8</v>
      </c>
      <c r="L50" s="123" t="s">
        <v>69</v>
      </c>
      <c r="M50" s="124">
        <v>108</v>
      </c>
      <c r="N50" s="120"/>
      <c r="O50" s="68"/>
      <c r="P50" s="68"/>
      <c r="Q50" s="68"/>
      <c r="R50" s="68"/>
      <c r="S50" s="68"/>
      <c r="T50" s="69"/>
      <c r="U50" s="68"/>
      <c r="W50" s="97"/>
      <c r="X50" s="98"/>
    </row>
    <row r="51" spans="1:24">
      <c r="A51" s="68"/>
      <c r="B51" s="68"/>
      <c r="C51" s="68"/>
      <c r="D51" s="68"/>
      <c r="E51" s="68"/>
      <c r="F51" s="68"/>
      <c r="G51" s="68"/>
      <c r="H51" s="68"/>
      <c r="I51" s="68"/>
      <c r="J51" s="121" t="s">
        <v>134</v>
      </c>
      <c r="K51" s="122">
        <v>9</v>
      </c>
      <c r="L51" s="123" t="s">
        <v>70</v>
      </c>
      <c r="M51" s="124">
        <v>109</v>
      </c>
      <c r="N51" s="120"/>
      <c r="O51" s="68"/>
      <c r="P51" s="68"/>
      <c r="Q51" s="68"/>
      <c r="R51" s="68"/>
      <c r="S51" s="68"/>
      <c r="T51" s="69"/>
      <c r="U51" s="68"/>
      <c r="W51" s="97"/>
      <c r="X51" s="98"/>
    </row>
    <row r="52" spans="1:24">
      <c r="A52" s="68"/>
      <c r="B52" s="68"/>
      <c r="C52" s="68"/>
      <c r="D52" s="68"/>
      <c r="E52" s="68"/>
      <c r="F52" s="68"/>
      <c r="G52" s="68"/>
      <c r="H52" s="68"/>
      <c r="I52" s="68"/>
      <c r="J52" s="121" t="s">
        <v>135</v>
      </c>
      <c r="K52" s="122">
        <v>10</v>
      </c>
      <c r="L52" s="123" t="s">
        <v>71</v>
      </c>
      <c r="M52" s="124">
        <v>110</v>
      </c>
      <c r="N52" s="120"/>
      <c r="O52" s="68"/>
      <c r="P52" s="68"/>
      <c r="Q52" s="68"/>
      <c r="R52" s="68"/>
      <c r="S52" s="68"/>
      <c r="T52" s="69"/>
      <c r="U52" s="68"/>
      <c r="W52" s="97"/>
      <c r="X52" s="98"/>
    </row>
    <row r="53" spans="1:24">
      <c r="A53" s="68"/>
      <c r="B53" s="68"/>
      <c r="C53" s="68"/>
      <c r="D53" s="68"/>
      <c r="E53" s="68"/>
      <c r="F53" s="68"/>
      <c r="G53" s="68"/>
      <c r="H53" s="68"/>
      <c r="I53" s="68"/>
      <c r="J53" s="121" t="s">
        <v>136</v>
      </c>
      <c r="K53" s="122">
        <v>11</v>
      </c>
      <c r="L53" s="123" t="s">
        <v>72</v>
      </c>
      <c r="M53" s="124">
        <v>111</v>
      </c>
      <c r="N53" s="120"/>
      <c r="O53" s="68"/>
      <c r="P53" s="68"/>
      <c r="Q53" s="68"/>
      <c r="R53" s="68"/>
      <c r="S53" s="68"/>
      <c r="T53" s="69"/>
      <c r="U53" s="68"/>
      <c r="W53" s="97"/>
      <c r="X53" s="98"/>
    </row>
    <row r="54" spans="1:24">
      <c r="A54" s="68"/>
      <c r="B54" s="68"/>
      <c r="C54" s="68"/>
      <c r="D54" s="68"/>
      <c r="E54" s="68"/>
      <c r="F54" s="68"/>
      <c r="G54" s="68"/>
      <c r="H54" s="68"/>
      <c r="I54" s="68"/>
      <c r="J54" s="121" t="s">
        <v>137</v>
      </c>
      <c r="K54" s="122">
        <v>12</v>
      </c>
      <c r="L54" s="123" t="s">
        <v>73</v>
      </c>
      <c r="M54" s="124">
        <v>112</v>
      </c>
      <c r="N54" s="120"/>
      <c r="O54" s="68"/>
      <c r="P54" s="68"/>
      <c r="Q54" s="68"/>
      <c r="R54" s="68"/>
      <c r="S54" s="68"/>
      <c r="T54" s="69"/>
      <c r="U54" s="68"/>
      <c r="W54" s="97"/>
      <c r="X54" s="98"/>
    </row>
    <row r="55" spans="1:24">
      <c r="A55" s="68"/>
      <c r="B55" s="68"/>
      <c r="C55" s="68"/>
      <c r="D55" s="68"/>
      <c r="E55" s="68"/>
      <c r="F55" s="68"/>
      <c r="G55" s="68"/>
      <c r="H55" s="68"/>
      <c r="I55" s="68"/>
      <c r="J55" s="121" t="s">
        <v>138</v>
      </c>
      <c r="K55" s="122">
        <v>13</v>
      </c>
      <c r="L55" s="123" t="s">
        <v>74</v>
      </c>
      <c r="M55" s="124">
        <v>113</v>
      </c>
      <c r="N55" s="120"/>
      <c r="O55" s="68"/>
      <c r="P55" s="68"/>
      <c r="Q55" s="68"/>
      <c r="R55" s="68"/>
      <c r="S55" s="68"/>
      <c r="T55" s="69"/>
      <c r="U55" s="68"/>
      <c r="W55" s="97"/>
      <c r="X55" s="98"/>
    </row>
    <row r="56" spans="1:24">
      <c r="A56" s="68"/>
      <c r="B56" s="68"/>
      <c r="C56" s="68"/>
      <c r="D56" s="68"/>
      <c r="E56" s="68"/>
      <c r="F56" s="68"/>
      <c r="G56" s="68"/>
      <c r="H56" s="68"/>
      <c r="I56" s="68"/>
      <c r="J56" s="121" t="s">
        <v>139</v>
      </c>
      <c r="K56" s="122">
        <v>14</v>
      </c>
      <c r="L56" s="123" t="s">
        <v>75</v>
      </c>
      <c r="M56" s="124">
        <v>114</v>
      </c>
      <c r="N56" s="120"/>
      <c r="O56" s="68"/>
      <c r="P56" s="68"/>
      <c r="Q56" s="68"/>
      <c r="R56" s="68"/>
      <c r="S56" s="68"/>
      <c r="T56" s="69"/>
      <c r="U56" s="68"/>
      <c r="W56" s="97"/>
      <c r="X56" s="98"/>
    </row>
    <row r="57" spans="1:24">
      <c r="A57" s="68"/>
      <c r="B57" s="68"/>
      <c r="C57" s="68"/>
      <c r="D57" s="68"/>
      <c r="E57" s="68"/>
      <c r="F57" s="68"/>
      <c r="G57" s="68"/>
      <c r="H57" s="68"/>
      <c r="I57" s="68"/>
      <c r="J57" s="121" t="s">
        <v>140</v>
      </c>
      <c r="K57" s="122">
        <v>15</v>
      </c>
      <c r="L57" s="123" t="s">
        <v>76</v>
      </c>
      <c r="M57" s="124">
        <v>115</v>
      </c>
      <c r="N57" s="120"/>
      <c r="O57" s="68"/>
      <c r="P57" s="68"/>
      <c r="Q57" s="68"/>
      <c r="R57" s="68"/>
      <c r="S57" s="68"/>
      <c r="T57" s="69"/>
      <c r="U57" s="68"/>
      <c r="W57" s="97"/>
      <c r="X57" s="98"/>
    </row>
    <row r="58" spans="1:24">
      <c r="A58" s="68"/>
      <c r="B58" s="68"/>
      <c r="C58" s="68"/>
      <c r="D58" s="68"/>
      <c r="E58" s="68"/>
      <c r="F58" s="68"/>
      <c r="G58" s="68"/>
      <c r="H58" s="68"/>
      <c r="I58" s="68"/>
      <c r="J58" s="121" t="s">
        <v>141</v>
      </c>
      <c r="K58" s="122">
        <v>16</v>
      </c>
      <c r="L58" s="123" t="s">
        <v>77</v>
      </c>
      <c r="M58" s="124">
        <v>116</v>
      </c>
      <c r="N58" s="120"/>
      <c r="O58" s="68"/>
      <c r="P58" s="68"/>
      <c r="Q58" s="68"/>
      <c r="R58" s="68"/>
      <c r="S58" s="68"/>
      <c r="T58" s="69"/>
      <c r="U58" s="68"/>
      <c r="W58" s="97"/>
      <c r="X58" s="98"/>
    </row>
    <row r="59" spans="1:24">
      <c r="A59" s="68"/>
      <c r="B59" s="68"/>
      <c r="C59" s="68"/>
      <c r="D59" s="68"/>
      <c r="E59" s="68"/>
      <c r="F59" s="68"/>
      <c r="G59" s="68"/>
      <c r="H59" s="68"/>
      <c r="I59" s="68"/>
      <c r="J59" s="121" t="s">
        <v>142</v>
      </c>
      <c r="K59" s="122">
        <v>17</v>
      </c>
      <c r="L59" s="123" t="s">
        <v>78</v>
      </c>
      <c r="M59" s="124">
        <v>117</v>
      </c>
      <c r="N59" s="120"/>
      <c r="O59" s="68"/>
      <c r="P59" s="68"/>
      <c r="Q59" s="68"/>
      <c r="R59" s="68"/>
      <c r="S59" s="68"/>
      <c r="T59" s="69"/>
      <c r="U59" s="68"/>
      <c r="W59" s="97"/>
      <c r="X59" s="98"/>
    </row>
    <row r="60" spans="1:24">
      <c r="A60" s="68"/>
      <c r="B60" s="68"/>
      <c r="C60" s="68"/>
      <c r="D60" s="68"/>
      <c r="E60" s="68"/>
      <c r="F60" s="68"/>
      <c r="G60" s="68"/>
      <c r="H60" s="68"/>
      <c r="I60" s="68"/>
      <c r="J60" s="121" t="s">
        <v>143</v>
      </c>
      <c r="K60" s="122">
        <v>18</v>
      </c>
      <c r="L60" s="123" t="s">
        <v>79</v>
      </c>
      <c r="M60" s="124">
        <v>118</v>
      </c>
      <c r="N60" s="120"/>
      <c r="O60" s="68"/>
      <c r="P60" s="68"/>
      <c r="Q60" s="68"/>
      <c r="R60" s="68"/>
      <c r="S60" s="68"/>
      <c r="T60" s="69"/>
      <c r="U60" s="68"/>
      <c r="W60" s="97"/>
      <c r="X60" s="98"/>
    </row>
    <row r="61" spans="1:24">
      <c r="A61" s="68"/>
      <c r="B61" s="68"/>
      <c r="C61" s="68"/>
      <c r="D61" s="68"/>
      <c r="E61" s="68"/>
      <c r="F61" s="68"/>
      <c r="G61" s="68"/>
      <c r="H61" s="68"/>
      <c r="I61" s="68"/>
      <c r="J61" s="121" t="s">
        <v>144</v>
      </c>
      <c r="K61" s="122">
        <v>19</v>
      </c>
      <c r="L61" s="123" t="s">
        <v>80</v>
      </c>
      <c r="M61" s="124">
        <v>131</v>
      </c>
      <c r="N61" s="120"/>
      <c r="O61" s="68"/>
      <c r="P61" s="68"/>
      <c r="Q61" s="68"/>
      <c r="R61" s="68"/>
      <c r="S61" s="68"/>
      <c r="T61" s="69"/>
      <c r="U61" s="68"/>
      <c r="W61" s="97"/>
      <c r="X61" s="98"/>
    </row>
    <row r="62" spans="1:24">
      <c r="A62" s="68"/>
      <c r="B62" s="68"/>
      <c r="C62" s="68"/>
      <c r="D62" s="68"/>
      <c r="E62" s="68"/>
      <c r="F62" s="68"/>
      <c r="G62" s="68"/>
      <c r="H62" s="68"/>
      <c r="I62" s="68"/>
      <c r="J62" s="68" t="str">
        <f>""</f>
        <v/>
      </c>
      <c r="K62" s="68" t="str">
        <f>""</f>
        <v/>
      </c>
      <c r="L62" s="123" t="s">
        <v>81</v>
      </c>
      <c r="M62" s="124">
        <v>132</v>
      </c>
      <c r="N62" s="120"/>
      <c r="O62" s="68"/>
      <c r="P62" s="68"/>
      <c r="Q62" s="68"/>
      <c r="R62" s="68"/>
      <c r="S62" s="68"/>
      <c r="T62" s="69"/>
      <c r="U62" s="68"/>
    </row>
    <row r="63" spans="1:24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23" t="s">
        <v>82</v>
      </c>
      <c r="M63" s="124">
        <v>133</v>
      </c>
      <c r="N63" s="120"/>
      <c r="O63" s="68"/>
      <c r="P63" s="68"/>
      <c r="Q63" s="68"/>
      <c r="R63" s="68"/>
      <c r="S63" s="68"/>
      <c r="T63" s="69"/>
      <c r="U63" s="68"/>
    </row>
    <row r="64" spans="1:24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123" t="s">
        <v>83</v>
      </c>
      <c r="M64" s="124">
        <v>134</v>
      </c>
      <c r="N64" s="120"/>
      <c r="O64" s="68"/>
      <c r="P64" s="68"/>
      <c r="Q64" s="68"/>
      <c r="R64" s="68"/>
      <c r="S64" s="68"/>
      <c r="T64" s="69"/>
      <c r="U64" s="68"/>
    </row>
    <row r="65" spans="1:2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123" t="s">
        <v>84</v>
      </c>
      <c r="M65" s="124">
        <v>135</v>
      </c>
      <c r="N65" s="120"/>
      <c r="O65" s="68"/>
      <c r="P65" s="68"/>
      <c r="Q65" s="68"/>
      <c r="R65" s="68"/>
      <c r="S65" s="68"/>
      <c r="T65" s="69"/>
      <c r="U65" s="68"/>
    </row>
    <row r="66" spans="1:2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123" t="s">
        <v>85</v>
      </c>
      <c r="M66" s="124">
        <v>136</v>
      </c>
      <c r="N66" s="120"/>
      <c r="O66" s="68"/>
      <c r="P66" s="68"/>
      <c r="Q66" s="68"/>
      <c r="R66" s="68"/>
      <c r="S66" s="68"/>
      <c r="T66" s="69"/>
      <c r="U66" s="68"/>
    </row>
    <row r="67" spans="1:2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123" t="s">
        <v>86</v>
      </c>
      <c r="M67" s="124">
        <v>137</v>
      </c>
      <c r="N67" s="120"/>
      <c r="O67" s="68"/>
      <c r="P67" s="68"/>
      <c r="Q67" s="68"/>
      <c r="R67" s="68"/>
      <c r="S67" s="68"/>
      <c r="T67" s="69"/>
      <c r="U67" s="68"/>
    </row>
    <row r="68" spans="1:2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123" t="s">
        <v>87</v>
      </c>
      <c r="M68" s="124">
        <v>151</v>
      </c>
      <c r="N68" s="120"/>
      <c r="O68" s="68"/>
      <c r="P68" s="68"/>
      <c r="Q68" s="68"/>
      <c r="R68" s="68"/>
      <c r="S68" s="68"/>
      <c r="T68" s="69"/>
      <c r="U68" s="68"/>
    </row>
    <row r="69" spans="1:2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123" t="s">
        <v>88</v>
      </c>
      <c r="M69" s="124">
        <v>152</v>
      </c>
      <c r="N69" s="120"/>
      <c r="O69" s="68"/>
      <c r="P69" s="68"/>
      <c r="Q69" s="68"/>
      <c r="R69" s="68"/>
      <c r="S69" s="68"/>
      <c r="T69" s="69"/>
      <c r="U69" s="68"/>
    </row>
    <row r="70" spans="1:2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123" t="s">
        <v>89</v>
      </c>
      <c r="M70" s="124">
        <v>153</v>
      </c>
      <c r="N70" s="120"/>
      <c r="O70" s="68"/>
      <c r="P70" s="68"/>
      <c r="Q70" s="68"/>
      <c r="R70" s="68"/>
      <c r="S70" s="68"/>
      <c r="T70" s="69"/>
      <c r="U70" s="68"/>
    </row>
    <row r="71" spans="1:2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123" t="s">
        <v>90</v>
      </c>
      <c r="M71" s="124">
        <v>201</v>
      </c>
      <c r="N71" s="120"/>
      <c r="O71" s="68"/>
      <c r="P71" s="68"/>
      <c r="Q71" s="68"/>
      <c r="R71" s="68"/>
      <c r="S71" s="68"/>
      <c r="T71" s="69"/>
      <c r="U71" s="68"/>
    </row>
    <row r="72" spans="1:2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123" t="s">
        <v>91</v>
      </c>
      <c r="M72" s="124">
        <v>203</v>
      </c>
      <c r="N72" s="120"/>
      <c r="O72" s="68"/>
      <c r="P72" s="68"/>
      <c r="Q72" s="68"/>
      <c r="R72" s="68"/>
      <c r="S72" s="68"/>
      <c r="T72" s="69"/>
      <c r="U72" s="68"/>
    </row>
    <row r="73" spans="1:2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123" t="s">
        <v>92</v>
      </c>
      <c r="M73" s="124">
        <v>204</v>
      </c>
      <c r="N73" s="120"/>
      <c r="O73" s="68"/>
      <c r="P73" s="68"/>
      <c r="Q73" s="68"/>
      <c r="R73" s="68"/>
      <c r="S73" s="68"/>
      <c r="T73" s="69"/>
      <c r="U73" s="68"/>
    </row>
    <row r="74" spans="1:2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123" t="s">
        <v>93</v>
      </c>
      <c r="M74" s="124">
        <v>205</v>
      </c>
      <c r="N74" s="120"/>
      <c r="O74" s="68"/>
      <c r="P74" s="68"/>
      <c r="Q74" s="68"/>
      <c r="R74" s="68"/>
      <c r="S74" s="68"/>
      <c r="T74" s="69"/>
      <c r="U74" s="68"/>
    </row>
    <row r="75" spans="1:2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123" t="s">
        <v>94</v>
      </c>
      <c r="M75" s="124">
        <v>206</v>
      </c>
      <c r="N75" s="120"/>
      <c r="O75" s="68"/>
      <c r="P75" s="68"/>
      <c r="Q75" s="68"/>
      <c r="R75" s="68"/>
      <c r="S75" s="68"/>
      <c r="T75" s="69"/>
      <c r="U75" s="68"/>
    </row>
    <row r="76" spans="1:2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123" t="s">
        <v>95</v>
      </c>
      <c r="M76" s="124">
        <v>207</v>
      </c>
      <c r="N76" s="120"/>
      <c r="O76" s="68"/>
      <c r="P76" s="68"/>
      <c r="Q76" s="68"/>
      <c r="R76" s="68"/>
      <c r="S76" s="68"/>
      <c r="T76" s="69"/>
      <c r="U76" s="68"/>
    </row>
    <row r="77" spans="1:2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123" t="s">
        <v>96</v>
      </c>
      <c r="M77" s="124">
        <v>208</v>
      </c>
      <c r="N77" s="120"/>
      <c r="O77" s="68"/>
      <c r="P77" s="68"/>
      <c r="Q77" s="68"/>
      <c r="R77" s="68"/>
      <c r="S77" s="68"/>
      <c r="T77" s="69"/>
      <c r="U77" s="68"/>
    </row>
    <row r="78" spans="1:2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123" t="s">
        <v>97</v>
      </c>
      <c r="M78" s="124">
        <v>210</v>
      </c>
      <c r="N78" s="120"/>
      <c r="O78" s="68"/>
      <c r="P78" s="68"/>
      <c r="Q78" s="68"/>
      <c r="R78" s="68"/>
      <c r="S78" s="68"/>
      <c r="T78" s="69"/>
      <c r="U78" s="68"/>
    </row>
    <row r="79" spans="1:2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123" t="s">
        <v>98</v>
      </c>
      <c r="M79" s="124">
        <v>211</v>
      </c>
      <c r="N79" s="120"/>
      <c r="O79" s="68"/>
      <c r="P79" s="68"/>
      <c r="Q79" s="68"/>
      <c r="R79" s="68"/>
      <c r="S79" s="68"/>
      <c r="T79" s="69"/>
      <c r="U79" s="68"/>
    </row>
    <row r="80" spans="1:2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123" t="s">
        <v>99</v>
      </c>
      <c r="M80" s="124">
        <v>212</v>
      </c>
      <c r="N80" s="120"/>
      <c r="O80" s="68"/>
      <c r="P80" s="68"/>
      <c r="Q80" s="68"/>
      <c r="R80" s="68"/>
      <c r="S80" s="68"/>
      <c r="T80" s="69"/>
      <c r="U80" s="68"/>
    </row>
    <row r="81" spans="1:2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123" t="s">
        <v>100</v>
      </c>
      <c r="M81" s="124">
        <v>213</v>
      </c>
      <c r="N81" s="120"/>
      <c r="O81" s="68"/>
      <c r="P81" s="68"/>
      <c r="Q81" s="68"/>
      <c r="R81" s="68"/>
      <c r="S81" s="68"/>
      <c r="T81" s="69"/>
      <c r="U81" s="68"/>
    </row>
    <row r="82" spans="1:2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123" t="s">
        <v>101</v>
      </c>
      <c r="M82" s="124">
        <v>214</v>
      </c>
      <c r="N82" s="120"/>
      <c r="O82" s="68"/>
      <c r="P82" s="68"/>
      <c r="Q82" s="68"/>
      <c r="R82" s="68"/>
      <c r="S82" s="68"/>
      <c r="T82" s="69"/>
      <c r="U82" s="68"/>
    </row>
    <row r="83" spans="1:2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123" t="s">
        <v>102</v>
      </c>
      <c r="M83" s="124">
        <v>215</v>
      </c>
      <c r="N83" s="120"/>
      <c r="O83" s="68"/>
      <c r="P83" s="68"/>
      <c r="Q83" s="68"/>
      <c r="R83" s="68"/>
      <c r="S83" s="68"/>
      <c r="T83" s="69"/>
      <c r="U83" s="68"/>
    </row>
    <row r="84" spans="1:2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123" t="s">
        <v>103</v>
      </c>
      <c r="M84" s="124">
        <v>216</v>
      </c>
      <c r="N84" s="120"/>
      <c r="O84" s="68"/>
      <c r="P84" s="68"/>
      <c r="Q84" s="68"/>
      <c r="R84" s="68"/>
      <c r="S84" s="68"/>
      <c r="T84" s="69"/>
      <c r="U84" s="68"/>
    </row>
    <row r="85" spans="1:2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123" t="s">
        <v>104</v>
      </c>
      <c r="M85" s="124">
        <v>217</v>
      </c>
      <c r="N85" s="120"/>
      <c r="O85" s="68"/>
      <c r="P85" s="68"/>
      <c r="Q85" s="68"/>
      <c r="R85" s="68"/>
      <c r="S85" s="68"/>
      <c r="T85" s="69"/>
      <c r="U85" s="68"/>
    </row>
    <row r="86" spans="1:2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123" t="s">
        <v>105</v>
      </c>
      <c r="M86" s="124">
        <v>218</v>
      </c>
      <c r="N86" s="120"/>
      <c r="O86" s="68"/>
      <c r="P86" s="68"/>
      <c r="Q86" s="68"/>
      <c r="R86" s="68"/>
      <c r="S86" s="68"/>
      <c r="T86" s="69"/>
      <c r="U86" s="68"/>
    </row>
    <row r="87" spans="1:2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123" t="s">
        <v>106</v>
      </c>
      <c r="M87" s="124">
        <v>301</v>
      </c>
      <c r="N87" s="120"/>
      <c r="O87" s="68"/>
      <c r="P87" s="68"/>
      <c r="Q87" s="68"/>
      <c r="R87" s="68"/>
      <c r="S87" s="68"/>
      <c r="T87" s="69"/>
      <c r="U87" s="68"/>
    </row>
    <row r="88" spans="1:2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123" t="s">
        <v>107</v>
      </c>
      <c r="M88" s="124">
        <v>321</v>
      </c>
      <c r="N88" s="120"/>
      <c r="O88" s="68"/>
      <c r="P88" s="68"/>
      <c r="Q88" s="68"/>
      <c r="R88" s="68"/>
      <c r="S88" s="68"/>
      <c r="T88" s="69"/>
      <c r="U88" s="68"/>
    </row>
    <row r="89" spans="1:2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126" t="s">
        <v>108</v>
      </c>
      <c r="M89" s="124">
        <v>341</v>
      </c>
      <c r="N89" s="120"/>
      <c r="O89" s="68"/>
      <c r="P89" s="68"/>
      <c r="Q89" s="68"/>
      <c r="R89" s="68"/>
      <c r="S89" s="68"/>
      <c r="T89" s="69"/>
      <c r="U89" s="68"/>
    </row>
    <row r="90" spans="1:2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126" t="s">
        <v>109</v>
      </c>
      <c r="M90" s="124">
        <v>342</v>
      </c>
      <c r="N90" s="120"/>
      <c r="O90" s="68"/>
      <c r="P90" s="68"/>
      <c r="Q90" s="68"/>
      <c r="R90" s="68"/>
      <c r="S90" s="68"/>
      <c r="T90" s="69"/>
      <c r="U90" s="68"/>
    </row>
    <row r="91" spans="1:2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127" t="s">
        <v>110</v>
      </c>
      <c r="M91" s="124">
        <v>361</v>
      </c>
      <c r="N91" s="120"/>
      <c r="O91" s="68"/>
      <c r="P91" s="68"/>
      <c r="Q91" s="68"/>
      <c r="R91" s="68"/>
      <c r="S91" s="68"/>
      <c r="T91" s="69"/>
      <c r="U91" s="68"/>
    </row>
    <row r="92" spans="1:2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127" t="s">
        <v>111</v>
      </c>
      <c r="M92" s="124">
        <v>362</v>
      </c>
      <c r="N92" s="120"/>
      <c r="O92" s="68"/>
      <c r="P92" s="68"/>
      <c r="Q92" s="68"/>
      <c r="R92" s="68"/>
      <c r="S92" s="68"/>
      <c r="T92" s="69"/>
      <c r="U92" s="68"/>
    </row>
    <row r="93" spans="1:2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127" t="s">
        <v>112</v>
      </c>
      <c r="M93" s="124">
        <v>363</v>
      </c>
      <c r="N93" s="120"/>
      <c r="O93" s="68"/>
      <c r="P93" s="68"/>
      <c r="Q93" s="68"/>
      <c r="R93" s="68"/>
      <c r="S93" s="68"/>
      <c r="T93" s="69"/>
      <c r="U93" s="68"/>
    </row>
    <row r="94" spans="1:2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127" t="s">
        <v>113</v>
      </c>
      <c r="M94" s="124">
        <v>364</v>
      </c>
      <c r="N94" s="120"/>
      <c r="O94" s="68"/>
      <c r="P94" s="68"/>
      <c r="Q94" s="68"/>
      <c r="R94" s="68"/>
      <c r="S94" s="68"/>
      <c r="T94" s="69"/>
      <c r="U94" s="68"/>
    </row>
    <row r="95" spans="1:2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127" t="s">
        <v>114</v>
      </c>
      <c r="M95" s="124">
        <v>366</v>
      </c>
      <c r="N95" s="120"/>
      <c r="O95" s="68"/>
      <c r="P95" s="68"/>
      <c r="Q95" s="68"/>
      <c r="R95" s="68"/>
      <c r="S95" s="68"/>
      <c r="T95" s="69"/>
      <c r="U95" s="68"/>
    </row>
    <row r="96" spans="1:2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128" t="s">
        <v>115</v>
      </c>
      <c r="M96" s="124">
        <v>382</v>
      </c>
      <c r="N96" s="120"/>
      <c r="O96" s="68"/>
      <c r="P96" s="68"/>
      <c r="Q96" s="68"/>
      <c r="R96" s="68"/>
      <c r="S96" s="68"/>
      <c r="T96" s="69"/>
      <c r="U96" s="68"/>
    </row>
    <row r="97" spans="1:2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128" t="s">
        <v>116</v>
      </c>
      <c r="M97" s="124">
        <v>383</v>
      </c>
      <c r="N97" s="120"/>
      <c r="O97" s="68"/>
      <c r="P97" s="68"/>
      <c r="Q97" s="68"/>
      <c r="R97" s="68"/>
      <c r="S97" s="68"/>
      <c r="T97" s="69"/>
      <c r="U97" s="68"/>
    </row>
    <row r="98" spans="1:2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128" t="s">
        <v>117</v>
      </c>
      <c r="M98" s="124">
        <v>384</v>
      </c>
      <c r="N98" s="120"/>
      <c r="O98" s="68"/>
      <c r="P98" s="68"/>
      <c r="Q98" s="68"/>
      <c r="R98" s="68"/>
      <c r="S98" s="68"/>
      <c r="T98" s="69"/>
      <c r="U98" s="68"/>
    </row>
    <row r="99" spans="1:2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129" t="s">
        <v>118</v>
      </c>
      <c r="M99" s="124">
        <v>401</v>
      </c>
      <c r="N99" s="120"/>
      <c r="O99" s="68"/>
      <c r="P99" s="68"/>
      <c r="Q99" s="68"/>
      <c r="R99" s="68"/>
      <c r="S99" s="68"/>
      <c r="T99" s="69"/>
      <c r="U99" s="68"/>
    </row>
    <row r="100" spans="1:2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129" t="s">
        <v>119</v>
      </c>
      <c r="M100" s="124">
        <v>402</v>
      </c>
      <c r="N100" s="120"/>
      <c r="O100" s="68"/>
      <c r="P100" s="68"/>
      <c r="Q100" s="68"/>
      <c r="R100" s="68"/>
      <c r="S100" s="68"/>
      <c r="T100" s="69"/>
      <c r="U100" s="68"/>
    </row>
    <row r="101" spans="1:2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123" t="s">
        <v>120</v>
      </c>
      <c r="M101" s="124">
        <v>999</v>
      </c>
      <c r="N101" s="120"/>
      <c r="O101" s="68"/>
      <c r="P101" s="68"/>
      <c r="Q101" s="68"/>
      <c r="R101" s="68"/>
      <c r="S101" s="68"/>
      <c r="T101" s="69"/>
      <c r="U101" s="68"/>
    </row>
    <row r="102" spans="1:2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 t="str">
        <f>""</f>
        <v/>
      </c>
      <c r="M102" s="68" t="str">
        <f>""</f>
        <v/>
      </c>
      <c r="N102" s="68"/>
      <c r="O102" s="68"/>
      <c r="P102" s="68"/>
      <c r="Q102" s="68"/>
      <c r="R102" s="68"/>
      <c r="S102" s="68"/>
      <c r="T102" s="69"/>
      <c r="U102" s="68"/>
    </row>
    <row r="103" spans="1:2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9"/>
      <c r="U103" s="68"/>
    </row>
  </sheetData>
  <sheetProtection algorithmName="SHA-512" hashValue="vPUyKd0grHTr4qDnuv3p30m0dQOE6wSYJWVBdYvlwJMxjay/2RzI9TyMM+zGtwBHsrHgmmDitrnwab0kfBw5PA==" saltValue="Me60tDJT382tBOxY5IS+ag==" spinCount="100000" sheet="1" objects="1" scenarios="1"/>
  <mergeCells count="139">
    <mergeCell ref="R28:T29"/>
    <mergeCell ref="A38:T38"/>
    <mergeCell ref="A39:T39"/>
    <mergeCell ref="B11:E11"/>
    <mergeCell ref="B13:E13"/>
    <mergeCell ref="B15:E15"/>
    <mergeCell ref="B17:E17"/>
    <mergeCell ref="B19:E19"/>
    <mergeCell ref="B21:E21"/>
    <mergeCell ref="O26:O27"/>
    <mergeCell ref="P26:Q27"/>
    <mergeCell ref="R26:T27"/>
    <mergeCell ref="A28:A29"/>
    <mergeCell ref="B28:E28"/>
    <mergeCell ref="F28:G28"/>
    <mergeCell ref="H28:K28"/>
    <mergeCell ref="L28:L29"/>
    <mergeCell ref="M28:N29"/>
    <mergeCell ref="I13:K13"/>
    <mergeCell ref="I15:K15"/>
    <mergeCell ref="I17:K17"/>
    <mergeCell ref="I19:K19"/>
    <mergeCell ref="I21:K21"/>
    <mergeCell ref="B23:E23"/>
    <mergeCell ref="R22:T23"/>
    <mergeCell ref="A24:A25"/>
    <mergeCell ref="B24:E24"/>
    <mergeCell ref="F24:G24"/>
    <mergeCell ref="H24:K24"/>
    <mergeCell ref="L24:L25"/>
    <mergeCell ref="M24:N25"/>
    <mergeCell ref="O24:O25"/>
    <mergeCell ref="P24:Q25"/>
    <mergeCell ref="R24:T25"/>
    <mergeCell ref="B25:E25"/>
    <mergeCell ref="I23:K23"/>
    <mergeCell ref="I25:K25"/>
    <mergeCell ref="F23:G23"/>
    <mergeCell ref="F25:G25"/>
    <mergeCell ref="A22:A23"/>
    <mergeCell ref="B22:E22"/>
    <mergeCell ref="F22:G22"/>
    <mergeCell ref="H22:K22"/>
    <mergeCell ref="L22:L23"/>
    <mergeCell ref="M22:N23"/>
    <mergeCell ref="O22:O23"/>
    <mergeCell ref="P22:Q23"/>
    <mergeCell ref="O28:O29"/>
    <mergeCell ref="A26:A27"/>
    <mergeCell ref="B26:E26"/>
    <mergeCell ref="F26:G26"/>
    <mergeCell ref="H26:K26"/>
    <mergeCell ref="L26:L27"/>
    <mergeCell ref="M26:N27"/>
    <mergeCell ref="P28:Q29"/>
    <mergeCell ref="B27:E27"/>
    <mergeCell ref="B29:E29"/>
    <mergeCell ref="I27:K27"/>
    <mergeCell ref="I29:K29"/>
    <mergeCell ref="F27:G27"/>
    <mergeCell ref="F29:G29"/>
    <mergeCell ref="O18:O19"/>
    <mergeCell ref="P18:Q19"/>
    <mergeCell ref="R18:T19"/>
    <mergeCell ref="A20:A21"/>
    <mergeCell ref="B20:E20"/>
    <mergeCell ref="F20:G20"/>
    <mergeCell ref="H20:K20"/>
    <mergeCell ref="L20:L21"/>
    <mergeCell ref="M20:N21"/>
    <mergeCell ref="O20:O21"/>
    <mergeCell ref="A18:A19"/>
    <mergeCell ref="B18:E18"/>
    <mergeCell ref="F18:G18"/>
    <mergeCell ref="H18:K18"/>
    <mergeCell ref="L18:L19"/>
    <mergeCell ref="M18:N19"/>
    <mergeCell ref="P20:Q21"/>
    <mergeCell ref="R20:T21"/>
    <mergeCell ref="F19:G19"/>
    <mergeCell ref="F21:G21"/>
    <mergeCell ref="A16:A17"/>
    <mergeCell ref="B16:E16"/>
    <mergeCell ref="F16:G16"/>
    <mergeCell ref="H16:K16"/>
    <mergeCell ref="L16:L17"/>
    <mergeCell ref="M16:N17"/>
    <mergeCell ref="O16:O17"/>
    <mergeCell ref="P16:Q17"/>
    <mergeCell ref="R16:T17"/>
    <mergeCell ref="F17:G17"/>
    <mergeCell ref="A14:A15"/>
    <mergeCell ref="B14:E14"/>
    <mergeCell ref="F14:G14"/>
    <mergeCell ref="H14:K14"/>
    <mergeCell ref="L14:L15"/>
    <mergeCell ref="M14:N15"/>
    <mergeCell ref="O14:O15"/>
    <mergeCell ref="P14:Q15"/>
    <mergeCell ref="R14:T15"/>
    <mergeCell ref="F15:G15"/>
    <mergeCell ref="L3:M3"/>
    <mergeCell ref="N3:P3"/>
    <mergeCell ref="E6:F6"/>
    <mergeCell ref="H6:I6"/>
    <mergeCell ref="O10:O11"/>
    <mergeCell ref="R10:T11"/>
    <mergeCell ref="A12:A13"/>
    <mergeCell ref="B12:E12"/>
    <mergeCell ref="F12:G12"/>
    <mergeCell ref="H12:K12"/>
    <mergeCell ref="L12:L13"/>
    <mergeCell ref="M12:N13"/>
    <mergeCell ref="O12:O13"/>
    <mergeCell ref="A10:A11"/>
    <mergeCell ref="B10:E10"/>
    <mergeCell ref="F10:G10"/>
    <mergeCell ref="H10:K10"/>
    <mergeCell ref="L10:L11"/>
    <mergeCell ref="M10:N11"/>
    <mergeCell ref="P10:Q11"/>
    <mergeCell ref="R12:T13"/>
    <mergeCell ref="F11:G11"/>
    <mergeCell ref="F13:G13"/>
    <mergeCell ref="I11:K11"/>
    <mergeCell ref="A8:A9"/>
    <mergeCell ref="B8:E8"/>
    <mergeCell ref="F8:G8"/>
    <mergeCell ref="H8:K8"/>
    <mergeCell ref="M8:N8"/>
    <mergeCell ref="P8:Q8"/>
    <mergeCell ref="P12:Q13"/>
    <mergeCell ref="R8:T8"/>
    <mergeCell ref="B9:E9"/>
    <mergeCell ref="F9:G9"/>
    <mergeCell ref="H9:K9"/>
    <mergeCell ref="M9:N9"/>
    <mergeCell ref="P9:Q9"/>
    <mergeCell ref="R9:T9"/>
  </mergeCells>
  <phoneticPr fontId="1"/>
  <dataValidations count="5">
    <dataValidation type="list" showInputMessage="1" showErrorMessage="1" sqref="B10:E10 B28:E28 B18:E18 B12:E12 B16:E16 B20:E20 B22:E22 B24:E24 B26:E26 B14:E14">
      <formula1>$B$43:$B$48</formula1>
    </dataValidation>
    <dataValidation type="list" showInputMessage="1" showErrorMessage="1" sqref="F10:G10 F12:G12 F14:G14 F16:G16 F18:G18 F20:G20 F22:G22 F24:G24 F26:G26 F28:G28">
      <formula1>$J$43:$J$62</formula1>
    </dataValidation>
    <dataValidation type="list" allowBlank="1" showInputMessage="1" showErrorMessage="1" sqref="H10:K10 H28:K28 H12:K12 H16:K16 H18:K18 H20:K20 H22:K22 H24:K24 H26:K26 H14:K14">
      <formula1>$L$43:$L$102</formula1>
    </dataValidation>
    <dataValidation type="list" allowBlank="1" showInputMessage="1" showErrorMessage="1" sqref="R10:T29">
      <formula1>"運転,設備,運転・設備"</formula1>
    </dataValidation>
    <dataValidation type="decimal" operator="greaterThan" allowBlank="1" showInputMessage="1" showErrorMessage="1" sqref="L10:O29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23"/>
  <sheetViews>
    <sheetView view="pageBreakPreview" zoomScale="60" zoomScaleNormal="85" workbookViewId="0"/>
  </sheetViews>
  <sheetFormatPr defaultRowHeight="13.2"/>
  <cols>
    <col min="1" max="1" width="10.21875" style="4" customWidth="1"/>
    <col min="2" max="2" width="16.44140625" style="4" customWidth="1"/>
    <col min="3" max="3" width="38.77734375" customWidth="1"/>
    <col min="4" max="4" width="11.88671875" style="4" customWidth="1"/>
    <col min="5" max="5" width="26.44140625" customWidth="1"/>
    <col min="6" max="6" width="26.44140625" style="4" customWidth="1"/>
    <col min="7" max="7" width="29.109375" style="4" customWidth="1"/>
    <col min="8" max="8" width="29.88671875" style="4" customWidth="1"/>
    <col min="9" max="9" width="32.109375" customWidth="1"/>
    <col min="10" max="10" width="33" style="4" customWidth="1"/>
    <col min="11" max="11" width="17" style="4" customWidth="1"/>
    <col min="12" max="12" width="16.109375" style="4" customWidth="1"/>
    <col min="13" max="13" width="13.33203125" style="4" customWidth="1"/>
    <col min="14" max="14" width="15.109375" customWidth="1"/>
  </cols>
  <sheetData>
    <row r="1" spans="1:14" s="33" customFormat="1" ht="37.200000000000003" customHeight="1" thickBot="1">
      <c r="A1" s="34" t="s">
        <v>151</v>
      </c>
      <c r="B1" s="34"/>
      <c r="D1" s="38" t="s">
        <v>21</v>
      </c>
      <c r="E1" s="35">
        <f>無保証Ｂ書式!H3</f>
        <v>0</v>
      </c>
      <c r="F1" s="39" t="s">
        <v>156</v>
      </c>
      <c r="G1" s="36" t="str">
        <f>無保証Ｂ書式!M3&amp;無保証Ｂ書式!N3&amp;無保証Ｂ書式!O3&amp;無保証Ｂ書式!P3</f>
        <v/>
      </c>
    </row>
    <row r="2" spans="1:14" s="33" customFormat="1" ht="36.6" customHeight="1">
      <c r="B2" s="37" t="s">
        <v>166</v>
      </c>
    </row>
    <row r="3" spans="1:14" s="2" customFormat="1" ht="17.399999999999999" customHeight="1">
      <c r="A3" s="25" t="s">
        <v>36</v>
      </c>
      <c r="B3" s="25" t="s">
        <v>161</v>
      </c>
      <c r="C3" s="25" t="s">
        <v>37</v>
      </c>
      <c r="D3" s="25" t="s">
        <v>122</v>
      </c>
      <c r="E3" s="25" t="s">
        <v>38</v>
      </c>
      <c r="F3" s="25" t="s">
        <v>123</v>
      </c>
      <c r="G3" s="25" t="s">
        <v>39</v>
      </c>
      <c r="H3" s="25" t="s">
        <v>124</v>
      </c>
      <c r="I3" s="25" t="s">
        <v>148</v>
      </c>
      <c r="J3" s="25" t="s">
        <v>149</v>
      </c>
      <c r="K3" s="25" t="s">
        <v>150</v>
      </c>
      <c r="L3" s="25" t="s">
        <v>145</v>
      </c>
      <c r="M3" s="25" t="s">
        <v>54</v>
      </c>
      <c r="N3" s="25" t="s">
        <v>152</v>
      </c>
    </row>
    <row r="4" spans="1:14" s="21" customFormat="1" ht="25.2" customHeight="1">
      <c r="A4" s="15">
        <v>1</v>
      </c>
      <c r="B4" s="15" t="str">
        <f t="shared" ref="B4:B13" si="0">$G$1</f>
        <v/>
      </c>
      <c r="C4" s="16">
        <f>無保証Ｃ書式!B10</f>
        <v>0</v>
      </c>
      <c r="D4" s="15" t="str">
        <f>無保証Ｃ書式!B11</f>
        <v/>
      </c>
      <c r="E4" s="17">
        <f>無保証Ｃ書式!F10</f>
        <v>0</v>
      </c>
      <c r="F4" s="18" t="str">
        <f>無保証Ｃ書式!F11</f>
        <v/>
      </c>
      <c r="G4" s="18">
        <f>無保証Ｃ書式!H10</f>
        <v>0</v>
      </c>
      <c r="H4" s="18" t="str">
        <f>無保証Ｃ書式!I11</f>
        <v/>
      </c>
      <c r="I4" s="17">
        <f>無保証Ｃ書式!L10</f>
        <v>0</v>
      </c>
      <c r="J4" s="18">
        <f>無保証Ｃ書式!M10</f>
        <v>0</v>
      </c>
      <c r="K4" s="22">
        <f>無保証Ｃ書式!O10</f>
        <v>0</v>
      </c>
      <c r="L4" s="19">
        <f>無保証Ｃ書式!P10</f>
        <v>0</v>
      </c>
      <c r="M4" s="15">
        <f>無保証Ｃ書式!R10</f>
        <v>0</v>
      </c>
      <c r="N4" s="20"/>
    </row>
    <row r="5" spans="1:14" s="21" customFormat="1" ht="25.2" customHeight="1">
      <c r="A5" s="15">
        <v>2</v>
      </c>
      <c r="B5" s="15" t="str">
        <f t="shared" si="0"/>
        <v/>
      </c>
      <c r="C5" s="16">
        <f>無保証Ｃ書式!B12</f>
        <v>0</v>
      </c>
      <c r="D5" s="15" t="str">
        <f>無保証Ｃ書式!B13</f>
        <v/>
      </c>
      <c r="E5" s="17">
        <f>無保証Ｃ書式!F12</f>
        <v>0</v>
      </c>
      <c r="F5" s="18" t="str">
        <f>無保証Ｃ書式!F13</f>
        <v/>
      </c>
      <c r="G5" s="18">
        <f>無保証Ｃ書式!H12</f>
        <v>0</v>
      </c>
      <c r="H5" s="18" t="str">
        <f>無保証Ｃ書式!I13</f>
        <v/>
      </c>
      <c r="I5" s="17">
        <f>無保証Ｃ書式!L12</f>
        <v>0</v>
      </c>
      <c r="J5" s="18">
        <f>無保証Ｃ書式!M12</f>
        <v>0</v>
      </c>
      <c r="K5" s="22">
        <f>無保証Ｃ書式!O12</f>
        <v>0</v>
      </c>
      <c r="L5" s="19">
        <f>無保証Ｃ書式!P12</f>
        <v>0</v>
      </c>
      <c r="M5" s="15">
        <f>無保証Ｃ書式!R12</f>
        <v>0</v>
      </c>
      <c r="N5" s="20"/>
    </row>
    <row r="6" spans="1:14" s="21" customFormat="1" ht="25.2" customHeight="1">
      <c r="A6" s="15">
        <v>3</v>
      </c>
      <c r="B6" s="15" t="str">
        <f t="shared" si="0"/>
        <v/>
      </c>
      <c r="C6" s="16">
        <f>無保証Ｃ書式!B14</f>
        <v>0</v>
      </c>
      <c r="D6" s="15" t="str">
        <f>無保証Ｃ書式!B15</f>
        <v/>
      </c>
      <c r="E6" s="17">
        <f>無保証Ｃ書式!F14</f>
        <v>0</v>
      </c>
      <c r="F6" s="18" t="str">
        <f>無保証Ｃ書式!F15</f>
        <v/>
      </c>
      <c r="G6" s="18">
        <f>無保証Ｃ書式!H14</f>
        <v>0</v>
      </c>
      <c r="H6" s="18" t="str">
        <f>無保証Ｃ書式!I15</f>
        <v/>
      </c>
      <c r="I6" s="17">
        <f>無保証Ｃ書式!L14</f>
        <v>0</v>
      </c>
      <c r="J6" s="18">
        <f>無保証Ｃ書式!M14</f>
        <v>0</v>
      </c>
      <c r="K6" s="22">
        <f>無保証Ｃ書式!O14</f>
        <v>0</v>
      </c>
      <c r="L6" s="19">
        <f>無保証Ｃ書式!P14</f>
        <v>0</v>
      </c>
      <c r="M6" s="15">
        <f>無保証Ｃ書式!R14</f>
        <v>0</v>
      </c>
      <c r="N6" s="20"/>
    </row>
    <row r="7" spans="1:14" s="21" customFormat="1" ht="25.2" customHeight="1">
      <c r="A7" s="15">
        <v>4</v>
      </c>
      <c r="B7" s="15" t="str">
        <f t="shared" si="0"/>
        <v/>
      </c>
      <c r="C7" s="16">
        <f>無保証Ｃ書式!B16</f>
        <v>0</v>
      </c>
      <c r="D7" s="15" t="str">
        <f>無保証Ｃ書式!B17</f>
        <v/>
      </c>
      <c r="E7" s="17">
        <f>無保証Ｃ書式!F16</f>
        <v>0</v>
      </c>
      <c r="F7" s="18" t="str">
        <f>無保証Ｃ書式!F17</f>
        <v/>
      </c>
      <c r="G7" s="18">
        <f>無保証Ｃ書式!H16</f>
        <v>0</v>
      </c>
      <c r="H7" s="18" t="str">
        <f>無保証Ｃ書式!I17</f>
        <v/>
      </c>
      <c r="I7" s="17">
        <f>無保証Ｃ書式!L16</f>
        <v>0</v>
      </c>
      <c r="J7" s="18">
        <f>無保証Ｃ書式!M16</f>
        <v>0</v>
      </c>
      <c r="K7" s="22">
        <f>無保証Ｃ書式!O16</f>
        <v>0</v>
      </c>
      <c r="L7" s="19">
        <f>無保証Ｃ書式!P16</f>
        <v>0</v>
      </c>
      <c r="M7" s="15">
        <f>無保証Ｃ書式!R16</f>
        <v>0</v>
      </c>
      <c r="N7" s="20"/>
    </row>
    <row r="8" spans="1:14" s="21" customFormat="1" ht="25.2" customHeight="1">
      <c r="A8" s="15">
        <v>5</v>
      </c>
      <c r="B8" s="15" t="str">
        <f t="shared" si="0"/>
        <v/>
      </c>
      <c r="C8" s="16">
        <f>無保証Ｃ書式!B18</f>
        <v>0</v>
      </c>
      <c r="D8" s="15" t="str">
        <f>無保証Ｃ書式!B19</f>
        <v/>
      </c>
      <c r="E8" s="17">
        <f>無保証Ｃ書式!F18</f>
        <v>0</v>
      </c>
      <c r="F8" s="18" t="str">
        <f>無保証Ｃ書式!F19</f>
        <v/>
      </c>
      <c r="G8" s="18">
        <f>無保証Ｃ書式!H18</f>
        <v>0</v>
      </c>
      <c r="H8" s="18" t="str">
        <f>無保証Ｃ書式!I19</f>
        <v/>
      </c>
      <c r="I8" s="17">
        <f>無保証Ｃ書式!L18</f>
        <v>0</v>
      </c>
      <c r="J8" s="18">
        <f>無保証Ｃ書式!M18</f>
        <v>0</v>
      </c>
      <c r="K8" s="22">
        <f>無保証Ｃ書式!O18</f>
        <v>0</v>
      </c>
      <c r="L8" s="19">
        <f>無保証Ｃ書式!P18</f>
        <v>0</v>
      </c>
      <c r="M8" s="15">
        <f>無保証Ｃ書式!R18</f>
        <v>0</v>
      </c>
      <c r="N8" s="20"/>
    </row>
    <row r="9" spans="1:14" s="21" customFormat="1" ht="25.2" customHeight="1">
      <c r="A9" s="15">
        <v>6</v>
      </c>
      <c r="B9" s="15" t="str">
        <f t="shared" si="0"/>
        <v/>
      </c>
      <c r="C9" s="16">
        <f>無保証Ｃ書式!B20</f>
        <v>0</v>
      </c>
      <c r="D9" s="15" t="str">
        <f>無保証Ｃ書式!B21</f>
        <v/>
      </c>
      <c r="E9" s="17">
        <f>無保証Ｃ書式!F20</f>
        <v>0</v>
      </c>
      <c r="F9" s="18" t="str">
        <f>無保証Ｃ書式!F21</f>
        <v/>
      </c>
      <c r="G9" s="18">
        <f>無保証Ｃ書式!H20</f>
        <v>0</v>
      </c>
      <c r="H9" s="18" t="str">
        <f>無保証Ｃ書式!I21</f>
        <v/>
      </c>
      <c r="I9" s="17">
        <f>無保証Ｃ書式!L20</f>
        <v>0</v>
      </c>
      <c r="J9" s="18">
        <f>無保証Ｃ書式!M20</f>
        <v>0</v>
      </c>
      <c r="K9" s="22">
        <f>無保証Ｃ書式!O20</f>
        <v>0</v>
      </c>
      <c r="L9" s="19">
        <f>無保証Ｃ書式!P20</f>
        <v>0</v>
      </c>
      <c r="M9" s="15">
        <f>無保証Ｃ書式!R20</f>
        <v>0</v>
      </c>
      <c r="N9" s="20"/>
    </row>
    <row r="10" spans="1:14" s="21" customFormat="1" ht="25.2" customHeight="1">
      <c r="A10" s="15">
        <v>7</v>
      </c>
      <c r="B10" s="15" t="str">
        <f t="shared" si="0"/>
        <v/>
      </c>
      <c r="C10" s="16" t="str">
        <f>無保証Ｃ書式!B22</f>
        <v/>
      </c>
      <c r="D10" s="15" t="str">
        <f>無保証Ｃ書式!B23</f>
        <v/>
      </c>
      <c r="E10" s="17" t="str">
        <f>無保証Ｃ書式!F22</f>
        <v/>
      </c>
      <c r="F10" s="18" t="str">
        <f>無保証Ｃ書式!F23</f>
        <v/>
      </c>
      <c r="G10" s="18" t="str">
        <f>無保証Ｃ書式!H22</f>
        <v/>
      </c>
      <c r="H10" s="18" t="str">
        <f>無保証Ｃ書式!I23</f>
        <v/>
      </c>
      <c r="I10" s="17">
        <f>無保証Ｃ書式!L22</f>
        <v>0</v>
      </c>
      <c r="J10" s="18">
        <f>無保証Ｃ書式!M22</f>
        <v>0</v>
      </c>
      <c r="K10" s="22">
        <f>無保証Ｃ書式!O22</f>
        <v>0</v>
      </c>
      <c r="L10" s="19">
        <f>無保証Ｃ書式!P22</f>
        <v>0</v>
      </c>
      <c r="M10" s="15">
        <f>無保証Ｃ書式!R22</f>
        <v>0</v>
      </c>
      <c r="N10" s="20"/>
    </row>
    <row r="11" spans="1:14" s="21" customFormat="1" ht="25.2" customHeight="1">
      <c r="A11" s="15">
        <v>8</v>
      </c>
      <c r="B11" s="15" t="str">
        <f t="shared" si="0"/>
        <v/>
      </c>
      <c r="C11" s="16" t="str">
        <f>無保証Ｃ書式!B24</f>
        <v/>
      </c>
      <c r="D11" s="15" t="str">
        <f>無保証Ｃ書式!B25</f>
        <v/>
      </c>
      <c r="E11" s="17" t="str">
        <f>無保証Ｃ書式!F24</f>
        <v/>
      </c>
      <c r="F11" s="18" t="str">
        <f>無保証Ｃ書式!F25</f>
        <v/>
      </c>
      <c r="G11" s="18" t="str">
        <f>無保証Ｃ書式!H24</f>
        <v/>
      </c>
      <c r="H11" s="18" t="str">
        <f>無保証Ｃ書式!I25</f>
        <v/>
      </c>
      <c r="I11" s="17">
        <f>無保証Ｃ書式!L24</f>
        <v>0</v>
      </c>
      <c r="J11" s="18">
        <f>無保証Ｃ書式!M24</f>
        <v>0</v>
      </c>
      <c r="K11" s="22">
        <f>無保証Ｃ書式!O24</f>
        <v>0</v>
      </c>
      <c r="L11" s="19">
        <f>無保証Ｃ書式!P24</f>
        <v>0</v>
      </c>
      <c r="M11" s="15">
        <f>無保証Ｃ書式!R24</f>
        <v>0</v>
      </c>
      <c r="N11" s="20"/>
    </row>
    <row r="12" spans="1:14" s="21" customFormat="1" ht="25.2" customHeight="1">
      <c r="A12" s="15">
        <v>9</v>
      </c>
      <c r="B12" s="15" t="str">
        <f t="shared" si="0"/>
        <v/>
      </c>
      <c r="C12" s="16" t="str">
        <f>無保証Ｃ書式!B26</f>
        <v/>
      </c>
      <c r="D12" s="15" t="str">
        <f>無保証Ｃ書式!B27</f>
        <v/>
      </c>
      <c r="E12" s="17" t="str">
        <f>無保証Ｃ書式!F26</f>
        <v/>
      </c>
      <c r="F12" s="18" t="str">
        <f>無保証Ｃ書式!F27</f>
        <v/>
      </c>
      <c r="G12" s="18" t="str">
        <f>無保証Ｃ書式!H26</f>
        <v/>
      </c>
      <c r="H12" s="18" t="str">
        <f>無保証Ｃ書式!I27</f>
        <v/>
      </c>
      <c r="I12" s="17">
        <f>無保証Ｃ書式!L26</f>
        <v>0</v>
      </c>
      <c r="J12" s="18">
        <f>無保証Ｃ書式!M26</f>
        <v>0</v>
      </c>
      <c r="K12" s="22">
        <f>無保証Ｃ書式!O26</f>
        <v>0</v>
      </c>
      <c r="L12" s="19">
        <f>無保証Ｃ書式!P26</f>
        <v>0</v>
      </c>
      <c r="M12" s="15">
        <f>無保証Ｃ書式!R26</f>
        <v>0</v>
      </c>
      <c r="N12" s="20"/>
    </row>
    <row r="13" spans="1:14" s="21" customFormat="1" ht="25.2" customHeight="1">
      <c r="A13" s="15">
        <v>10</v>
      </c>
      <c r="B13" s="15" t="str">
        <f t="shared" si="0"/>
        <v/>
      </c>
      <c r="C13" s="16" t="str">
        <f>無保証Ｃ書式!B28</f>
        <v/>
      </c>
      <c r="D13" s="15" t="str">
        <f>無保証Ｃ書式!B29</f>
        <v/>
      </c>
      <c r="E13" s="17" t="str">
        <f>無保証Ｃ書式!F28</f>
        <v/>
      </c>
      <c r="F13" s="18" t="str">
        <f>無保証Ｃ書式!F29</f>
        <v/>
      </c>
      <c r="G13" s="18" t="str">
        <f>無保証Ｃ書式!H28</f>
        <v/>
      </c>
      <c r="H13" s="18" t="str">
        <f>無保証Ｃ書式!I29</f>
        <v/>
      </c>
      <c r="I13" s="17">
        <f>無保証Ｃ書式!L28</f>
        <v>0</v>
      </c>
      <c r="J13" s="18">
        <f>無保証Ｃ書式!M28</f>
        <v>0</v>
      </c>
      <c r="K13" s="22">
        <f>無保証Ｃ書式!O28</f>
        <v>0</v>
      </c>
      <c r="L13" s="19">
        <f>無保証Ｃ書式!P28</f>
        <v>0</v>
      </c>
      <c r="M13" s="15">
        <f>無保証Ｃ書式!R28</f>
        <v>0</v>
      </c>
      <c r="N13" s="20"/>
    </row>
    <row r="14" spans="1:14" ht="15" customHeight="1">
      <c r="A14" s="14"/>
      <c r="B14" s="14"/>
      <c r="C14" s="8"/>
      <c r="D14" s="9"/>
      <c r="E14" s="10"/>
      <c r="F14" s="11"/>
      <c r="G14" s="11"/>
      <c r="H14" s="11"/>
      <c r="I14" s="10"/>
      <c r="J14" s="11"/>
      <c r="K14" s="9"/>
      <c r="L14" s="12"/>
      <c r="M14" s="9"/>
      <c r="N14" s="7"/>
    </row>
    <row r="15" spans="1:14" s="2" customFormat="1" ht="25.2" customHeight="1" thickBot="1">
      <c r="A15" s="33"/>
      <c r="B15" s="40" t="s">
        <v>167</v>
      </c>
      <c r="D15" s="33"/>
      <c r="E15" s="24"/>
      <c r="F15" s="24"/>
      <c r="G15" s="24"/>
      <c r="H15" s="24"/>
      <c r="I15" s="154" t="s">
        <v>168</v>
      </c>
      <c r="J15" s="33"/>
      <c r="K15" s="33"/>
      <c r="L15" s="33"/>
      <c r="M15" s="33"/>
    </row>
    <row r="16" spans="1:14" s="2" customFormat="1" ht="36.6" customHeight="1" thickTop="1">
      <c r="A16" s="25" t="s">
        <v>36</v>
      </c>
      <c r="B16" s="25" t="s">
        <v>161</v>
      </c>
      <c r="C16" s="25" t="s">
        <v>37</v>
      </c>
      <c r="D16" s="25" t="s">
        <v>122</v>
      </c>
      <c r="E16" s="155" t="s">
        <v>170</v>
      </c>
      <c r="F16" s="155" t="s">
        <v>171</v>
      </c>
      <c r="G16" s="155" t="s">
        <v>169</v>
      </c>
      <c r="H16" s="155" t="s">
        <v>169</v>
      </c>
      <c r="I16" s="27" t="s">
        <v>154</v>
      </c>
      <c r="J16" s="28" t="s">
        <v>155</v>
      </c>
    </row>
    <row r="17" spans="1:14" ht="25.2" customHeight="1">
      <c r="A17" s="284" t="s">
        <v>121</v>
      </c>
      <c r="B17" s="15" t="str">
        <f>$G$1</f>
        <v/>
      </c>
      <c r="C17" s="1" t="s">
        <v>146</v>
      </c>
      <c r="D17" s="3">
        <v>4000</v>
      </c>
      <c r="E17" s="23">
        <f>COUNTIF($D$4:$D$13,D17)</f>
        <v>0</v>
      </c>
      <c r="F17" s="6">
        <f>SUMIF($D$4:$D$13,D17,$I$4:$I$13)</f>
        <v>0</v>
      </c>
      <c r="G17" s="23">
        <f>無保証Ｂ書式!D11</f>
        <v>0</v>
      </c>
      <c r="H17" s="26">
        <f>無保証Ｂ書式!E11</f>
        <v>0</v>
      </c>
      <c r="I17" s="29" t="str">
        <f t="shared" ref="I17:J22" si="1">IF(E17=G17,"OK","B書式とC書式の値が不一致です")</f>
        <v>OK</v>
      </c>
      <c r="J17" s="30" t="str">
        <f t="shared" si="1"/>
        <v>OK</v>
      </c>
      <c r="N17" s="4"/>
    </row>
    <row r="18" spans="1:14" ht="25.2" customHeight="1">
      <c r="A18" s="285"/>
      <c r="B18" s="15" t="str">
        <f>$G$1</f>
        <v/>
      </c>
      <c r="C18" s="1" t="s">
        <v>60</v>
      </c>
      <c r="D18" s="3">
        <v>4100</v>
      </c>
      <c r="E18" s="23">
        <f>COUNTIF($D$4:$D$13,D18)</f>
        <v>0</v>
      </c>
      <c r="F18" s="6">
        <f>SUMIF($D$4:$D$13,D18,$I$4:$I$13)</f>
        <v>0</v>
      </c>
      <c r="G18" s="5">
        <f>無保証Ｂ書式!D12</f>
        <v>0</v>
      </c>
      <c r="H18" s="26">
        <f>無保証Ｂ書式!E12</f>
        <v>0</v>
      </c>
      <c r="I18" s="29" t="str">
        <f t="shared" si="1"/>
        <v>OK</v>
      </c>
      <c r="J18" s="30" t="str">
        <f t="shared" si="1"/>
        <v>OK</v>
      </c>
      <c r="N18" s="4"/>
    </row>
    <row r="19" spans="1:14" ht="25.2" customHeight="1">
      <c r="A19" s="285"/>
      <c r="B19" s="15" t="str">
        <f>$G$1</f>
        <v/>
      </c>
      <c r="C19" s="1" t="s">
        <v>147</v>
      </c>
      <c r="D19" s="3">
        <v>6216</v>
      </c>
      <c r="E19" s="23">
        <f>COUNTIF($D$4:$D$13,D19)</f>
        <v>0</v>
      </c>
      <c r="F19" s="6">
        <f>SUMIF($D$4:$D$13,D19,$I$4:$I$13)</f>
        <v>0</v>
      </c>
      <c r="G19" s="5">
        <f>無保証Ｂ書式!D14</f>
        <v>0</v>
      </c>
      <c r="H19" s="26">
        <f>無保証Ｂ書式!E14</f>
        <v>0</v>
      </c>
      <c r="I19" s="29" t="str">
        <f t="shared" si="1"/>
        <v>OK</v>
      </c>
      <c r="J19" s="30" t="str">
        <f t="shared" si="1"/>
        <v>OK</v>
      </c>
      <c r="N19" s="4"/>
    </row>
    <row r="20" spans="1:14" ht="25.2" customHeight="1">
      <c r="A20" s="285"/>
      <c r="B20" s="15" t="str">
        <f>$G$1</f>
        <v/>
      </c>
      <c r="C20" s="1" t="s">
        <v>56</v>
      </c>
      <c r="D20" s="3">
        <v>6217</v>
      </c>
      <c r="E20" s="23">
        <f>COUNTIF($D$4:$D$13,D20)</f>
        <v>0</v>
      </c>
      <c r="F20" s="6">
        <f>SUMIF($D$4:$D$13,D20,$I$4:$I$13)</f>
        <v>0</v>
      </c>
      <c r="G20" s="5">
        <f>無保証Ｂ書式!D15</f>
        <v>0</v>
      </c>
      <c r="H20" s="26">
        <f>無保証Ｂ書式!E15</f>
        <v>0</v>
      </c>
      <c r="I20" s="29" t="str">
        <f t="shared" si="1"/>
        <v>OK</v>
      </c>
      <c r="J20" s="30" t="str">
        <f t="shared" si="1"/>
        <v>OK</v>
      </c>
      <c r="N20" s="4"/>
    </row>
    <row r="21" spans="1:14" ht="25.2" customHeight="1">
      <c r="A21" s="285"/>
      <c r="B21" s="15" t="str">
        <f>$G$1</f>
        <v/>
      </c>
      <c r="C21" s="1" t="s">
        <v>58</v>
      </c>
      <c r="D21" s="3">
        <v>7000</v>
      </c>
      <c r="E21" s="23">
        <f>COUNTIF($D$4:$D$13,D21)</f>
        <v>0</v>
      </c>
      <c r="F21" s="6">
        <f>SUMIF($D$4:$D$13,D21,$I$4:$I$13)</f>
        <v>0</v>
      </c>
      <c r="G21" s="5">
        <f>無保証Ｂ書式!D17</f>
        <v>0</v>
      </c>
      <c r="H21" s="26">
        <f>無保証Ｂ書式!E17</f>
        <v>0</v>
      </c>
      <c r="I21" s="29" t="str">
        <f t="shared" si="1"/>
        <v>OK</v>
      </c>
      <c r="J21" s="30" t="str">
        <f t="shared" si="1"/>
        <v>OK</v>
      </c>
      <c r="N21" s="4"/>
    </row>
    <row r="22" spans="1:14" ht="25.2" customHeight="1" thickBot="1">
      <c r="A22" s="286"/>
      <c r="B22" s="15"/>
      <c r="C22" s="3" t="s">
        <v>153</v>
      </c>
      <c r="D22" s="3"/>
      <c r="E22" s="5">
        <f>SUM(E17:E21)</f>
        <v>0</v>
      </c>
      <c r="F22" s="13">
        <f>SUM(F17:F21)</f>
        <v>0</v>
      </c>
      <c r="G22" s="5">
        <f>SUM(G17:G21)</f>
        <v>0</v>
      </c>
      <c r="H22" s="26">
        <f>SUM(H17:H21)</f>
        <v>0</v>
      </c>
      <c r="I22" s="31" t="str">
        <f t="shared" si="1"/>
        <v>OK</v>
      </c>
      <c r="J22" s="32" t="str">
        <f t="shared" si="1"/>
        <v>OK</v>
      </c>
      <c r="N22" s="4"/>
    </row>
    <row r="23" spans="1:14" ht="13.8" thickTop="1"/>
  </sheetData>
  <mergeCells count="1">
    <mergeCell ref="A17:A22"/>
  </mergeCells>
  <phoneticPr fontId="1"/>
  <pageMargins left="0.70866141732283472" right="0.70866141732283472" top="0.74803149606299213" bottom="0.74803149606299213" header="0.31496062992125984" footer="0.31496062992125984"/>
  <pageSetup paperSize="8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2:V34"/>
  <sheetViews>
    <sheetView showGridLines="0" view="pageBreakPreview" zoomScale="60" zoomScaleNormal="85" workbookViewId="0"/>
  </sheetViews>
  <sheetFormatPr defaultColWidth="9" defaultRowHeight="13.2"/>
  <cols>
    <col min="1" max="1" width="9" style="43"/>
    <col min="2" max="2" width="21.6640625" style="43" customWidth="1"/>
    <col min="3" max="3" width="7.109375" style="43" customWidth="1"/>
    <col min="4" max="4" width="9.6640625" style="43" customWidth="1"/>
    <col min="5" max="5" width="5.6640625" style="43" customWidth="1"/>
    <col min="6" max="7" width="5.109375" style="43" customWidth="1"/>
    <col min="8" max="8" width="5.6640625" style="43" customWidth="1"/>
    <col min="9" max="9" width="9.6640625" style="43" customWidth="1"/>
    <col min="10" max="10" width="7.21875" style="43" customWidth="1"/>
    <col min="11" max="16" width="2.88671875" style="43" customWidth="1"/>
    <col min="17" max="17" width="2.44140625" style="44" customWidth="1"/>
    <col min="18" max="18" width="32.77734375" style="43" customWidth="1"/>
    <col min="19" max="20" width="5.6640625" style="43" customWidth="1"/>
    <col min="21" max="21" width="5.77734375" style="43" customWidth="1"/>
    <col min="22" max="22" width="9" style="43"/>
    <col min="23" max="23" width="6.44140625" style="43" customWidth="1"/>
    <col min="24" max="16384" width="9" style="43"/>
  </cols>
  <sheetData>
    <row r="2" spans="2:18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</row>
    <row r="3" spans="2:18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70" t="s">
        <v>0</v>
      </c>
    </row>
    <row r="4" spans="2:18" s="46" customFormat="1" ht="21" customHeight="1">
      <c r="B4" s="71"/>
      <c r="C4" s="71"/>
      <c r="D4" s="71"/>
      <c r="E4" s="71"/>
      <c r="F4" s="71"/>
      <c r="G4" s="158" t="s">
        <v>21</v>
      </c>
      <c r="H4" s="159"/>
      <c r="I4" s="160" t="s">
        <v>162</v>
      </c>
      <c r="J4" s="160"/>
      <c r="K4" s="161"/>
      <c r="L4" s="158" t="s">
        <v>20</v>
      </c>
      <c r="M4" s="159"/>
      <c r="N4" s="47">
        <v>9</v>
      </c>
      <c r="O4" s="47">
        <v>9</v>
      </c>
      <c r="P4" s="47">
        <v>9</v>
      </c>
      <c r="Q4" s="48">
        <v>9</v>
      </c>
      <c r="R4" s="49"/>
    </row>
    <row r="5" spans="2:18" s="46" customFormat="1" ht="21" customHeight="1">
      <c r="B5" s="71"/>
      <c r="C5" s="71"/>
      <c r="D5" s="71"/>
      <c r="E5" s="71"/>
      <c r="F5" s="71"/>
      <c r="G5" s="72"/>
      <c r="H5" s="72"/>
      <c r="I5" s="72"/>
      <c r="J5" s="72"/>
      <c r="K5" s="72"/>
      <c r="L5" s="72"/>
      <c r="M5" s="72"/>
      <c r="N5" s="73"/>
      <c r="O5" s="73"/>
      <c r="P5" s="73"/>
      <c r="Q5" s="74"/>
    </row>
    <row r="6" spans="2:18" ht="25.5" customHeight="1">
      <c r="B6" s="75" t="s">
        <v>1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2:18" ht="21" customHeight="1">
      <c r="B7" s="152"/>
      <c r="C7" s="153" t="s">
        <v>163</v>
      </c>
      <c r="D7" s="50">
        <v>2023</v>
      </c>
      <c r="E7" s="77" t="s">
        <v>22</v>
      </c>
      <c r="F7" s="51">
        <v>5</v>
      </c>
      <c r="G7" s="78" t="s">
        <v>23</v>
      </c>
      <c r="H7" s="79" t="s">
        <v>24</v>
      </c>
      <c r="I7" s="68"/>
      <c r="J7" s="68"/>
      <c r="K7" s="68"/>
      <c r="L7" s="68"/>
      <c r="M7" s="68"/>
      <c r="N7" s="68"/>
      <c r="O7" s="68"/>
      <c r="P7" s="68"/>
      <c r="Q7" s="69"/>
    </row>
    <row r="8" spans="2:18" ht="18" customHeight="1" thickBot="1"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80" t="s">
        <v>2</v>
      </c>
    </row>
    <row r="9" spans="2:18" ht="18" customHeight="1">
      <c r="B9" s="162" t="s">
        <v>3</v>
      </c>
      <c r="C9" s="165" t="s">
        <v>4</v>
      </c>
      <c r="D9" s="166"/>
      <c r="E9" s="165" t="s">
        <v>5</v>
      </c>
      <c r="F9" s="167"/>
      <c r="G9" s="166"/>
      <c r="H9" s="165" t="s">
        <v>6</v>
      </c>
      <c r="I9" s="166"/>
      <c r="J9" s="165" t="s">
        <v>7</v>
      </c>
      <c r="K9" s="167"/>
      <c r="L9" s="167"/>
      <c r="M9" s="167"/>
      <c r="N9" s="167"/>
      <c r="O9" s="168" t="s">
        <v>19</v>
      </c>
      <c r="P9" s="169"/>
      <c r="Q9" s="170"/>
    </row>
    <row r="10" spans="2:18" ht="18" customHeight="1">
      <c r="B10" s="163"/>
      <c r="C10" s="177" t="s">
        <v>13</v>
      </c>
      <c r="D10" s="178"/>
      <c r="E10" s="177" t="s">
        <v>14</v>
      </c>
      <c r="F10" s="179"/>
      <c r="G10" s="178"/>
      <c r="H10" s="177" t="s">
        <v>15</v>
      </c>
      <c r="I10" s="178"/>
      <c r="J10" s="177" t="s">
        <v>16</v>
      </c>
      <c r="K10" s="179"/>
      <c r="L10" s="179"/>
      <c r="M10" s="179"/>
      <c r="N10" s="179"/>
      <c r="O10" s="171"/>
      <c r="P10" s="172"/>
      <c r="Q10" s="173"/>
    </row>
    <row r="11" spans="2:18" ht="18" customHeight="1" thickBot="1">
      <c r="B11" s="164"/>
      <c r="C11" s="143" t="s">
        <v>8</v>
      </c>
      <c r="D11" s="82" t="s">
        <v>9</v>
      </c>
      <c r="E11" s="143" t="s">
        <v>8</v>
      </c>
      <c r="F11" s="180" t="s">
        <v>9</v>
      </c>
      <c r="G11" s="181"/>
      <c r="H11" s="83" t="s">
        <v>8</v>
      </c>
      <c r="I11" s="145" t="s">
        <v>9</v>
      </c>
      <c r="J11" s="151" t="s">
        <v>8</v>
      </c>
      <c r="K11" s="182" t="s">
        <v>9</v>
      </c>
      <c r="L11" s="183"/>
      <c r="M11" s="183"/>
      <c r="N11" s="183"/>
      <c r="O11" s="174"/>
      <c r="P11" s="175"/>
      <c r="Q11" s="176"/>
    </row>
    <row r="12" spans="2:18" ht="36" customHeight="1">
      <c r="B12" s="133" t="s">
        <v>29</v>
      </c>
      <c r="C12" s="52">
        <v>10</v>
      </c>
      <c r="D12" s="53">
        <v>2000</v>
      </c>
      <c r="E12" s="52">
        <v>5</v>
      </c>
      <c r="F12" s="184">
        <v>1000</v>
      </c>
      <c r="G12" s="185"/>
      <c r="H12" s="54">
        <v>10</v>
      </c>
      <c r="I12" s="144">
        <v>100</v>
      </c>
      <c r="J12" s="139">
        <f t="shared" ref="J12:K18" si="0">C12+E12-H12</f>
        <v>5</v>
      </c>
      <c r="K12" s="186">
        <f t="shared" si="0"/>
        <v>2900</v>
      </c>
      <c r="L12" s="187"/>
      <c r="M12" s="187"/>
      <c r="N12" s="187"/>
      <c r="O12" s="177">
        <v>4000</v>
      </c>
      <c r="P12" s="179"/>
      <c r="Q12" s="188"/>
    </row>
    <row r="13" spans="2:18" ht="36" customHeight="1" thickBot="1">
      <c r="B13" s="134" t="s">
        <v>30</v>
      </c>
      <c r="C13" s="56">
        <v>20</v>
      </c>
      <c r="D13" s="57">
        <v>3000</v>
      </c>
      <c r="E13" s="56">
        <v>10</v>
      </c>
      <c r="F13" s="189">
        <v>2000</v>
      </c>
      <c r="G13" s="190"/>
      <c r="H13" s="58">
        <v>20</v>
      </c>
      <c r="I13" s="59">
        <v>200</v>
      </c>
      <c r="J13" s="140">
        <f t="shared" si="0"/>
        <v>10</v>
      </c>
      <c r="K13" s="207">
        <f t="shared" si="0"/>
        <v>4800</v>
      </c>
      <c r="L13" s="208"/>
      <c r="M13" s="208"/>
      <c r="N13" s="208"/>
      <c r="O13" s="191">
        <v>4100</v>
      </c>
      <c r="P13" s="192"/>
      <c r="Q13" s="193"/>
    </row>
    <row r="14" spans="2:18" ht="36" customHeight="1" thickBot="1">
      <c r="B14" s="135" t="s">
        <v>17</v>
      </c>
      <c r="C14" s="138">
        <f>SUM(C12:C13)</f>
        <v>30</v>
      </c>
      <c r="D14" s="138">
        <f>SUM(D12:D13)</f>
        <v>5000</v>
      </c>
      <c r="E14" s="138">
        <f>SUM(E12:E13)</f>
        <v>15</v>
      </c>
      <c r="F14" s="194">
        <f>SUM(F12:G13)</f>
        <v>3000</v>
      </c>
      <c r="G14" s="195"/>
      <c r="H14" s="138">
        <f>SUM(H12:H13)</f>
        <v>30</v>
      </c>
      <c r="I14" s="138">
        <f>SUM(I12:I13)</f>
        <v>300</v>
      </c>
      <c r="J14" s="138">
        <f t="shared" si="0"/>
        <v>15</v>
      </c>
      <c r="K14" s="194">
        <f t="shared" si="0"/>
        <v>7700</v>
      </c>
      <c r="L14" s="196"/>
      <c r="M14" s="196"/>
      <c r="N14" s="195"/>
      <c r="O14" s="197"/>
      <c r="P14" s="198"/>
      <c r="Q14" s="199"/>
    </row>
    <row r="15" spans="2:18" ht="36" customHeight="1">
      <c r="B15" s="136" t="s">
        <v>11</v>
      </c>
      <c r="C15" s="60">
        <v>10</v>
      </c>
      <c r="D15" s="61">
        <v>1000</v>
      </c>
      <c r="E15" s="60">
        <v>0</v>
      </c>
      <c r="F15" s="200">
        <v>0</v>
      </c>
      <c r="G15" s="201"/>
      <c r="H15" s="62">
        <v>5</v>
      </c>
      <c r="I15" s="141">
        <v>300</v>
      </c>
      <c r="J15" s="139">
        <f t="shared" si="0"/>
        <v>5</v>
      </c>
      <c r="K15" s="186">
        <f t="shared" si="0"/>
        <v>700</v>
      </c>
      <c r="L15" s="187"/>
      <c r="M15" s="187"/>
      <c r="N15" s="187"/>
      <c r="O15" s="202">
        <v>6216</v>
      </c>
      <c r="P15" s="203"/>
      <c r="Q15" s="204"/>
    </row>
    <row r="16" spans="2:18" ht="36" customHeight="1" thickBot="1">
      <c r="B16" s="137" t="s">
        <v>12</v>
      </c>
      <c r="C16" s="56">
        <v>0</v>
      </c>
      <c r="D16" s="57">
        <v>0</v>
      </c>
      <c r="E16" s="56">
        <v>0</v>
      </c>
      <c r="F16" s="205">
        <v>0</v>
      </c>
      <c r="G16" s="206"/>
      <c r="H16" s="58">
        <v>0</v>
      </c>
      <c r="I16" s="59">
        <v>0</v>
      </c>
      <c r="J16" s="140">
        <f t="shared" si="0"/>
        <v>0</v>
      </c>
      <c r="K16" s="207">
        <f t="shared" si="0"/>
        <v>0</v>
      </c>
      <c r="L16" s="208"/>
      <c r="M16" s="208"/>
      <c r="N16" s="208"/>
      <c r="O16" s="191">
        <v>6217</v>
      </c>
      <c r="P16" s="192"/>
      <c r="Q16" s="193"/>
    </row>
    <row r="17" spans="2:22" ht="36" customHeight="1" thickBot="1">
      <c r="B17" s="135" t="s">
        <v>17</v>
      </c>
      <c r="C17" s="138">
        <f>SUM(C15:C16)</f>
        <v>10</v>
      </c>
      <c r="D17" s="138">
        <f>SUM(D15:D16)</f>
        <v>1000</v>
      </c>
      <c r="E17" s="138">
        <f>SUM(E15:E16)</f>
        <v>0</v>
      </c>
      <c r="F17" s="194">
        <f>SUM(F15:G16)</f>
        <v>0</v>
      </c>
      <c r="G17" s="195"/>
      <c r="H17" s="138">
        <f>SUM(H15:H16)</f>
        <v>5</v>
      </c>
      <c r="I17" s="138">
        <f>SUM(I15:I16)</f>
        <v>300</v>
      </c>
      <c r="J17" s="138">
        <f t="shared" si="0"/>
        <v>5</v>
      </c>
      <c r="K17" s="194">
        <f t="shared" si="0"/>
        <v>700</v>
      </c>
      <c r="L17" s="196"/>
      <c r="M17" s="196"/>
      <c r="N17" s="195"/>
      <c r="O17" s="197"/>
      <c r="P17" s="198"/>
      <c r="Q17" s="199"/>
    </row>
    <row r="18" spans="2:22" ht="36" customHeight="1">
      <c r="B18" s="146" t="s">
        <v>10</v>
      </c>
      <c r="C18" s="56">
        <v>20</v>
      </c>
      <c r="D18" s="57">
        <v>2000</v>
      </c>
      <c r="E18" s="56">
        <v>0</v>
      </c>
      <c r="F18" s="200">
        <v>0</v>
      </c>
      <c r="G18" s="201"/>
      <c r="H18" s="58">
        <v>0</v>
      </c>
      <c r="I18" s="59">
        <v>0</v>
      </c>
      <c r="J18" s="139">
        <f t="shared" si="0"/>
        <v>20</v>
      </c>
      <c r="K18" s="186">
        <f t="shared" si="0"/>
        <v>2000</v>
      </c>
      <c r="L18" s="187"/>
      <c r="M18" s="187"/>
      <c r="N18" s="187"/>
      <c r="O18" s="202">
        <v>7000</v>
      </c>
      <c r="P18" s="203"/>
      <c r="Q18" s="204"/>
    </row>
    <row r="19" spans="2:22" ht="36" customHeight="1">
      <c r="B19" s="41"/>
      <c r="C19" s="86"/>
      <c r="D19" s="88"/>
      <c r="E19" s="86"/>
      <c r="F19" s="209"/>
      <c r="G19" s="210"/>
      <c r="H19" s="89"/>
      <c r="I19" s="142"/>
      <c r="J19" s="86"/>
      <c r="K19" s="209"/>
      <c r="L19" s="211"/>
      <c r="M19" s="211"/>
      <c r="N19" s="211"/>
      <c r="O19" s="212"/>
      <c r="P19" s="213"/>
      <c r="Q19" s="214"/>
    </row>
    <row r="20" spans="2:22" ht="36" customHeight="1" thickBot="1">
      <c r="B20" s="42"/>
      <c r="C20" s="87"/>
      <c r="D20" s="91"/>
      <c r="E20" s="87"/>
      <c r="F20" s="215"/>
      <c r="G20" s="216"/>
      <c r="H20" s="92"/>
      <c r="I20" s="93"/>
      <c r="J20" s="87"/>
      <c r="K20" s="217"/>
      <c r="L20" s="218"/>
      <c r="M20" s="218"/>
      <c r="N20" s="218"/>
      <c r="O20" s="219"/>
      <c r="P20" s="220"/>
      <c r="Q20" s="221"/>
    </row>
    <row r="21" spans="2:22" ht="36" customHeight="1" thickBot="1">
      <c r="B21" s="135" t="s">
        <v>18</v>
      </c>
      <c r="C21" s="138">
        <f>C14+C17+C18</f>
        <v>60</v>
      </c>
      <c r="D21" s="138">
        <f>D14+D17+D18</f>
        <v>8000</v>
      </c>
      <c r="E21" s="138">
        <f>E14+E17+E18</f>
        <v>15</v>
      </c>
      <c r="F21" s="194">
        <f>F14+F17+F18</f>
        <v>3000</v>
      </c>
      <c r="G21" s="195"/>
      <c r="H21" s="138">
        <f>H14+H17+H18</f>
        <v>35</v>
      </c>
      <c r="I21" s="138">
        <f>I14+I17+I18</f>
        <v>600</v>
      </c>
      <c r="J21" s="138">
        <f>J14+J17+J18</f>
        <v>40</v>
      </c>
      <c r="K21" s="194">
        <f>K14+K17+K18</f>
        <v>10400</v>
      </c>
      <c r="L21" s="196"/>
      <c r="M21" s="196"/>
      <c r="N21" s="195"/>
      <c r="O21" s="197"/>
      <c r="P21" s="198"/>
      <c r="Q21" s="199"/>
    </row>
    <row r="22" spans="2:22" ht="7.2" customHeight="1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</row>
    <row r="23" spans="2:22" s="64" customFormat="1" ht="26.4" customHeight="1">
      <c r="B23" s="226" t="s">
        <v>28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</row>
    <row r="24" spans="2:22" s="65" customFormat="1" ht="18" customHeight="1">
      <c r="B24" s="222" t="s">
        <v>31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</row>
    <row r="25" spans="2:22" s="65" customFormat="1" ht="31.2" customHeight="1">
      <c r="B25" s="223" t="s">
        <v>32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</row>
    <row r="26" spans="2:22" ht="31.2" customHeight="1">
      <c r="B26" s="225" t="s">
        <v>164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</row>
    <row r="27" spans="2:22" ht="31.2" customHeight="1"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</row>
    <row r="28" spans="2:22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9"/>
      <c r="V28" s="68"/>
    </row>
    <row r="29" spans="2:22">
      <c r="L29" s="67"/>
      <c r="M29" s="67"/>
    </row>
    <row r="34" spans="17:17">
      <c r="Q34" s="45"/>
    </row>
  </sheetData>
  <mergeCells count="50">
    <mergeCell ref="B23:Q23"/>
    <mergeCell ref="B24:Q24"/>
    <mergeCell ref="B25:Q25"/>
    <mergeCell ref="B26:Q26"/>
    <mergeCell ref="B27:Q27"/>
    <mergeCell ref="F20:G20"/>
    <mergeCell ref="K20:N20"/>
    <mergeCell ref="O20:Q20"/>
    <mergeCell ref="F21:G21"/>
    <mergeCell ref="K21:N21"/>
    <mergeCell ref="O21:Q21"/>
    <mergeCell ref="F18:G18"/>
    <mergeCell ref="K18:N18"/>
    <mergeCell ref="O18:Q18"/>
    <mergeCell ref="F19:G19"/>
    <mergeCell ref="K19:N19"/>
    <mergeCell ref="O19:Q19"/>
    <mergeCell ref="F16:G16"/>
    <mergeCell ref="K16:N16"/>
    <mergeCell ref="O16:Q16"/>
    <mergeCell ref="F17:G17"/>
    <mergeCell ref="K17:N17"/>
    <mergeCell ref="O17:Q17"/>
    <mergeCell ref="F14:G14"/>
    <mergeCell ref="K14:N14"/>
    <mergeCell ref="O14:Q14"/>
    <mergeCell ref="F15:G15"/>
    <mergeCell ref="K15:N15"/>
    <mergeCell ref="O15:Q15"/>
    <mergeCell ref="F12:G12"/>
    <mergeCell ref="K12:N12"/>
    <mergeCell ref="O12:Q12"/>
    <mergeCell ref="F13:G13"/>
    <mergeCell ref="K13:N13"/>
    <mergeCell ref="O13:Q13"/>
    <mergeCell ref="O9:Q11"/>
    <mergeCell ref="C10:D10"/>
    <mergeCell ref="E10:G10"/>
    <mergeCell ref="H10:I10"/>
    <mergeCell ref="J10:N10"/>
    <mergeCell ref="F11:G11"/>
    <mergeCell ref="K11:N11"/>
    <mergeCell ref="G4:H4"/>
    <mergeCell ref="I4:K4"/>
    <mergeCell ref="L4:M4"/>
    <mergeCell ref="B9:B11"/>
    <mergeCell ref="C9:D9"/>
    <mergeCell ref="E9:G9"/>
    <mergeCell ref="H9:I9"/>
    <mergeCell ref="J9:N9"/>
  </mergeCells>
  <phoneticPr fontId="1"/>
  <pageMargins left="0.70866141732283472" right="0.31496062992125984" top="0.74803149606299213" bottom="0.74803149606299213" header="0.31496062992125984" footer="0.31496062992125984"/>
  <pageSetup paperSize="9"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104"/>
  <sheetViews>
    <sheetView showGridLines="0" view="pageBreakPreview" zoomScale="85" zoomScaleNormal="85" zoomScaleSheetLayoutView="85" workbookViewId="0">
      <selection activeCell="P6" sqref="P6"/>
    </sheetView>
  </sheetViews>
  <sheetFormatPr defaultColWidth="9" defaultRowHeight="13.2"/>
  <cols>
    <col min="1" max="1" width="9" style="43"/>
    <col min="2" max="2" width="3.6640625" style="43" customWidth="1"/>
    <col min="3" max="3" width="10.44140625" style="43" customWidth="1"/>
    <col min="4" max="7" width="4.6640625" style="43" customWidth="1"/>
    <col min="8" max="8" width="8.109375" style="43" customWidth="1"/>
    <col min="9" max="10" width="4.6640625" style="43" customWidth="1"/>
    <col min="11" max="11" width="5.109375" style="43" customWidth="1"/>
    <col min="12" max="12" width="6.21875" style="43" customWidth="1"/>
    <col min="13" max="13" width="10.44140625" style="43" customWidth="1"/>
    <col min="14" max="14" width="7.77734375" style="43" customWidth="1"/>
    <col min="15" max="15" width="2.6640625" style="43" customWidth="1"/>
    <col min="16" max="16" width="7.109375" style="43" customWidth="1"/>
    <col min="17" max="17" width="7.6640625" style="43" customWidth="1"/>
    <col min="18" max="20" width="2.88671875" style="43" customWidth="1"/>
    <col min="21" max="21" width="2.88671875" style="44" customWidth="1"/>
    <col min="22" max="22" width="9" style="43"/>
    <col min="23" max="24" width="5.6640625" style="43" customWidth="1"/>
    <col min="25" max="25" width="5.77734375" style="43" customWidth="1"/>
    <col min="26" max="16384" width="9" style="43"/>
  </cols>
  <sheetData>
    <row r="2" spans="2:22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9"/>
      <c r="V2" s="68"/>
    </row>
    <row r="3" spans="2:22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70" t="s">
        <v>34</v>
      </c>
      <c r="V3" s="68"/>
    </row>
    <row r="4" spans="2:22" s="46" customFormat="1" ht="21" customHeight="1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158" t="s">
        <v>21</v>
      </c>
      <c r="N4" s="159"/>
      <c r="O4" s="158">
        <f>無保証Ｂ書式!H3</f>
        <v>0</v>
      </c>
      <c r="P4" s="239"/>
      <c r="Q4" s="159"/>
      <c r="R4" s="148">
        <f>無保証Ｂ書式!M3</f>
        <v>0</v>
      </c>
      <c r="S4" s="148">
        <f>無保証Ｂ書式!N3</f>
        <v>0</v>
      </c>
      <c r="T4" s="148">
        <f>無保証Ｂ書式!O3</f>
        <v>0</v>
      </c>
      <c r="U4" s="148">
        <f>無保証Ｂ書式!P3</f>
        <v>0</v>
      </c>
      <c r="V4" s="100"/>
    </row>
    <row r="5" spans="2:22" s="46" customFormat="1" ht="13.5" customHeight="1">
      <c r="B5" s="71"/>
      <c r="C5" s="71"/>
      <c r="D5" s="71"/>
      <c r="E5" s="71"/>
      <c r="F5" s="71"/>
      <c r="G5" s="71"/>
      <c r="H5" s="71"/>
      <c r="I5" s="71"/>
      <c r="J5" s="71"/>
      <c r="K5" s="71"/>
      <c r="L5" s="72"/>
      <c r="M5" s="72"/>
      <c r="N5" s="72"/>
      <c r="O5" s="72"/>
      <c r="P5" s="72"/>
      <c r="Q5" s="72"/>
      <c r="R5" s="72"/>
      <c r="S5" s="73"/>
      <c r="T5" s="73"/>
      <c r="U5" s="74"/>
      <c r="V5" s="71"/>
    </row>
    <row r="6" spans="2:22" ht="25.5" customHeight="1">
      <c r="B6" s="75" t="s">
        <v>35</v>
      </c>
      <c r="C6" s="99"/>
      <c r="D6" s="99"/>
      <c r="E6" s="99"/>
      <c r="F6" s="99"/>
      <c r="G6" s="68"/>
      <c r="H6" s="68"/>
      <c r="I6" s="68"/>
      <c r="J6" s="68"/>
      <c r="K6" s="68"/>
      <c r="L6" s="68"/>
      <c r="M6" s="68"/>
      <c r="N6" s="68"/>
      <c r="O6" s="68"/>
      <c r="P6" s="68"/>
      <c r="Q6" s="99"/>
      <c r="R6" s="68"/>
      <c r="S6" s="68"/>
      <c r="T6" s="68"/>
      <c r="U6" s="69"/>
      <c r="V6" s="68"/>
    </row>
    <row r="7" spans="2:22" ht="21" customHeight="1">
      <c r="B7" s="68"/>
      <c r="C7" s="68"/>
      <c r="D7" s="68"/>
      <c r="E7" s="76" t="s">
        <v>25</v>
      </c>
      <c r="F7" s="287">
        <f>無保証Ｂ書式!C6</f>
        <v>0</v>
      </c>
      <c r="G7" s="287"/>
      <c r="H7" s="77" t="s">
        <v>22</v>
      </c>
      <c r="I7" s="287">
        <f>無保証Ｂ書式!E6</f>
        <v>0</v>
      </c>
      <c r="J7" s="287"/>
      <c r="K7" s="78" t="s">
        <v>23</v>
      </c>
      <c r="L7" s="79" t="s">
        <v>24</v>
      </c>
      <c r="M7" s="68"/>
      <c r="N7" s="68"/>
      <c r="O7" s="68"/>
      <c r="P7" s="68"/>
      <c r="Q7" s="68"/>
      <c r="R7" s="68"/>
      <c r="S7" s="68"/>
      <c r="T7" s="68"/>
      <c r="U7" s="69"/>
      <c r="V7" s="68"/>
    </row>
    <row r="8" spans="2:22" ht="18" customHeight="1" thickBot="1"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80" t="s">
        <v>2</v>
      </c>
      <c r="V8" s="68"/>
    </row>
    <row r="9" spans="2:22" ht="18" customHeight="1">
      <c r="B9" s="227" t="s">
        <v>36</v>
      </c>
      <c r="C9" s="165" t="s">
        <v>37</v>
      </c>
      <c r="D9" s="167"/>
      <c r="E9" s="167"/>
      <c r="F9" s="166"/>
      <c r="G9" s="167" t="s">
        <v>38</v>
      </c>
      <c r="H9" s="166"/>
      <c r="I9" s="165" t="s">
        <v>39</v>
      </c>
      <c r="J9" s="167"/>
      <c r="K9" s="167"/>
      <c r="L9" s="166"/>
      <c r="M9" s="147" t="s">
        <v>40</v>
      </c>
      <c r="N9" s="229" t="s">
        <v>41</v>
      </c>
      <c r="O9" s="230"/>
      <c r="P9" s="149" t="s">
        <v>42</v>
      </c>
      <c r="Q9" s="165" t="s">
        <v>43</v>
      </c>
      <c r="R9" s="166"/>
      <c r="S9" s="168" t="s">
        <v>44</v>
      </c>
      <c r="T9" s="169"/>
      <c r="U9" s="170"/>
      <c r="V9" s="68"/>
    </row>
    <row r="10" spans="2:22" ht="18" customHeight="1" thickBot="1">
      <c r="B10" s="228"/>
      <c r="C10" s="191" t="s">
        <v>20</v>
      </c>
      <c r="D10" s="192"/>
      <c r="E10" s="192"/>
      <c r="F10" s="181"/>
      <c r="G10" s="192" t="s">
        <v>20</v>
      </c>
      <c r="H10" s="181"/>
      <c r="I10" s="191" t="s">
        <v>20</v>
      </c>
      <c r="J10" s="192"/>
      <c r="K10" s="192"/>
      <c r="L10" s="181"/>
      <c r="M10" s="150" t="s">
        <v>45</v>
      </c>
      <c r="N10" s="235" t="s">
        <v>46</v>
      </c>
      <c r="O10" s="236"/>
      <c r="P10" s="150" t="s">
        <v>47</v>
      </c>
      <c r="Q10" s="237" t="s">
        <v>48</v>
      </c>
      <c r="R10" s="238"/>
      <c r="S10" s="174" t="s">
        <v>49</v>
      </c>
      <c r="T10" s="175"/>
      <c r="U10" s="176"/>
      <c r="V10" s="68"/>
    </row>
    <row r="11" spans="2:22" s="94" customFormat="1" ht="27" customHeight="1">
      <c r="B11" s="260">
        <v>1</v>
      </c>
      <c r="C11" s="270" t="s">
        <v>55</v>
      </c>
      <c r="D11" s="270"/>
      <c r="E11" s="270"/>
      <c r="F11" s="270"/>
      <c r="G11" s="251" t="s">
        <v>138</v>
      </c>
      <c r="H11" s="252"/>
      <c r="I11" s="253" t="s">
        <v>62</v>
      </c>
      <c r="J11" s="254"/>
      <c r="K11" s="254"/>
      <c r="L11" s="255"/>
      <c r="M11" s="261">
        <v>1000</v>
      </c>
      <c r="N11" s="262">
        <v>6</v>
      </c>
      <c r="O11" s="263"/>
      <c r="P11" s="241">
        <v>1.9550000000000001</v>
      </c>
      <c r="Q11" s="231">
        <v>1020</v>
      </c>
      <c r="R11" s="232"/>
      <c r="S11" s="288" t="s">
        <v>165</v>
      </c>
      <c r="T11" s="289"/>
      <c r="U11" s="290"/>
    </row>
    <row r="12" spans="2:22" ht="20.100000000000001" customHeight="1">
      <c r="B12" s="249"/>
      <c r="C12" s="158">
        <f>VLOOKUP($C11,$C$44:$H$49,6,FALSE)</f>
        <v>4000</v>
      </c>
      <c r="D12" s="239"/>
      <c r="E12" s="239"/>
      <c r="F12" s="159"/>
      <c r="G12" s="158">
        <f>VLOOKUP($G11,$K$44:$L$63,2,FALSE)</f>
        <v>13</v>
      </c>
      <c r="H12" s="239"/>
      <c r="I12" s="131">
        <v>14</v>
      </c>
      <c r="J12" s="291">
        <f>VLOOKUP($I11,$M$44:$N$103,2,FALSE)</f>
        <v>101</v>
      </c>
      <c r="K12" s="292"/>
      <c r="L12" s="293"/>
      <c r="M12" s="257"/>
      <c r="N12" s="253"/>
      <c r="O12" s="255"/>
      <c r="P12" s="242"/>
      <c r="Q12" s="233"/>
      <c r="R12" s="234"/>
      <c r="S12" s="275"/>
      <c r="T12" s="273"/>
      <c r="U12" s="274"/>
    </row>
    <row r="13" spans="2:22" ht="27" customHeight="1">
      <c r="B13" s="249">
        <v>2</v>
      </c>
      <c r="C13" s="270" t="s">
        <v>160</v>
      </c>
      <c r="D13" s="270"/>
      <c r="E13" s="270"/>
      <c r="F13" s="270"/>
      <c r="G13" s="251" t="s">
        <v>160</v>
      </c>
      <c r="H13" s="252"/>
      <c r="I13" s="253" t="s">
        <v>160</v>
      </c>
      <c r="J13" s="254"/>
      <c r="K13" s="254"/>
      <c r="L13" s="255"/>
      <c r="M13" s="256">
        <v>0</v>
      </c>
      <c r="N13" s="258">
        <v>0</v>
      </c>
      <c r="O13" s="259"/>
      <c r="P13" s="241">
        <v>0</v>
      </c>
      <c r="Q13" s="231"/>
      <c r="R13" s="232"/>
      <c r="S13" s="272" t="s">
        <v>53</v>
      </c>
      <c r="T13" s="273"/>
      <c r="U13" s="274"/>
    </row>
    <row r="14" spans="2:22" s="65" customFormat="1" ht="20.100000000000001" customHeight="1">
      <c r="B14" s="249"/>
      <c r="C14" s="158" t="str">
        <f>VLOOKUP($C13,$C$44:$H$49,6,FALSE)</f>
        <v/>
      </c>
      <c r="D14" s="239"/>
      <c r="E14" s="239"/>
      <c r="F14" s="159"/>
      <c r="G14" s="158" t="str">
        <f>VLOOKUP($G13,$K$44:$L$63,2,FALSE)</f>
        <v/>
      </c>
      <c r="H14" s="239"/>
      <c r="I14" s="131">
        <v>14</v>
      </c>
      <c r="J14" s="291" t="str">
        <f>VLOOKUP($I13,$M$44:$N$103,2,FALSE)</f>
        <v/>
      </c>
      <c r="K14" s="292"/>
      <c r="L14" s="293"/>
      <c r="M14" s="257"/>
      <c r="N14" s="253"/>
      <c r="O14" s="255"/>
      <c r="P14" s="242"/>
      <c r="Q14" s="233"/>
      <c r="R14" s="234"/>
      <c r="S14" s="275"/>
      <c r="T14" s="273"/>
      <c r="U14" s="274"/>
    </row>
    <row r="15" spans="2:22" s="65" customFormat="1" ht="27" customHeight="1">
      <c r="B15" s="249">
        <v>3</v>
      </c>
      <c r="C15" s="270" t="s">
        <v>160</v>
      </c>
      <c r="D15" s="270"/>
      <c r="E15" s="270"/>
      <c r="F15" s="270"/>
      <c r="G15" s="251" t="s">
        <v>160</v>
      </c>
      <c r="H15" s="252"/>
      <c r="I15" s="253" t="s">
        <v>160</v>
      </c>
      <c r="J15" s="254"/>
      <c r="K15" s="254"/>
      <c r="L15" s="255"/>
      <c r="M15" s="256">
        <v>0</v>
      </c>
      <c r="N15" s="258">
        <v>0</v>
      </c>
      <c r="O15" s="259"/>
      <c r="P15" s="241">
        <v>0</v>
      </c>
      <c r="Q15" s="231"/>
      <c r="R15" s="232"/>
      <c r="S15" s="272" t="s">
        <v>53</v>
      </c>
      <c r="T15" s="273"/>
      <c r="U15" s="274"/>
    </row>
    <row r="16" spans="2:22" ht="20.100000000000001" customHeight="1">
      <c r="B16" s="249"/>
      <c r="C16" s="158" t="str">
        <f>VLOOKUP($C15,$C$44:$H$49,6,FALSE)</f>
        <v/>
      </c>
      <c r="D16" s="239"/>
      <c r="E16" s="239"/>
      <c r="F16" s="159"/>
      <c r="G16" s="158" t="str">
        <f>VLOOKUP($G15,$K$44:$L$63,2,FALSE)</f>
        <v/>
      </c>
      <c r="H16" s="239"/>
      <c r="I16" s="131">
        <v>14</v>
      </c>
      <c r="J16" s="291" t="str">
        <f>VLOOKUP($I15,$M$44:$N$103,2,FALSE)</f>
        <v/>
      </c>
      <c r="K16" s="292"/>
      <c r="L16" s="293"/>
      <c r="M16" s="257"/>
      <c r="N16" s="253"/>
      <c r="O16" s="255"/>
      <c r="P16" s="242"/>
      <c r="Q16" s="233"/>
      <c r="R16" s="234"/>
      <c r="S16" s="275"/>
      <c r="T16" s="273"/>
      <c r="U16" s="274"/>
    </row>
    <row r="17" spans="2:22" ht="27" customHeight="1">
      <c r="B17" s="249">
        <v>4</v>
      </c>
      <c r="C17" s="270" t="s">
        <v>160</v>
      </c>
      <c r="D17" s="270"/>
      <c r="E17" s="270"/>
      <c r="F17" s="270"/>
      <c r="G17" s="251" t="s">
        <v>160</v>
      </c>
      <c r="H17" s="252"/>
      <c r="I17" s="253" t="s">
        <v>160</v>
      </c>
      <c r="J17" s="254"/>
      <c r="K17" s="254"/>
      <c r="L17" s="255"/>
      <c r="M17" s="256">
        <v>0</v>
      </c>
      <c r="N17" s="258">
        <v>0</v>
      </c>
      <c r="O17" s="259"/>
      <c r="P17" s="241">
        <v>0</v>
      </c>
      <c r="Q17" s="231"/>
      <c r="R17" s="232"/>
      <c r="S17" s="272" t="s">
        <v>53</v>
      </c>
      <c r="T17" s="273"/>
      <c r="U17" s="274"/>
    </row>
    <row r="18" spans="2:22" ht="20.100000000000001" customHeight="1">
      <c r="B18" s="249"/>
      <c r="C18" s="158" t="str">
        <f>VLOOKUP($C17,$C$44:$H$49,6,FALSE)</f>
        <v/>
      </c>
      <c r="D18" s="239"/>
      <c r="E18" s="239"/>
      <c r="F18" s="159"/>
      <c r="G18" s="158" t="str">
        <f>VLOOKUP($G17,$K$44:$L$63,2,FALSE)</f>
        <v/>
      </c>
      <c r="H18" s="239"/>
      <c r="I18" s="131">
        <v>14</v>
      </c>
      <c r="J18" s="291" t="str">
        <f>VLOOKUP($I17,$M$44:$N$103,2,FALSE)</f>
        <v/>
      </c>
      <c r="K18" s="292"/>
      <c r="L18" s="293"/>
      <c r="M18" s="257"/>
      <c r="N18" s="253"/>
      <c r="O18" s="255"/>
      <c r="P18" s="242"/>
      <c r="Q18" s="233"/>
      <c r="R18" s="234"/>
      <c r="S18" s="275"/>
      <c r="T18" s="273"/>
      <c r="U18" s="274"/>
    </row>
    <row r="19" spans="2:22" ht="27" customHeight="1">
      <c r="B19" s="249">
        <v>5</v>
      </c>
      <c r="C19" s="270" t="s">
        <v>160</v>
      </c>
      <c r="D19" s="270"/>
      <c r="E19" s="270"/>
      <c r="F19" s="270"/>
      <c r="G19" s="251" t="s">
        <v>160</v>
      </c>
      <c r="H19" s="252"/>
      <c r="I19" s="253" t="s">
        <v>160</v>
      </c>
      <c r="J19" s="254"/>
      <c r="K19" s="254"/>
      <c r="L19" s="255"/>
      <c r="M19" s="256">
        <v>0</v>
      </c>
      <c r="N19" s="258">
        <v>0</v>
      </c>
      <c r="O19" s="259"/>
      <c r="P19" s="241">
        <v>0</v>
      </c>
      <c r="Q19" s="231"/>
      <c r="R19" s="232"/>
      <c r="S19" s="272" t="s">
        <v>53</v>
      </c>
      <c r="T19" s="273"/>
      <c r="U19" s="274"/>
    </row>
    <row r="20" spans="2:22" ht="20.100000000000001" customHeight="1">
      <c r="B20" s="249"/>
      <c r="C20" s="158" t="str">
        <f>VLOOKUP($C19,$C$44:$H$49,6,FALSE)</f>
        <v/>
      </c>
      <c r="D20" s="239"/>
      <c r="E20" s="239"/>
      <c r="F20" s="159"/>
      <c r="G20" s="158" t="str">
        <f>VLOOKUP($G19,$K$44:$L$63,2,FALSE)</f>
        <v/>
      </c>
      <c r="H20" s="239"/>
      <c r="I20" s="131">
        <v>14</v>
      </c>
      <c r="J20" s="291" t="str">
        <f>VLOOKUP($I19,$M$44:$N$103,2,FALSE)</f>
        <v/>
      </c>
      <c r="K20" s="292"/>
      <c r="L20" s="293"/>
      <c r="M20" s="257"/>
      <c r="N20" s="253"/>
      <c r="O20" s="255"/>
      <c r="P20" s="242"/>
      <c r="Q20" s="233"/>
      <c r="R20" s="234"/>
      <c r="S20" s="275"/>
      <c r="T20" s="273"/>
      <c r="U20" s="274"/>
    </row>
    <row r="21" spans="2:22" ht="27" customHeight="1">
      <c r="B21" s="249">
        <v>6</v>
      </c>
      <c r="C21" s="270" t="s">
        <v>160</v>
      </c>
      <c r="D21" s="270"/>
      <c r="E21" s="270"/>
      <c r="F21" s="270"/>
      <c r="G21" s="251" t="s">
        <v>160</v>
      </c>
      <c r="H21" s="252"/>
      <c r="I21" s="253" t="s">
        <v>160</v>
      </c>
      <c r="J21" s="254"/>
      <c r="K21" s="254"/>
      <c r="L21" s="255"/>
      <c r="M21" s="256">
        <v>0</v>
      </c>
      <c r="N21" s="258">
        <v>0</v>
      </c>
      <c r="O21" s="259"/>
      <c r="P21" s="241">
        <v>0</v>
      </c>
      <c r="Q21" s="231"/>
      <c r="R21" s="232"/>
      <c r="S21" s="272" t="s">
        <v>53</v>
      </c>
      <c r="T21" s="273"/>
      <c r="U21" s="274"/>
    </row>
    <row r="22" spans="2:22" ht="20.100000000000001" customHeight="1">
      <c r="B22" s="249"/>
      <c r="C22" s="158" t="str">
        <f>VLOOKUP($C21,$C$44:$H$49,6,FALSE)</f>
        <v/>
      </c>
      <c r="D22" s="239"/>
      <c r="E22" s="239"/>
      <c r="F22" s="159"/>
      <c r="G22" s="158" t="str">
        <f>VLOOKUP($G21,$K$44:$L$63,2,FALSE)</f>
        <v/>
      </c>
      <c r="H22" s="239"/>
      <c r="I22" s="131">
        <v>14</v>
      </c>
      <c r="J22" s="291" t="str">
        <f>VLOOKUP($I21,$M$44:$N$103,2,FALSE)</f>
        <v/>
      </c>
      <c r="K22" s="292"/>
      <c r="L22" s="293"/>
      <c r="M22" s="257"/>
      <c r="N22" s="253"/>
      <c r="O22" s="255"/>
      <c r="P22" s="242"/>
      <c r="Q22" s="233"/>
      <c r="R22" s="234"/>
      <c r="S22" s="275"/>
      <c r="T22" s="273"/>
      <c r="U22" s="274"/>
    </row>
    <row r="23" spans="2:22" ht="27" customHeight="1">
      <c r="B23" s="249">
        <v>7</v>
      </c>
      <c r="C23" s="270" t="s">
        <v>160</v>
      </c>
      <c r="D23" s="270"/>
      <c r="E23" s="270"/>
      <c r="F23" s="270"/>
      <c r="G23" s="251" t="s">
        <v>160</v>
      </c>
      <c r="H23" s="252"/>
      <c r="I23" s="253" t="s">
        <v>160</v>
      </c>
      <c r="J23" s="254"/>
      <c r="K23" s="254"/>
      <c r="L23" s="255"/>
      <c r="M23" s="256">
        <v>0</v>
      </c>
      <c r="N23" s="258">
        <v>0</v>
      </c>
      <c r="O23" s="259"/>
      <c r="P23" s="241">
        <v>0</v>
      </c>
      <c r="Q23" s="231"/>
      <c r="R23" s="232"/>
      <c r="S23" s="272" t="s">
        <v>53</v>
      </c>
      <c r="T23" s="273"/>
      <c r="U23" s="274"/>
    </row>
    <row r="24" spans="2:22" ht="20.100000000000001" customHeight="1">
      <c r="B24" s="249"/>
      <c r="C24" s="158" t="str">
        <f>VLOOKUP($C23,$C$44:$H$49,6,FALSE)</f>
        <v/>
      </c>
      <c r="D24" s="239"/>
      <c r="E24" s="239"/>
      <c r="F24" s="159"/>
      <c r="G24" s="158" t="str">
        <f>VLOOKUP($G23,$K$44:$L$63,2,FALSE)</f>
        <v/>
      </c>
      <c r="H24" s="239"/>
      <c r="I24" s="131">
        <v>14</v>
      </c>
      <c r="J24" s="291" t="str">
        <f>VLOOKUP($I23,$M$44:$N$103,2,FALSE)</f>
        <v/>
      </c>
      <c r="K24" s="292"/>
      <c r="L24" s="293"/>
      <c r="M24" s="257"/>
      <c r="N24" s="253"/>
      <c r="O24" s="255"/>
      <c r="P24" s="242"/>
      <c r="Q24" s="233"/>
      <c r="R24" s="234"/>
      <c r="S24" s="275"/>
      <c r="T24" s="273"/>
      <c r="U24" s="274"/>
    </row>
    <row r="25" spans="2:22" ht="27" customHeight="1">
      <c r="B25" s="249">
        <v>8</v>
      </c>
      <c r="C25" s="270" t="s">
        <v>160</v>
      </c>
      <c r="D25" s="270"/>
      <c r="E25" s="270"/>
      <c r="F25" s="270"/>
      <c r="G25" s="251" t="s">
        <v>160</v>
      </c>
      <c r="H25" s="252"/>
      <c r="I25" s="253" t="s">
        <v>160</v>
      </c>
      <c r="J25" s="254"/>
      <c r="K25" s="254"/>
      <c r="L25" s="255"/>
      <c r="M25" s="256">
        <v>0</v>
      </c>
      <c r="N25" s="258">
        <v>0</v>
      </c>
      <c r="O25" s="259"/>
      <c r="P25" s="241">
        <v>0</v>
      </c>
      <c r="Q25" s="231"/>
      <c r="R25" s="232"/>
      <c r="S25" s="272" t="s">
        <v>53</v>
      </c>
      <c r="T25" s="273"/>
      <c r="U25" s="274"/>
    </row>
    <row r="26" spans="2:22" ht="20.100000000000001" customHeight="1">
      <c r="B26" s="249"/>
      <c r="C26" s="158" t="str">
        <f>VLOOKUP($C25,$C$44:$H$49,6,FALSE)</f>
        <v/>
      </c>
      <c r="D26" s="239"/>
      <c r="E26" s="239"/>
      <c r="F26" s="159"/>
      <c r="G26" s="158" t="str">
        <f>VLOOKUP($G25,$K$44:$L$63,2,FALSE)</f>
        <v/>
      </c>
      <c r="H26" s="239"/>
      <c r="I26" s="131">
        <v>14</v>
      </c>
      <c r="J26" s="291" t="str">
        <f>VLOOKUP($I25,$M$44:$N$103,2,FALSE)</f>
        <v/>
      </c>
      <c r="K26" s="292"/>
      <c r="L26" s="293"/>
      <c r="M26" s="257"/>
      <c r="N26" s="253"/>
      <c r="O26" s="255"/>
      <c r="P26" s="242"/>
      <c r="Q26" s="233"/>
      <c r="R26" s="234"/>
      <c r="S26" s="275"/>
      <c r="T26" s="273"/>
      <c r="U26" s="274"/>
    </row>
    <row r="27" spans="2:22" ht="27" customHeight="1">
      <c r="B27" s="249">
        <v>9</v>
      </c>
      <c r="C27" s="270" t="s">
        <v>160</v>
      </c>
      <c r="D27" s="270"/>
      <c r="E27" s="270"/>
      <c r="F27" s="270"/>
      <c r="G27" s="251" t="s">
        <v>160</v>
      </c>
      <c r="H27" s="252"/>
      <c r="I27" s="253" t="s">
        <v>160</v>
      </c>
      <c r="J27" s="254"/>
      <c r="K27" s="254"/>
      <c r="L27" s="255"/>
      <c r="M27" s="256">
        <v>0</v>
      </c>
      <c r="N27" s="258">
        <v>0</v>
      </c>
      <c r="O27" s="259"/>
      <c r="P27" s="241">
        <v>0</v>
      </c>
      <c r="Q27" s="231"/>
      <c r="R27" s="232"/>
      <c r="S27" s="272" t="s">
        <v>53</v>
      </c>
      <c r="T27" s="273"/>
      <c r="U27" s="274"/>
    </row>
    <row r="28" spans="2:22" ht="20.100000000000001" customHeight="1">
      <c r="B28" s="249"/>
      <c r="C28" s="158" t="str">
        <f>VLOOKUP($C27,$C$44:$H$49,6,FALSE)</f>
        <v/>
      </c>
      <c r="D28" s="239"/>
      <c r="E28" s="239"/>
      <c r="F28" s="159"/>
      <c r="G28" s="158" t="str">
        <f>VLOOKUP($G27,$K$44:$L$63,2,FALSE)</f>
        <v/>
      </c>
      <c r="H28" s="239"/>
      <c r="I28" s="131">
        <v>14</v>
      </c>
      <c r="J28" s="291" t="str">
        <f>VLOOKUP($I27,$M$44:$N$103,2,FALSE)</f>
        <v/>
      </c>
      <c r="K28" s="292"/>
      <c r="L28" s="293"/>
      <c r="M28" s="257"/>
      <c r="N28" s="253"/>
      <c r="O28" s="255"/>
      <c r="P28" s="242"/>
      <c r="Q28" s="233"/>
      <c r="R28" s="234"/>
      <c r="S28" s="275"/>
      <c r="T28" s="273"/>
      <c r="U28" s="274"/>
    </row>
    <row r="29" spans="2:22" ht="27" customHeight="1">
      <c r="B29" s="277">
        <v>10</v>
      </c>
      <c r="C29" s="270" t="s">
        <v>160</v>
      </c>
      <c r="D29" s="270"/>
      <c r="E29" s="270"/>
      <c r="F29" s="270"/>
      <c r="G29" s="251" t="s">
        <v>160</v>
      </c>
      <c r="H29" s="252"/>
      <c r="I29" s="253" t="s">
        <v>160</v>
      </c>
      <c r="J29" s="254"/>
      <c r="K29" s="254"/>
      <c r="L29" s="255"/>
      <c r="M29" s="278">
        <v>0</v>
      </c>
      <c r="N29" s="280">
        <v>0</v>
      </c>
      <c r="O29" s="281"/>
      <c r="P29" s="241">
        <v>0</v>
      </c>
      <c r="Q29" s="231"/>
      <c r="R29" s="232"/>
      <c r="S29" s="272" t="s">
        <v>53</v>
      </c>
      <c r="T29" s="273"/>
      <c r="U29" s="274"/>
    </row>
    <row r="30" spans="2:22" ht="20.100000000000001" customHeight="1">
      <c r="B30" s="277"/>
      <c r="C30" s="158" t="str">
        <f>VLOOKUP($C29,$C$44:$H$49,6,FALSE)</f>
        <v/>
      </c>
      <c r="D30" s="239"/>
      <c r="E30" s="239"/>
      <c r="F30" s="159"/>
      <c r="G30" s="158" t="str">
        <f>VLOOKUP($G29,$K$44:$L$63,2,FALSE)</f>
        <v/>
      </c>
      <c r="H30" s="239"/>
      <c r="I30" s="132">
        <v>14</v>
      </c>
      <c r="J30" s="291" t="str">
        <f>VLOOKUP($I29,$M$44:$N$103,2,FALSE)</f>
        <v/>
      </c>
      <c r="K30" s="292"/>
      <c r="L30" s="293"/>
      <c r="M30" s="279"/>
      <c r="N30" s="282"/>
      <c r="O30" s="283"/>
      <c r="P30" s="242"/>
      <c r="Q30" s="233"/>
      <c r="R30" s="234"/>
      <c r="S30" s="275"/>
      <c r="T30" s="273"/>
      <c r="U30" s="274"/>
    </row>
    <row r="31" spans="2:22" ht="20.100000000000001" customHeight="1">
      <c r="B31" s="104" t="s">
        <v>50</v>
      </c>
      <c r="C31" s="105"/>
      <c r="D31" s="105"/>
      <c r="E31" s="105"/>
      <c r="F31" s="105"/>
      <c r="G31" s="106"/>
      <c r="H31" s="106"/>
      <c r="I31" s="107"/>
      <c r="J31" s="108"/>
      <c r="K31" s="108"/>
      <c r="L31" s="108"/>
      <c r="M31" s="106"/>
      <c r="N31" s="109"/>
      <c r="O31" s="109"/>
      <c r="P31" s="110"/>
      <c r="Q31" s="111"/>
      <c r="R31" s="111"/>
      <c r="S31" s="112"/>
      <c r="T31" s="112"/>
      <c r="U31" s="112"/>
      <c r="V31" s="68"/>
    </row>
    <row r="32" spans="2:22" ht="6.6" customHeight="1"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4"/>
      <c r="V32" s="68"/>
    </row>
    <row r="33" spans="2:25" s="95" customFormat="1" ht="15" customHeight="1">
      <c r="B33" s="115" t="s">
        <v>51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7"/>
    </row>
    <row r="34" spans="2:25" s="95" customFormat="1" ht="13.5" customHeight="1">
      <c r="B34" s="118" t="s">
        <v>157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7"/>
    </row>
    <row r="35" spans="2:25" s="95" customFormat="1" ht="13.5" customHeight="1">
      <c r="B35" s="118" t="s">
        <v>158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7"/>
    </row>
    <row r="36" spans="2:25" s="95" customFormat="1" ht="13.5" customHeight="1">
      <c r="B36" s="118" t="s">
        <v>159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2:25" s="95" customFormat="1" ht="12.9" customHeight="1">
      <c r="B37" s="11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7"/>
    </row>
    <row r="38" spans="2:25" s="95" customFormat="1" ht="15" customHeight="1">
      <c r="B38" s="115" t="s">
        <v>31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7"/>
    </row>
    <row r="39" spans="2:25" s="95" customFormat="1" ht="31.2" customHeight="1">
      <c r="B39" s="276" t="s">
        <v>52</v>
      </c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117"/>
    </row>
    <row r="40" spans="2:25" s="96" customFormat="1" ht="31.2" customHeight="1">
      <c r="B40" s="225" t="s">
        <v>27</v>
      </c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119"/>
    </row>
    <row r="41" spans="2:25" s="96" customFormat="1" ht="13.2" customHeight="1"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</row>
    <row r="42" spans="2:25" ht="10.199999999999999" customHeight="1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120"/>
      <c r="R42" s="68"/>
      <c r="S42" s="68"/>
      <c r="T42" s="68"/>
      <c r="U42" s="70"/>
      <c r="V42" s="68"/>
    </row>
    <row r="43" spans="2: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9"/>
      <c r="V43" s="68"/>
    </row>
    <row r="44" spans="2:25">
      <c r="B44" s="68"/>
      <c r="C44" s="121" t="s">
        <v>55</v>
      </c>
      <c r="D44" s="68"/>
      <c r="E44" s="118"/>
      <c r="F44" s="68"/>
      <c r="G44" s="68"/>
      <c r="H44" s="122">
        <v>4000</v>
      </c>
      <c r="I44" s="68"/>
      <c r="J44" s="68"/>
      <c r="K44" s="121" t="s">
        <v>126</v>
      </c>
      <c r="L44" s="122">
        <v>1</v>
      </c>
      <c r="M44" s="123" t="s">
        <v>62</v>
      </c>
      <c r="N44" s="124">
        <v>101</v>
      </c>
      <c r="O44" s="125"/>
      <c r="P44" s="68"/>
      <c r="Q44" s="68"/>
      <c r="R44" s="68"/>
      <c r="S44" s="68"/>
      <c r="T44" s="68"/>
      <c r="U44" s="69"/>
      <c r="V44" s="68"/>
      <c r="X44" s="97"/>
      <c r="Y44" s="98"/>
    </row>
    <row r="45" spans="2:25">
      <c r="B45" s="68"/>
      <c r="C45" s="121" t="s">
        <v>61</v>
      </c>
      <c r="D45" s="68"/>
      <c r="E45" s="118"/>
      <c r="F45" s="68"/>
      <c r="G45" s="68"/>
      <c r="H45" s="122">
        <v>4100</v>
      </c>
      <c r="I45" s="68"/>
      <c r="J45" s="68"/>
      <c r="K45" s="121" t="s">
        <v>127</v>
      </c>
      <c r="L45" s="122">
        <v>2</v>
      </c>
      <c r="M45" s="123" t="s">
        <v>63</v>
      </c>
      <c r="N45" s="124">
        <v>102</v>
      </c>
      <c r="O45" s="120"/>
      <c r="P45" s="122"/>
      <c r="Q45" s="68"/>
      <c r="R45" s="68"/>
      <c r="S45" s="68"/>
      <c r="T45" s="68"/>
      <c r="U45" s="69"/>
      <c r="V45" s="68"/>
      <c r="X45" s="97"/>
      <c r="Y45" s="98"/>
    </row>
    <row r="46" spans="2:25">
      <c r="B46" s="68"/>
      <c r="C46" s="121" t="s">
        <v>125</v>
      </c>
      <c r="D46" s="68"/>
      <c r="E46" s="118"/>
      <c r="F46" s="68"/>
      <c r="G46" s="68"/>
      <c r="H46" s="122">
        <v>6216</v>
      </c>
      <c r="I46" s="68"/>
      <c r="J46" s="68"/>
      <c r="K46" s="121" t="s">
        <v>128</v>
      </c>
      <c r="L46" s="122">
        <v>3</v>
      </c>
      <c r="M46" s="123" t="s">
        <v>64</v>
      </c>
      <c r="N46" s="124">
        <v>103</v>
      </c>
      <c r="O46" s="120"/>
      <c r="P46" s="122"/>
      <c r="Q46" s="68"/>
      <c r="R46" s="68"/>
      <c r="S46" s="68"/>
      <c r="T46" s="68"/>
      <c r="U46" s="69"/>
      <c r="V46" s="68"/>
      <c r="X46" s="97"/>
      <c r="Y46" s="98"/>
    </row>
    <row r="47" spans="2:25">
      <c r="B47" s="68"/>
      <c r="C47" s="121" t="s">
        <v>57</v>
      </c>
      <c r="D47" s="68"/>
      <c r="E47" s="118"/>
      <c r="F47" s="68"/>
      <c r="G47" s="68"/>
      <c r="H47" s="122">
        <v>6217</v>
      </c>
      <c r="I47" s="68"/>
      <c r="J47" s="68"/>
      <c r="K47" s="121" t="s">
        <v>129</v>
      </c>
      <c r="L47" s="122">
        <v>4</v>
      </c>
      <c r="M47" s="123" t="s">
        <v>65</v>
      </c>
      <c r="N47" s="124">
        <v>104</v>
      </c>
      <c r="O47" s="120"/>
      <c r="P47" s="122"/>
      <c r="Q47" s="68"/>
      <c r="R47" s="68"/>
      <c r="S47" s="68"/>
      <c r="T47" s="68"/>
      <c r="U47" s="69"/>
      <c r="V47" s="68"/>
      <c r="X47" s="97"/>
      <c r="Y47" s="98"/>
    </row>
    <row r="48" spans="2:25">
      <c r="B48" s="68"/>
      <c r="C48" s="121" t="s">
        <v>59</v>
      </c>
      <c r="D48" s="68"/>
      <c r="E48" s="118"/>
      <c r="F48" s="68"/>
      <c r="G48" s="68"/>
      <c r="H48" s="122">
        <v>7000</v>
      </c>
      <c r="I48" s="68"/>
      <c r="J48" s="68"/>
      <c r="K48" s="121" t="s">
        <v>130</v>
      </c>
      <c r="L48" s="122">
        <v>5</v>
      </c>
      <c r="M48" s="123" t="s">
        <v>66</v>
      </c>
      <c r="N48" s="124">
        <v>105</v>
      </c>
      <c r="O48" s="120"/>
      <c r="P48" s="122"/>
      <c r="Q48" s="68"/>
      <c r="R48" s="68"/>
      <c r="S48" s="68"/>
      <c r="T48" s="68"/>
      <c r="U48" s="69"/>
      <c r="V48" s="68"/>
      <c r="X48" s="97"/>
      <c r="Y48" s="98"/>
    </row>
    <row r="49" spans="2:25">
      <c r="B49" s="68"/>
      <c r="C49" s="68" t="str">
        <f>""</f>
        <v/>
      </c>
      <c r="D49" s="68"/>
      <c r="E49" s="68"/>
      <c r="F49" s="68"/>
      <c r="G49" s="68"/>
      <c r="H49" s="68" t="str">
        <f>""</f>
        <v/>
      </c>
      <c r="I49" s="68"/>
      <c r="J49" s="68"/>
      <c r="K49" s="121" t="s">
        <v>131</v>
      </c>
      <c r="L49" s="122">
        <v>6</v>
      </c>
      <c r="M49" s="123" t="s">
        <v>67</v>
      </c>
      <c r="N49" s="124">
        <v>106</v>
      </c>
      <c r="O49" s="120"/>
      <c r="P49" s="68"/>
      <c r="Q49" s="68"/>
      <c r="R49" s="68"/>
      <c r="S49" s="68"/>
      <c r="T49" s="68"/>
      <c r="U49" s="69"/>
      <c r="V49" s="68"/>
      <c r="X49" s="97"/>
      <c r="Y49" s="98"/>
    </row>
    <row r="50" spans="2:25">
      <c r="B50" s="68"/>
      <c r="C50" s="68"/>
      <c r="D50" s="68"/>
      <c r="E50" s="68"/>
      <c r="F50" s="68"/>
      <c r="G50" s="68"/>
      <c r="H50" s="68"/>
      <c r="I50" s="68"/>
      <c r="J50" s="68"/>
      <c r="K50" s="121" t="s">
        <v>132</v>
      </c>
      <c r="L50" s="122">
        <v>7</v>
      </c>
      <c r="M50" s="123" t="s">
        <v>68</v>
      </c>
      <c r="N50" s="124">
        <v>107</v>
      </c>
      <c r="O50" s="120"/>
      <c r="P50" s="68"/>
      <c r="Q50" s="68"/>
      <c r="R50" s="68"/>
      <c r="S50" s="68"/>
      <c r="T50" s="68"/>
      <c r="U50" s="69"/>
      <c r="V50" s="68"/>
      <c r="X50" s="97"/>
      <c r="Y50" s="98"/>
    </row>
    <row r="51" spans="2:25">
      <c r="B51" s="68"/>
      <c r="C51" s="68"/>
      <c r="D51" s="68"/>
      <c r="E51" s="68"/>
      <c r="F51" s="68"/>
      <c r="G51" s="68"/>
      <c r="H51" s="68"/>
      <c r="I51" s="68"/>
      <c r="J51" s="68"/>
      <c r="K51" s="121" t="s">
        <v>133</v>
      </c>
      <c r="L51" s="122">
        <v>8</v>
      </c>
      <c r="M51" s="123" t="s">
        <v>69</v>
      </c>
      <c r="N51" s="124">
        <v>108</v>
      </c>
      <c r="O51" s="120"/>
      <c r="P51" s="68"/>
      <c r="Q51" s="68"/>
      <c r="R51" s="68"/>
      <c r="S51" s="68"/>
      <c r="T51" s="68"/>
      <c r="U51" s="69"/>
      <c r="V51" s="68"/>
      <c r="X51" s="97"/>
      <c r="Y51" s="98"/>
    </row>
    <row r="52" spans="2:25">
      <c r="B52" s="68"/>
      <c r="C52" s="68"/>
      <c r="D52" s="68"/>
      <c r="E52" s="68"/>
      <c r="F52" s="68"/>
      <c r="G52" s="68"/>
      <c r="H52" s="68"/>
      <c r="I52" s="68"/>
      <c r="J52" s="68"/>
      <c r="K52" s="121" t="s">
        <v>134</v>
      </c>
      <c r="L52" s="122">
        <v>9</v>
      </c>
      <c r="M52" s="123" t="s">
        <v>70</v>
      </c>
      <c r="N52" s="124">
        <v>109</v>
      </c>
      <c r="O52" s="120"/>
      <c r="P52" s="68"/>
      <c r="Q52" s="68"/>
      <c r="R52" s="68"/>
      <c r="S52" s="68"/>
      <c r="T52" s="68"/>
      <c r="U52" s="69"/>
      <c r="V52" s="68"/>
      <c r="X52" s="97"/>
      <c r="Y52" s="98"/>
    </row>
    <row r="53" spans="2:25">
      <c r="B53" s="68"/>
      <c r="C53" s="68"/>
      <c r="D53" s="68"/>
      <c r="E53" s="68"/>
      <c r="F53" s="68"/>
      <c r="G53" s="68"/>
      <c r="H53" s="68"/>
      <c r="I53" s="68"/>
      <c r="J53" s="68"/>
      <c r="K53" s="121" t="s">
        <v>135</v>
      </c>
      <c r="L53" s="122">
        <v>10</v>
      </c>
      <c r="M53" s="123" t="s">
        <v>71</v>
      </c>
      <c r="N53" s="124">
        <v>110</v>
      </c>
      <c r="O53" s="120"/>
      <c r="P53" s="68"/>
      <c r="Q53" s="68"/>
      <c r="R53" s="68"/>
      <c r="S53" s="68"/>
      <c r="T53" s="68"/>
      <c r="U53" s="69"/>
      <c r="V53" s="68"/>
      <c r="X53" s="97"/>
      <c r="Y53" s="98"/>
    </row>
    <row r="54" spans="2:25">
      <c r="B54" s="68"/>
      <c r="C54" s="68"/>
      <c r="D54" s="68"/>
      <c r="E54" s="68"/>
      <c r="F54" s="68"/>
      <c r="G54" s="68"/>
      <c r="H54" s="68"/>
      <c r="I54" s="68"/>
      <c r="J54" s="68"/>
      <c r="K54" s="121" t="s">
        <v>136</v>
      </c>
      <c r="L54" s="122">
        <v>11</v>
      </c>
      <c r="M54" s="123" t="s">
        <v>72</v>
      </c>
      <c r="N54" s="124">
        <v>111</v>
      </c>
      <c r="O54" s="120"/>
      <c r="P54" s="68"/>
      <c r="Q54" s="68"/>
      <c r="R54" s="68"/>
      <c r="S54" s="68"/>
      <c r="T54" s="68"/>
      <c r="U54" s="69"/>
      <c r="V54" s="68"/>
      <c r="X54" s="97"/>
      <c r="Y54" s="98"/>
    </row>
    <row r="55" spans="2:25">
      <c r="B55" s="68"/>
      <c r="C55" s="68"/>
      <c r="D55" s="68"/>
      <c r="E55" s="68"/>
      <c r="F55" s="68"/>
      <c r="G55" s="68"/>
      <c r="H55" s="68"/>
      <c r="I55" s="68"/>
      <c r="J55" s="68"/>
      <c r="K55" s="121" t="s">
        <v>137</v>
      </c>
      <c r="L55" s="122">
        <v>12</v>
      </c>
      <c r="M55" s="123" t="s">
        <v>73</v>
      </c>
      <c r="N55" s="124">
        <v>112</v>
      </c>
      <c r="O55" s="120"/>
      <c r="P55" s="68"/>
      <c r="Q55" s="68"/>
      <c r="R55" s="68"/>
      <c r="S55" s="68"/>
      <c r="T55" s="68"/>
      <c r="U55" s="69"/>
      <c r="V55" s="68"/>
      <c r="X55" s="97"/>
      <c r="Y55" s="98"/>
    </row>
    <row r="56" spans="2:25">
      <c r="B56" s="68"/>
      <c r="C56" s="68"/>
      <c r="D56" s="68"/>
      <c r="E56" s="68"/>
      <c r="F56" s="68"/>
      <c r="G56" s="68"/>
      <c r="H56" s="68"/>
      <c r="I56" s="68"/>
      <c r="J56" s="68"/>
      <c r="K56" s="121" t="s">
        <v>138</v>
      </c>
      <c r="L56" s="122">
        <v>13</v>
      </c>
      <c r="M56" s="123" t="s">
        <v>74</v>
      </c>
      <c r="N56" s="124">
        <v>113</v>
      </c>
      <c r="O56" s="120"/>
      <c r="P56" s="68"/>
      <c r="Q56" s="68"/>
      <c r="R56" s="68"/>
      <c r="S56" s="68"/>
      <c r="T56" s="68"/>
      <c r="U56" s="69"/>
      <c r="V56" s="68"/>
      <c r="X56" s="97"/>
      <c r="Y56" s="98"/>
    </row>
    <row r="57" spans="2:25">
      <c r="B57" s="68"/>
      <c r="C57" s="68"/>
      <c r="D57" s="68"/>
      <c r="E57" s="68"/>
      <c r="F57" s="68"/>
      <c r="G57" s="68"/>
      <c r="H57" s="68"/>
      <c r="I57" s="68"/>
      <c r="J57" s="68"/>
      <c r="K57" s="121" t="s">
        <v>139</v>
      </c>
      <c r="L57" s="122">
        <v>14</v>
      </c>
      <c r="M57" s="123" t="s">
        <v>75</v>
      </c>
      <c r="N57" s="124">
        <v>114</v>
      </c>
      <c r="O57" s="120"/>
      <c r="P57" s="68"/>
      <c r="Q57" s="68"/>
      <c r="R57" s="68"/>
      <c r="S57" s="68"/>
      <c r="T57" s="68"/>
      <c r="U57" s="69"/>
      <c r="V57" s="68"/>
      <c r="X57" s="97"/>
      <c r="Y57" s="98"/>
    </row>
    <row r="58" spans="2:25">
      <c r="B58" s="68"/>
      <c r="C58" s="68"/>
      <c r="D58" s="68"/>
      <c r="E58" s="68"/>
      <c r="F58" s="68"/>
      <c r="G58" s="68"/>
      <c r="H58" s="68"/>
      <c r="I58" s="68"/>
      <c r="J58" s="68"/>
      <c r="K58" s="121" t="s">
        <v>140</v>
      </c>
      <c r="L58" s="122">
        <v>15</v>
      </c>
      <c r="M58" s="123" t="s">
        <v>76</v>
      </c>
      <c r="N58" s="124">
        <v>115</v>
      </c>
      <c r="O58" s="120"/>
      <c r="P58" s="68"/>
      <c r="Q58" s="68"/>
      <c r="R58" s="68"/>
      <c r="S58" s="68"/>
      <c r="T58" s="68"/>
      <c r="U58" s="69"/>
      <c r="V58" s="68"/>
      <c r="X58" s="97"/>
      <c r="Y58" s="98"/>
    </row>
    <row r="59" spans="2:25">
      <c r="B59" s="68"/>
      <c r="C59" s="68"/>
      <c r="D59" s="68"/>
      <c r="E59" s="68"/>
      <c r="F59" s="68"/>
      <c r="G59" s="68"/>
      <c r="H59" s="68"/>
      <c r="I59" s="68"/>
      <c r="J59" s="68"/>
      <c r="K59" s="121" t="s">
        <v>141</v>
      </c>
      <c r="L59" s="122">
        <v>16</v>
      </c>
      <c r="M59" s="123" t="s">
        <v>77</v>
      </c>
      <c r="N59" s="124">
        <v>116</v>
      </c>
      <c r="O59" s="120"/>
      <c r="P59" s="68"/>
      <c r="Q59" s="68"/>
      <c r="R59" s="68"/>
      <c r="S59" s="68"/>
      <c r="T59" s="68"/>
      <c r="U59" s="69"/>
      <c r="V59" s="68"/>
      <c r="X59" s="97"/>
      <c r="Y59" s="98"/>
    </row>
    <row r="60" spans="2:25">
      <c r="B60" s="68"/>
      <c r="C60" s="68"/>
      <c r="D60" s="68"/>
      <c r="E60" s="68"/>
      <c r="F60" s="68"/>
      <c r="G60" s="68"/>
      <c r="H60" s="68"/>
      <c r="I60" s="68"/>
      <c r="J60" s="68"/>
      <c r="K60" s="121" t="s">
        <v>142</v>
      </c>
      <c r="L60" s="122">
        <v>17</v>
      </c>
      <c r="M60" s="123" t="s">
        <v>78</v>
      </c>
      <c r="N60" s="124">
        <v>117</v>
      </c>
      <c r="O60" s="120"/>
      <c r="P60" s="68"/>
      <c r="Q60" s="68"/>
      <c r="R60" s="68"/>
      <c r="S60" s="68"/>
      <c r="T60" s="68"/>
      <c r="U60" s="69"/>
      <c r="V60" s="68"/>
      <c r="X60" s="97"/>
      <c r="Y60" s="98"/>
    </row>
    <row r="61" spans="2:25">
      <c r="B61" s="68"/>
      <c r="C61" s="68"/>
      <c r="D61" s="68"/>
      <c r="E61" s="68"/>
      <c r="F61" s="68"/>
      <c r="G61" s="68"/>
      <c r="H61" s="68"/>
      <c r="I61" s="68"/>
      <c r="J61" s="68"/>
      <c r="K61" s="121" t="s">
        <v>143</v>
      </c>
      <c r="L61" s="122">
        <v>18</v>
      </c>
      <c r="M61" s="123" t="s">
        <v>79</v>
      </c>
      <c r="N61" s="124">
        <v>118</v>
      </c>
      <c r="O61" s="120"/>
      <c r="P61" s="68"/>
      <c r="Q61" s="68"/>
      <c r="R61" s="68"/>
      <c r="S61" s="68"/>
      <c r="T61" s="68"/>
      <c r="U61" s="69"/>
      <c r="V61" s="68"/>
      <c r="X61" s="97"/>
      <c r="Y61" s="98"/>
    </row>
    <row r="62" spans="2:25">
      <c r="B62" s="68"/>
      <c r="C62" s="68"/>
      <c r="D62" s="68"/>
      <c r="E62" s="68"/>
      <c r="F62" s="68"/>
      <c r="G62" s="68"/>
      <c r="H62" s="68"/>
      <c r="I62" s="68"/>
      <c r="J62" s="68"/>
      <c r="K62" s="121" t="s">
        <v>144</v>
      </c>
      <c r="L62" s="122">
        <v>19</v>
      </c>
      <c r="M62" s="123" t="s">
        <v>80</v>
      </c>
      <c r="N62" s="124">
        <v>131</v>
      </c>
      <c r="O62" s="120"/>
      <c r="P62" s="68"/>
      <c r="Q62" s="68"/>
      <c r="R62" s="68"/>
      <c r="S62" s="68"/>
      <c r="T62" s="68"/>
      <c r="U62" s="69"/>
      <c r="V62" s="68"/>
      <c r="X62" s="97"/>
      <c r="Y62" s="98"/>
    </row>
    <row r="63" spans="2:25">
      <c r="B63" s="68"/>
      <c r="C63" s="68"/>
      <c r="D63" s="68"/>
      <c r="E63" s="68"/>
      <c r="F63" s="68"/>
      <c r="G63" s="68"/>
      <c r="H63" s="68"/>
      <c r="I63" s="68"/>
      <c r="J63" s="68"/>
      <c r="K63" s="68" t="str">
        <f>""</f>
        <v/>
      </c>
      <c r="L63" s="68" t="str">
        <f>""</f>
        <v/>
      </c>
      <c r="M63" s="123" t="s">
        <v>81</v>
      </c>
      <c r="N63" s="124">
        <v>132</v>
      </c>
      <c r="O63" s="120"/>
      <c r="P63" s="68"/>
      <c r="Q63" s="68"/>
      <c r="R63" s="68"/>
      <c r="S63" s="68"/>
      <c r="T63" s="68"/>
      <c r="U63" s="69"/>
      <c r="V63" s="68"/>
    </row>
    <row r="64" spans="2:25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123" t="s">
        <v>82</v>
      </c>
      <c r="N64" s="124">
        <v>133</v>
      </c>
      <c r="O64" s="120"/>
      <c r="P64" s="68"/>
      <c r="Q64" s="68"/>
      <c r="R64" s="68"/>
      <c r="S64" s="68"/>
      <c r="T64" s="68"/>
      <c r="U64" s="69"/>
      <c r="V64" s="68"/>
    </row>
    <row r="65" spans="2:22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123" t="s">
        <v>83</v>
      </c>
      <c r="N65" s="124">
        <v>134</v>
      </c>
      <c r="O65" s="120"/>
      <c r="P65" s="68"/>
      <c r="Q65" s="68"/>
      <c r="R65" s="68"/>
      <c r="S65" s="68"/>
      <c r="T65" s="68"/>
      <c r="U65" s="69"/>
      <c r="V65" s="68"/>
    </row>
    <row r="66" spans="2:22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123" t="s">
        <v>84</v>
      </c>
      <c r="N66" s="124">
        <v>135</v>
      </c>
      <c r="O66" s="120"/>
      <c r="P66" s="68"/>
      <c r="Q66" s="68"/>
      <c r="R66" s="68"/>
      <c r="S66" s="68"/>
      <c r="T66" s="68"/>
      <c r="U66" s="69"/>
      <c r="V66" s="68"/>
    </row>
    <row r="67" spans="2:2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123" t="s">
        <v>85</v>
      </c>
      <c r="N67" s="124">
        <v>136</v>
      </c>
      <c r="O67" s="120"/>
      <c r="P67" s="68"/>
      <c r="Q67" s="68"/>
      <c r="R67" s="68"/>
      <c r="S67" s="68"/>
      <c r="T67" s="68"/>
      <c r="U67" s="69"/>
      <c r="V67" s="68"/>
    </row>
    <row r="68" spans="2:22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123" t="s">
        <v>86</v>
      </c>
      <c r="N68" s="124">
        <v>137</v>
      </c>
      <c r="O68" s="120"/>
      <c r="P68" s="68"/>
      <c r="Q68" s="68"/>
      <c r="R68" s="68"/>
      <c r="S68" s="68"/>
      <c r="T68" s="68"/>
      <c r="U68" s="69"/>
      <c r="V68" s="68"/>
    </row>
    <row r="69" spans="2:22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123" t="s">
        <v>87</v>
      </c>
      <c r="N69" s="124">
        <v>151</v>
      </c>
      <c r="O69" s="120"/>
      <c r="P69" s="68"/>
      <c r="Q69" s="68"/>
      <c r="R69" s="68"/>
      <c r="S69" s="68"/>
      <c r="T69" s="68"/>
      <c r="U69" s="69"/>
      <c r="V69" s="68"/>
    </row>
    <row r="70" spans="2:22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123" t="s">
        <v>88</v>
      </c>
      <c r="N70" s="124">
        <v>152</v>
      </c>
      <c r="O70" s="120"/>
      <c r="P70" s="68"/>
      <c r="Q70" s="68"/>
      <c r="R70" s="68"/>
      <c r="S70" s="68"/>
      <c r="T70" s="68"/>
      <c r="U70" s="69"/>
      <c r="V70" s="68"/>
    </row>
    <row r="71" spans="2:2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123" t="s">
        <v>89</v>
      </c>
      <c r="N71" s="124">
        <v>153</v>
      </c>
      <c r="O71" s="120"/>
      <c r="P71" s="68"/>
      <c r="Q71" s="68"/>
      <c r="R71" s="68"/>
      <c r="S71" s="68"/>
      <c r="T71" s="68"/>
      <c r="U71" s="69"/>
      <c r="V71" s="68"/>
    </row>
    <row r="72" spans="2:2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123" t="s">
        <v>90</v>
      </c>
      <c r="N72" s="124">
        <v>201</v>
      </c>
      <c r="O72" s="120"/>
      <c r="P72" s="68"/>
      <c r="Q72" s="68"/>
      <c r="R72" s="68"/>
      <c r="S72" s="68"/>
      <c r="T72" s="68"/>
      <c r="U72" s="69"/>
      <c r="V72" s="68"/>
    </row>
    <row r="73" spans="2:2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123" t="s">
        <v>91</v>
      </c>
      <c r="N73" s="124">
        <v>203</v>
      </c>
      <c r="O73" s="120"/>
      <c r="P73" s="68"/>
      <c r="Q73" s="68"/>
      <c r="R73" s="68"/>
      <c r="S73" s="68"/>
      <c r="T73" s="68"/>
      <c r="U73" s="69"/>
      <c r="V73" s="68"/>
    </row>
    <row r="74" spans="2:2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123" t="s">
        <v>92</v>
      </c>
      <c r="N74" s="124">
        <v>204</v>
      </c>
      <c r="O74" s="120"/>
      <c r="P74" s="68"/>
      <c r="Q74" s="68"/>
      <c r="R74" s="68"/>
      <c r="S74" s="68"/>
      <c r="T74" s="68"/>
      <c r="U74" s="69"/>
      <c r="V74" s="68"/>
    </row>
    <row r="75" spans="2:22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123" t="s">
        <v>93</v>
      </c>
      <c r="N75" s="124">
        <v>205</v>
      </c>
      <c r="O75" s="120"/>
      <c r="P75" s="68"/>
      <c r="Q75" s="68"/>
      <c r="R75" s="68"/>
      <c r="S75" s="68"/>
      <c r="T75" s="68"/>
      <c r="U75" s="69"/>
      <c r="V75" s="68"/>
    </row>
    <row r="76" spans="2:22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123" t="s">
        <v>94</v>
      </c>
      <c r="N76" s="124">
        <v>206</v>
      </c>
      <c r="O76" s="120"/>
      <c r="P76" s="68"/>
      <c r="Q76" s="68"/>
      <c r="R76" s="68"/>
      <c r="S76" s="68"/>
      <c r="T76" s="68"/>
      <c r="U76" s="69"/>
      <c r="V76" s="68"/>
    </row>
    <row r="77" spans="2:2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123" t="s">
        <v>95</v>
      </c>
      <c r="N77" s="124">
        <v>207</v>
      </c>
      <c r="O77" s="120"/>
      <c r="P77" s="68"/>
      <c r="Q77" s="68"/>
      <c r="R77" s="68"/>
      <c r="S77" s="68"/>
      <c r="T77" s="68"/>
      <c r="U77" s="69"/>
      <c r="V77" s="68"/>
    </row>
    <row r="78" spans="2:2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123" t="s">
        <v>96</v>
      </c>
      <c r="N78" s="124">
        <v>208</v>
      </c>
      <c r="O78" s="120"/>
      <c r="P78" s="68"/>
      <c r="Q78" s="68"/>
      <c r="R78" s="68"/>
      <c r="S78" s="68"/>
      <c r="T78" s="68"/>
      <c r="U78" s="69"/>
      <c r="V78" s="68"/>
    </row>
    <row r="79" spans="2:22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123" t="s">
        <v>97</v>
      </c>
      <c r="N79" s="124">
        <v>210</v>
      </c>
      <c r="O79" s="120"/>
      <c r="P79" s="68"/>
      <c r="Q79" s="68"/>
      <c r="R79" s="68"/>
      <c r="S79" s="68"/>
      <c r="T79" s="68"/>
      <c r="U79" s="69"/>
      <c r="V79" s="68"/>
    </row>
    <row r="80" spans="2:22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123" t="s">
        <v>98</v>
      </c>
      <c r="N80" s="124">
        <v>211</v>
      </c>
      <c r="O80" s="120"/>
      <c r="P80" s="68"/>
      <c r="Q80" s="68"/>
      <c r="R80" s="68"/>
      <c r="S80" s="68"/>
      <c r="T80" s="68"/>
      <c r="U80" s="69"/>
      <c r="V80" s="68"/>
    </row>
    <row r="81" spans="2:22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123" t="s">
        <v>99</v>
      </c>
      <c r="N81" s="124">
        <v>212</v>
      </c>
      <c r="O81" s="120"/>
      <c r="P81" s="68"/>
      <c r="Q81" s="68"/>
      <c r="R81" s="68"/>
      <c r="S81" s="68"/>
      <c r="T81" s="68"/>
      <c r="U81" s="69"/>
      <c r="V81" s="68"/>
    </row>
    <row r="82" spans="2:22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123" t="s">
        <v>100</v>
      </c>
      <c r="N82" s="124">
        <v>213</v>
      </c>
      <c r="O82" s="120"/>
      <c r="P82" s="68"/>
      <c r="Q82" s="68"/>
      <c r="R82" s="68"/>
      <c r="S82" s="68"/>
      <c r="T82" s="68"/>
      <c r="U82" s="69"/>
      <c r="V82" s="68"/>
    </row>
    <row r="83" spans="2:22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123" t="s">
        <v>101</v>
      </c>
      <c r="N83" s="124">
        <v>214</v>
      </c>
      <c r="O83" s="120"/>
      <c r="P83" s="68"/>
      <c r="Q83" s="68"/>
      <c r="R83" s="68"/>
      <c r="S83" s="68"/>
      <c r="T83" s="68"/>
      <c r="U83" s="69"/>
      <c r="V83" s="68"/>
    </row>
    <row r="84" spans="2:22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123" t="s">
        <v>102</v>
      </c>
      <c r="N84" s="124">
        <v>215</v>
      </c>
      <c r="O84" s="120"/>
      <c r="P84" s="68"/>
      <c r="Q84" s="68"/>
      <c r="R84" s="68"/>
      <c r="S84" s="68"/>
      <c r="T84" s="68"/>
      <c r="U84" s="69"/>
      <c r="V84" s="68"/>
    </row>
    <row r="85" spans="2:22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123" t="s">
        <v>103</v>
      </c>
      <c r="N85" s="124">
        <v>216</v>
      </c>
      <c r="O85" s="120"/>
      <c r="P85" s="68"/>
      <c r="Q85" s="68"/>
      <c r="R85" s="68"/>
      <c r="S85" s="68"/>
      <c r="T85" s="68"/>
      <c r="U85" s="69"/>
      <c r="V85" s="68"/>
    </row>
    <row r="86" spans="2:2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123" t="s">
        <v>104</v>
      </c>
      <c r="N86" s="124">
        <v>217</v>
      </c>
      <c r="O86" s="120"/>
      <c r="P86" s="68"/>
      <c r="Q86" s="68"/>
      <c r="R86" s="68"/>
      <c r="S86" s="68"/>
      <c r="T86" s="68"/>
      <c r="U86" s="69"/>
      <c r="V86" s="68"/>
    </row>
    <row r="87" spans="2:22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123" t="s">
        <v>105</v>
      </c>
      <c r="N87" s="124">
        <v>218</v>
      </c>
      <c r="O87" s="120"/>
      <c r="P87" s="68"/>
      <c r="Q87" s="68"/>
      <c r="R87" s="68"/>
      <c r="S87" s="68"/>
      <c r="T87" s="68"/>
      <c r="U87" s="69"/>
      <c r="V87" s="68"/>
    </row>
    <row r="88" spans="2:22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123" t="s">
        <v>106</v>
      </c>
      <c r="N88" s="124">
        <v>301</v>
      </c>
      <c r="O88" s="120"/>
      <c r="P88" s="68"/>
      <c r="Q88" s="68"/>
      <c r="R88" s="68"/>
      <c r="S88" s="68"/>
      <c r="T88" s="68"/>
      <c r="U88" s="69"/>
      <c r="V88" s="68"/>
    </row>
    <row r="89" spans="2:2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123" t="s">
        <v>107</v>
      </c>
      <c r="N89" s="124">
        <v>321</v>
      </c>
      <c r="O89" s="120"/>
      <c r="P89" s="68"/>
      <c r="Q89" s="68"/>
      <c r="R89" s="68"/>
      <c r="S89" s="68"/>
      <c r="T89" s="68"/>
      <c r="U89" s="69"/>
      <c r="V89" s="68"/>
    </row>
    <row r="90" spans="2:2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126" t="s">
        <v>108</v>
      </c>
      <c r="N90" s="124">
        <v>341</v>
      </c>
      <c r="O90" s="120"/>
      <c r="P90" s="68"/>
      <c r="Q90" s="68"/>
      <c r="R90" s="68"/>
      <c r="S90" s="68"/>
      <c r="T90" s="68"/>
      <c r="U90" s="69"/>
      <c r="V90" s="68"/>
    </row>
    <row r="91" spans="2:22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126" t="s">
        <v>109</v>
      </c>
      <c r="N91" s="124">
        <v>342</v>
      </c>
      <c r="O91" s="120"/>
      <c r="P91" s="68"/>
      <c r="Q91" s="68"/>
      <c r="R91" s="68"/>
      <c r="S91" s="68"/>
      <c r="T91" s="68"/>
      <c r="U91" s="69"/>
      <c r="V91" s="68"/>
    </row>
    <row r="92" spans="2:22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127" t="s">
        <v>110</v>
      </c>
      <c r="N92" s="124">
        <v>361</v>
      </c>
      <c r="O92" s="120"/>
      <c r="P92" s="68"/>
      <c r="Q92" s="68"/>
      <c r="R92" s="68"/>
      <c r="S92" s="68"/>
      <c r="T92" s="68"/>
      <c r="U92" s="69"/>
      <c r="V92" s="68"/>
    </row>
    <row r="93" spans="2:22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127" t="s">
        <v>111</v>
      </c>
      <c r="N93" s="124">
        <v>362</v>
      </c>
      <c r="O93" s="120"/>
      <c r="P93" s="68"/>
      <c r="Q93" s="68"/>
      <c r="R93" s="68"/>
      <c r="S93" s="68"/>
      <c r="T93" s="68"/>
      <c r="U93" s="69"/>
      <c r="V93" s="68"/>
    </row>
    <row r="94" spans="2:22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127" t="s">
        <v>112</v>
      </c>
      <c r="N94" s="124">
        <v>363</v>
      </c>
      <c r="O94" s="120"/>
      <c r="P94" s="68"/>
      <c r="Q94" s="68"/>
      <c r="R94" s="68"/>
      <c r="S94" s="68"/>
      <c r="T94" s="68"/>
      <c r="U94" s="69"/>
      <c r="V94" s="68"/>
    </row>
    <row r="95" spans="2:22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127" t="s">
        <v>113</v>
      </c>
      <c r="N95" s="124">
        <v>364</v>
      </c>
      <c r="O95" s="120"/>
      <c r="P95" s="68"/>
      <c r="Q95" s="68"/>
      <c r="R95" s="68"/>
      <c r="S95" s="68"/>
      <c r="T95" s="68"/>
      <c r="U95" s="69"/>
      <c r="V95" s="68"/>
    </row>
    <row r="96" spans="2:22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127" t="s">
        <v>114</v>
      </c>
      <c r="N96" s="124">
        <v>366</v>
      </c>
      <c r="O96" s="120"/>
      <c r="P96" s="68"/>
      <c r="Q96" s="68"/>
      <c r="R96" s="68"/>
      <c r="S96" s="68"/>
      <c r="T96" s="68"/>
      <c r="U96" s="69"/>
      <c r="V96" s="68"/>
    </row>
    <row r="97" spans="2:22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128" t="s">
        <v>115</v>
      </c>
      <c r="N97" s="124">
        <v>382</v>
      </c>
      <c r="O97" s="120"/>
      <c r="P97" s="68"/>
      <c r="Q97" s="68"/>
      <c r="R97" s="68"/>
      <c r="S97" s="68"/>
      <c r="T97" s="68"/>
      <c r="U97" s="69"/>
      <c r="V97" s="68"/>
    </row>
    <row r="98" spans="2:22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128" t="s">
        <v>116</v>
      </c>
      <c r="N98" s="124">
        <v>383</v>
      </c>
      <c r="O98" s="120"/>
      <c r="P98" s="68"/>
      <c r="Q98" s="68"/>
      <c r="R98" s="68"/>
      <c r="S98" s="68"/>
      <c r="T98" s="68"/>
      <c r="U98" s="69"/>
      <c r="V98" s="68"/>
    </row>
    <row r="99" spans="2:22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128" t="s">
        <v>117</v>
      </c>
      <c r="N99" s="124">
        <v>384</v>
      </c>
      <c r="O99" s="120"/>
      <c r="P99" s="68"/>
      <c r="Q99" s="68"/>
      <c r="R99" s="68"/>
      <c r="S99" s="68"/>
      <c r="T99" s="68"/>
      <c r="U99" s="69"/>
      <c r="V99" s="68"/>
    </row>
    <row r="100" spans="2:22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129" t="s">
        <v>118</v>
      </c>
      <c r="N100" s="124">
        <v>401</v>
      </c>
      <c r="O100" s="120"/>
      <c r="P100" s="68"/>
      <c r="Q100" s="68"/>
      <c r="R100" s="68"/>
      <c r="S100" s="68"/>
      <c r="T100" s="68"/>
      <c r="U100" s="69"/>
      <c r="V100" s="68"/>
    </row>
    <row r="101" spans="2:22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129" t="s">
        <v>119</v>
      </c>
      <c r="N101" s="124">
        <v>402</v>
      </c>
      <c r="O101" s="120"/>
      <c r="P101" s="68"/>
      <c r="Q101" s="68"/>
      <c r="R101" s="68"/>
      <c r="S101" s="68"/>
      <c r="T101" s="68"/>
      <c r="U101" s="69"/>
      <c r="V101" s="68"/>
    </row>
    <row r="102" spans="2:22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123" t="s">
        <v>120</v>
      </c>
      <c r="N102" s="124">
        <v>999</v>
      </c>
      <c r="O102" s="120"/>
      <c r="P102" s="68"/>
      <c r="Q102" s="68"/>
      <c r="R102" s="68"/>
      <c r="S102" s="68"/>
      <c r="T102" s="68"/>
      <c r="U102" s="69"/>
      <c r="V102" s="68"/>
    </row>
    <row r="103" spans="2:22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 t="str">
        <f>""</f>
        <v/>
      </c>
      <c r="N103" s="68" t="str">
        <f>""</f>
        <v/>
      </c>
      <c r="O103" s="68"/>
      <c r="P103" s="68"/>
      <c r="Q103" s="68"/>
      <c r="R103" s="68"/>
      <c r="S103" s="68"/>
      <c r="T103" s="68"/>
      <c r="U103" s="69"/>
      <c r="V103" s="68"/>
    </row>
    <row r="104" spans="2:22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9"/>
      <c r="V104" s="68"/>
    </row>
  </sheetData>
  <mergeCells count="139">
    <mergeCell ref="B39:U39"/>
    <mergeCell ref="B40:U40"/>
    <mergeCell ref="P29:P30"/>
    <mergeCell ref="Q29:R30"/>
    <mergeCell ref="S29:U30"/>
    <mergeCell ref="C30:F30"/>
    <mergeCell ref="G30:H30"/>
    <mergeCell ref="J30:L30"/>
    <mergeCell ref="B29:B30"/>
    <mergeCell ref="C29:F29"/>
    <mergeCell ref="G29:H29"/>
    <mergeCell ref="I29:L29"/>
    <mergeCell ref="M29:M30"/>
    <mergeCell ref="N29:O30"/>
    <mergeCell ref="P27:P28"/>
    <mergeCell ref="Q27:R28"/>
    <mergeCell ref="S27:U28"/>
    <mergeCell ref="C28:F28"/>
    <mergeCell ref="G28:H28"/>
    <mergeCell ref="J28:L28"/>
    <mergeCell ref="B27:B28"/>
    <mergeCell ref="C27:F27"/>
    <mergeCell ref="G27:H27"/>
    <mergeCell ref="I27:L27"/>
    <mergeCell ref="M27:M28"/>
    <mergeCell ref="N27:O28"/>
    <mergeCell ref="P25:P26"/>
    <mergeCell ref="Q25:R26"/>
    <mergeCell ref="S25:U26"/>
    <mergeCell ref="C26:F26"/>
    <mergeCell ref="G26:H26"/>
    <mergeCell ref="J26:L26"/>
    <mergeCell ref="B25:B26"/>
    <mergeCell ref="C25:F25"/>
    <mergeCell ref="G25:H25"/>
    <mergeCell ref="I25:L25"/>
    <mergeCell ref="M25:M26"/>
    <mergeCell ref="N25:O26"/>
    <mergeCell ref="P23:P24"/>
    <mergeCell ref="Q23:R24"/>
    <mergeCell ref="S23:U24"/>
    <mergeCell ref="C24:F24"/>
    <mergeCell ref="G24:H24"/>
    <mergeCell ref="J24:L24"/>
    <mergeCell ref="B23:B24"/>
    <mergeCell ref="C23:F23"/>
    <mergeCell ref="G23:H23"/>
    <mergeCell ref="I23:L23"/>
    <mergeCell ref="M23:M24"/>
    <mergeCell ref="N23:O24"/>
    <mergeCell ref="P21:P22"/>
    <mergeCell ref="Q21:R22"/>
    <mergeCell ref="S21:U22"/>
    <mergeCell ref="C22:F22"/>
    <mergeCell ref="G22:H22"/>
    <mergeCell ref="J22:L22"/>
    <mergeCell ref="B21:B22"/>
    <mergeCell ref="C21:F21"/>
    <mergeCell ref="G21:H21"/>
    <mergeCell ref="I21:L21"/>
    <mergeCell ref="M21:M22"/>
    <mergeCell ref="N21:O22"/>
    <mergeCell ref="P19:P20"/>
    <mergeCell ref="Q19:R20"/>
    <mergeCell ref="S19:U20"/>
    <mergeCell ref="C20:F20"/>
    <mergeCell ref="G20:H20"/>
    <mergeCell ref="J20:L20"/>
    <mergeCell ref="B19:B20"/>
    <mergeCell ref="C19:F19"/>
    <mergeCell ref="G19:H19"/>
    <mergeCell ref="I19:L19"/>
    <mergeCell ref="M19:M20"/>
    <mergeCell ref="N19:O20"/>
    <mergeCell ref="P17:P18"/>
    <mergeCell ref="Q17:R18"/>
    <mergeCell ref="S17:U18"/>
    <mergeCell ref="C18:F18"/>
    <mergeCell ref="G18:H18"/>
    <mergeCell ref="J18:L18"/>
    <mergeCell ref="B17:B18"/>
    <mergeCell ref="C17:F17"/>
    <mergeCell ref="G17:H17"/>
    <mergeCell ref="I17:L17"/>
    <mergeCell ref="M17:M18"/>
    <mergeCell ref="N17:O18"/>
    <mergeCell ref="P15:P16"/>
    <mergeCell ref="Q15:R16"/>
    <mergeCell ref="S15:U16"/>
    <mergeCell ref="C16:F16"/>
    <mergeCell ref="G16:H16"/>
    <mergeCell ref="J16:L16"/>
    <mergeCell ref="B15:B16"/>
    <mergeCell ref="C15:F15"/>
    <mergeCell ref="G15:H15"/>
    <mergeCell ref="I15:L15"/>
    <mergeCell ref="M15:M16"/>
    <mergeCell ref="N15:O16"/>
    <mergeCell ref="B11:B12"/>
    <mergeCell ref="C11:F11"/>
    <mergeCell ref="G11:H11"/>
    <mergeCell ref="I11:L11"/>
    <mergeCell ref="M11:M12"/>
    <mergeCell ref="N11:O12"/>
    <mergeCell ref="P13:P14"/>
    <mergeCell ref="Q13:R14"/>
    <mergeCell ref="S13:U14"/>
    <mergeCell ref="C14:F14"/>
    <mergeCell ref="G14:H14"/>
    <mergeCell ref="J14:L14"/>
    <mergeCell ref="B13:B14"/>
    <mergeCell ref="C13:F13"/>
    <mergeCell ref="G13:H13"/>
    <mergeCell ref="I13:L13"/>
    <mergeCell ref="M13:M14"/>
    <mergeCell ref="N13:O14"/>
    <mergeCell ref="M4:N4"/>
    <mergeCell ref="O4:Q4"/>
    <mergeCell ref="F7:G7"/>
    <mergeCell ref="I7:J7"/>
    <mergeCell ref="P11:P12"/>
    <mergeCell ref="Q11:R12"/>
    <mergeCell ref="S11:U12"/>
    <mergeCell ref="C12:F12"/>
    <mergeCell ref="G12:H12"/>
    <mergeCell ref="J12:L12"/>
    <mergeCell ref="B9:B10"/>
    <mergeCell ref="C9:F9"/>
    <mergeCell ref="G9:H9"/>
    <mergeCell ref="I9:L9"/>
    <mergeCell ref="N9:O9"/>
    <mergeCell ref="Q9:R9"/>
    <mergeCell ref="S9:U9"/>
    <mergeCell ref="C10:F10"/>
    <mergeCell ref="G10:H10"/>
    <mergeCell ref="I10:L10"/>
    <mergeCell ref="N10:O10"/>
    <mergeCell ref="Q10:R10"/>
    <mergeCell ref="S10:U10"/>
  </mergeCells>
  <phoneticPr fontId="1"/>
  <dataValidations count="4">
    <dataValidation type="list" allowBlank="1" showInputMessage="1" showErrorMessage="1" sqref="S11:U30">
      <formula1>"運転,設備,運転・設備"</formula1>
    </dataValidation>
    <dataValidation type="list" allowBlank="1" showInputMessage="1" showErrorMessage="1" sqref="I11:L11 I13:L13 I15:L15 I17:L17 I19:L19 I21:L21 I23:L23 I25:L25 I27:L27 I29:L29">
      <formula1>$M$44:$M$103</formula1>
    </dataValidation>
    <dataValidation type="list" showInputMessage="1" showErrorMessage="1" sqref="G11:H11 G13:H13 G15:H15 G17:H17 G19:H19 G21:H21 G23:H23 G25:H25 G27:H27 G29:H29">
      <formula1>$K$44:$K$63</formula1>
    </dataValidation>
    <dataValidation type="list" showInputMessage="1" showErrorMessage="1" sqref="C11:F11 C13:F13 C15:F15 C17:F17 C19:F19 C21:F21 C23:F23 C25:F25 C27:F27 C29:F29">
      <formula1>$C$44:$C$49</formula1>
    </dataValidation>
  </dataValidations>
  <pageMargins left="0.70866141732283472" right="0.31496062992125984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無保証Ｂ書式</vt:lpstr>
      <vt:lpstr>無保証Ｃ書式</vt:lpstr>
      <vt:lpstr>入力内容確認シート</vt:lpstr>
      <vt:lpstr>記入例B</vt:lpstr>
      <vt:lpstr>記入例C</vt:lpstr>
      <vt:lpstr>記入例C!Print_Area</vt:lpstr>
      <vt:lpstr>無保証Ｃ書式!Print_Area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2025-07-25T06:57:52Z</dcterms:modified>
</cp:coreProperties>
</file>