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12420" yWindow="3576" windowWidth="21600" windowHeight="1138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1" i="12" l="1"/>
  <c r="AA30" i="12"/>
  <c r="AA29" i="12"/>
  <c r="AA28" i="12"/>
  <c r="AA8" i="12"/>
  <c r="AA7" i="12"/>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E36" i="10"/>
  <c r="AM36" i="10"/>
  <c r="C36" i="10"/>
  <c r="BE35" i="10"/>
  <c r="C35" i="10"/>
  <c r="CO34" i="10"/>
  <c r="CO35" i="10" s="1"/>
  <c r="CO36" i="10" s="1"/>
  <c r="CO37" i="10" s="1"/>
  <c r="CO38" i="10" s="1"/>
  <c r="BW34" i="10"/>
  <c r="BW35" i="10" s="1"/>
  <c r="BW36" i="10" s="1"/>
  <c r="BE34" i="10"/>
  <c r="U34" i="10"/>
  <c r="C34" i="10"/>
  <c r="AM34" i="10" l="1"/>
  <c r="AM35"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<sst xmlns="http://schemas.openxmlformats.org/spreadsheetml/2006/main" count="1097" uniqueCount="599">
  <si>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</si>
  <si>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</si>
  <si>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</si>
  <si>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</si>
  <si>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</si>
  <si>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</si>
  <si>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</si>
  <si>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</si>
  <si>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</si>
  <si>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</si>
  <si>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</si>
  <si>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</si>
  <si>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</si>
  <si>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</si>
  <si>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</si>
  <si>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</si>
  <si>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</si>
  <si>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</si>
  <si>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</si>
  <si>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</si>
  <si>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</si>
  <si>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</si>
  <si>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</si>
  <si>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</si>
  <si>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</si>
  <si>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</si>
  <si>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</si>
  <si>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</si>
  <si>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</si>
  <si>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</si>
  <si>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</si>
  <si>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</si>
  <si>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</si>
  <si>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</si>
  <si>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</si>
  <si>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</si>
  <si>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</si>
  <si>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</si>
  <si>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</si>
  <si>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</si>
  <si>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</si>
  <si>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</si>
  <si>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</si>
  <si>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</si>
  <si>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</si>
  <si>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</si>
  <si>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</si>
  <si>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</si>
  <si>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</si>
  <si>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</si>
  <si>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</si>
  <si>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</si>
  <si>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</si>
  <si>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</si>
  <si>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</si>
  <si>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</si>
  <si>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</si>
  <si>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</si>
  <si>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</si>
  <si>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</si>
  <si>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</si>
  <si>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</si>
  <si>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</si>
  <si>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</si>
  <si>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</si>
  <si>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</si>
  <si>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</si>
  <si>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</si>
  <si>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</si>
  <si>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</si>
  <si>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</si>
  <si>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</si>
  <si>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</si>
  <si>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</si>
  <si>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</si>
  <si>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</si>
  <si>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</si>
  <si>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</si>
  <si>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</si>
  <si>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</si>
  <si>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</si>
  <si>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</si>
  <si>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</si>
  <si>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</si>
  <si>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</si>
  <si>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</si>
  <si>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</si>
  <si>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</si>
  <si>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</si>
  <si>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</si>
  <si>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</si>
  <si>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</si>
  <si>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</si>
  <si>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</si>
  <si>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</si>
  <si>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</si>
  <si>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</si>
  <si>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</si>
  <si>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</si>
  <si>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厚木市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</si>
  <si>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</si>
  <si>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</si>
  <si>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</si>
  <si>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</si>
  <si>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</si>
  <si>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</si>
  <si>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</si>
  <si>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</si>
  <si>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</si>
  <si>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</si>
  <si>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</si>
  <si>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</si>
  <si>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</si>
  <si>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</si>
  <si>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</si>
  <si>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</si>
  <si>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</si>
  <si>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</si>
  <si>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</si>
  <si>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</si>
  <si>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</si>
  <si>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</si>
  <si>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</si>
  <si>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</si>
  <si>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</si>
  <si>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</si>
  <si>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</si>
  <si>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</si>
  <si>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</si>
  <si>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</si>
  <si>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</si>
  <si>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</si>
  <si>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</si>
  <si>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</si>
  <si>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</si>
  <si>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</si>
  <si>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</si>
  <si>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</si>
  <si>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</si>
  <si>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</si>
  <si>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</si>
  <si>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</si>
  <si>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</si>
  <si>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</si>
  <si>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</si>
  <si>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</si>
  <si>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</si>
  <si>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</si>
  <si>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</si>
  <si>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</si>
  <si>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</si>
  <si>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</si>
  <si>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</si>
  <si>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</si>
  <si>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</si>
  <si>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</si>
  <si>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</si>
  <si>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</si>
  <si>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</si>
  <si>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</si>
  <si>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</si>
  <si>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</si>
  <si>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</si>
  <si>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</si>
  <si>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</si>
  <si>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</si>
  <si>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</si>
  <si>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</si>
  <si>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</si>
  <si>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</si>
  <si>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</si>
  <si>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</si>
  <si>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</si>
  <si>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</si>
  <si>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</si>
  <si>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</si>
  <si>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</si>
  <si>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</si>
  <si>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</si>
  <si>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</si>
  <si>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</si>
  <si>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</si>
  <si>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</si>
  <si>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</si>
  <si>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</si>
  <si>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</si>
  <si>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</si>
  <si>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</si>
  <si>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</si>
  <si>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</si>
  <si>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</si>
  <si>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</si>
  <si>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</si>
  <si>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</si>
  <si>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</si>
  <si>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</si>
  <si>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</si>
  <si>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</si>
  <si>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</si>
  <si>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</si>
  <si>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</si>
  <si>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</si>
  <si>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</si>
  <si>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</si>
  <si>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</si>
  <si>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</si>
  <si>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</si>
  <si>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</si>
  <si>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</si>
  <si>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</si>
  <si>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</si>
  <si>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</si>
  <si>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</si>
  <si>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</si>
  <si>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</si>
  <si>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神奈川県厚木市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</si>
  <si>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</si>
  <si>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</si>
  <si>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</si>
  <si>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</si>
  <si>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</si>
  <si>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</si>
  <si>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</si>
  <si>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</si>
  <si>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</si>
  <si>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</si>
  <si>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</si>
  <si>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</si>
  <si>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</si>
  <si>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</si>
  <si>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</si>
  <si>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</si>
  <si>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</si>
  <si>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</si>
  <si>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</si>
  <si>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</si>
  <si>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</si>
  <si>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</si>
  <si>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</si>
  <si>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</si>
  <si>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</si>
  <si>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</si>
  <si>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</si>
  <si>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</si>
  <si>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</si>
  <si>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</si>
  <si>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</si>
  <si>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</si>
  <si>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</si>
  <si>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</si>
  <si>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</si>
  <si>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</si>
  <si>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</si>
  <si>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</si>
  <si>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</si>
  <si>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</si>
  <si>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</si>
  <si>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</si>
  <si>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</si>
  <si>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</si>
  <si>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</si>
  <si>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</si>
  <si>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</si>
  <si>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</si>
  <si>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</si>
  <si>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</si>
  <si>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</si>
  <si>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</si>
  <si>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</si>
  <si>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</si>
  <si>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</si>
  <si>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</si>
  <si>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</si>
  <si>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</si>
  <si>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</si>
  <si>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</si>
  <si>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</si>
  <si>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</si>
  <si>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</si>
  <si>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</si>
  <si>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</si>
  <si>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</si>
  <si>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</si>
  <si>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</si>
  <si>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</si>
  <si>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</si>
  <si>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</si>
  <si>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</si>
  <si>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</si>
  <si>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</si>
  <si>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</si>
  <si>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</si>
  <si>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</si>
  <si>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</si>
  <si>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</si>
  <si>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</si>
  <si>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</si>
  <si>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</si>
  <si>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</si>
  <si>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</si>
  <si>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</si>
  <si>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</si>
  <si>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</si>
  <si>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</si>
  <si>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</si>
  <si>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</si>
  <si>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</si>
  <si>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</si>
  <si>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</si>
  <si>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</si>
  <si>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</si>
  <si>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</si>
  <si>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</si>
  <si>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</si>
  <si>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</si>
  <si>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</si>
  <si>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</si>
  <si>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</si>
  <si>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</si>
  <si>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</si>
  <si>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</si>
  <si>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</si>
  <si>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</si>
  <si>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</si>
  <si>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</si>
  <si>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</si>
  <si>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</si>
  <si>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</si>
  <si>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</si>
  <si>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</si>
  <si>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</si>
  <si>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</si>
  <si>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</si>
  <si>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</si>
  <si>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</si>
  <si>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</si>
  <si>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</si>
  <si>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</si>
  <si>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</si>
  <si>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</si>
  <si>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</si>
  <si>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</si>
  <si>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</si>
  <si>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</si>
  <si>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</si>
  <si>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</si>
  <si>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</si>
  <si>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</si>
  <si>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</si>
  <si>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</si>
  <si>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</si>
  <si>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</si>
  <si>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</si>
  <si>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</si>
  <si>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</si>
  <si>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</si>
  <si>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</si>
  <si>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</si>
  <si>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</si>
  <si>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</si>
  <si>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</si>
  <si>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</si>
  <si>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</si>
  <si>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</si>
  <si>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</si>
  <si>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</si>
  <si>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</si>
  <si>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</si>
  <si>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神奈川県厚木市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</si>
  <si>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</si>
  <si>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</si>
  <si>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</si>
  <si>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</si>
  <si>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</si>
  <si>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</si>
  <si>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</si>
  <si>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</si>
  <si>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</si>
  <si>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</si>
  <si>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</si>
  <si>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</si>
  <si>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</si>
  <si>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</si>
  <si>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</si>
  <si>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</si>
  <si>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</si>
  <si>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</si>
  <si>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</si>
  <si>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</si>
  <si>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</si>
  <si>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</si>
  <si>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</si>
  <si>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</si>
  <si>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</si>
  <si>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</si>
  <si>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</si>
  <si>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</si>
  <si>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</si>
  <si>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</si>
  <si>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</si>
  <si>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</si>
  <si>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</si>
  <si>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</si>
  <si>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</si>
  <si>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</si>
  <si>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</si>
  <si>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</si>
  <si>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</si>
  <si>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</si>
  <si>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</si>
  <si>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</si>
  <si>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</si>
  <si>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</si>
  <si>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</si>
  <si>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</si>
  <si>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</si>
  <si>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</si>
  <si>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</si>
  <si>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</si>
  <si>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</si>
  <si>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</si>
  <si>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</si>
  <si>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</si>
  <si>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</si>
  <si>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</si>
  <si>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</si>
  <si>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</si>
  <si>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</si>
  <si>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</si>
  <si>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</si>
  <si>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</si>
  <si>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</si>
  <si>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</si>
  <si>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</si>
  <si>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</si>
  <si>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</si>
  <si>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</si>
  <si>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</si>
  <si>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</si>
  <si>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</si>
  <si>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</si>
  <si>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</si>
  <si>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</si>
  <si>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</si>
  <si>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</si>
  <si>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</si>
  <si>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</si>
  <si>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</si>
  <si>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</si>
  <si>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</si>
  <si>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</si>
  <si>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</si>
  <si>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</si>
  <si>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</si>
  <si>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</si>
  <si>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</si>
  <si>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</si>
  <si>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</si>
  <si>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</si>
  <si>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</si>
  <si>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</si>
  <si>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</si>
  <si>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</si>
  <si>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</si>
  <si>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</si>
  <si>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</si>
  <si>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</si>
  <si>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</si>
  <si>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</si>
  <si>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</si>
  <si>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</si>
  <si>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</si>
  <si>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</si>
  <si>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</si>
  <si>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</si>
  <si>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</si>
  <si>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</si>
  <si>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</si>
  <si>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</si>
  <si>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</si>
  <si>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</si>
  <si>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</si>
  <si>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</si>
  <si>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</si>
  <si>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</si>
  <si>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</si>
  <si>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</si>
  <si>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</si>
  <si>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</si>
  <si>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</si>
  <si>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</si>
  <si>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</si>
  <si>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</si>
  <si>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</si>
  <si>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</si>
  <si>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</si>
  <si>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</si>
  <si>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</si>
  <si>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</si>
  <si>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</si>
  <si>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</si>
  <si>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</si>
  <si>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</si>
  <si>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</si>
  <si>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</si>
  <si>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</si>
  <si>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</si>
  <si>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</si>
  <si>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</si>
  <si>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</si>
  <si>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</si>
  <si>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</si>
  <si>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</si>
  <si>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</si>
  <si>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</si>
  <si>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</si>
  <si>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</si>
  <si>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</si>
  <si>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</si>
  <si>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</si>
  <si>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</si>
  <si>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</si>
  <si>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</si>
  <si>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</si>
  <si>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</si>
  <si>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</si>
  <si>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</si>
  <si>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</si>
  <si>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</si>
  <si>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</si>
  <si>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</si>
  <si>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</si>
  <si>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</si>
  <si>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</si>
  <si>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</si>
  <si>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</si>
  <si>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</si>
  <si>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</si>
  <si>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</si>
  <si>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</si>
  <si>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</si>
  <si>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</si>
  <si>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</si>
  <si>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</si>
  <si>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</si>
  <si>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</si>
  <si>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</si>
  <si>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</si>
  <si>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</si>
  <si>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</si>
  <si>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</si>
  <si>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</si>
  <si>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</si>
  <si>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</si>
  <si>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</si>
  <si>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</si>
  <si>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</si>
  <si>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</si>
  <si>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</si>
  <si>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</si>
  <si>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</si>
  <si>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</si>
  <si>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</si>
  <si>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</si>
  <si>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</si>
  <si>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</si>
  <si>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3.12</t>
  </si>
  <si>
    <t>一般会計</t>
  </si>
  <si>
    <t>病院事業会計</t>
  </si>
  <si>
    <t>▲ 0.42</t>
  </si>
  <si>
    <t>公共下水道事業会計</t>
  </si>
  <si>
    <t>介護保険事業特別会計</t>
  </si>
  <si>
    <t>国民健康保険事業特別会計</t>
  </si>
  <si>
    <t>後期高齢者医療事業特別会計</t>
  </si>
  <si>
    <t>公共用地取得事業特別会計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</si>
  <si>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</si>
  <si>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</si>
  <si>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</si>
  <si>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</si>
  <si>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</si>
  <si>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</si>
  <si>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</si>
  <si>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</si>
  <si>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</si>
  <si>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厚木愛甲環境施設組合</t>
    <rPh sb="0" eb="2">
      <t>アツギ</t>
    </rPh>
    <rPh sb="2" eb="4">
      <t>アイコウ</t>
    </rPh>
    <rPh sb="4" eb="6">
      <t>カンキョウ</t>
    </rPh>
    <rPh sb="6" eb="8">
      <t>シセツ</t>
    </rPh>
    <rPh sb="8" eb="10">
      <t>クミアイ</t>
    </rPh>
    <phoneticPr fontId="3"/>
  </si>
  <si>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3"/>
  </si>
  <si>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3"/>
  </si>
  <si>
    <t>厚木ガーデンシティビル</t>
    <rPh sb="0" eb="2">
      <t>アツギ</t>
    </rPh>
    <phoneticPr fontId="2"/>
  </si>
  <si>
    <t>厚木市勤労者福祉サービスセンター</t>
    <rPh sb="0" eb="3">
      <t>アツギシ</t>
    </rPh>
    <rPh sb="3" eb="6">
      <t>キンロウシャ</t>
    </rPh>
    <rPh sb="6" eb="8">
      <t>フクシ</t>
    </rPh>
    <phoneticPr fontId="2"/>
  </si>
  <si>
    <t>厚木市環境みどり公社</t>
    <rPh sb="0" eb="3">
      <t>アツギシ</t>
    </rPh>
    <rPh sb="3" eb="5">
      <t>カンキョウ</t>
    </rPh>
    <rPh sb="8" eb="10">
      <t>コウシャ</t>
    </rPh>
    <phoneticPr fontId="2"/>
  </si>
  <si>
    <t>厚木市スポーツ協会</t>
    <rPh sb="0" eb="3">
      <t>アツギシ</t>
    </rPh>
    <rPh sb="7" eb="9">
      <t>キョウカイ</t>
    </rPh>
    <phoneticPr fontId="2"/>
  </si>
  <si>
    <t>厚木市文化振興財団</t>
    <rPh sb="0" eb="3">
      <t>アツギシ</t>
    </rPh>
    <rPh sb="3" eb="5">
      <t>ブンカ</t>
    </rPh>
    <rPh sb="5" eb="7">
      <t>シンコウ</t>
    </rPh>
    <rPh sb="7" eb="9">
      <t>ザイダン</t>
    </rPh>
    <phoneticPr fontId="2"/>
  </si>
  <si>
    <t>-</t>
    <phoneticPr fontId="2"/>
  </si>
  <si>
    <t>庁舎整備基金</t>
    <phoneticPr fontId="5"/>
  </si>
  <si>
    <t>一般廃棄物処理施設建設基金</t>
    <phoneticPr fontId="2"/>
  </si>
  <si>
    <t>社会福祉基金</t>
    <phoneticPr fontId="2"/>
  </si>
  <si>
    <t>みどりの基金</t>
    <phoneticPr fontId="2"/>
  </si>
  <si>
    <t>学校施設整備基金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</si>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</sst>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B79A-4F7F-BE8A-B1C8B3D026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63452</c:v>
                </c:pt>
                <c:pt idx="1">
                  <c:v>54042</c:v>
                </c:pt>
                <c:pt idx="2">
                  <c:v>58378</c:v>
                </c:pt>
                <c:pt idx="3">
                  <c:v>47849</c:v>
                </c:pt>
                <c:pt idx="4">
                  <c:v>56091</c:v>
                </c:pt>
              </c:numCache>
            </c:numRef>
          </c:val>
          <c:smooth val="0"/>
          <c:extLst>
            <c:ext xmlns:c16="http://schemas.microsoft.com/office/drawing/2014/chart" uri="{C3380CC4-5D6E-409C-BE32-E72D297353CC}">
              <c16:uniqueId val="{00000001-B79A-4F7F-BE8A-B1C8B3D026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5.78</c:v>
                </c:pt>
                <c:pt idx="1">
                  <c:v>7.37</c:v>
                </c:pt>
                <c:pt idx="2">
                  <c:v>9.06</c:v>
                </c:pt>
                <c:pt idx="3">
                  <c:v>11.41</c:v>
                </c:pt>
                <c:pt idx="4">
                  <c:v>10.47</c:v>
                </c:pt>
              </c:numCache>
            </c:numRef>
          </c:val>
          <c:extLst>
            <c:ext xmlns:c16="http://schemas.microsoft.com/office/drawing/2014/chart" uri="{C3380CC4-5D6E-409C-BE32-E72D297353CC}">
              <c16:uniqueId val="{00000000-A17D-4A34-A1F8-E32718307F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24.8</c:v>
                </c:pt>
                <c:pt idx="1">
                  <c:v>27.1</c:v>
                </c:pt>
                <c:pt idx="2">
                  <c:v>28.87</c:v>
                </c:pt>
                <c:pt idx="3">
                  <c:v>31.41</c:v>
                </c:pt>
                <c:pt idx="4">
                  <c:v>28.58</c:v>
                </c:pt>
              </c:numCache>
            </c:numRef>
          </c:val>
          <c:extLst>
            <c:ext xmlns:c16="http://schemas.microsoft.com/office/drawing/2014/chart" uri="{C3380CC4-5D6E-409C-BE32-E72D297353CC}">
              <c16:uniqueId val="{00000001-A17D-4A34-A1F8-E32718307F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4.29</c:v>
                </c:pt>
                <c:pt idx="1">
                  <c:v>1.91</c:v>
                </c:pt>
                <c:pt idx="2">
                  <c:v>5.03</c:v>
                </c:pt>
                <c:pt idx="3">
                  <c:v>1.62</c:v>
                </c:pt>
                <c:pt idx="4">
                  <c:v>-3.12</c:v>
                </c:pt>
              </c:numCache>
            </c:numRef>
          </c:val>
          <c:smooth val="0"/>
          <c:extLst>
            <c:ext xmlns:c16="http://schemas.microsoft.com/office/drawing/2014/chart" uri="{C3380CC4-5D6E-409C-BE32-E72D297353CC}">
              <c16:uniqueId val="{00000002-A17D-4A34-A1F8-E32718307F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0.71</c:v>
                </c:pt>
                <c:pt idx="2">
                  <c:v>#N/A</c:v>
                </c:pt>
                <c:pt idx="3">
                  <c:v>0.87</c:v>
                </c:pt>
                <c:pt idx="4">
                  <c:v>0</c:v>
                </c:pt>
                <c:pt idx="5">
                  <c:v>0</c:v>
                </c:pt>
                <c:pt idx="6">
                  <c:v>0</c:v>
                </c:pt>
                <c:pt idx="7">
                  <c:v>0</c:v>
                </c:pt>
                <c:pt idx="8">
                  <c:v>0</c:v>
                </c:pt>
                <c:pt idx="9">
                  <c:v>0</c:v>
                </c:pt>
              </c:numCache>
            </c:numRef>
          </c:val>
          <c:extLst>
            <c:ext xmlns:c16="http://schemas.microsoft.com/office/drawing/2014/chart" uri="{C3380CC4-5D6E-409C-BE32-E72D297353CC}">
              <c16:uniqueId val="{00000000-75B1-4131-8023-C49E0A6EC8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B1-4131-8023-C49E0A6EC8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5B1-4131-8023-C49E0A6EC8E9}"/>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5B1-4131-8023-C49E0A6EC8E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4-75B1-4131-8023-C49E0A6EC8E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0.44</c:v>
                </c:pt>
                <c:pt idx="2">
                  <c:v>#N/A</c:v>
                </c:pt>
                <c:pt idx="3">
                  <c:v>0.3</c:v>
                </c:pt>
                <c:pt idx="4">
                  <c:v>#N/A</c:v>
                </c:pt>
                <c:pt idx="5">
                  <c:v>0.31</c:v>
                </c:pt>
                <c:pt idx="6">
                  <c:v>#N/A</c:v>
                </c:pt>
                <c:pt idx="7">
                  <c:v>0.32</c:v>
                </c:pt>
                <c:pt idx="8">
                  <c:v>#N/A</c:v>
                </c:pt>
                <c:pt idx="9">
                  <c:v>0.12</c:v>
                </c:pt>
              </c:numCache>
            </c:numRef>
          </c:val>
          <c:extLst>
            <c:ext xmlns:c16="http://schemas.microsoft.com/office/drawing/2014/chart" uri="{C3380CC4-5D6E-409C-BE32-E72D297353CC}">
              <c16:uniqueId val="{00000005-75B1-4131-8023-C49E0A6EC8E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1.1100000000000001</c:v>
                </c:pt>
                <c:pt idx="2">
                  <c:v>#N/A</c:v>
                </c:pt>
                <c:pt idx="3">
                  <c:v>0.95</c:v>
                </c:pt>
                <c:pt idx="4">
                  <c:v>#N/A</c:v>
                </c:pt>
                <c:pt idx="5">
                  <c:v>0.42</c:v>
                </c:pt>
                <c:pt idx="6">
                  <c:v>#N/A</c:v>
                </c:pt>
                <c:pt idx="7">
                  <c:v>0.18</c:v>
                </c:pt>
                <c:pt idx="8">
                  <c:v>#N/A</c:v>
                </c:pt>
                <c:pt idx="9">
                  <c:v>1.07</c:v>
                </c:pt>
              </c:numCache>
            </c:numRef>
          </c:val>
          <c:extLst>
            <c:ext xmlns:c16="http://schemas.microsoft.com/office/drawing/2014/chart" uri="{C3380CC4-5D6E-409C-BE32-E72D297353CC}">
              <c16:uniqueId val="{00000006-75B1-4131-8023-C49E0A6EC8E9}"/>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1.65</c:v>
                </c:pt>
                <c:pt idx="6">
                  <c:v>#N/A</c:v>
                </c:pt>
                <c:pt idx="7">
                  <c:v>2.21</c:v>
                </c:pt>
                <c:pt idx="8">
                  <c:v>#N/A</c:v>
                </c:pt>
                <c:pt idx="9">
                  <c:v>2.71</c:v>
                </c:pt>
              </c:numCache>
            </c:numRef>
          </c:val>
          <c:extLst>
            <c:ext xmlns:c16="http://schemas.microsoft.com/office/drawing/2014/chart" uri="{C3380CC4-5D6E-409C-BE32-E72D297353CC}">
              <c16:uniqueId val="{00000007-75B1-4131-8023-C49E0A6EC8E9}"/>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0.42</c:v>
                </c:pt>
                <c:pt idx="1">
                  <c:v>#N/A</c:v>
                </c:pt>
                <c:pt idx="2">
                  <c:v>#N/A</c:v>
                </c:pt>
                <c:pt idx="3">
                  <c:v>2.09</c:v>
                </c:pt>
                <c:pt idx="4">
                  <c:v>#N/A</c:v>
                </c:pt>
                <c:pt idx="5">
                  <c:v>5.05</c:v>
                </c:pt>
                <c:pt idx="6">
                  <c:v>#N/A</c:v>
                </c:pt>
                <c:pt idx="7">
                  <c:v>10.3</c:v>
                </c:pt>
                <c:pt idx="8">
                  <c:v>#N/A</c:v>
                </c:pt>
                <c:pt idx="9">
                  <c:v>7.4</c:v>
                </c:pt>
              </c:numCache>
            </c:numRef>
          </c:val>
          <c:extLst>
            <c:ext xmlns:c16="http://schemas.microsoft.com/office/drawing/2014/chart" uri="{C3380CC4-5D6E-409C-BE32-E72D297353CC}">
              <c16:uniqueId val="{00000008-75B1-4131-8023-C49E0A6EC8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5.78</c:v>
                </c:pt>
                <c:pt idx="2">
                  <c:v>#N/A</c:v>
                </c:pt>
                <c:pt idx="3">
                  <c:v>7.37</c:v>
                </c:pt>
                <c:pt idx="4">
                  <c:v>#N/A</c:v>
                </c:pt>
                <c:pt idx="5">
                  <c:v>9.06</c:v>
                </c:pt>
                <c:pt idx="6">
                  <c:v>#N/A</c:v>
                </c:pt>
                <c:pt idx="7">
                  <c:v>11.4</c:v>
                </c:pt>
                <c:pt idx="8">
                  <c:v>#N/A</c:v>
                </c:pt>
                <c:pt idx="9">
                  <c:v>10.47</c:v>
                </c:pt>
              </c:numCache>
            </c:numRef>
          </c:val>
          <c:extLst>
            <c:ext xmlns:c16="http://schemas.microsoft.com/office/drawing/2014/chart" uri="{C3380CC4-5D6E-409C-BE32-E72D297353CC}">
              <c16:uniqueId val="{00000009-75B1-4131-8023-C49E0A6EC8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5998</c:v>
                </c:pt>
                <c:pt idx="5">
                  <c:v>5749</c:v>
                </c:pt>
                <c:pt idx="8">
                  <c:v>5725</c:v>
                </c:pt>
                <c:pt idx="11">
                  <c:v>6044</c:v>
                </c:pt>
                <c:pt idx="14">
                  <c:v>6231</c:v>
                </c:pt>
              </c:numCache>
            </c:numRef>
          </c:val>
          <c:extLst>
            <c:ext xmlns:c16="http://schemas.microsoft.com/office/drawing/2014/chart" uri="{C3380CC4-5D6E-409C-BE32-E72D297353CC}">
              <c16:uniqueId val="{00000000-6AB1-4B4D-A5A1-B0E036F8E4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B1-4B4D-A5A1-B0E036F8E4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654</c:v>
                </c:pt>
              </c:numCache>
            </c:numRef>
          </c:val>
          <c:extLst>
            <c:ext xmlns:c16="http://schemas.microsoft.com/office/drawing/2014/chart" uri="{C3380CC4-5D6E-409C-BE32-E72D297353CC}">
              <c16:uniqueId val="{00000002-6AB1-4B4D-A5A1-B0E036F8E4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5</c:v>
                </c:pt>
                <c:pt idx="12">
                  <c:v>5</c:v>
                </c:pt>
              </c:numCache>
            </c:numRef>
          </c:val>
          <c:extLst>
            <c:ext xmlns:c16="http://schemas.microsoft.com/office/drawing/2014/chart" uri="{C3380CC4-5D6E-409C-BE32-E72D297353CC}">
              <c16:uniqueId val="{00000003-6AB1-4B4D-A5A1-B0E036F8E4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1153</c:v>
                </c:pt>
                <c:pt idx="3">
                  <c:v>1158</c:v>
                </c:pt>
                <c:pt idx="6">
                  <c:v>1122</c:v>
                </c:pt>
                <c:pt idx="9">
                  <c:v>1163</c:v>
                </c:pt>
                <c:pt idx="12">
                  <c:v>1141</c:v>
                </c:pt>
              </c:numCache>
            </c:numRef>
          </c:val>
          <c:extLst>
            <c:ext xmlns:c16="http://schemas.microsoft.com/office/drawing/2014/chart" uri="{C3380CC4-5D6E-409C-BE32-E72D297353CC}">
              <c16:uniqueId val="{00000004-6AB1-4B4D-A5A1-B0E036F8E4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42</c:v>
                </c:pt>
                <c:pt idx="3">
                  <c:v>42</c:v>
                </c:pt>
                <c:pt idx="6">
                  <c:v>42</c:v>
                </c:pt>
                <c:pt idx="9">
                  <c:v>42</c:v>
                </c:pt>
                <c:pt idx="12">
                  <c:v>42</c:v>
                </c:pt>
              </c:numCache>
            </c:numRef>
          </c:val>
          <c:extLst>
            <c:ext xmlns:c16="http://schemas.microsoft.com/office/drawing/2014/chart" uri="{C3380CC4-5D6E-409C-BE32-E72D297353CC}">
              <c16:uniqueId val="{00000005-6AB1-4B4D-A5A1-B0E036F8E4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B1-4B4D-A5A1-B0E036F8E4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5887</c:v>
                </c:pt>
                <c:pt idx="3">
                  <c:v>6001</c:v>
                </c:pt>
                <c:pt idx="6">
                  <c:v>5753</c:v>
                </c:pt>
                <c:pt idx="9">
                  <c:v>6044</c:v>
                </c:pt>
                <c:pt idx="12">
                  <c:v>6132</c:v>
                </c:pt>
              </c:numCache>
            </c:numRef>
          </c:val>
          <c:extLst>
            <c:ext xmlns:c16="http://schemas.microsoft.com/office/drawing/2014/chart" uri="{C3380CC4-5D6E-409C-BE32-E72D297353CC}">
              <c16:uniqueId val="{00000007-6AB1-4B4D-A5A1-B0E036F8E4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1084</c:v>
                </c:pt>
                <c:pt idx="2">
                  <c:v>#N/A</c:v>
                </c:pt>
                <c:pt idx="3">
                  <c:v>#N/A</c:v>
                </c:pt>
                <c:pt idx="4">
                  <c:v>1452</c:v>
                </c:pt>
                <c:pt idx="5">
                  <c:v>#N/A</c:v>
                </c:pt>
                <c:pt idx="6">
                  <c:v>#N/A</c:v>
                </c:pt>
                <c:pt idx="7">
                  <c:v>1192</c:v>
                </c:pt>
                <c:pt idx="8">
                  <c:v>#N/A</c:v>
                </c:pt>
                <c:pt idx="9">
                  <c:v>#N/A</c:v>
                </c:pt>
                <c:pt idx="10">
                  <c:v>1210</c:v>
                </c:pt>
                <c:pt idx="11">
                  <c:v>#N/A</c:v>
                </c:pt>
                <c:pt idx="12">
                  <c:v>#N/A</c:v>
                </c:pt>
                <c:pt idx="13">
                  <c:v>1743</c:v>
                </c:pt>
                <c:pt idx="14">
                  <c:v>#N/A</c:v>
                </c:pt>
              </c:numCache>
            </c:numRef>
          </c:val>
          <c:smooth val="0"/>
          <c:extLst>
            <c:ext xmlns:c16="http://schemas.microsoft.com/office/drawing/2014/chart" uri="{C3380CC4-5D6E-409C-BE32-E72D297353CC}">
              <c16:uniqueId val="{00000008-6AB1-4B4D-A5A1-B0E036F8E4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30099</c:v>
                </c:pt>
                <c:pt idx="5">
                  <c:v>27888</c:v>
                </c:pt>
                <c:pt idx="8">
                  <c:v>25318</c:v>
                </c:pt>
                <c:pt idx="11">
                  <c:v>23348</c:v>
                </c:pt>
                <c:pt idx="14">
                  <c:v>21803</c:v>
                </c:pt>
              </c:numCache>
            </c:numRef>
          </c:val>
          <c:extLst>
            <c:ext xmlns:c16="http://schemas.microsoft.com/office/drawing/2014/chart" uri="{C3380CC4-5D6E-409C-BE32-E72D297353CC}">
              <c16:uniqueId val="{00000000-A787-4B8F-BD89-70A52942ED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9017</c:v>
                </c:pt>
                <c:pt idx="5">
                  <c:v>10310</c:v>
                </c:pt>
                <c:pt idx="8">
                  <c:v>12261</c:v>
                </c:pt>
                <c:pt idx="11">
                  <c:v>14954</c:v>
                </c:pt>
                <c:pt idx="14">
                  <c:v>17411</c:v>
                </c:pt>
              </c:numCache>
            </c:numRef>
          </c:val>
          <c:extLst>
            <c:ext xmlns:c16="http://schemas.microsoft.com/office/drawing/2014/chart" uri="{C3380CC4-5D6E-409C-BE32-E72D297353CC}">
              <c16:uniqueId val="{00000001-A787-4B8F-BD89-70A52942ED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21461</c:v>
                </c:pt>
                <c:pt idx="5">
                  <c:v>22598</c:v>
                </c:pt>
                <c:pt idx="8">
                  <c:v>26472</c:v>
                </c:pt>
                <c:pt idx="11">
                  <c:v>28714</c:v>
                </c:pt>
                <c:pt idx="14">
                  <c:v>31127</c:v>
                </c:pt>
              </c:numCache>
            </c:numRef>
          </c:val>
          <c:extLst>
            <c:ext xmlns:c16="http://schemas.microsoft.com/office/drawing/2014/chart" uri="{C3380CC4-5D6E-409C-BE32-E72D297353CC}">
              <c16:uniqueId val="{00000002-A787-4B8F-BD89-70A52942ED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87-4B8F-BD89-70A52942ED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87-4B8F-BD89-70A52942ED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87-4B8F-BD89-70A52942ED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12126</c:v>
                </c:pt>
                <c:pt idx="3">
                  <c:v>11498</c:v>
                </c:pt>
                <c:pt idx="6">
                  <c:v>11125</c:v>
                </c:pt>
                <c:pt idx="9">
                  <c:v>10660</c:v>
                </c:pt>
                <c:pt idx="12">
                  <c:v>10698</c:v>
                </c:pt>
              </c:numCache>
            </c:numRef>
          </c:val>
          <c:extLst>
            <c:ext xmlns:c16="http://schemas.microsoft.com/office/drawing/2014/chart" uri="{C3380CC4-5D6E-409C-BE32-E72D297353CC}">
              <c16:uniqueId val="{00000006-A787-4B8F-BD89-70A52942ED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1265</c:v>
                </c:pt>
                <c:pt idx="9">
                  <c:v>1373</c:v>
                </c:pt>
                <c:pt idx="12">
                  <c:v>2307</c:v>
                </c:pt>
              </c:numCache>
            </c:numRef>
          </c:val>
          <c:extLst>
            <c:ext xmlns:c16="http://schemas.microsoft.com/office/drawing/2014/chart" uri="{C3380CC4-5D6E-409C-BE32-E72D297353CC}">
              <c16:uniqueId val="{00000007-A787-4B8F-BD89-70A52942ED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13704</c:v>
                </c:pt>
                <c:pt idx="3">
                  <c:v>12633</c:v>
                </c:pt>
                <c:pt idx="6">
                  <c:v>12900</c:v>
                </c:pt>
                <c:pt idx="9">
                  <c:v>13817</c:v>
                </c:pt>
                <c:pt idx="12">
                  <c:v>14407</c:v>
                </c:pt>
              </c:numCache>
            </c:numRef>
          </c:val>
          <c:extLst>
            <c:ext xmlns:c16="http://schemas.microsoft.com/office/drawing/2014/chart" uri="{C3380CC4-5D6E-409C-BE32-E72D297353CC}">
              <c16:uniqueId val="{00000008-A787-4B8F-BD89-70A52942ED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654</c:v>
                </c:pt>
              </c:numCache>
            </c:numRef>
          </c:val>
          <c:extLst>
            <c:ext xmlns:c16="http://schemas.microsoft.com/office/drawing/2014/chart" uri="{C3380CC4-5D6E-409C-BE32-E72D297353CC}">
              <c16:uniqueId val="{00000009-A787-4B8F-BD89-70A52942ED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52724</c:v>
                </c:pt>
                <c:pt idx="3">
                  <c:v>55067</c:v>
                </c:pt>
                <c:pt idx="6">
                  <c:v>58568</c:v>
                </c:pt>
                <c:pt idx="9">
                  <c:v>60349</c:v>
                </c:pt>
                <c:pt idx="12">
                  <c:v>63061</c:v>
                </c:pt>
              </c:numCache>
            </c:numRef>
          </c:val>
          <c:extLst>
            <c:ext xmlns:c16="http://schemas.microsoft.com/office/drawing/2014/chart" uri="{C3380CC4-5D6E-409C-BE32-E72D297353CC}">
              <c16:uniqueId val="{0000000A-A787-4B8F-BD89-70A52942ED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17977</c:v>
                </c:pt>
                <c:pt idx="2">
                  <c:v>#N/A</c:v>
                </c:pt>
                <c:pt idx="3">
                  <c:v>#N/A</c:v>
                </c:pt>
                <c:pt idx="4">
                  <c:v>18403</c:v>
                </c:pt>
                <c:pt idx="5">
                  <c:v>#N/A</c:v>
                </c:pt>
                <c:pt idx="6">
                  <c:v>#N/A</c:v>
                </c:pt>
                <c:pt idx="7">
                  <c:v>19808</c:v>
                </c:pt>
                <c:pt idx="8">
                  <c:v>#N/A</c:v>
                </c:pt>
                <c:pt idx="9">
                  <c:v>#N/A</c:v>
                </c:pt>
                <c:pt idx="10">
                  <c:v>19184</c:v>
                </c:pt>
                <c:pt idx="11">
                  <c:v>#N/A</c:v>
                </c:pt>
                <c:pt idx="12">
                  <c:v>#N/A</c:v>
                </c:pt>
                <c:pt idx="13">
                  <c:v>20785</c:v>
                </c:pt>
                <c:pt idx="14">
                  <c:v>#N/A</c:v>
                </c:pt>
              </c:numCache>
            </c:numRef>
          </c:val>
          <c:smooth val="0"/>
          <c:extLst>
            <c:ext xmlns:c16="http://schemas.microsoft.com/office/drawing/2014/chart" uri="{C3380CC4-5D6E-409C-BE32-E72D297353CC}">
              <c16:uniqueId val="{0000000B-A787-4B8F-BD89-70A52942ED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15297</c:v>
                </c:pt>
                <c:pt idx="1">
                  <c:v>15322</c:v>
                </c:pt>
                <c:pt idx="2">
                  <c:v>14156</c:v>
                </c:pt>
              </c:numCache>
            </c:numRef>
          </c:val>
          <c:extLst>
            <c:ext xmlns:c16="http://schemas.microsoft.com/office/drawing/2014/chart" uri="{C3380CC4-5D6E-409C-BE32-E72D297353CC}">
              <c16:uniqueId val="{00000000-9795-47E8-8F2A-F9E0C993DB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795-47E8-8F2A-F9E0C993DB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7754</c:v>
                </c:pt>
                <c:pt idx="1">
                  <c:v>9770</c:v>
                </c:pt>
                <c:pt idx="2">
                  <c:v>14199</c:v>
                </c:pt>
              </c:numCache>
            </c:numRef>
          </c:val>
          <c:extLst>
            <c:ext xmlns:c16="http://schemas.microsoft.com/office/drawing/2014/chart" uri="{C3380CC4-5D6E-409C-BE32-E72D297353CC}">
              <c16:uniqueId val="{00000002-9795-47E8-8F2A-F9E0C993DB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神奈川県厚木市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分子の要因としては、公債費において公営企業会計（病院分）への償還財源は減じているものの、一般会計及び公共用地特会の元利償還金は増加しているため、元利償還金は約</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億円の増となった。</a:t>
          </a:r>
        </a:p>
        <a:p>
          <a:r>
            <a:rPr kumimoji="1" lang="ja-JP" altLang="en-US" sz="1400">
              <a:latin typeface="ＭＳ ゴシック" pitchFamily="49" charset="-128"/>
              <a:ea typeface="ＭＳ ゴシック" pitchFamily="49" charset="-128"/>
            </a:rPr>
            <a:t>　また、北部学校給食センターの建て替えを実施したことにより、公債費に準ずる債務負担行為に基づく支出額が大幅に増加したため、分子全体として約</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億円の増となった。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満期一括償還地方債については、平成</a:t>
          </a:r>
          <a:r>
            <a:rPr kumimoji="1" lang="en-US" altLang="ja-JP" sz="1000">
              <a:latin typeface="ＭＳ ゴシック" pitchFamily="49" charset="-128"/>
              <a:ea typeface="ＭＳ ゴシック" pitchFamily="49" charset="-128"/>
            </a:rPr>
            <a:t>14</a:t>
          </a:r>
          <a:r>
            <a:rPr kumimoji="1" lang="ja-JP" altLang="en-US" sz="1000">
              <a:latin typeface="ＭＳ ゴシック" pitchFamily="49" charset="-128"/>
              <a:ea typeface="ＭＳ ゴシック" pitchFamily="49" charset="-128"/>
            </a:rPr>
            <a:t>年度から平成</a:t>
          </a:r>
          <a:r>
            <a:rPr kumimoji="1" lang="en-US" altLang="ja-JP" sz="1000">
              <a:latin typeface="ＭＳ ゴシック" pitchFamily="49" charset="-128"/>
              <a:ea typeface="ＭＳ ゴシック" pitchFamily="49" charset="-128"/>
            </a:rPr>
            <a:t>17</a:t>
          </a:r>
          <a:r>
            <a:rPr kumimoji="1" lang="ja-JP" altLang="en-US" sz="1000">
              <a:latin typeface="ＭＳ ゴシック" pitchFamily="49" charset="-128"/>
              <a:ea typeface="ＭＳ ゴシック" pitchFamily="49" charset="-128"/>
            </a:rPr>
            <a:t>年度に発行しており、発行額の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分１を毎年度の減債基金積立金積立相当額としている。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神奈川県厚木市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分子の要因のうち将来負担分については、普通会計及び公営企業債繰入額の地方債現在高が増加し、環境施設組合の償還額への負担金も増となった。また、令和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年度から、債務負担行為に基づく支出予定額として北部学校給食センターのＰＦＩ事業分約</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億円が皆増となった。</a:t>
          </a:r>
        </a:p>
        <a:p>
          <a:r>
            <a:rPr kumimoji="1" lang="ja-JP" altLang="en-US" sz="1400">
              <a:latin typeface="ＭＳ ゴシック" pitchFamily="49" charset="-128"/>
              <a:ea typeface="ＭＳ ゴシック" pitchFamily="49" charset="-128"/>
            </a:rPr>
            <a:t>　一方、将来負担を軽減する特定財源等については、庁舎整備基金、学校施設整備基金等が増加し、充当可能特定歳入についても、都市計画事業に係る地方債の現在高等の増加に伴う都市計画税充当見込額の増により増加した。基準財政需要算入額については、下水に係る算入額が増加したものの、臨財債などの公債費が減少した効果が上回り減少した。分子全体としては約</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億円の増となった。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神奈川県厚木市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億円、庁舎整備基金に約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不交付団体である本市においては、社会情勢等による税収の増減が、直接予算に影響を与えることや、税還付や国の制度改正等の突発的な事項へ備えなければならないため、計画的な積み立てが必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また、老朽化が進む小・中学校、庁舎や一般廃棄物処理施設の建設など大規模な支出が予定されていることから、計画的に活用していく。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・庁舎整備基金（庁舎建設等基金から名称変更）：市庁舎の建設又は改修に必要な経費に充てるため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・一般廃棄物処理施設建設基金：一般廃棄物処理施設建設に必要な経費に充てるため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・学校施設整備基金：市立の学校施設の整備に必要な経費に充てるため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・みどりの基金：緑の保全及び緑化の推進を図るため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・庁舎整備基金：市庁舎の建設に向けて、約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・学校施設整備基金：老朽化が進む小・中学校の建て替えに向けて、約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憶円を積み立てたことにより増となった。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庁舎整備基金、一般廃棄物処理施設建設基金及び学校施設整備基金については、資金需要のタイミングを計りながら計画的に運用をしていく。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他の特定目的基金については、寄附による積み立てや今後の都市基盤整備など必要な場合には積み立てを行っていく。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億円を取り崩した結果、年度末残高は前年度と比較して約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積立額については前年度と同水準となっている。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億円については、法人市民税還付準備分としての約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億円、ふるさと納税寄附金の事業等充当分としての約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億円に加え、学校施設整備基金への積立て財源とするため、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不交付団体である本市においては、社会情勢等による税収の増減が、直接予算に影響を与えることや、税還付や、国の制度改正等の突発的な事項へ備えなければならないため、計画的な積み立てが必要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223,836
215,291
93.84
107,345,604
101,779,502
5,186,698
49,530,365
63,061,170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令和４年度における財政力指数（３か年平均）は類似団体との比較で</a:t>
          </a:r>
          <a:r>
            <a:rPr kumimoji="1" lang="en-US" altLang="ja-JP" sz="1300">
              <a:latin typeface="ＭＳ Ｐゴシック" panose="020B0600070205080204" pitchFamily="50" charset="-128"/>
              <a:ea typeface="ＭＳ Ｐゴシック" panose="020B0600070205080204" pitchFamily="50" charset="-128"/>
            </a:rPr>
            <a:t>0.30</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となっており、昭和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年の最終交付以来</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年連続で普通交付税の不交付団体となっている。</a:t>
          </a:r>
        </a:p>
        <a:p>
          <a:r>
            <a:rPr kumimoji="1" lang="ja-JP" altLang="en-US" sz="1300">
              <a:latin typeface="ＭＳ Ｐゴシック" panose="020B0600070205080204" pitchFamily="50" charset="-128"/>
              <a:ea typeface="ＭＳ Ｐゴシック" panose="020B0600070205080204" pitchFamily="50" charset="-128"/>
            </a:rPr>
            <a:t>　令和４年度においては、人口の減少等により分母である基準財政需要額が減少したことに加えて、市税の増収等により分子となる基準財政収入額が増加したことから、単年度財政力指数は前年度から</a:t>
          </a:r>
          <a:r>
            <a:rPr kumimoji="1" lang="en-US" altLang="ja-JP" sz="1300">
              <a:latin typeface="ＭＳ Ｐゴシック" panose="020B0600070205080204" pitchFamily="50" charset="-128"/>
              <a:ea typeface="ＭＳ Ｐゴシック" panose="020B0600070205080204" pitchFamily="50" charset="-128"/>
            </a:rPr>
            <a:t>0.023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1.145</a:t>
          </a:r>
          <a:r>
            <a:rPr kumimoji="1" lang="ja-JP" altLang="en-US" sz="1300">
              <a:latin typeface="ＭＳ Ｐゴシック" panose="020B0600070205080204" pitchFamily="50" charset="-128"/>
              <a:ea typeface="ＭＳ Ｐゴシック" panose="020B0600070205080204" pitchFamily="50" charset="-128"/>
            </a:rPr>
            <a:t>となった。３か年平均としては、前年度から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低い</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1.176</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137160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2611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115570</xdr:rowOff>
    </xdr:from>
    <xdr:to>
      <xdr:col>19</xdr:col>
      <xdr:colOff>133350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1163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115570</xdr:rowOff>
    </xdr:from>
    <xdr:to>
      <xdr:col>15</xdr:col>
      <xdr:colOff>82550</xdr:colOff>
      <xdr:row>36</xdr:row>
      <xdr:rowOff>64770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1163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64770</xdr:rowOff>
    </xdr:from>
    <xdr:to>
      <xdr:col>11</xdr:col>
      <xdr:colOff>31750</xdr:colOff>
      <xdr:row>36</xdr:row>
      <xdr:rowOff>64770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236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86360</xdr:rowOff>
    </xdr:from>
    <xdr:to>
      <xdr:col>23</xdr:col>
      <xdr:colOff>184150</xdr:colOff>
      <xdr:row>37</xdr:row>
      <xdr:rowOff>16510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7637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64770</xdr:rowOff>
    </xdr:from>
    <xdr:to>
      <xdr:col>15</xdr:col>
      <xdr:colOff>133350</xdr:colOff>
      <xdr:row>35</xdr:row>
      <xdr:rowOff>166370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5097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13970</xdr:rowOff>
    </xdr:from>
    <xdr:to>
      <xdr:col>11</xdr:col>
      <xdr:colOff>82550</xdr:colOff>
      <xdr:row>36</xdr:row>
      <xdr:rowOff>115570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125747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13970</xdr:rowOff>
    </xdr:from>
    <xdr:to>
      <xdr:col>7</xdr:col>
      <xdr:colOff>31750</xdr:colOff>
      <xdr:row>36</xdr:row>
      <xdr:rowOff>115570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125747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物件費、扶助費、繰出金の増加等により分子である経常経費充当一般財源が増加したものの、法人市民税や固定資産税等の大幅な増収により分母である経常一般財源が分子以上の伸び率だったため、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なお、本市では、経常一般財源において年度間の振れ幅が大きい法人市民税の比率が比較的高く、経常収支比率に大きな影響を与える財政構造となっている。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63</xdr:row>
      <xdr:rowOff>57996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66306"/>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156633</xdr:rowOff>
    </xdr:from>
    <xdr:to>
      <xdr:col>19</xdr:col>
      <xdr:colOff>133350</xdr:colOff>
      <xdr:row>63</xdr:row>
      <xdr:rowOff>57996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272183"/>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156633</xdr:rowOff>
    </xdr:from>
    <xdr:to>
      <xdr:col>15</xdr:col>
      <xdr:colOff>82550</xdr:colOff>
      <xdr:row>62</xdr:row>
      <xdr:rowOff>108796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272183"/>
          <a:ext cx="8890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62</xdr:row>
      <xdr:rowOff>108796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0544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2133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93573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105833</xdr:rowOff>
    </xdr:from>
    <xdr:to>
      <xdr:col>15</xdr:col>
      <xdr:colOff>133350</xdr:colOff>
      <xdr:row>60</xdr:row>
      <xdr:rowOff>35983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46160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令和４年度は、人件費は減少したものの、物件費が増加したことから、人口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人当たりの決算額としては、前年度と比べて</a:t>
          </a:r>
          <a:r>
            <a:rPr kumimoji="1" lang="en-US" altLang="ja-JP" sz="1300">
              <a:latin typeface="ＭＳ Ｐゴシック" panose="020B0600070205080204" pitchFamily="50" charset="-128"/>
              <a:ea typeface="ＭＳ Ｐゴシック" panose="020B0600070205080204" pitchFamily="50" charset="-128"/>
            </a:rPr>
            <a:t>2,708</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本市は、類似団体と比べて公共施設の数が多いことから、施設管理に係る委託料などの物件費が高くなる傾向がある。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138364</xdr:rowOff>
    </xdr:from>
    <xdr:to>
      <xdr:col>23</xdr:col>
      <xdr:colOff>133350</xdr:colOff>
      <xdr:row>86</xdr:row>
      <xdr:rowOff>21368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11614"/>
          <a:ext cx="838200" cy="5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128576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19242</xdr:rowOff>
    </xdr:from>
    <xdr:to>
      <xdr:col>19</xdr:col>
      <xdr:colOff>133350</xdr:colOff>
      <xdr:row>85</xdr:row>
      <xdr:rowOff>138364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92492"/>
          <a:ext cx="889000" cy="11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157570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74225</xdr:rowOff>
    </xdr:from>
    <xdr:to>
      <xdr:col>15</xdr:col>
      <xdr:colOff>82550</xdr:colOff>
      <xdr:row>85</xdr:row>
      <xdr:rowOff>19242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76025"/>
          <a:ext cx="889000" cy="11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166302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8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122089</xdr:rowOff>
    </xdr:from>
    <xdr:to>
      <xdr:col>11</xdr:col>
      <xdr:colOff>31750</xdr:colOff>
      <xdr:row>84</xdr:row>
      <xdr:rowOff>74225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52439"/>
          <a:ext cx="889000" cy="12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142018</xdr:rowOff>
    </xdr:from>
    <xdr:to>
      <xdr:col>23</xdr:col>
      <xdr:colOff>184150</xdr:colOff>
      <xdr:row>86</xdr:row>
      <xdr:rowOff>72168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1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114095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8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87564</xdr:rowOff>
    </xdr:from>
    <xdr:to>
      <xdr:col>19</xdr:col>
      <xdr:colOff>184150</xdr:colOff>
      <xdr:row>86</xdr:row>
      <xdr:rowOff>17714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2491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4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139892</xdr:rowOff>
    </xdr:from>
    <xdr:to>
      <xdr:col>15</xdr:col>
      <xdr:colOff>133350</xdr:colOff>
      <xdr:row>85</xdr:row>
      <xdr:rowOff>70042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54819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2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23425</xdr:rowOff>
    </xdr:from>
    <xdr:to>
      <xdr:col>11</xdr:col>
      <xdr:colOff>82550</xdr:colOff>
      <xdr:row>84</xdr:row>
      <xdr:rowOff>125025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2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109802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1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71289</xdr:rowOff>
    </xdr:from>
    <xdr:to>
      <xdr:col>7</xdr:col>
      <xdr:colOff>31750</xdr:colOff>
      <xdr:row>84</xdr:row>
      <xdr:rowOff>1439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157666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8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令和２年度においては、退職及び採用並びに年齢による階層変動に係る職員構成の変動が要因となりラスパイレス指数が下がったが、その後横ばいに推移し、令和４年度は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今後も、近隣市の状況を踏まえながら、引き続き給与の適正化に努める。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111125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071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20109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071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88</xdr:row>
      <xdr:rowOff>20109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272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131886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272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140759</xdr:rowOff>
    </xdr:from>
    <xdr:to>
      <xdr:col>73</xdr:col>
      <xdr:colOff>44450</xdr:colOff>
      <xdr:row>88</xdr:row>
      <xdr:rowOff>70909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55686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人下回っているが、厚木市定員管理方針に基づき、将来を見据え、計画的な職員採用等を行うことにより、適正な定員管理に努める。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67098</xdr:rowOff>
    </xdr:from>
    <xdr:to>
      <xdr:col>81</xdr:col>
      <xdr:colOff>44450</xdr:colOff>
      <xdr:row>61</xdr:row>
      <xdr:rowOff>91229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2554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32614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87206</xdr:rowOff>
    </xdr:from>
    <xdr:to>
      <xdr:col>77</xdr:col>
      <xdr:colOff>44450</xdr:colOff>
      <xdr:row>61</xdr:row>
      <xdr:rowOff>91229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4565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87206</xdr:rowOff>
    </xdr:from>
    <xdr:to>
      <xdr:col>72</xdr:col>
      <xdr:colOff>203200</xdr:colOff>
      <xdr:row>61</xdr:row>
      <xdr:rowOff>123402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54565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123402</xdr:rowOff>
    </xdr:from>
    <xdr:to>
      <xdr:col>68</xdr:col>
      <xdr:colOff>152400</xdr:colOff>
      <xdr:row>61</xdr:row>
      <xdr:rowOff>143510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58185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16298</xdr:rowOff>
    </xdr:from>
    <xdr:to>
      <xdr:col>81</xdr:col>
      <xdr:colOff>95250</xdr:colOff>
      <xdr:row>61</xdr:row>
      <xdr:rowOff>117898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32825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1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40429</xdr:rowOff>
    </xdr:from>
    <xdr:to>
      <xdr:col>77</xdr:col>
      <xdr:colOff>95250</xdr:colOff>
      <xdr:row>61</xdr:row>
      <xdr:rowOff>142029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152206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6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36406</xdr:rowOff>
    </xdr:from>
    <xdr:to>
      <xdr:col>73</xdr:col>
      <xdr:colOff>44450</xdr:colOff>
      <xdr:row>61</xdr:row>
      <xdr:rowOff>138006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148183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72602</xdr:rowOff>
    </xdr:from>
    <xdr:to>
      <xdr:col>68</xdr:col>
      <xdr:colOff>203200</xdr:colOff>
      <xdr:row>62</xdr:row>
      <xdr:rowOff>2752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158979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92710</xdr:rowOff>
    </xdr:from>
    <xdr:to>
      <xdr:col>64</xdr:col>
      <xdr:colOff>152400</xdr:colOff>
      <xdr:row>62</xdr:row>
      <xdr:rowOff>22860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分子の要因としては、一般会計及び公共用地特会の元利償還金及び公債費に準ずる債務負担行為の増加等により約</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億円の増となった。また、公債費を軽減する特定財源等については、約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億円増となり、分子全体として約</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憶円（</a:t>
          </a:r>
          <a:r>
            <a:rPr kumimoji="1" lang="en-US" altLang="ja-JP" sz="1300">
              <a:latin typeface="ＭＳ Ｐゴシック" panose="020B0600070205080204" pitchFamily="50" charset="-128"/>
              <a:ea typeface="ＭＳ Ｐゴシック" panose="020B0600070205080204" pitchFamily="50" charset="-128"/>
            </a:rPr>
            <a:t>44.3</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分母の要因としては、法人税割が約</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億円減となったものの、市民税、固定資産税が増となったことなどから約</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結果として、単年度の実質公債費比率については、分子が分母の増加率を上回ったことから、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114602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7781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39</xdr:row>
      <xdr:rowOff>91622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7551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68641</xdr:rowOff>
    </xdr:from>
    <xdr:to>
      <xdr:col>72</xdr:col>
      <xdr:colOff>203200</xdr:colOff>
      <xdr:row>39</xdr:row>
      <xdr:rowOff>80131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551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80131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7437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63802</xdr:rowOff>
    </xdr:from>
    <xdr:to>
      <xdr:col>81</xdr:col>
      <xdr:colOff>95250</xdr:colOff>
      <xdr:row>39</xdr:row>
      <xdr:rowOff>165402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80329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9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129618</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29331</xdr:rowOff>
    </xdr:from>
    <xdr:to>
      <xdr:col>68</xdr:col>
      <xdr:colOff>203200</xdr:colOff>
      <xdr:row>39</xdr:row>
      <xdr:rowOff>130931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141108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令和４年度については、債務負担行為に基づく支出予定額として北部学校給食センターのＰＦＩ事業分等が増となったことから、分子全体として約</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％）の増となった。　</a:t>
          </a:r>
        </a:p>
        <a:p>
          <a:r>
            <a:rPr kumimoji="1" lang="ja-JP" altLang="en-US" sz="1300">
              <a:latin typeface="ＭＳ Ｐゴシック" panose="020B0600070205080204" pitchFamily="50" charset="-128"/>
              <a:ea typeface="ＭＳ Ｐゴシック" panose="020B0600070205080204" pitchFamily="50" charset="-128"/>
            </a:rPr>
            <a:t>　分母としては、市民税や固定資産税が増となったことから約</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結果として、分母、分子ともに増加したものの、分子の増加率が分母のそれを上回ったため、将来負担比率は、前年度の</a:t>
          </a:r>
          <a:r>
            <a:rPr kumimoji="1" lang="en-US" altLang="ja-JP" sz="1300">
              <a:latin typeface="ＭＳ Ｐゴシック" panose="020B0600070205080204" pitchFamily="50" charset="-128"/>
              <a:ea typeface="ＭＳ Ｐゴシック" panose="020B0600070205080204" pitchFamily="50" charset="-128"/>
            </a:rPr>
            <a:t>42.0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44.6</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129117</xdr:rowOff>
    </xdr:from>
    <xdr:to>
      <xdr:col>81</xdr:col>
      <xdr:colOff>44450</xdr:colOff>
      <xdr:row>19</xdr:row>
      <xdr:rowOff>9948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215217"/>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155275</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84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82867</xdr:rowOff>
    </xdr:from>
    <xdr:to>
      <xdr:col>77</xdr:col>
      <xdr:colOff>44450</xdr:colOff>
      <xdr:row>18</xdr:row>
      <xdr:rowOff>129117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168967"/>
          <a:ext cx="889000" cy="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66781</xdr:rowOff>
    </xdr:from>
    <xdr:to>
      <xdr:col>72</xdr:col>
      <xdr:colOff>203200</xdr:colOff>
      <xdr:row>18</xdr:row>
      <xdr:rowOff>82867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15288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110067</xdr:rowOff>
    </xdr:from>
    <xdr:to>
      <xdr:col>73</xdr:col>
      <xdr:colOff>44450</xdr:colOff>
      <xdr:row>16</xdr:row>
      <xdr:rowOff>40217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4445</xdr:rowOff>
    </xdr:from>
    <xdr:to>
      <xdr:col>68</xdr:col>
      <xdr:colOff>152400</xdr:colOff>
      <xdr:row>18</xdr:row>
      <xdr:rowOff>66781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090545"/>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130175</xdr:rowOff>
    </xdr:from>
    <xdr:to>
      <xdr:col>68</xdr:col>
      <xdr:colOff>203200</xdr:colOff>
      <xdr:row>16</xdr:row>
      <xdr:rowOff>60325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130598</xdr:rowOff>
    </xdr:from>
    <xdr:to>
      <xdr:col>81</xdr:col>
      <xdr:colOff>95250</xdr:colOff>
      <xdr:row>19</xdr:row>
      <xdr:rowOff>60748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21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102675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18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78317</xdr:rowOff>
    </xdr:from>
    <xdr:to>
      <xdr:col>77</xdr:col>
      <xdr:colOff>95250</xdr:colOff>
      <xdr:row>19</xdr:row>
      <xdr:rowOff>8467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164694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5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32067</xdr:rowOff>
    </xdr:from>
    <xdr:to>
      <xdr:col>73</xdr:col>
      <xdr:colOff>44450</xdr:colOff>
      <xdr:row>18</xdr:row>
      <xdr:rowOff>133667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1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118444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20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15981</xdr:rowOff>
    </xdr:from>
    <xdr:to>
      <xdr:col>68</xdr:col>
      <xdr:colOff>203200</xdr:colOff>
      <xdr:row>18</xdr:row>
      <xdr:rowOff>117581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102358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8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125095</xdr:rowOff>
    </xdr:from>
    <xdr:to>
      <xdr:col>64</xdr:col>
      <xdr:colOff>152400</xdr:colOff>
      <xdr:row>18</xdr:row>
      <xdr:rowOff>55245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40022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12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223,836
215,291
93.84
107,345,604
101,779,502
5,186,698
49,530,365
63,061,170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令和４年度においては、法人市民税や固定資産税の増加等により分母となる経常一般財源が増加したことに加え、退職手当等の減に伴い分子となる人件費が減少したため、</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ポイント下降した。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39</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373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124477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12700</xdr:rowOff>
    </xdr:from>
    <xdr:to>
      <xdr:col>19</xdr:col>
      <xdr:colOff>187325</xdr:colOff>
      <xdr:row>39</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563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12700</xdr:rowOff>
    </xdr:from>
    <xdr:to>
      <xdr:col>15</xdr:col>
      <xdr:colOff>98425</xdr:colOff>
      <xdr:row>37</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56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8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133350</xdr:rowOff>
    </xdr:from>
    <xdr:to>
      <xdr:col>20</xdr:col>
      <xdr:colOff>38100</xdr:colOff>
      <xdr:row>39</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3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133350</xdr:rowOff>
    </xdr:from>
    <xdr:to>
      <xdr:col>15</xdr:col>
      <xdr:colOff>149225</xdr:colOff>
      <xdr:row>37</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法人市民税や固定産税の増等により分母となる経常一般財源が増加したものの、分子となる定期予防接種事業費の委託料や小学校維持管理事業費等、光熱費高騰に伴う施設管理費が増加したことから、横ばいに推移し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12700</xdr:rowOff>
    </xdr:from>
    <xdr:to>
      <xdr:col>82</xdr:col>
      <xdr:colOff>107950</xdr:colOff>
      <xdr:row>19</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270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64152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35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84138</xdr:rowOff>
    </xdr:from>
    <xdr:to>
      <xdr:col>78</xdr:col>
      <xdr:colOff>69850</xdr:colOff>
      <xdr:row>19</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98788"/>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84138</xdr:rowOff>
    </xdr:from>
    <xdr:to>
      <xdr:col>73</xdr:col>
      <xdr:colOff>180975</xdr:colOff>
      <xdr:row>18</xdr:row>
      <xdr:rowOff>141288</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99878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59390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45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55563</xdr:rowOff>
    </xdr:from>
    <xdr:to>
      <xdr:col>69</xdr:col>
      <xdr:colOff>92075</xdr:colOff>
      <xdr:row>18</xdr:row>
      <xdr:rowOff>141288</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14166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87965</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133350</xdr:rowOff>
    </xdr:from>
    <xdr:to>
      <xdr:col>82</xdr:col>
      <xdr:colOff>158750</xdr:colOff>
      <xdr:row>19</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105427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133350</xdr:rowOff>
    </xdr:from>
    <xdr:to>
      <xdr:col>78</xdr:col>
      <xdr:colOff>120650</xdr:colOff>
      <xdr:row>19</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48277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30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33338</xdr:rowOff>
    </xdr:from>
    <xdr:to>
      <xdr:col>74</xdr:col>
      <xdr:colOff>31750</xdr:colOff>
      <xdr:row>17</xdr:row>
      <xdr:rowOff>134938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119715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90488</xdr:rowOff>
    </xdr:from>
    <xdr:to>
      <xdr:col>69</xdr:col>
      <xdr:colOff>142875</xdr:colOff>
      <xdr:row>19</xdr:row>
      <xdr:rowOff>20638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5415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6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4763</xdr:rowOff>
    </xdr:from>
    <xdr:to>
      <xdr:col>65</xdr:col>
      <xdr:colOff>53975</xdr:colOff>
      <xdr:row>18</xdr:row>
      <xdr:rowOff>106363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91140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7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扶助費に係る経常収支比率は、年々上昇する傾向にある。</a:t>
          </a:r>
        </a:p>
        <a:p>
          <a:r>
            <a:rPr kumimoji="1" lang="ja-JP" altLang="en-US" sz="1300">
              <a:latin typeface="ＭＳ Ｐゴシック" panose="020B0600070205080204" pitchFamily="50" charset="-128"/>
              <a:ea typeface="ＭＳ Ｐゴシック" panose="020B0600070205080204" pitchFamily="50" charset="-128"/>
            </a:rPr>
            <a:t>　令和２年度においては、児童福祉関係事業費の減額の影響に伴い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ポイントの減となったが、令和４年度においては、児童福祉費や社会福祉費といった民生費の扶助費が増額となったものの、分母となる経常一般財源の増加が上回ったため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ポイント下降した。</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37193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1037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51905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118835</xdr:rowOff>
    </xdr:from>
    <xdr:to>
      <xdr:col>19</xdr:col>
      <xdr:colOff>187325</xdr:colOff>
      <xdr:row>59</xdr:row>
      <xdr:rowOff>37193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891485"/>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118835</xdr:rowOff>
    </xdr:from>
    <xdr:to>
      <xdr:col>15</xdr:col>
      <xdr:colOff>98425</xdr:colOff>
      <xdr:row>59</xdr:row>
      <xdr:rowOff>167822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8914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59</xdr:row>
      <xdr:rowOff>167822</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169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138992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57349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80934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157843</xdr:rowOff>
    </xdr:from>
    <xdr:to>
      <xdr:col>20</xdr:col>
      <xdr:colOff>38100</xdr:colOff>
      <xdr:row>59</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72770</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68035</xdr:rowOff>
    </xdr:from>
    <xdr:to>
      <xdr:col>15</xdr:col>
      <xdr:colOff>149225</xdr:colOff>
      <xdr:row>57</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154412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117022</xdr:rowOff>
    </xdr:from>
    <xdr:to>
      <xdr:col>11</xdr:col>
      <xdr:colOff>60325</xdr:colOff>
      <xdr:row>60</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31949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繰出金について、国民健康保険事業特別会計に対する額は減少したものの、介護保険事業特別会計、後期高齢者医療事業特別会計に対する額の増加が減少額をうわまわったことから、その他経費全体として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76200</xdr:rowOff>
    </xdr:from>
    <xdr:to>
      <xdr:col>82</xdr:col>
      <xdr:colOff>107950</xdr:colOff>
      <xdr:row>56</xdr:row>
      <xdr:rowOff>101600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77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143527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120650</xdr:rowOff>
    </xdr:from>
    <xdr:to>
      <xdr:col>78</xdr:col>
      <xdr:colOff>69850</xdr:colOff>
      <xdr:row>56</xdr:row>
      <xdr:rowOff>76200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50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120650</xdr:rowOff>
    </xdr:from>
    <xdr:to>
      <xdr:col>73</xdr:col>
      <xdr:colOff>180975</xdr:colOff>
      <xdr:row>56</xdr:row>
      <xdr:rowOff>88900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50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0</xdr:rowOff>
    </xdr:from>
    <xdr:to>
      <xdr:col>69</xdr:col>
      <xdr:colOff>92075</xdr:colOff>
      <xdr:row>56</xdr:row>
      <xdr:rowOff>88900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0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50800</xdr:rowOff>
    </xdr:from>
    <xdr:to>
      <xdr:col>82</xdr:col>
      <xdr:colOff>158750</xdr:colOff>
      <xdr:row>56</xdr:row>
      <xdr:rowOff>152400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67327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25400</xdr:rowOff>
    </xdr:from>
    <xdr:to>
      <xdr:col>78</xdr:col>
      <xdr:colOff>120650</xdr:colOff>
      <xdr:row>56</xdr:row>
      <xdr:rowOff>127000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137177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69850</xdr:rowOff>
    </xdr:from>
    <xdr:to>
      <xdr:col>74</xdr:col>
      <xdr:colOff>31750</xdr:colOff>
      <xdr:row>56</xdr:row>
      <xdr:rowOff>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60977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令和４年度においては、法人市民税や固定産税の増等により分母となる経常一般財源が増加したものの、分子となる厚木愛甲環境施設組合負担金等の増加が分母を上回ったことから、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061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60706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052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7129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7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51562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0203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28702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020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99077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令和４年度においては、法人市民税や固定産税の増等により分母となる経常一般財源が増加したことに加え、斎場施設整備事業、厚木西公園（ぼうさいの丘）用地取得事業等の償還が完了したことから、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ポイント下降した。</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62230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875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62230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2860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100330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2860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123190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49530</xdr:rowOff>
    </xdr:from>
    <xdr:to>
      <xdr:col>11</xdr:col>
      <xdr:colOff>60325</xdr:colOff>
      <xdr:row>75</xdr:row>
      <xdr:rowOff>151130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161307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令和４年度においては、分子となる物件費等が増額となったものの、人件費が減少したこと、分母となる経常一般財源について法人市民税や固定資産税が増加したこと等により前年度と比較して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ポイント下降した。</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143329</xdr:rowOff>
    </xdr:from>
    <xdr:to>
      <xdr:col>82</xdr:col>
      <xdr:colOff>107950</xdr:colOff>
      <xdr:row>77</xdr:row>
      <xdr:rowOff>167821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5671800" y="13173529"/>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109056</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146050</xdr:rowOff>
    </xdr:from>
    <xdr:to>
      <xdr:col>78</xdr:col>
      <xdr:colOff>69850</xdr:colOff>
      <xdr:row>77</xdr:row>
      <xdr:rowOff>167821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4782800" y="12661900"/>
          <a:ext cx="8890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60070</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146050</xdr:rowOff>
    </xdr:from>
    <xdr:to>
      <xdr:col>73</xdr:col>
      <xdr:colOff>180975</xdr:colOff>
      <xdr:row>76</xdr:row>
      <xdr:rowOff>121557</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893800" y="12661900"/>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116115</xdr:rowOff>
    </xdr:from>
    <xdr:to>
      <xdr:col>69</xdr:col>
      <xdr:colOff>92075</xdr:colOff>
      <xdr:row>76</xdr:row>
      <xdr:rowOff>121557</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004800" y="12803415"/>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94541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64606</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117021</xdr:rowOff>
    </xdr:from>
    <xdr:to>
      <xdr:col>78</xdr:col>
      <xdr:colOff>120650</xdr:colOff>
      <xdr:row>78</xdr:row>
      <xdr:rowOff>47171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31948</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340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95250</xdr:rowOff>
    </xdr:from>
    <xdr:to>
      <xdr:col>74</xdr:col>
      <xdr:colOff>31750</xdr:colOff>
      <xdr:row>74</xdr:row>
      <xdr:rowOff>25400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35577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70757</xdr:rowOff>
    </xdr:from>
    <xdr:to>
      <xdr:col>69</xdr:col>
      <xdr:colOff>142875</xdr:colOff>
      <xdr:row>77</xdr:row>
      <xdr:rowOff>907</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11084</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65315</xdr:rowOff>
    </xdr:from>
    <xdr:to>
      <xdr:col>65</xdr:col>
      <xdr:colOff>53975</xdr:colOff>
      <xdr:row>74</xdr:row>
      <xdr:rowOff>166915</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5642</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57092</xdr:rowOff>
    </xdr:from>
    <xdr:to>
      <xdr:col>29</xdr:col>
      <xdr:colOff>127000</xdr:colOff>
      <xdr:row>16</xdr:row>
      <xdr:rowOff>101375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47917"/>
          <a:ext cx="647700" cy="4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12659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90663</xdr:rowOff>
    </xdr:from>
    <xdr:to>
      <xdr:col>26</xdr:col>
      <xdr:colOff>50800</xdr:colOff>
      <xdr:row>16</xdr:row>
      <xdr:rowOff>101375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81488"/>
          <a:ext cx="698500" cy="10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147108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9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90663</xdr:rowOff>
    </xdr:from>
    <xdr:to>
      <xdr:col>22</xdr:col>
      <xdr:colOff>114300</xdr:colOff>
      <xdr:row>16</xdr:row>
      <xdr:rowOff>104739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81488"/>
          <a:ext cx="698500" cy="1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165723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104739</xdr:rowOff>
    </xdr:from>
    <xdr:to>
      <xdr:col>18</xdr:col>
      <xdr:colOff>177800</xdr:colOff>
      <xdr:row>16</xdr:row>
      <xdr:rowOff>134293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95564"/>
          <a:ext cx="698500" cy="29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53350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77843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6292</xdr:rowOff>
    </xdr:from>
    <xdr:to>
      <xdr:col>29</xdr:col>
      <xdr:colOff>177800</xdr:colOff>
      <xdr:row>16</xdr:row>
      <xdr:rowOff>107892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97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22819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4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50575</xdr:rowOff>
    </xdr:from>
    <xdr:to>
      <xdr:col>26</xdr:col>
      <xdr:colOff>101600</xdr:colOff>
      <xdr:row>16</xdr:row>
      <xdr:rowOff>152175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162352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1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39863</xdr:rowOff>
    </xdr:from>
    <xdr:to>
      <xdr:col>22</xdr:col>
      <xdr:colOff>165100</xdr:colOff>
      <xdr:row>16</xdr:row>
      <xdr:rowOff>141463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30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151640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9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53939</xdr:rowOff>
    </xdr:from>
    <xdr:to>
      <xdr:col>19</xdr:col>
      <xdr:colOff>38100</xdr:colOff>
      <xdr:row>16</xdr:row>
      <xdr:rowOff>155539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44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165716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1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83493</xdr:rowOff>
    </xdr:from>
    <xdr:to>
      <xdr:col>15</xdr:col>
      <xdr:colOff>101600</xdr:colOff>
      <xdr:row>17</xdr:row>
      <xdr:rowOff>13643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74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23820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4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134810</xdr:rowOff>
    </xdr:from>
    <xdr:to>
      <xdr:col>29</xdr:col>
      <xdr:colOff>127000</xdr:colOff>
      <xdr:row>37</xdr:row>
      <xdr:rowOff>225641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59510"/>
          <a:ext cx="647700" cy="90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49141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02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225641</xdr:rowOff>
    </xdr:from>
    <xdr:to>
      <xdr:col>26</xdr:col>
      <xdr:colOff>50800</xdr:colOff>
      <xdr:row>37</xdr:row>
      <xdr:rowOff>228918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50341"/>
          <a:ext cx="6985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46702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9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185179</xdr:rowOff>
    </xdr:from>
    <xdr:to>
      <xdr:col>22</xdr:col>
      <xdr:colOff>114300</xdr:colOff>
      <xdr:row>37</xdr:row>
      <xdr:rowOff>228918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09879"/>
          <a:ext cx="698500" cy="43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73944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2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185179</xdr:rowOff>
    </xdr:from>
    <xdr:to>
      <xdr:col>18</xdr:col>
      <xdr:colOff>177800</xdr:colOff>
      <xdr:row>37</xdr:row>
      <xdr:rowOff>248272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09879"/>
          <a:ext cx="698500" cy="6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223575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65028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1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84010</xdr:rowOff>
    </xdr:from>
    <xdr:to>
      <xdr:col>29</xdr:col>
      <xdr:colOff>177800</xdr:colOff>
      <xdr:row>37</xdr:row>
      <xdr:rowOff>185610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0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56087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8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174841</xdr:rowOff>
    </xdr:from>
    <xdr:to>
      <xdr:col>26</xdr:col>
      <xdr:colOff>101600</xdr:colOff>
      <xdr:row>37</xdr:row>
      <xdr:rowOff>276441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9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261218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85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178118</xdr:rowOff>
    </xdr:from>
    <xdr:to>
      <xdr:col>22</xdr:col>
      <xdr:colOff>165100</xdr:colOff>
      <xdr:row>37</xdr:row>
      <xdr:rowOff>279718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02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264495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8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134379</xdr:rowOff>
    </xdr:from>
    <xdr:to>
      <xdr:col>19</xdr:col>
      <xdr:colOff>38100</xdr:colOff>
      <xdr:row>37</xdr:row>
      <xdr:rowOff>235979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5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74706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2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197472</xdr:rowOff>
    </xdr:from>
    <xdr:to>
      <xdr:col>15</xdr:col>
      <xdr:colOff>101600</xdr:colOff>
      <xdr:row>37</xdr:row>
      <xdr:rowOff>299072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22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283849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0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223,836
215,291
93.84
107,345,604
101,779,502
5,186,698
49,530,365
63,061,170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100021</xdr:rowOff>
    </xdr:from>
    <xdr:to>
      <xdr:col>24</xdr:col>
      <xdr:colOff>63500</xdr:colOff>
      <xdr:row>33</xdr:row>
      <xdr:rowOff>158445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757871"/>
          <a:ext cx="838200" cy="5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100021</xdr:rowOff>
    </xdr:from>
    <xdr:to>
      <xdr:col>19</xdr:col>
      <xdr:colOff>177800</xdr:colOff>
      <xdr:row>33</xdr:row>
      <xdr:rowOff>119975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57871"/>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67621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119975</xdr:rowOff>
    </xdr:from>
    <xdr:to>
      <xdr:col>15</xdr:col>
      <xdr:colOff>50800</xdr:colOff>
      <xdr:row>34</xdr:row>
      <xdr:rowOff>8745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77825"/>
          <a:ext cx="889000" cy="6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8745</xdr:rowOff>
    </xdr:from>
    <xdr:to>
      <xdr:col>10</xdr:col>
      <xdr:colOff>114300</xdr:colOff>
      <xdr:row>34</xdr:row>
      <xdr:rowOff>157269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38045"/>
          <a:ext cx="889000" cy="1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107645</xdr:rowOff>
    </xdr:from>
    <xdr:to>
      <xdr:col>24</xdr:col>
      <xdr:colOff>114300</xdr:colOff>
      <xdr:row>34</xdr:row>
      <xdr:rowOff>37795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130522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1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49221</xdr:rowOff>
    </xdr:from>
    <xdr:to>
      <xdr:col>20</xdr:col>
      <xdr:colOff>38100</xdr:colOff>
      <xdr:row>33</xdr:row>
      <xdr:rowOff>150821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0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167348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69175</xdr:rowOff>
    </xdr:from>
    <xdr:to>
      <xdr:col>15</xdr:col>
      <xdr:colOff>101600</xdr:colOff>
      <xdr:row>33</xdr:row>
      <xdr:rowOff>170775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15852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129395</xdr:rowOff>
    </xdr:from>
    <xdr:to>
      <xdr:col>10</xdr:col>
      <xdr:colOff>165100</xdr:colOff>
      <xdr:row>34</xdr:row>
      <xdr:rowOff>59545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76072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6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106469</xdr:rowOff>
    </xdr:from>
    <xdr:to>
      <xdr:col>6</xdr:col>
      <xdr:colOff>38100</xdr:colOff>
      <xdr:row>35</xdr:row>
      <xdr:rowOff>36619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3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53146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1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91283</xdr:rowOff>
    </xdr:from>
    <xdr:to>
      <xdr:col>24</xdr:col>
      <xdr:colOff>62865</xdr:colOff>
      <xdr:row>58</xdr:row>
      <xdr:rowOff>161280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3783"/>
          <a:ext cx="1270" cy="144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161280</xdr:rowOff>
    </xdr:from>
    <xdr:to>
      <xdr:col>24</xdr:col>
      <xdr:colOff>152400</xdr:colOff>
      <xdr:row>58</xdr:row>
      <xdr:rowOff>161280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0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37960</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91283</xdr:rowOff>
    </xdr:from>
    <xdr:to>
      <xdr:col>24</xdr:col>
      <xdr:colOff>152400</xdr:colOff>
      <xdr:row>50</xdr:row>
      <xdr:rowOff>91283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93249</xdr:rowOff>
    </xdr:from>
    <xdr:to>
      <xdr:col>24</xdr:col>
      <xdr:colOff>63500</xdr:colOff>
      <xdr:row>52</xdr:row>
      <xdr:rowOff>168961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008649"/>
          <a:ext cx="838200" cy="7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15069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44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36642</xdr:rowOff>
    </xdr:from>
    <xdr:to>
      <xdr:col>24</xdr:col>
      <xdr:colOff>114300</xdr:colOff>
      <xdr:row>55</xdr:row>
      <xdr:rowOff>138242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168961</xdr:rowOff>
    </xdr:from>
    <xdr:to>
      <xdr:col>19</xdr:col>
      <xdr:colOff>177800</xdr:colOff>
      <xdr:row>54</xdr:row>
      <xdr:rowOff>118669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084361"/>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155925</xdr:rowOff>
    </xdr:from>
    <xdr:to>
      <xdr:col>20</xdr:col>
      <xdr:colOff>38100</xdr:colOff>
      <xdr:row>56</xdr:row>
      <xdr:rowOff>86075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77202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118669</xdr:rowOff>
    </xdr:from>
    <xdr:to>
      <xdr:col>15</xdr:col>
      <xdr:colOff>50800</xdr:colOff>
      <xdr:row>55</xdr:row>
      <xdr:rowOff>40670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376969"/>
          <a:ext cx="889000" cy="9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147833</xdr:rowOff>
    </xdr:from>
    <xdr:to>
      <xdr:col>15</xdr:col>
      <xdr:colOff>101600</xdr:colOff>
      <xdr:row>58</xdr:row>
      <xdr:rowOff>77983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69110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40670</xdr:rowOff>
    </xdr:from>
    <xdr:to>
      <xdr:col>10</xdr:col>
      <xdr:colOff>114300</xdr:colOff>
      <xdr:row>56</xdr:row>
      <xdr:rowOff>54204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70420"/>
          <a:ext cx="889000" cy="18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137500</xdr:rowOff>
    </xdr:from>
    <xdr:to>
      <xdr:col>10</xdr:col>
      <xdr:colOff>165100</xdr:colOff>
      <xdr:row>58</xdr:row>
      <xdr:rowOff>67650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58777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120904</xdr:rowOff>
    </xdr:from>
    <xdr:to>
      <xdr:col>6</xdr:col>
      <xdr:colOff>38100</xdr:colOff>
      <xdr:row>59</xdr:row>
      <xdr:rowOff>51054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42181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42449</xdr:rowOff>
    </xdr:from>
    <xdr:to>
      <xdr:col>24</xdr:col>
      <xdr:colOff>114300</xdr:colOff>
      <xdr:row>52</xdr:row>
      <xdr:rowOff>144049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9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65326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80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118161</xdr:rowOff>
    </xdr:from>
    <xdr:to>
      <xdr:col>20</xdr:col>
      <xdr:colOff>38100</xdr:colOff>
      <xdr:row>53</xdr:row>
      <xdr:rowOff>48311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0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64838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80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67869</xdr:rowOff>
    </xdr:from>
    <xdr:to>
      <xdr:col>15</xdr:col>
      <xdr:colOff>101600</xdr:colOff>
      <xdr:row>54</xdr:row>
      <xdr:rowOff>169469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2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14546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1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161320</xdr:rowOff>
    </xdr:from>
    <xdr:to>
      <xdr:col>10</xdr:col>
      <xdr:colOff>165100</xdr:colOff>
      <xdr:row>55</xdr:row>
      <xdr:rowOff>91470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107997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1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3404</xdr:rowOff>
    </xdr:from>
    <xdr:to>
      <xdr:col>6</xdr:col>
      <xdr:colOff>38100</xdr:colOff>
      <xdr:row>56</xdr:row>
      <xdr:rowOff>105004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0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121531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7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155336</xdr:rowOff>
    </xdr:from>
    <xdr:to>
      <xdr:col>24</xdr:col>
      <xdr:colOff>63500</xdr:colOff>
      <xdr:row>76</xdr:row>
      <xdr:rowOff>161234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85536"/>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147657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7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161234</xdr:rowOff>
    </xdr:from>
    <xdr:to>
      <xdr:col>19</xdr:col>
      <xdr:colOff>177800</xdr:colOff>
      <xdr:row>76</xdr:row>
      <xdr:rowOff>165714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91434"/>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96221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9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165714</xdr:rowOff>
    </xdr:from>
    <xdr:to>
      <xdr:col>15</xdr:col>
      <xdr:colOff>50800</xdr:colOff>
      <xdr:row>76</xdr:row>
      <xdr:rowOff>166949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95914"/>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99102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166949</xdr:rowOff>
    </xdr:from>
    <xdr:to>
      <xdr:col>10</xdr:col>
      <xdr:colOff>114300</xdr:colOff>
      <xdr:row>77</xdr:row>
      <xdr:rowOff>31938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97149"/>
          <a:ext cx="8890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141668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147063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104536</xdr:rowOff>
    </xdr:from>
    <xdr:to>
      <xdr:col>24</xdr:col>
      <xdr:colOff>114300</xdr:colOff>
      <xdr:row>77</xdr:row>
      <xdr:rowOff>34686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127413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8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110434</xdr:rowOff>
    </xdr:from>
    <xdr:to>
      <xdr:col>20</xdr:col>
      <xdr:colOff>38100</xdr:colOff>
      <xdr:row>77</xdr:row>
      <xdr:rowOff>40584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4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57111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91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114914</xdr:rowOff>
    </xdr:from>
    <xdr:to>
      <xdr:col>15</xdr:col>
      <xdr:colOff>101600</xdr:colOff>
      <xdr:row>77</xdr:row>
      <xdr:rowOff>45064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4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61592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2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116149</xdr:rowOff>
    </xdr:from>
    <xdr:to>
      <xdr:col>10</xdr:col>
      <xdr:colOff>165100</xdr:colOff>
      <xdr:row>77</xdr:row>
      <xdr:rowOff>46299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62826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92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152588</xdr:rowOff>
    </xdr:from>
    <xdr:to>
      <xdr:col>6</xdr:col>
      <xdr:colOff>38100</xdr:colOff>
      <xdr:row>77</xdr:row>
      <xdr:rowOff>82738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8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99265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5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146253</xdr:rowOff>
    </xdr:from>
    <xdr:to>
      <xdr:col>24</xdr:col>
      <xdr:colOff>63500</xdr:colOff>
      <xdr:row>95</xdr:row>
      <xdr:rowOff>56566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091103"/>
          <a:ext cx="838200" cy="2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128267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16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146253</xdr:rowOff>
    </xdr:from>
    <xdr:to>
      <xdr:col>19</xdr:col>
      <xdr:colOff>177800</xdr:colOff>
      <xdr:row>96</xdr:row>
      <xdr:rowOff>73330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091103"/>
          <a:ext cx="889000" cy="4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22426</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73330</xdr:rowOff>
    </xdr:from>
    <xdr:to>
      <xdr:col>15</xdr:col>
      <xdr:colOff>50800</xdr:colOff>
      <xdr:row>96</xdr:row>
      <xdr:rowOff>170542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32530"/>
          <a:ext cx="889000" cy="9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150728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170542</xdr:rowOff>
    </xdr:from>
    <xdr:to>
      <xdr:col>10</xdr:col>
      <xdr:colOff>114300</xdr:colOff>
      <xdr:row>97</xdr:row>
      <xdr:rowOff>93542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29742"/>
          <a:ext cx="889000" cy="9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17206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66127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5766</xdr:rowOff>
    </xdr:from>
    <xdr:to>
      <xdr:col>24</xdr:col>
      <xdr:colOff>114300</xdr:colOff>
      <xdr:row>95</xdr:row>
      <xdr:rowOff>107366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28643</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4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95453</xdr:rowOff>
    </xdr:from>
    <xdr:to>
      <xdr:col>20</xdr:col>
      <xdr:colOff>38100</xdr:colOff>
      <xdr:row>94</xdr:row>
      <xdr:rowOff>25603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42130</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81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22530</xdr:rowOff>
    </xdr:from>
    <xdr:to>
      <xdr:col>15</xdr:col>
      <xdr:colOff>101600</xdr:colOff>
      <xdr:row>96</xdr:row>
      <xdr:rowOff>124130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140657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25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119742</xdr:rowOff>
    </xdr:from>
    <xdr:to>
      <xdr:col>10</xdr:col>
      <xdr:colOff>165100</xdr:colOff>
      <xdr:row>97</xdr:row>
      <xdr:rowOff>49892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66419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35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42742</xdr:rowOff>
    </xdr:from>
    <xdr:to>
      <xdr:col>6</xdr:col>
      <xdr:colOff>38100</xdr:colOff>
      <xdr:row>97</xdr:row>
      <xdr:rowOff>144342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7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160869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4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40705</xdr:rowOff>
    </xdr:from>
    <xdr:to>
      <xdr:col>54</xdr:col>
      <xdr:colOff>189865</xdr:colOff>
      <xdr:row>37</xdr:row>
      <xdr:rowOff>115403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870005"/>
          <a:ext cx="1270" cy="589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119230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115403</xdr:rowOff>
    </xdr:from>
    <xdr:to>
      <xdr:col>55</xdr:col>
      <xdr:colOff>88900</xdr:colOff>
      <xdr:row>37</xdr:row>
      <xdr:rowOff>115403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5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158832</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64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40705</xdr:rowOff>
    </xdr:from>
    <xdr:to>
      <xdr:col>55</xdr:col>
      <xdr:colOff>88900</xdr:colOff>
      <xdr:row>34</xdr:row>
      <xdr:rowOff>40705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87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32726</xdr:rowOff>
    </xdr:from>
    <xdr:to>
      <xdr:col>55</xdr:col>
      <xdr:colOff>0</xdr:colOff>
      <xdr:row>37</xdr:row>
      <xdr:rowOff>82104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76376"/>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118396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1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95519</xdr:rowOff>
    </xdr:from>
    <xdr:to>
      <xdr:col>55</xdr:col>
      <xdr:colOff>50800</xdr:colOff>
      <xdr:row>37</xdr:row>
      <xdr:rowOff>25669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6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169701</xdr:rowOff>
    </xdr:from>
    <xdr:to>
      <xdr:col>50</xdr:col>
      <xdr:colOff>114300</xdr:colOff>
      <xdr:row>37</xdr:row>
      <xdr:rowOff>82104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13201"/>
          <a:ext cx="889000" cy="11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152679</xdr:rowOff>
    </xdr:from>
    <xdr:to>
      <xdr:col>50</xdr:col>
      <xdr:colOff>165100</xdr:colOff>
      <xdr:row>37</xdr:row>
      <xdr:rowOff>82829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99356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169701</xdr:rowOff>
    </xdr:from>
    <xdr:to>
      <xdr:col>45</xdr:col>
      <xdr:colOff>177800</xdr:colOff>
      <xdr:row>38</xdr:row>
      <xdr:rowOff>45604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13201"/>
          <a:ext cx="889000" cy="124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62262</xdr:rowOff>
    </xdr:from>
    <xdr:to>
      <xdr:col>46</xdr:col>
      <xdr:colOff>38100</xdr:colOff>
      <xdr:row>30</xdr:row>
      <xdr:rowOff>163862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8939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8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45604</xdr:rowOff>
    </xdr:from>
    <xdr:to>
      <xdr:col>41</xdr:col>
      <xdr:colOff>50800</xdr:colOff>
      <xdr:row>38</xdr:row>
      <xdr:rowOff>56120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60704"/>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36616</xdr:rowOff>
    </xdr:from>
    <xdr:to>
      <xdr:col>41</xdr:col>
      <xdr:colOff>101600</xdr:colOff>
      <xdr:row>37</xdr:row>
      <xdr:rowOff>138216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154743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41395</xdr:rowOff>
    </xdr:from>
    <xdr:to>
      <xdr:col>36</xdr:col>
      <xdr:colOff>165100</xdr:colOff>
      <xdr:row>37</xdr:row>
      <xdr:rowOff>142995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159522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153376</xdr:rowOff>
    </xdr:from>
    <xdr:to>
      <xdr:col>55</xdr:col>
      <xdr:colOff>50800</xdr:colOff>
      <xdr:row>37</xdr:row>
      <xdr:rowOff>83526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73945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4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31304</xdr:rowOff>
    </xdr:from>
    <xdr:to>
      <xdr:col>50</xdr:col>
      <xdr:colOff>165100</xdr:colOff>
      <xdr:row>37</xdr:row>
      <xdr:rowOff>132904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124031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118901</xdr:rowOff>
    </xdr:from>
    <xdr:to>
      <xdr:col>46</xdr:col>
      <xdr:colOff>38100</xdr:colOff>
      <xdr:row>31</xdr:row>
      <xdr:rowOff>49051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40178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5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166254</xdr:rowOff>
    </xdr:from>
    <xdr:to>
      <xdr:col>41</xdr:col>
      <xdr:colOff>101600</xdr:colOff>
      <xdr:row>38</xdr:row>
      <xdr:rowOff>96404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87531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0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5320</xdr:rowOff>
    </xdr:from>
    <xdr:to>
      <xdr:col>36</xdr:col>
      <xdr:colOff>165100</xdr:colOff>
      <xdr:row>38</xdr:row>
      <xdr:rowOff>106920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98047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1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42717</xdr:rowOff>
    </xdr:from>
    <xdr:to>
      <xdr:col>55</xdr:col>
      <xdr:colOff>0</xdr:colOff>
      <xdr:row>56</xdr:row>
      <xdr:rowOff>28277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472467"/>
          <a:ext cx="838200" cy="15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160043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9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170599</xdr:rowOff>
    </xdr:from>
    <xdr:to>
      <xdr:col>50</xdr:col>
      <xdr:colOff>114300</xdr:colOff>
      <xdr:row>56</xdr:row>
      <xdr:rowOff>28277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428899"/>
          <a:ext cx="889000" cy="20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36351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170599</xdr:rowOff>
    </xdr:from>
    <xdr:to>
      <xdr:col>45</xdr:col>
      <xdr:colOff>177800</xdr:colOff>
      <xdr:row>55</xdr:row>
      <xdr:rowOff>81750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428899"/>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157605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73940</xdr:rowOff>
    </xdr:from>
    <xdr:to>
      <xdr:col>41</xdr:col>
      <xdr:colOff>50800</xdr:colOff>
      <xdr:row>55</xdr:row>
      <xdr:rowOff>81750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332240"/>
          <a:ext cx="889000" cy="17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104760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124058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163367</xdr:rowOff>
    </xdr:from>
    <xdr:to>
      <xdr:col>55</xdr:col>
      <xdr:colOff>50800</xdr:colOff>
      <xdr:row>55</xdr:row>
      <xdr:rowOff>93517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2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14794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7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148927</xdr:rowOff>
    </xdr:from>
    <xdr:to>
      <xdr:col>50</xdr:col>
      <xdr:colOff>165100</xdr:colOff>
      <xdr:row>56</xdr:row>
      <xdr:rowOff>79077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5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95604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35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119799</xdr:rowOff>
    </xdr:from>
    <xdr:to>
      <xdr:col>46</xdr:col>
      <xdr:colOff>38100</xdr:colOff>
      <xdr:row>55</xdr:row>
      <xdr:rowOff>49949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37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66476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1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30950</xdr:rowOff>
    </xdr:from>
    <xdr:to>
      <xdr:col>41</xdr:col>
      <xdr:colOff>101600</xdr:colOff>
      <xdr:row>55</xdr:row>
      <xdr:rowOff>132550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149077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23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23140</xdr:rowOff>
    </xdr:from>
    <xdr:to>
      <xdr:col>36</xdr:col>
      <xdr:colOff>165100</xdr:colOff>
      <xdr:row>54</xdr:row>
      <xdr:rowOff>124740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28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141267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05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79252</xdr:rowOff>
    </xdr:from>
    <xdr:to>
      <xdr:col>55</xdr:col>
      <xdr:colOff>0</xdr:colOff>
      <xdr:row>76</xdr:row>
      <xdr:rowOff>99335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938002"/>
          <a:ext cx="838200" cy="19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74413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2474</xdr:rowOff>
    </xdr:from>
    <xdr:to>
      <xdr:col>50</xdr:col>
      <xdr:colOff>114300</xdr:colOff>
      <xdr:row>76</xdr:row>
      <xdr:rowOff>99335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032674"/>
          <a:ext cx="889000" cy="9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113471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31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2474</xdr:rowOff>
    </xdr:from>
    <xdr:to>
      <xdr:col>45</xdr:col>
      <xdr:colOff>177800</xdr:colOff>
      <xdr:row>76</xdr:row>
      <xdr:rowOff>146852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032674"/>
          <a:ext cx="889000" cy="14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138422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163181</xdr:rowOff>
    </xdr:from>
    <xdr:to>
      <xdr:col>41</xdr:col>
      <xdr:colOff>50800</xdr:colOff>
      <xdr:row>76</xdr:row>
      <xdr:rowOff>146852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021931"/>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70004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123237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28452</xdr:rowOff>
    </xdr:from>
    <xdr:to>
      <xdr:col>55</xdr:col>
      <xdr:colOff>50800</xdr:colOff>
      <xdr:row>75</xdr:row>
      <xdr:rowOff>130052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8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51329</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7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48535</xdr:rowOff>
    </xdr:from>
    <xdr:to>
      <xdr:col>50</xdr:col>
      <xdr:colOff>165100</xdr:colOff>
      <xdr:row>76</xdr:row>
      <xdr:rowOff>150135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07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166663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85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123125</xdr:rowOff>
    </xdr:from>
    <xdr:to>
      <xdr:col>46</xdr:col>
      <xdr:colOff>38100</xdr:colOff>
      <xdr:row>76</xdr:row>
      <xdr:rowOff>53274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9818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69802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75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96052</xdr:rowOff>
    </xdr:from>
    <xdr:to>
      <xdr:col>41</xdr:col>
      <xdr:colOff>101600</xdr:colOff>
      <xdr:row>77</xdr:row>
      <xdr:rowOff>26202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42729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9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112381</xdr:rowOff>
    </xdr:from>
    <xdr:to>
      <xdr:col>36</xdr:col>
      <xdr:colOff>165100</xdr:colOff>
      <xdr:row>76</xdr:row>
      <xdr:rowOff>42531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9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59058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74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19751</xdr:rowOff>
    </xdr:from>
    <xdr:to>
      <xdr:col>55</xdr:col>
      <xdr:colOff>0</xdr:colOff>
      <xdr:row>95</xdr:row>
      <xdr:rowOff>127910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307501"/>
          <a:ext cx="838200" cy="10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141919</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08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141822</xdr:rowOff>
    </xdr:from>
    <xdr:to>
      <xdr:col>50</xdr:col>
      <xdr:colOff>114300</xdr:colOff>
      <xdr:row>95</xdr:row>
      <xdr:rowOff>127910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258122"/>
          <a:ext cx="889000" cy="15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12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90878</xdr:rowOff>
    </xdr:from>
    <xdr:to>
      <xdr:col>45</xdr:col>
      <xdr:colOff>177800</xdr:colOff>
      <xdr:row>94</xdr:row>
      <xdr:rowOff>141822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207178"/>
          <a:ext cx="889000" cy="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60763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90878</xdr:rowOff>
    </xdr:from>
    <xdr:to>
      <xdr:col>41</xdr:col>
      <xdr:colOff>50800</xdr:colOff>
      <xdr:row>94</xdr:row>
      <xdr:rowOff>158412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207178"/>
          <a:ext cx="889000" cy="6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22195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140401</xdr:rowOff>
    </xdr:from>
    <xdr:to>
      <xdr:col>55</xdr:col>
      <xdr:colOff>50800</xdr:colOff>
      <xdr:row>95</xdr:row>
      <xdr:rowOff>70551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25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118828</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2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77110</xdr:rowOff>
    </xdr:from>
    <xdr:to>
      <xdr:col>50</xdr:col>
      <xdr:colOff>165100</xdr:colOff>
      <xdr:row>96</xdr:row>
      <xdr:rowOff>7260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3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169837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4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91022</xdr:rowOff>
    </xdr:from>
    <xdr:to>
      <xdr:col>46</xdr:col>
      <xdr:colOff>38100</xdr:colOff>
      <xdr:row>95</xdr:row>
      <xdr:rowOff>21172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20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37699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9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40078</xdr:rowOff>
    </xdr:from>
    <xdr:to>
      <xdr:col>41</xdr:col>
      <xdr:colOff>101600</xdr:colOff>
      <xdr:row>94</xdr:row>
      <xdr:rowOff>141678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15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158205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593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107612</xdr:rowOff>
    </xdr:from>
    <xdr:to>
      <xdr:col>36</xdr:col>
      <xdr:colOff>165100</xdr:colOff>
      <xdr:row>95</xdr:row>
      <xdr:rowOff>37762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2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28889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31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142078</xdr:rowOff>
    </xdr:from>
    <xdr:to>
      <xdr:col>85</xdr:col>
      <xdr:colOff>127000</xdr:colOff>
      <xdr:row>77</xdr:row>
      <xdr:rowOff>149988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343728"/>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33938</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64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149988</xdr:rowOff>
    </xdr:from>
    <xdr:to>
      <xdr:col>81</xdr:col>
      <xdr:colOff>50800</xdr:colOff>
      <xdr:row>78</xdr:row>
      <xdr:rowOff>8917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351638"/>
          <a:ext cx="889000" cy="3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148917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156845</xdr:rowOff>
    </xdr:from>
    <xdr:to>
      <xdr:col>76</xdr:col>
      <xdr:colOff>114300</xdr:colOff>
      <xdr:row>78</xdr:row>
      <xdr:rowOff>8917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358495"/>
          <a:ext cx="889000" cy="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165719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156845</xdr:rowOff>
    </xdr:from>
    <xdr:to>
      <xdr:col>71</xdr:col>
      <xdr:colOff>177800</xdr:colOff>
      <xdr:row>77</xdr:row>
      <xdr:rowOff>170332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35849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91278</xdr:rowOff>
    </xdr:from>
    <xdr:to>
      <xdr:col>85</xdr:col>
      <xdr:colOff>177800</xdr:colOff>
      <xdr:row>78</xdr:row>
      <xdr:rowOff>21428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69705</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7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99188</xdr:rowOff>
    </xdr:from>
    <xdr:to>
      <xdr:col>81</xdr:col>
      <xdr:colOff>101600</xdr:colOff>
      <xdr:row>78</xdr:row>
      <xdr:rowOff>29338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20465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129567</xdr:rowOff>
    </xdr:from>
    <xdr:to>
      <xdr:col>76</xdr:col>
      <xdr:colOff>165100</xdr:colOff>
      <xdr:row>78</xdr:row>
      <xdr:rowOff>59717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50844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106045</xdr:rowOff>
    </xdr:from>
    <xdr:to>
      <xdr:col>72</xdr:col>
      <xdr:colOff>38100</xdr:colOff>
      <xdr:row>78</xdr:row>
      <xdr:rowOff>36195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27322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0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119532</xdr:rowOff>
    </xdr:from>
    <xdr:to>
      <xdr:col>67</xdr:col>
      <xdr:colOff>101600</xdr:colOff>
      <xdr:row>78</xdr:row>
      <xdr:rowOff>49682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40809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1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63381</xdr:rowOff>
    </xdr:from>
    <xdr:to>
      <xdr:col>85</xdr:col>
      <xdr:colOff>127000</xdr:colOff>
      <xdr:row>95</xdr:row>
      <xdr:rowOff>98847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008231"/>
          <a:ext cx="838200" cy="37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149100</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08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5611</xdr:rowOff>
    </xdr:from>
    <xdr:to>
      <xdr:col>81</xdr:col>
      <xdr:colOff>50800</xdr:colOff>
      <xdr:row>95</xdr:row>
      <xdr:rowOff>98847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121911"/>
          <a:ext cx="889000" cy="26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59163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5611</xdr:rowOff>
    </xdr:from>
    <xdr:to>
      <xdr:col>76</xdr:col>
      <xdr:colOff>114300</xdr:colOff>
      <xdr:row>96</xdr:row>
      <xdr:rowOff>129087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121911"/>
          <a:ext cx="889000" cy="46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88129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89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9333</xdr:rowOff>
    </xdr:from>
    <xdr:to>
      <xdr:col>71</xdr:col>
      <xdr:colOff>177800</xdr:colOff>
      <xdr:row>96</xdr:row>
      <xdr:rowOff>129087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297083"/>
          <a:ext cx="889000" cy="29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79965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88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67327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12581</xdr:rowOff>
    </xdr:from>
    <xdr:to>
      <xdr:col>85</xdr:col>
      <xdr:colOff>177800</xdr:colOff>
      <xdr:row>93</xdr:row>
      <xdr:rowOff>114181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595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35458</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580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48047</xdr:rowOff>
    </xdr:from>
    <xdr:to>
      <xdr:col>81</xdr:col>
      <xdr:colOff>101600</xdr:colOff>
      <xdr:row>95</xdr:row>
      <xdr:rowOff>149647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33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166174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1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126261</xdr:rowOff>
    </xdr:from>
    <xdr:to>
      <xdr:col>76</xdr:col>
      <xdr:colOff>165100</xdr:colOff>
      <xdr:row>94</xdr:row>
      <xdr:rowOff>56411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0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72938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58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78287</xdr:rowOff>
    </xdr:from>
    <xdr:to>
      <xdr:col>72</xdr:col>
      <xdr:colOff>38100</xdr:colOff>
      <xdr:row>97</xdr:row>
      <xdr:rowOff>8437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5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24964</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31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129983</xdr:rowOff>
    </xdr:from>
    <xdr:to>
      <xdr:col>67</xdr:col>
      <xdr:colOff>101600</xdr:colOff>
      <xdr:row>95</xdr:row>
      <xdr:rowOff>60133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24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76660</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0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167894</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654294"/>
          <a:ext cx="1269" cy="107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114571</xdr:rowOff>
    </xdr:from>
    <xdr:ext cx="469744"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42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167894</xdr:rowOff>
    </xdr:from>
    <xdr:to>
      <xdr:col>116</xdr:col>
      <xdr:colOff>152400</xdr:colOff>
      <xdr:row>32</xdr:row>
      <xdr:rowOff>167894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6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42181</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3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19304</xdr:rowOff>
    </xdr:from>
    <xdr:to>
      <xdr:col>116</xdr:col>
      <xdr:colOff>114300</xdr:colOff>
      <xdr:row>38</xdr:row>
      <xdr:rowOff>120904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53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27686</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199886"/>
          <a:ext cx="889000" cy="5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23241</xdr:rowOff>
    </xdr:from>
    <xdr:to>
      <xdr:col>112</xdr:col>
      <xdr:colOff>38100</xdr:colOff>
      <xdr:row>38</xdr:row>
      <xdr:rowOff>124841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53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141368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31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8636</xdr:rowOff>
    </xdr:from>
    <xdr:to>
      <xdr:col>107</xdr:col>
      <xdr:colOff>50800</xdr:colOff>
      <xdr:row>36</xdr:row>
      <xdr:rowOff>27686</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5152136"/>
          <a:ext cx="889000" cy="104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170053</xdr:rowOff>
    </xdr:from>
    <xdr:to>
      <xdr:col>107</xdr:col>
      <xdr:colOff>101600</xdr:colOff>
      <xdr:row>38</xdr:row>
      <xdr:rowOff>100203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91330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60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8636</xdr:rowOff>
    </xdr:from>
    <xdr:to>
      <xdr:col>102</xdr:col>
      <xdr:colOff>114300</xdr:colOff>
      <xdr:row>37</xdr:row>
      <xdr:rowOff>132715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5152136"/>
          <a:ext cx="889000" cy="132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151003</xdr:rowOff>
    </xdr:from>
    <xdr:to>
      <xdr:col>102</xdr:col>
      <xdr:colOff>165100</xdr:colOff>
      <xdr:row>38</xdr:row>
      <xdr:rowOff>81153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72280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58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24511</xdr:rowOff>
    </xdr:from>
    <xdr:to>
      <xdr:col>98</xdr:col>
      <xdr:colOff>38100</xdr:colOff>
      <xdr:row>38</xdr:row>
      <xdr:rowOff>126111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117238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6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148336</xdr:rowOff>
    </xdr:from>
    <xdr:to>
      <xdr:col>107</xdr:col>
      <xdr:colOff>101600</xdr:colOff>
      <xdr:row>36</xdr:row>
      <xdr:rowOff>78486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95013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592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129286</xdr:rowOff>
    </xdr:from>
    <xdr:to>
      <xdr:col>102</xdr:col>
      <xdr:colOff>165100</xdr:colOff>
      <xdr:row>30</xdr:row>
      <xdr:rowOff>59436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510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75963</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278111" y="487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81915</xdr:rowOff>
    </xdr:from>
    <xdr:to>
      <xdr:col>98</xdr:col>
      <xdr:colOff>38100</xdr:colOff>
      <xdr:row>38</xdr:row>
      <xdr:rowOff>12065</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28592</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62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68891</xdr:rowOff>
    </xdr:from>
    <xdr:to>
      <xdr:col>116</xdr:col>
      <xdr:colOff>63500</xdr:colOff>
      <xdr:row>55</xdr:row>
      <xdr:rowOff>69691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498641"/>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53554</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654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56661</xdr:rowOff>
    </xdr:from>
    <xdr:to>
      <xdr:col>111</xdr:col>
      <xdr:colOff>177800</xdr:colOff>
      <xdr:row>55</xdr:row>
      <xdr:rowOff>68891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486411"/>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142022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53004</xdr:rowOff>
    </xdr:from>
    <xdr:to>
      <xdr:col>107</xdr:col>
      <xdr:colOff>50800</xdr:colOff>
      <xdr:row>55</xdr:row>
      <xdr:rowOff>56661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48275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38352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134613</xdr:rowOff>
    </xdr:from>
    <xdr:to>
      <xdr:col>102</xdr:col>
      <xdr:colOff>114300</xdr:colOff>
      <xdr:row>55</xdr:row>
      <xdr:rowOff>53004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392913"/>
          <a:ext cx="889000" cy="8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142022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89958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9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18891</xdr:rowOff>
    </xdr:from>
    <xdr:to>
      <xdr:col>116</xdr:col>
      <xdr:colOff>114300</xdr:colOff>
      <xdr:row>55</xdr:row>
      <xdr:rowOff>120491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4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41768</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30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18091</xdr:rowOff>
    </xdr:from>
    <xdr:to>
      <xdr:col>112</xdr:col>
      <xdr:colOff>38100</xdr:colOff>
      <xdr:row>55</xdr:row>
      <xdr:rowOff>119691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4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136218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22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5861</xdr:rowOff>
    </xdr:from>
    <xdr:to>
      <xdr:col>107</xdr:col>
      <xdr:colOff>101600</xdr:colOff>
      <xdr:row>55</xdr:row>
      <xdr:rowOff>107461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4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123988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21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2204</xdr:rowOff>
    </xdr:from>
    <xdr:to>
      <xdr:col>102</xdr:col>
      <xdr:colOff>165100</xdr:colOff>
      <xdr:row>55</xdr:row>
      <xdr:rowOff>103804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43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120331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20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83813</xdr:rowOff>
    </xdr:from>
    <xdr:to>
      <xdr:col>98</xdr:col>
      <xdr:colOff>38100</xdr:colOff>
      <xdr:row>55</xdr:row>
      <xdr:rowOff>13963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30490</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11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157302</xdr:rowOff>
    </xdr:from>
    <xdr:to>
      <xdr:col>116</xdr:col>
      <xdr:colOff>63500</xdr:colOff>
      <xdr:row>77</xdr:row>
      <xdr:rowOff>54981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87502"/>
          <a:ext cx="838200" cy="6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80001</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6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45334</xdr:rowOff>
    </xdr:from>
    <xdr:to>
      <xdr:col>111</xdr:col>
      <xdr:colOff>177800</xdr:colOff>
      <xdr:row>77</xdr:row>
      <xdr:rowOff>54981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246984"/>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41384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33767</xdr:rowOff>
    </xdr:from>
    <xdr:to>
      <xdr:col>107</xdr:col>
      <xdr:colOff>50800</xdr:colOff>
      <xdr:row>77</xdr:row>
      <xdr:rowOff>45334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63967"/>
          <a:ext cx="889000" cy="18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3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29789</xdr:rowOff>
    </xdr:from>
    <xdr:to>
      <xdr:col>102</xdr:col>
      <xdr:colOff>114300</xdr:colOff>
      <xdr:row>76</xdr:row>
      <xdr:rowOff>33767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59989"/>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144528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167570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106502</xdr:rowOff>
    </xdr:from>
    <xdr:to>
      <xdr:col>116</xdr:col>
      <xdr:colOff>114300</xdr:colOff>
      <xdr:row>77</xdr:row>
      <xdr:rowOff>36652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84929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4181</xdr:rowOff>
    </xdr:from>
    <xdr:to>
      <xdr:col>112</xdr:col>
      <xdr:colOff>38100</xdr:colOff>
      <xdr:row>77</xdr:row>
      <xdr:rowOff>105781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0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96908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9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165984</xdr:rowOff>
    </xdr:from>
    <xdr:to>
      <xdr:col>107</xdr:col>
      <xdr:colOff>101600</xdr:colOff>
      <xdr:row>77</xdr:row>
      <xdr:rowOff>96134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87261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154417</xdr:rowOff>
    </xdr:from>
    <xdr:to>
      <xdr:col>102</xdr:col>
      <xdr:colOff>165100</xdr:colOff>
      <xdr:row>76</xdr:row>
      <xdr:rowOff>84567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1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75694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150439</xdr:rowOff>
    </xdr:from>
    <xdr:to>
      <xdr:col>98</xdr:col>
      <xdr:colOff>38100</xdr:colOff>
      <xdr:row>76</xdr:row>
      <xdr:rowOff>80589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71716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0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投資及び出資金については、令和元年度において大幅増となっているが、これは市立病院の経営安定化を図るため、市の一般会計から出資したことによるものである。令和３年度には、投資及び出資金として扱っていた企業会計への負担金を補助費に変更したことから０となった。</a:t>
          </a:r>
        </a:p>
        <a:p>
          <a:r>
            <a:rPr kumimoji="1" lang="ja-JP" altLang="en-US" sz="1300">
              <a:latin typeface="ＭＳ Ｐゴシック" panose="020B0600070205080204" pitchFamily="50" charset="-128"/>
              <a:ea typeface="ＭＳ Ｐゴシック" panose="020B0600070205080204" pitchFamily="50" charset="-128"/>
            </a:rPr>
            <a:t>・扶助費については、令和３年度に行った子育て世帯への臨時特別給付金給付事業費や住民税非課税世帯等に対する臨時特別給付金給付事業費等の給付が完了したことにより、令和４年度は減少している。</a:t>
          </a:r>
        </a:p>
        <a:p>
          <a:r>
            <a:rPr kumimoji="1" lang="ja-JP" altLang="en-US" sz="1300">
              <a:latin typeface="ＭＳ Ｐゴシック" panose="020B0600070205080204" pitchFamily="50" charset="-128"/>
              <a:ea typeface="ＭＳ Ｐゴシック" panose="020B0600070205080204" pitchFamily="50" charset="-128"/>
            </a:rPr>
            <a:t>・本市の特徴として、物件費について、類似団体と比較して高いコストで推移しているが、公民館、児童館、老人憩の家など管理すべき公共施設の数により、施設等管理運営委託をはじめとする委託料が多いことなどが挙げられる。令和３年度は、新型コロナウイルスワクチン接種 </a:t>
          </a:r>
        </a:p>
        <a:p>
          <a:r>
            <a:rPr kumimoji="1" lang="ja-JP" altLang="en-US" sz="1300">
              <a:latin typeface="ＭＳ Ｐゴシック" panose="020B0600070205080204" pitchFamily="50" charset="-128"/>
              <a:ea typeface="ＭＳ Ｐゴシック" panose="020B0600070205080204" pitchFamily="50" charset="-128"/>
            </a:rPr>
            <a:t>　関連事業費が計上されたことにより例年よりも高い水準となっている。</a:t>
          </a:r>
        </a:p>
        <a:p>
          <a:r>
            <a:rPr kumimoji="1" lang="ja-JP" altLang="en-US" sz="1300">
              <a:latin typeface="ＭＳ Ｐゴシック" panose="020B0600070205080204" pitchFamily="50" charset="-128"/>
              <a:ea typeface="ＭＳ Ｐゴシック" panose="020B0600070205080204" pitchFamily="50" charset="-128"/>
            </a:rPr>
            <a:t>・本市は歳入に占める法人市民税収の割合が高く、また交付税の不交付団体であることから、景気動向や企業業績に応じて歳入総額が大きく変動するリスクを負っており、年度間の歳入不均衡を調整するため、財政調整基金の残高を確保するよう努めているところである。</a:t>
          </a:r>
        </a:p>
        <a:p>
          <a:r>
            <a:rPr kumimoji="1" lang="ja-JP" altLang="en-US" sz="1300">
              <a:latin typeface="ＭＳ Ｐゴシック" panose="020B0600070205080204" pitchFamily="50" charset="-128"/>
              <a:ea typeface="ＭＳ Ｐゴシック" panose="020B0600070205080204" pitchFamily="50" charset="-128"/>
            </a:rPr>
            <a:t>　市内企業の好調な業績による法人市民税の増収や、ふるさと納税の増収などを、将来に備えて財政調整基金積立金、庁舎整備基金積立金等に積極的に積み立てたことから、近年は、積立金については、類似他団体と比較して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223,836
215,291
93.84
107,345,604
101,779,502
5,186,698
49,530,365
63,061,170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23114</xdr:rowOff>
    </xdr:from>
    <xdr:to>
      <xdr:col>24</xdr:col>
      <xdr:colOff>63500</xdr:colOff>
      <xdr:row>35</xdr:row>
      <xdr:rowOff>33782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23864"/>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36085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254</xdr:rowOff>
    </xdr:from>
    <xdr:to>
      <xdr:col>19</xdr:col>
      <xdr:colOff>177800</xdr:colOff>
      <xdr:row>35</xdr:row>
      <xdr:rowOff>23114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010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132080</xdr:rowOff>
    </xdr:from>
    <xdr:to>
      <xdr:col>15</xdr:col>
      <xdr:colOff>50800</xdr:colOff>
      <xdr:row>35</xdr:row>
      <xdr:rowOff>254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61380"/>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115316</xdr:rowOff>
    </xdr:from>
    <xdr:to>
      <xdr:col>10</xdr:col>
      <xdr:colOff>114300</xdr:colOff>
      <xdr:row>34</xdr:row>
      <xdr:rowOff>132080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4461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166387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154432</xdr:rowOff>
    </xdr:from>
    <xdr:to>
      <xdr:col>24</xdr:col>
      <xdr:colOff>114300</xdr:colOff>
      <xdr:row>35</xdr:row>
      <xdr:rowOff>84582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5859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3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143764</xdr:rowOff>
    </xdr:from>
    <xdr:to>
      <xdr:col>20</xdr:col>
      <xdr:colOff>38100</xdr:colOff>
      <xdr:row>35</xdr:row>
      <xdr:rowOff>73914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90441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120904</xdr:rowOff>
    </xdr:from>
    <xdr:to>
      <xdr:col>15</xdr:col>
      <xdr:colOff>101600</xdr:colOff>
      <xdr:row>35</xdr:row>
      <xdr:rowOff>51054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67581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81280</xdr:rowOff>
    </xdr:from>
    <xdr:to>
      <xdr:col>10</xdr:col>
      <xdr:colOff>165100</xdr:colOff>
      <xdr:row>35</xdr:row>
      <xdr:rowOff>11430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27957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64516</xdr:rowOff>
    </xdr:from>
    <xdr:to>
      <xdr:col>6</xdr:col>
      <xdr:colOff>38100</xdr:colOff>
      <xdr:row>34</xdr:row>
      <xdr:rowOff>166116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6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38104</xdr:rowOff>
    </xdr:from>
    <xdr:to>
      <xdr:col>24</xdr:col>
      <xdr:colOff>62865</xdr:colOff>
      <xdr:row>59</xdr:row>
      <xdr:rowOff>130339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810754"/>
          <a:ext cx="1270" cy="435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134166</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130339</xdr:rowOff>
    </xdr:from>
    <xdr:to>
      <xdr:col>24</xdr:col>
      <xdr:colOff>152400</xdr:colOff>
      <xdr:row>59</xdr:row>
      <xdr:rowOff>130339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45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156231</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58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38104</xdr:rowOff>
    </xdr:from>
    <xdr:to>
      <xdr:col>24</xdr:col>
      <xdr:colOff>152400</xdr:colOff>
      <xdr:row>57</xdr:row>
      <xdr:rowOff>38104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810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134017</xdr:rowOff>
    </xdr:from>
    <xdr:to>
      <xdr:col>24</xdr:col>
      <xdr:colOff>63500</xdr:colOff>
      <xdr:row>58</xdr:row>
      <xdr:rowOff>3030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06667"/>
          <a:ext cx="8382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31099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75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52672</xdr:rowOff>
    </xdr:from>
    <xdr:to>
      <xdr:col>24</xdr:col>
      <xdr:colOff>114300</xdr:colOff>
      <xdr:row>58</xdr:row>
      <xdr:rowOff>154272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9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13393</xdr:rowOff>
    </xdr:from>
    <xdr:to>
      <xdr:col>19</xdr:col>
      <xdr:colOff>177800</xdr:colOff>
      <xdr:row>58</xdr:row>
      <xdr:rowOff>3030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57343"/>
          <a:ext cx="889000" cy="118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63438</xdr:rowOff>
    </xdr:from>
    <xdr:to>
      <xdr:col>20</xdr:col>
      <xdr:colOff>38100</xdr:colOff>
      <xdr:row>58</xdr:row>
      <xdr:rowOff>165038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0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156165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10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13393</xdr:rowOff>
    </xdr:from>
    <xdr:to>
      <xdr:col>15</xdr:col>
      <xdr:colOff>50800</xdr:colOff>
      <xdr:row>58</xdr:row>
      <xdr:rowOff>10127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57343"/>
          <a:ext cx="889000" cy="119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59682</xdr:rowOff>
    </xdr:from>
    <xdr:to>
      <xdr:col>15</xdr:col>
      <xdr:colOff>101600</xdr:colOff>
      <xdr:row>52</xdr:row>
      <xdr:rowOff>161282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97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152409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0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135955</xdr:rowOff>
    </xdr:from>
    <xdr:to>
      <xdr:col>10</xdr:col>
      <xdr:colOff>114300</xdr:colOff>
      <xdr:row>58</xdr:row>
      <xdr:rowOff>10127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08605"/>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118835</xdr:rowOff>
    </xdr:from>
    <xdr:to>
      <xdr:col>10</xdr:col>
      <xdr:colOff>165100</xdr:colOff>
      <xdr:row>59</xdr:row>
      <xdr:rowOff>48985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6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40112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1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126314</xdr:rowOff>
    </xdr:from>
    <xdr:to>
      <xdr:col>6</xdr:col>
      <xdr:colOff>38100</xdr:colOff>
      <xdr:row>59</xdr:row>
      <xdr:rowOff>56464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47591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1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83217</xdr:rowOff>
    </xdr:from>
    <xdr:to>
      <xdr:col>24</xdr:col>
      <xdr:colOff>114300</xdr:colOff>
      <xdr:row>58</xdr:row>
      <xdr:rowOff>13367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169594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7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123680</xdr:rowOff>
    </xdr:from>
    <xdr:to>
      <xdr:col>20</xdr:col>
      <xdr:colOff>38100</xdr:colOff>
      <xdr:row>58</xdr:row>
      <xdr:rowOff>53830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70357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6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134043</xdr:rowOff>
    </xdr:from>
    <xdr:to>
      <xdr:col>15</xdr:col>
      <xdr:colOff>101600</xdr:colOff>
      <xdr:row>51</xdr:row>
      <xdr:rowOff>64193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80720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48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130777</xdr:rowOff>
    </xdr:from>
    <xdr:to>
      <xdr:col>10</xdr:col>
      <xdr:colOff>165100</xdr:colOff>
      <xdr:row>58</xdr:row>
      <xdr:rowOff>60927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0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77454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7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85155</xdr:rowOff>
    </xdr:from>
    <xdr:to>
      <xdr:col>6</xdr:col>
      <xdr:colOff>38100</xdr:colOff>
      <xdr:row>58</xdr:row>
      <xdr:rowOff>15305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31832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45827</xdr:rowOff>
    </xdr:from>
    <xdr:to>
      <xdr:col>24</xdr:col>
      <xdr:colOff>62865</xdr:colOff>
      <xdr:row>78</xdr:row>
      <xdr:rowOff>149661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18777"/>
          <a:ext cx="1270" cy="13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153488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149661</xdr:rowOff>
    </xdr:from>
    <xdr:to>
      <xdr:col>24</xdr:col>
      <xdr:colOff>152400</xdr:colOff>
      <xdr:row>78</xdr:row>
      <xdr:rowOff>149661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2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163954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45827</xdr:rowOff>
    </xdr:from>
    <xdr:to>
      <xdr:col>24</xdr:col>
      <xdr:colOff>152400</xdr:colOff>
      <xdr:row>71</xdr:row>
      <xdr:rowOff>45827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1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67218</xdr:rowOff>
    </xdr:from>
    <xdr:to>
      <xdr:col>24</xdr:col>
      <xdr:colOff>63500</xdr:colOff>
      <xdr:row>77</xdr:row>
      <xdr:rowOff>40798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97418"/>
          <a:ext cx="838200" cy="1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152875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0116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129998</xdr:rowOff>
    </xdr:from>
    <xdr:to>
      <xdr:col>24</xdr:col>
      <xdr:colOff>114300</xdr:colOff>
      <xdr:row>77</xdr:row>
      <xdr:rowOff>60148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16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67218</xdr:rowOff>
    </xdr:from>
    <xdr:to>
      <xdr:col>19</xdr:col>
      <xdr:colOff>177800</xdr:colOff>
      <xdr:row>78</xdr:row>
      <xdr:rowOff>118326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97418"/>
          <a:ext cx="889000" cy="39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31978</xdr:rowOff>
    </xdr:from>
    <xdr:to>
      <xdr:col>20</xdr:col>
      <xdr:colOff>38100</xdr:colOff>
      <xdr:row>76</xdr:row>
      <xdr:rowOff>133578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124705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118326</xdr:rowOff>
    </xdr:from>
    <xdr:to>
      <xdr:col>15</xdr:col>
      <xdr:colOff>50800</xdr:colOff>
      <xdr:row>79</xdr:row>
      <xdr:rowOff>25662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491426"/>
          <a:ext cx="889000" cy="7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79756</xdr:rowOff>
    </xdr:from>
    <xdr:to>
      <xdr:col>15</xdr:col>
      <xdr:colOff>101600</xdr:colOff>
      <xdr:row>79</xdr:row>
      <xdr:rowOff>9906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1033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25662</xdr:rowOff>
    </xdr:from>
    <xdr:to>
      <xdr:col>10</xdr:col>
      <xdr:colOff>114300</xdr:colOff>
      <xdr:row>79</xdr:row>
      <xdr:rowOff>50138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570212"/>
          <a:ext cx="8890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145740</xdr:rowOff>
    </xdr:from>
    <xdr:to>
      <xdr:col>10</xdr:col>
      <xdr:colOff>165100</xdr:colOff>
      <xdr:row>79</xdr:row>
      <xdr:rowOff>75890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92417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9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15421</xdr:rowOff>
    </xdr:from>
    <xdr:to>
      <xdr:col>6</xdr:col>
      <xdr:colOff>38100</xdr:colOff>
      <xdr:row>79</xdr:row>
      <xdr:rowOff>117021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108148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161448</xdr:rowOff>
    </xdr:from>
    <xdr:to>
      <xdr:col>24</xdr:col>
      <xdr:colOff>114300</xdr:colOff>
      <xdr:row>77</xdr:row>
      <xdr:rowOff>91598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139875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7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16418</xdr:rowOff>
    </xdr:from>
    <xdr:to>
      <xdr:col>20</xdr:col>
      <xdr:colOff>38100</xdr:colOff>
      <xdr:row>76</xdr:row>
      <xdr:rowOff>118018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134545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82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67526</xdr:rowOff>
    </xdr:from>
    <xdr:to>
      <xdr:col>15</xdr:col>
      <xdr:colOff>101600</xdr:colOff>
      <xdr:row>78</xdr:row>
      <xdr:rowOff>169126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4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14203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1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146312</xdr:rowOff>
    </xdr:from>
    <xdr:to>
      <xdr:col>10</xdr:col>
      <xdr:colOff>165100</xdr:colOff>
      <xdr:row>79</xdr:row>
      <xdr:rowOff>76462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5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67589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61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170788</xdr:rowOff>
    </xdr:from>
    <xdr:to>
      <xdr:col>6</xdr:col>
      <xdr:colOff>38100</xdr:colOff>
      <xdr:row>79</xdr:row>
      <xdr:rowOff>100938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5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117465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16850</xdr:rowOff>
    </xdr:from>
    <xdr:to>
      <xdr:col>24</xdr:col>
      <xdr:colOff>62865</xdr:colOff>
      <xdr:row>98</xdr:row>
      <xdr:rowOff>155977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18800"/>
          <a:ext cx="1270" cy="133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159804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155977</xdr:rowOff>
    </xdr:from>
    <xdr:to>
      <xdr:col>24</xdr:col>
      <xdr:colOff>152400</xdr:colOff>
      <xdr:row>98</xdr:row>
      <xdr:rowOff>155977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134977</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16850</xdr:rowOff>
    </xdr:from>
    <xdr:to>
      <xdr:col>24</xdr:col>
      <xdr:colOff>152400</xdr:colOff>
      <xdr:row>91</xdr:row>
      <xdr:rowOff>16850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119628</xdr:rowOff>
    </xdr:from>
    <xdr:to>
      <xdr:col>24</xdr:col>
      <xdr:colOff>63500</xdr:colOff>
      <xdr:row>93</xdr:row>
      <xdr:rowOff>52649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893028"/>
          <a:ext cx="838200" cy="10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40215</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2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61788</xdr:rowOff>
    </xdr:from>
    <xdr:to>
      <xdr:col>24</xdr:col>
      <xdr:colOff>114300</xdr:colOff>
      <xdr:row>95</xdr:row>
      <xdr:rowOff>163388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119628</xdr:rowOff>
    </xdr:from>
    <xdr:to>
      <xdr:col>19</xdr:col>
      <xdr:colOff>177800</xdr:colOff>
      <xdr:row>95</xdr:row>
      <xdr:rowOff>11593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893028"/>
          <a:ext cx="889000" cy="40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82454</xdr:rowOff>
    </xdr:from>
    <xdr:to>
      <xdr:col>20</xdr:col>
      <xdr:colOff>38100</xdr:colOff>
      <xdr:row>96</xdr:row>
      <xdr:rowOff>12604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3731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15478</xdr:rowOff>
    </xdr:from>
    <xdr:to>
      <xdr:col>15</xdr:col>
      <xdr:colOff>50800</xdr:colOff>
      <xdr:row>95</xdr:row>
      <xdr:rowOff>11593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131778"/>
          <a:ext cx="889000" cy="1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63297</xdr:rowOff>
    </xdr:from>
    <xdr:to>
      <xdr:col>15</xdr:col>
      <xdr:colOff>101600</xdr:colOff>
      <xdr:row>97</xdr:row>
      <xdr:rowOff>164897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156024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15478</xdr:rowOff>
    </xdr:from>
    <xdr:to>
      <xdr:col>10</xdr:col>
      <xdr:colOff>114300</xdr:colOff>
      <xdr:row>97</xdr:row>
      <xdr:rowOff>125664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131778"/>
          <a:ext cx="889000" cy="6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170190</xdr:rowOff>
    </xdr:from>
    <xdr:to>
      <xdr:col>10</xdr:col>
      <xdr:colOff>165100</xdr:colOff>
      <xdr:row>97</xdr:row>
      <xdr:rowOff>100340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152817</xdr:rowOff>
    </xdr:from>
    <xdr:to>
      <xdr:col>6</xdr:col>
      <xdr:colOff>38100</xdr:colOff>
      <xdr:row>98</xdr:row>
      <xdr:rowOff>82967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74094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1849</xdr:rowOff>
    </xdr:from>
    <xdr:to>
      <xdr:col>24</xdr:col>
      <xdr:colOff>114300</xdr:colOff>
      <xdr:row>93</xdr:row>
      <xdr:rowOff>103449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24726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79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68828</xdr:rowOff>
    </xdr:from>
    <xdr:to>
      <xdr:col>20</xdr:col>
      <xdr:colOff>38100</xdr:colOff>
      <xdr:row>92</xdr:row>
      <xdr:rowOff>170428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8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15505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6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132243</xdr:rowOff>
    </xdr:from>
    <xdr:to>
      <xdr:col>15</xdr:col>
      <xdr:colOff>101600</xdr:colOff>
      <xdr:row>95</xdr:row>
      <xdr:rowOff>62393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78920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136128</xdr:rowOff>
    </xdr:from>
    <xdr:to>
      <xdr:col>10</xdr:col>
      <xdr:colOff>165100</xdr:colOff>
      <xdr:row>94</xdr:row>
      <xdr:rowOff>66278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08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82805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85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74864</xdr:rowOff>
    </xdr:from>
    <xdr:to>
      <xdr:col>6</xdr:col>
      <xdr:colOff>38100</xdr:colOff>
      <xdr:row>98</xdr:row>
      <xdr:rowOff>5014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21541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48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93980</xdr:rowOff>
    </xdr:from>
    <xdr:to>
      <xdr:col>54</xdr:col>
      <xdr:colOff>189865</xdr:colOff>
      <xdr:row>38</xdr:row>
      <xdr:rowOff>138176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751830"/>
          <a:ext cx="1270" cy="9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142003</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138176</xdr:rowOff>
    </xdr:from>
    <xdr:to>
      <xdr:col>55</xdr:col>
      <xdr:colOff>88900</xdr:colOff>
      <xdr:row>38</xdr:row>
      <xdr:rowOff>138176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40657</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5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93980</xdr:rowOff>
    </xdr:from>
    <xdr:to>
      <xdr:col>55</xdr:col>
      <xdr:colOff>88900</xdr:colOff>
      <xdr:row>33</xdr:row>
      <xdr:rowOff>93980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7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24638</xdr:rowOff>
    </xdr:from>
    <xdr:to>
      <xdr:col>55</xdr:col>
      <xdr:colOff>0</xdr:colOff>
      <xdr:row>35</xdr:row>
      <xdr:rowOff>42164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025388"/>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18559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9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40132</xdr:rowOff>
    </xdr:from>
    <xdr:to>
      <xdr:col>55</xdr:col>
      <xdr:colOff>50800</xdr:colOff>
      <xdr:row>36</xdr:row>
      <xdr:rowOff>141732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155702</xdr:rowOff>
    </xdr:from>
    <xdr:to>
      <xdr:col>50</xdr:col>
      <xdr:colOff>114300</xdr:colOff>
      <xdr:row>35</xdr:row>
      <xdr:rowOff>24638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470652"/>
          <a:ext cx="889000" cy="55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2794</xdr:rowOff>
    </xdr:from>
    <xdr:to>
      <xdr:col>50</xdr:col>
      <xdr:colOff>165100</xdr:colOff>
      <xdr:row>35</xdr:row>
      <xdr:rowOff>104394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00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95521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9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155702</xdr:rowOff>
    </xdr:from>
    <xdr:to>
      <xdr:col>45</xdr:col>
      <xdr:colOff>177800</xdr:colOff>
      <xdr:row>34</xdr:row>
      <xdr:rowOff>10922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5470652"/>
          <a:ext cx="8890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85090</xdr:rowOff>
    </xdr:from>
    <xdr:to>
      <xdr:col>46</xdr:col>
      <xdr:colOff>38100</xdr:colOff>
      <xdr:row>36</xdr:row>
      <xdr:rowOff>15240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6367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78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144272</xdr:rowOff>
    </xdr:from>
    <xdr:to>
      <xdr:col>41</xdr:col>
      <xdr:colOff>50800</xdr:colOff>
      <xdr:row>34</xdr:row>
      <xdr:rowOff>10922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80212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65278</xdr:rowOff>
    </xdr:from>
    <xdr:to>
      <xdr:col>41</xdr:col>
      <xdr:colOff>101600</xdr:colOff>
      <xdr:row>35</xdr:row>
      <xdr:rowOff>166878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158005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5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160528</xdr:rowOff>
    </xdr:from>
    <xdr:to>
      <xdr:col>36</xdr:col>
      <xdr:colOff>165100</xdr:colOff>
      <xdr:row>35</xdr:row>
      <xdr:rowOff>90678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81805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08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162814</xdr:rowOff>
    </xdr:from>
    <xdr:to>
      <xdr:col>55</xdr:col>
      <xdr:colOff>50800</xdr:colOff>
      <xdr:row>35</xdr:row>
      <xdr:rowOff>92964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59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14241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843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145288</xdr:rowOff>
    </xdr:from>
    <xdr:to>
      <xdr:col>50</xdr:col>
      <xdr:colOff>165100</xdr:colOff>
      <xdr:row>35</xdr:row>
      <xdr:rowOff>75438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91965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5749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104902</xdr:rowOff>
    </xdr:from>
    <xdr:to>
      <xdr:col>46</xdr:col>
      <xdr:colOff>38100</xdr:colOff>
      <xdr:row>32</xdr:row>
      <xdr:rowOff>35052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51579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1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131572</xdr:rowOff>
    </xdr:from>
    <xdr:to>
      <xdr:col>41</xdr:col>
      <xdr:colOff>101600</xdr:colOff>
      <xdr:row>34</xdr:row>
      <xdr:rowOff>61722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7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78249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5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93472</xdr:rowOff>
    </xdr:from>
    <xdr:to>
      <xdr:col>36</xdr:col>
      <xdr:colOff>165100</xdr:colOff>
      <xdr:row>34</xdr:row>
      <xdr:rowOff>23622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7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40149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148844</xdr:rowOff>
    </xdr:from>
    <xdr:to>
      <xdr:col>55</xdr:col>
      <xdr:colOff>0</xdr:colOff>
      <xdr:row>58</xdr:row>
      <xdr:rowOff>4369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21494"/>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47495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4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146329</xdr:rowOff>
    </xdr:from>
    <xdr:to>
      <xdr:col>50</xdr:col>
      <xdr:colOff>114300</xdr:colOff>
      <xdr:row>58</xdr:row>
      <xdr:rowOff>4369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18979"/>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159158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146329</xdr:rowOff>
    </xdr:from>
    <xdr:to>
      <xdr:col>45</xdr:col>
      <xdr:colOff>177800</xdr:colOff>
      <xdr:row>58</xdr:row>
      <xdr:rowOff>6152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18979"/>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148021</xdr:rowOff>
    </xdr:from>
    <xdr:to>
      <xdr:col>41</xdr:col>
      <xdr:colOff>50800</xdr:colOff>
      <xdr:row>58</xdr:row>
      <xdr:rowOff>6152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20671"/>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150563</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141602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98044</xdr:rowOff>
    </xdr:from>
    <xdr:to>
      <xdr:col>55</xdr:col>
      <xdr:colOff>50800</xdr:colOff>
      <xdr:row>58</xdr:row>
      <xdr:rowOff>28194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76471</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4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125019</xdr:rowOff>
    </xdr:from>
    <xdr:to>
      <xdr:col>50</xdr:col>
      <xdr:colOff>165100</xdr:colOff>
      <xdr:row>58</xdr:row>
      <xdr:rowOff>55169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46296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95529</xdr:rowOff>
    </xdr:from>
    <xdr:to>
      <xdr:col>46</xdr:col>
      <xdr:colOff>38100</xdr:colOff>
      <xdr:row>58</xdr:row>
      <xdr:rowOff>25679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16806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126802</xdr:rowOff>
    </xdr:from>
    <xdr:to>
      <xdr:col>41</xdr:col>
      <xdr:colOff>101600</xdr:colOff>
      <xdr:row>58</xdr:row>
      <xdr:rowOff>56952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48079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9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97221</xdr:rowOff>
    </xdr:from>
    <xdr:to>
      <xdr:col>36</xdr:col>
      <xdr:colOff>165100</xdr:colOff>
      <xdr:row>58</xdr:row>
      <xdr:rowOff>27371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6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18498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6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51651</xdr:rowOff>
    </xdr:from>
    <xdr:to>
      <xdr:col>55</xdr:col>
      <xdr:colOff>0</xdr:colOff>
      <xdr:row>75</xdr:row>
      <xdr:rowOff>111125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910401"/>
          <a:ext cx="8382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72584</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54204</xdr:rowOff>
    </xdr:from>
    <xdr:to>
      <xdr:col>50</xdr:col>
      <xdr:colOff>114300</xdr:colOff>
      <xdr:row>75</xdr:row>
      <xdr:rowOff>51651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741504"/>
          <a:ext cx="889000" cy="16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33038</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54204</xdr:rowOff>
    </xdr:from>
    <xdr:to>
      <xdr:col>45</xdr:col>
      <xdr:colOff>177800</xdr:colOff>
      <xdr:row>76</xdr:row>
      <xdr:rowOff>19265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741504"/>
          <a:ext cx="889000" cy="30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72889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10313</xdr:rowOff>
    </xdr:from>
    <xdr:to>
      <xdr:col>41</xdr:col>
      <xdr:colOff>50800</xdr:colOff>
      <xdr:row>76</xdr:row>
      <xdr:rowOff>19265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040513"/>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121200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140288</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60325</xdr:rowOff>
    </xdr:from>
    <xdr:to>
      <xdr:col>55</xdr:col>
      <xdr:colOff>50800</xdr:colOff>
      <xdr:row>75</xdr:row>
      <xdr:rowOff>161925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9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83202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77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851</xdr:rowOff>
    </xdr:from>
    <xdr:to>
      <xdr:col>50</xdr:col>
      <xdr:colOff>165100</xdr:colOff>
      <xdr:row>75</xdr:row>
      <xdr:rowOff>102451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8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118978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6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3404</xdr:rowOff>
    </xdr:from>
    <xdr:to>
      <xdr:col>46</xdr:col>
      <xdr:colOff>38100</xdr:colOff>
      <xdr:row>74</xdr:row>
      <xdr:rowOff>105004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69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121531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46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139916</xdr:rowOff>
    </xdr:from>
    <xdr:to>
      <xdr:col>41</xdr:col>
      <xdr:colOff>101600</xdr:colOff>
      <xdr:row>76</xdr:row>
      <xdr:rowOff>70067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998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86593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7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130963</xdr:rowOff>
    </xdr:from>
    <xdr:to>
      <xdr:col>36</xdr:col>
      <xdr:colOff>165100</xdr:colOff>
      <xdr:row>76</xdr:row>
      <xdr:rowOff>61113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9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77640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76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110440</xdr:rowOff>
    </xdr:from>
    <xdr:to>
      <xdr:col>55</xdr:col>
      <xdr:colOff>0</xdr:colOff>
      <xdr:row>95</xdr:row>
      <xdr:rowOff>148768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398190"/>
          <a:ext cx="8382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81329</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4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155684</xdr:rowOff>
    </xdr:from>
    <xdr:to>
      <xdr:col>50</xdr:col>
      <xdr:colOff>114300</xdr:colOff>
      <xdr:row>95</xdr:row>
      <xdr:rowOff>110440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271984"/>
          <a:ext cx="889000" cy="12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12120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155684</xdr:rowOff>
    </xdr:from>
    <xdr:to>
      <xdr:col>45</xdr:col>
      <xdr:colOff>177800</xdr:colOff>
      <xdr:row>95</xdr:row>
      <xdr:rowOff>66624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271984"/>
          <a:ext cx="889000" cy="8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23950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94114</xdr:rowOff>
    </xdr:from>
    <xdr:to>
      <xdr:col>41</xdr:col>
      <xdr:colOff>50800</xdr:colOff>
      <xdr:row>95</xdr:row>
      <xdr:rowOff>66624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210414"/>
          <a:ext cx="889000" cy="1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57897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97968</xdr:rowOff>
    </xdr:from>
    <xdr:to>
      <xdr:col>55</xdr:col>
      <xdr:colOff>50800</xdr:colOff>
      <xdr:row>96</xdr:row>
      <xdr:rowOff>28118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120845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59640</xdr:rowOff>
    </xdr:from>
    <xdr:to>
      <xdr:col>50</xdr:col>
      <xdr:colOff>165100</xdr:colOff>
      <xdr:row>95</xdr:row>
      <xdr:rowOff>161240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4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6317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12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104884</xdr:rowOff>
    </xdr:from>
    <xdr:to>
      <xdr:col>46</xdr:col>
      <xdr:colOff>38100</xdr:colOff>
      <xdr:row>95</xdr:row>
      <xdr:rowOff>35034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51561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99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15824</xdr:rowOff>
    </xdr:from>
    <xdr:to>
      <xdr:col>41</xdr:col>
      <xdr:colOff>101600</xdr:colOff>
      <xdr:row>95</xdr:row>
      <xdr:rowOff>117424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133951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0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43314</xdr:rowOff>
    </xdr:from>
    <xdr:to>
      <xdr:col>36</xdr:col>
      <xdr:colOff>165100</xdr:colOff>
      <xdr:row>94</xdr:row>
      <xdr:rowOff>144914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1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161441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93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35524</xdr:rowOff>
    </xdr:from>
    <xdr:to>
      <xdr:col>85</xdr:col>
      <xdr:colOff>127000</xdr:colOff>
      <xdr:row>35</xdr:row>
      <xdr:rowOff>152872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864824"/>
          <a:ext cx="838200" cy="2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18668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0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35524</xdr:rowOff>
    </xdr:from>
    <xdr:to>
      <xdr:col>81</xdr:col>
      <xdr:colOff>50800</xdr:colOff>
      <xdr:row>35</xdr:row>
      <xdr:rowOff>125984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864824"/>
          <a:ext cx="889000" cy="26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125239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125984</xdr:rowOff>
    </xdr:from>
    <xdr:to>
      <xdr:col>76</xdr:col>
      <xdr:colOff>114300</xdr:colOff>
      <xdr:row>36</xdr:row>
      <xdr:rowOff>94089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26734"/>
          <a:ext cx="889000" cy="13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138846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94089</xdr:rowOff>
    </xdr:from>
    <xdr:to>
      <xdr:col>71</xdr:col>
      <xdr:colOff>177800</xdr:colOff>
      <xdr:row>36</xdr:row>
      <xdr:rowOff>141660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66289"/>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147990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70484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102072</xdr:rowOff>
    </xdr:from>
    <xdr:to>
      <xdr:col>85</xdr:col>
      <xdr:colOff>177800</xdr:colOff>
      <xdr:row>36</xdr:row>
      <xdr:rowOff>32222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124949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5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156174</xdr:rowOff>
    </xdr:from>
    <xdr:to>
      <xdr:col>81</xdr:col>
      <xdr:colOff>101600</xdr:colOff>
      <xdr:row>34</xdr:row>
      <xdr:rowOff>86324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81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102851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58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75184</xdr:rowOff>
    </xdr:from>
    <xdr:to>
      <xdr:col>76</xdr:col>
      <xdr:colOff>165100</xdr:colOff>
      <xdr:row>36</xdr:row>
      <xdr:rowOff>5334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21861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5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43289</xdr:rowOff>
    </xdr:from>
    <xdr:to>
      <xdr:col>72</xdr:col>
      <xdr:colOff>38100</xdr:colOff>
      <xdr:row>36</xdr:row>
      <xdr:rowOff>144889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161416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9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90860</xdr:rowOff>
    </xdr:from>
    <xdr:to>
      <xdr:col>67</xdr:col>
      <xdr:colOff>101600</xdr:colOff>
      <xdr:row>37</xdr:row>
      <xdr:rowOff>21010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37537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3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27534</xdr:rowOff>
    </xdr:from>
    <xdr:to>
      <xdr:col>85</xdr:col>
      <xdr:colOff>127000</xdr:colOff>
      <xdr:row>57</xdr:row>
      <xdr:rowOff>2445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285834"/>
          <a:ext cx="838200" cy="48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73289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503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5455</xdr:rowOff>
    </xdr:from>
    <xdr:to>
      <xdr:col>81</xdr:col>
      <xdr:colOff>50800</xdr:colOff>
      <xdr:row>57</xdr:row>
      <xdr:rowOff>2445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606655"/>
          <a:ext cx="889000" cy="16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164851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5455</xdr:rowOff>
    </xdr:from>
    <xdr:to>
      <xdr:col>76</xdr:col>
      <xdr:colOff>114300</xdr:colOff>
      <xdr:row>56</xdr:row>
      <xdr:rowOff>81140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606655"/>
          <a:ext cx="889000" cy="7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110494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7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81140</xdr:rowOff>
    </xdr:from>
    <xdr:to>
      <xdr:col>71</xdr:col>
      <xdr:colOff>177800</xdr:colOff>
      <xdr:row>56</xdr:row>
      <xdr:rowOff>135452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682340"/>
          <a:ext cx="889000" cy="5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163777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40847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148184</xdr:rowOff>
    </xdr:from>
    <xdr:to>
      <xdr:col>85</xdr:col>
      <xdr:colOff>177800</xdr:colOff>
      <xdr:row>54</xdr:row>
      <xdr:rowOff>78334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23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171061</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0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123095</xdr:rowOff>
    </xdr:from>
    <xdr:to>
      <xdr:col>81</xdr:col>
      <xdr:colOff>101600</xdr:colOff>
      <xdr:row>57</xdr:row>
      <xdr:rowOff>53245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44372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126105</xdr:rowOff>
    </xdr:from>
    <xdr:to>
      <xdr:col>76</xdr:col>
      <xdr:colOff>165100</xdr:colOff>
      <xdr:row>56</xdr:row>
      <xdr:rowOff>56255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5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72782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30340</xdr:rowOff>
    </xdr:from>
    <xdr:to>
      <xdr:col>72</xdr:col>
      <xdr:colOff>38100</xdr:colOff>
      <xdr:row>56</xdr:row>
      <xdr:rowOff>131940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6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148467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4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84652</xdr:rowOff>
    </xdr:from>
    <xdr:to>
      <xdr:col>67</xdr:col>
      <xdr:colOff>101600</xdr:colOff>
      <xdr:row>57</xdr:row>
      <xdr:rowOff>14802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68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31329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46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142078</xdr:rowOff>
    </xdr:from>
    <xdr:to>
      <xdr:col>85</xdr:col>
      <xdr:colOff>127000</xdr:colOff>
      <xdr:row>97</xdr:row>
      <xdr:rowOff>149988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72728"/>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33938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9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149988</xdr:rowOff>
    </xdr:from>
    <xdr:to>
      <xdr:col>81</xdr:col>
      <xdr:colOff>50800</xdr:colOff>
      <xdr:row>98</xdr:row>
      <xdr:rowOff>8917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80638"/>
          <a:ext cx="889000" cy="3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148917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156845</xdr:rowOff>
    </xdr:from>
    <xdr:to>
      <xdr:col>76</xdr:col>
      <xdr:colOff>114300</xdr:colOff>
      <xdr:row>98</xdr:row>
      <xdr:rowOff>8917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787495"/>
          <a:ext cx="889000" cy="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165719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156845</xdr:rowOff>
    </xdr:from>
    <xdr:to>
      <xdr:col>71</xdr:col>
      <xdr:colOff>177800</xdr:colOff>
      <xdr:row>97</xdr:row>
      <xdr:rowOff>170332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8749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15003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157559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91278</xdr:rowOff>
    </xdr:from>
    <xdr:to>
      <xdr:col>85</xdr:col>
      <xdr:colOff>177800</xdr:colOff>
      <xdr:row>98</xdr:row>
      <xdr:rowOff>21428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69705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7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99188</xdr:rowOff>
    </xdr:from>
    <xdr:to>
      <xdr:col>81</xdr:col>
      <xdr:colOff>101600</xdr:colOff>
      <xdr:row>98</xdr:row>
      <xdr:rowOff>29338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20465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2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129567</xdr:rowOff>
    </xdr:from>
    <xdr:to>
      <xdr:col>76</xdr:col>
      <xdr:colOff>165100</xdr:colOff>
      <xdr:row>98</xdr:row>
      <xdr:rowOff>59717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50844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5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106045</xdr:rowOff>
    </xdr:from>
    <xdr:to>
      <xdr:col>72</xdr:col>
      <xdr:colOff>38100</xdr:colOff>
      <xdr:row>98</xdr:row>
      <xdr:rowOff>36195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27322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40809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4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令和２年度は特別定額給付金給付事業費により大幅に増加しているが、令和３年度以降、令和元年度以前の水準に戻っている。近年は類似団体よりも高い水準にあるが、ここ数年好調であった市内企業の法人市民税を原資として財政調整基金積立金及び庁舎建</a:t>
          </a:r>
        </a:p>
        <a:p>
          <a:r>
            <a:rPr kumimoji="1" lang="ja-JP" altLang="en-US" sz="1300">
              <a:latin typeface="ＭＳ Ｐゴシック" panose="020B0600070205080204" pitchFamily="50" charset="-128"/>
              <a:ea typeface="ＭＳ Ｐゴシック" panose="020B0600070205080204" pitchFamily="50" charset="-128"/>
            </a:rPr>
            <a:t>　設等基金積立金の積立てを行ったことが主な理由である。</a:t>
          </a:r>
        </a:p>
        <a:p>
          <a:r>
            <a:rPr kumimoji="1" lang="ja-JP" altLang="en-US" sz="1300">
              <a:latin typeface="ＭＳ Ｐゴシック" panose="020B0600070205080204" pitchFamily="50" charset="-128"/>
              <a:ea typeface="ＭＳ Ｐゴシック" panose="020B0600070205080204" pitchFamily="50" charset="-128"/>
            </a:rPr>
            <a:t>・教育費については、令和４年度に北部学校給食センターの建て替えたこと、また、今後控えている老朽化した小・中学校の建て替えに備えるため、学校施設整備基金への積立てを行ったことから、大幅に増加している。</a:t>
          </a:r>
        </a:p>
        <a:p>
          <a:r>
            <a:rPr kumimoji="1" lang="ja-JP" altLang="en-US" sz="1300">
              <a:latin typeface="ＭＳ Ｐゴシック" panose="020B0600070205080204" pitchFamily="50" charset="-128"/>
              <a:ea typeface="ＭＳ Ｐゴシック" panose="020B0600070205080204" pitchFamily="50" charset="-128"/>
            </a:rPr>
            <a:t>・民生費については、令和３年度に行った子育て世帯への臨時特別給付金給付事業費や住民税非課税世帯等に対する臨時特別給付金給付事業費等の給付が完了したことにより、令和４年度は減少している。</a:t>
          </a:r>
        </a:p>
        <a:p>
          <a:r>
            <a:rPr kumimoji="1" lang="ja-JP" altLang="en-US" sz="1300">
              <a:latin typeface="ＭＳ Ｐゴシック" panose="020B0600070205080204" pitchFamily="50" charset="-128"/>
              <a:ea typeface="ＭＳ Ｐゴシック" panose="020B0600070205080204" pitchFamily="50" charset="-128"/>
            </a:rPr>
            <a:t>・衛生費については、令和元年度は市立病院への出資したことにより、令和２年度は一般廃棄物処理施設建設基金の積立てを行ったことにより、令和３年度は新型コロナウイルスワクチン接種関連事業費が計上されたことにより、例年よりも高い水準で推移している。</a:t>
          </a:r>
        </a:p>
        <a:p>
          <a:r>
            <a:rPr kumimoji="1" lang="ja-JP" altLang="en-US" sz="1300">
              <a:latin typeface="ＭＳ Ｐゴシック" panose="020B0600070205080204" pitchFamily="50" charset="-128"/>
              <a:ea typeface="ＭＳ Ｐゴシック" panose="020B0600070205080204" pitchFamily="50" charset="-128"/>
            </a:rPr>
            <a:t>・土木費については、社会資本整備に関する事業（街路整備、公園緑地整備等）を進めているため、近年は類似団体と比較して高い水準となっている。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神奈川県厚木市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実質収支比率は、前年度と比較して</a:t>
          </a:r>
          <a:r>
            <a:rPr kumimoji="1" lang="en-US" altLang="ja-JP" sz="1400">
              <a:latin typeface="ＭＳ ゴシック" pitchFamily="49" charset="-128"/>
              <a:ea typeface="ＭＳ ゴシック" pitchFamily="49" charset="-128"/>
            </a:rPr>
            <a:t>0.94</a:t>
          </a:r>
          <a:r>
            <a:rPr kumimoji="1" lang="ja-JP" altLang="en-US" sz="1400">
              <a:latin typeface="ＭＳ ゴシック" pitchFamily="49" charset="-128"/>
              <a:ea typeface="ＭＳ ゴシック" pitchFamily="49" charset="-128"/>
            </a:rPr>
            <a:t>ポイント下降した。これは、分母である標準財政規模が増加したとともに、分子となる実質収支の額が減少したことによるものである。</a:t>
          </a:r>
        </a:p>
        <a:p>
          <a:r>
            <a:rPr kumimoji="1" lang="ja-JP" altLang="en-US" sz="1400">
              <a:latin typeface="ＭＳ ゴシック" pitchFamily="49" charset="-128"/>
              <a:ea typeface="ＭＳ ゴシック" pitchFamily="49" charset="-128"/>
            </a:rPr>
            <a:t>　実質単年度収支比率については、単年度収支が令和３年度より大幅に減少したことに加え、基金積立金が前年度より減少したことにより、</a:t>
          </a:r>
          <a:r>
            <a:rPr kumimoji="1" lang="en-US" altLang="ja-JP" sz="1400">
              <a:latin typeface="ＭＳ ゴシック" pitchFamily="49" charset="-128"/>
              <a:ea typeface="ＭＳ ゴシック" pitchFamily="49" charset="-128"/>
            </a:rPr>
            <a:t>4.74</a:t>
          </a:r>
          <a:r>
            <a:rPr kumimoji="1" lang="ja-JP" altLang="en-US" sz="1400">
              <a:latin typeface="ＭＳ ゴシック" pitchFamily="49" charset="-128"/>
              <a:ea typeface="ＭＳ ゴシック" pitchFamily="49" charset="-128"/>
            </a:rPr>
            <a:t>ポイント下降した。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神奈川県厚木市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一般会計については、分子である実質収支が減少したため、</a:t>
          </a:r>
          <a:r>
            <a:rPr kumimoji="1" lang="en-US" altLang="ja-JP" sz="1400">
              <a:latin typeface="ＭＳ ゴシック" pitchFamily="49" charset="-128"/>
              <a:ea typeface="ＭＳ ゴシック" pitchFamily="49" charset="-128"/>
            </a:rPr>
            <a:t>0.93</a:t>
          </a:r>
          <a:r>
            <a:rPr kumimoji="1" lang="ja-JP" altLang="en-US" sz="1400">
              <a:latin typeface="ＭＳ ゴシック" pitchFamily="49" charset="-128"/>
              <a:ea typeface="ＭＳ ゴシック" pitchFamily="49" charset="-128"/>
            </a:rPr>
            <a:t>ポイント下降して</a:t>
          </a:r>
          <a:r>
            <a:rPr kumimoji="1" lang="en-US" altLang="ja-JP" sz="1400">
              <a:latin typeface="ＭＳ ゴシック" pitchFamily="49" charset="-128"/>
              <a:ea typeface="ＭＳ ゴシック" pitchFamily="49" charset="-128"/>
            </a:rPr>
            <a:t>10.47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病院事業会計については、令和元年度に市の一般会計から約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の出資を受けて経営安定化を図ったことにより、令和２年度に新型コロナウイルス感染症対応により、令和３年度は入院患者及び外来患者並びに入院単価の増に伴う収益の増により、数値の改善が図られたが、令和４年度はコロナ患者の受入れの体制確保に係る補助金（病床確保料）が減少したことで、</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ポイント下降し</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介護保険事業については、実質収支が増加した影響により、</a:t>
          </a:r>
          <a:r>
            <a:rPr kumimoji="1" lang="en-US" altLang="ja-JP" sz="1400">
              <a:latin typeface="ＭＳ ゴシック" pitchFamily="49" charset="-128"/>
              <a:ea typeface="ＭＳ ゴシック" pitchFamily="49" charset="-128"/>
            </a:rPr>
            <a:t>0.89</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公共下水道事業会計については、前払金の増加などにより分子である資金余剰額が増加した影響により、</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ポイントの増となった。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107345604</v>
      </c>
      <c r="BO4" s="371"/>
      <c r="BP4" s="371"/>
      <c r="BQ4" s="371"/>
      <c r="BR4" s="371"/>
      <c r="BS4" s="371"/>
      <c r="BT4" s="371"/>
      <c r="BU4" s="372"/>
      <c r="BV4" s="370">
        <v>104596817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10.5</v>
      </c>
      <c r="CU4" s="377"/>
      <c r="CV4" s="377"/>
      <c r="CW4" s="377"/>
      <c r="CX4" s="377"/>
      <c r="CY4" s="377"/>
      <c r="CZ4" s="377"/>
      <c r="DA4" s="378"/>
      <c r="DB4" s="376">
        <v>11.4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101779502</v>
      </c>
      <c r="BO5" s="408"/>
      <c r="BP5" s="408"/>
      <c r="BQ5" s="408"/>
      <c r="BR5" s="408"/>
      <c r="BS5" s="408"/>
      <c r="BT5" s="408"/>
      <c r="BU5" s="409"/>
      <c r="BV5" s="407">
        <v>98719102</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88.4</v>
      </c>
      <c r="CU5" s="405"/>
      <c r="CV5" s="405"/>
      <c r="CW5" s="405"/>
      <c r="CX5" s="405"/>
      <c r="CY5" s="405"/>
      <c r="CZ5" s="405"/>
      <c r="DA5" s="406"/>
      <c r="DB5" s="404">
        <v>90.8</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5566102</v>
      </c>
      <c r="BO6" s="408"/>
      <c r="BP6" s="408"/>
      <c r="BQ6" s="408"/>
      <c r="BR6" s="408"/>
      <c r="BS6" s="408"/>
      <c r="BT6" s="408"/>
      <c r="BU6" s="409"/>
      <c r="BV6" s="407">
        <v>5877715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88.4</v>
      </c>
      <c r="CU6" s="445"/>
      <c r="CV6" s="445"/>
      <c r="CW6" s="445"/>
      <c r="CX6" s="445"/>
      <c r="CY6" s="445"/>
      <c r="CZ6" s="445"/>
      <c r="DA6" s="446"/>
      <c r="DB6" s="444">
        <v>90.8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379404</v>
      </c>
      <c r="BO7" s="408"/>
      <c r="BP7" s="408"/>
      <c r="BQ7" s="408"/>
      <c r="BR7" s="408"/>
      <c r="BS7" s="408"/>
      <c r="BT7" s="408"/>
      <c r="BU7" s="409"/>
      <c r="BV7" s="407">
        <v>312880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49530365</v>
      </c>
      <c r="CU7" s="408"/>
      <c r="CV7" s="408"/>
      <c r="CW7" s="408"/>
      <c r="CX7" s="408"/>
      <c r="CY7" s="408"/>
      <c r="CZ7" s="408"/>
      <c r="DA7" s="409"/>
      <c r="DB7" s="407">
        <v>48787236</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95</v>
      </c>
      <c r="AV8" s="440"/>
      <c r="AW8" s="440"/>
      <c r="AX8" s="440"/>
      <c r="AY8" s="441" t="s">
        <v>111</v>
      </c>
      <c r="AZ8" s="442"/>
      <c r="BA8" s="442"/>
      <c r="BB8" s="442"/>
      <c r="BC8" s="442"/>
      <c r="BD8" s="442"/>
      <c r="BE8" s="442"/>
      <c r="BF8" s="442"/>
      <c r="BG8" s="442"/>
      <c r="BH8" s="442"/>
      <c r="BI8" s="442"/>
      <c r="BJ8" s="442"/>
      <c r="BK8" s="442"/>
      <c r="BL8" s="442"/>
      <c r="BM8" s="443"/>
      <c r="BN8" s="407">
        <v>5186698</v>
      </c>
      <c r="BO8" s="408"/>
      <c r="BP8" s="408"/>
      <c r="BQ8" s="408"/>
      <c r="BR8" s="408"/>
      <c r="BS8" s="408"/>
      <c r="BT8" s="408"/>
      <c r="BU8" s="409"/>
      <c r="BV8" s="407">
        <v>5564835</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1.18</v>
      </c>
      <c r="CU8" s="448"/>
      <c r="CV8" s="448"/>
      <c r="CW8" s="448"/>
      <c r="CX8" s="448"/>
      <c r="CY8" s="448"/>
      <c r="CZ8" s="448"/>
      <c r="DA8" s="449"/>
      <c r="DB8" s="447">
        <v>1.2</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223705</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-378137</v>
      </c>
      <c r="BO9" s="408"/>
      <c r="BP9" s="408"/>
      <c r="BQ9" s="408"/>
      <c r="BR9" s="408"/>
      <c r="BS9" s="408"/>
      <c r="BT9" s="408"/>
      <c r="BU9" s="409"/>
      <c r="BV9" s="407">
        <v>763499</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7.5</v>
      </c>
      <c r="CU9" s="405"/>
      <c r="CV9" s="405"/>
      <c r="CW9" s="405"/>
      <c r="CX9" s="405"/>
      <c r="CY9" s="405"/>
      <c r="CZ9" s="405"/>
      <c r="DA9" s="406"/>
      <c r="DB9" s="404">
        <v>8.3000000000000007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225714</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95</v>
      </c>
      <c r="AV10" s="440"/>
      <c r="AW10" s="440"/>
      <c r="AX10" s="440"/>
      <c r="AY10" s="441" t="s">
        <v>122</v>
      </c>
      <c r="AZ10" s="442"/>
      <c r="BA10" s="442"/>
      <c r="BB10" s="442"/>
      <c r="BC10" s="442"/>
      <c r="BD10" s="442"/>
      <c r="BE10" s="442"/>
      <c r="BF10" s="442"/>
      <c r="BG10" s="442"/>
      <c r="BH10" s="442"/>
      <c r="BI10" s="442"/>
      <c r="BJ10" s="442"/>
      <c r="BK10" s="442"/>
      <c r="BL10" s="442"/>
      <c r="BM10" s="443"/>
      <c r="BN10" s="407">
        <v>2849216</v>
      </c>
      <c r="BO10" s="408"/>
      <c r="BP10" s="408"/>
      <c r="BQ10" s="408"/>
      <c r="BR10" s="408"/>
      <c r="BS10" s="408"/>
      <c r="BT10" s="408"/>
      <c r="BU10" s="409"/>
      <c r="BV10" s="407">
        <v>2662902</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223836</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117</v>
      </c>
      <c r="AV12" s="440"/>
      <c r="AW12" s="440"/>
      <c r="AX12" s="440"/>
      <c r="AY12" s="441" t="s">
        <v>136</v>
      </c>
      <c r="AZ12" s="442"/>
      <c r="BA12" s="442"/>
      <c r="BB12" s="442"/>
      <c r="BC12" s="442"/>
      <c r="BD12" s="442"/>
      <c r="BE12" s="442"/>
      <c r="BF12" s="442"/>
      <c r="BG12" s="442"/>
      <c r="BH12" s="442"/>
      <c r="BI12" s="442"/>
      <c r="BJ12" s="442"/>
      <c r="BK12" s="442"/>
      <c r="BL12" s="442"/>
      <c r="BM12" s="443"/>
      <c r="BN12" s="407">
        <v>4015170</v>
      </c>
      <c r="BO12" s="408"/>
      <c r="BP12" s="408"/>
      <c r="BQ12" s="408"/>
      <c r="BR12" s="408"/>
      <c r="BS12" s="408"/>
      <c r="BT12" s="408"/>
      <c r="BU12" s="409"/>
      <c r="BV12" s="407">
        <v>2637965</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215291</v>
      </c>
      <c r="S13" s="492"/>
      <c r="T13" s="492"/>
      <c r="U13" s="492"/>
      <c r="V13" s="493"/>
      <c r="W13" s="423" t="s">
        <v>139</v>
      </c>
      <c r="X13" s="424"/>
      <c r="Y13" s="424"/>
      <c r="Z13" s="424"/>
      <c r="AA13" s="424"/>
      <c r="AB13" s="414"/>
      <c r="AC13" s="458">
        <v>1230</v>
      </c>
      <c r="AD13" s="459"/>
      <c r="AE13" s="459"/>
      <c r="AF13" s="459"/>
      <c r="AG13" s="501"/>
      <c r="AH13" s="458">
        <v>1285</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-1544091</v>
      </c>
      <c r="BO13" s="408"/>
      <c r="BP13" s="408"/>
      <c r="BQ13" s="408"/>
      <c r="BR13" s="408"/>
      <c r="BS13" s="408"/>
      <c r="BT13" s="408"/>
      <c r="BU13" s="409"/>
      <c r="BV13" s="407">
        <v>788436</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2.9</v>
      </c>
      <c r="CU13" s="405"/>
      <c r="CV13" s="405"/>
      <c r="CW13" s="405"/>
      <c r="CX13" s="405"/>
      <c r="CY13" s="405"/>
      <c r="CZ13" s="405"/>
      <c r="DA13" s="406"/>
      <c r="DB13" s="404">
        <v>2.7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223451</v>
      </c>
      <c r="S14" s="492"/>
      <c r="T14" s="492"/>
      <c r="U14" s="492"/>
      <c r="V14" s="493"/>
      <c r="W14" s="397"/>
      <c r="X14" s="398"/>
      <c r="Y14" s="398"/>
      <c r="Z14" s="398"/>
      <c r="AA14" s="398"/>
      <c r="AB14" s="387"/>
      <c r="AC14" s="494">
        <v>1.2</v>
      </c>
      <c r="AD14" s="495"/>
      <c r="AE14" s="495"/>
      <c r="AF14" s="495"/>
      <c r="AG14" s="496"/>
      <c r="AH14" s="494">
        <v>1.3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44.6</v>
      </c>
      <c r="CU14" s="506"/>
      <c r="CV14" s="506"/>
      <c r="CW14" s="506"/>
      <c r="CX14" s="506"/>
      <c r="CY14" s="506"/>
      <c r="CZ14" s="506"/>
      <c r="DA14" s="507"/>
      <c r="DB14" s="505">
        <v>42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146</v>
      </c>
      <c r="N15" s="499"/>
      <c r="O15" s="499"/>
      <c r="P15" s="499"/>
      <c r="Q15" s="500"/>
      <c r="R15" s="491">
        <v>215795</v>
      </c>
      <c r="S15" s="492"/>
      <c r="T15" s="492"/>
      <c r="U15" s="492"/>
      <c r="V15" s="493"/>
      <c r="W15" s="423" t="s">
        <v>147</v>
      </c>
      <c r="X15" s="424"/>
      <c r="Y15" s="424"/>
      <c r="Z15" s="424"/>
      <c r="AA15" s="424"/>
      <c r="AB15" s="414"/>
      <c r="AC15" s="458">
        <v>25654</v>
      </c>
      <c r="AD15" s="459"/>
      <c r="AE15" s="459"/>
      <c r="AF15" s="459"/>
      <c r="AG15" s="501"/>
      <c r="AH15" s="458">
        <v>27669</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38532608</v>
      </c>
      <c r="BO15" s="371"/>
      <c r="BP15" s="371"/>
      <c r="BQ15" s="371"/>
      <c r="BR15" s="371"/>
      <c r="BS15" s="371"/>
      <c r="BT15" s="371"/>
      <c r="BU15" s="372"/>
      <c r="BV15" s="370">
        <v>37913871</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25.9</v>
      </c>
      <c r="AD16" s="495"/>
      <c r="AE16" s="495"/>
      <c r="AF16" s="495"/>
      <c r="AG16" s="496"/>
      <c r="AH16" s="494">
        <v>27.4</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33640869</v>
      </c>
      <c r="BO16" s="408"/>
      <c r="BP16" s="408"/>
      <c r="BQ16" s="408"/>
      <c r="BR16" s="408"/>
      <c r="BS16" s="408"/>
      <c r="BT16" s="408"/>
      <c r="BU16" s="409"/>
      <c r="BV16" s="407">
        <v>33784539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72211</v>
      </c>
      <c r="AD17" s="459"/>
      <c r="AE17" s="459"/>
      <c r="AF17" s="459"/>
      <c r="AG17" s="501"/>
      <c r="AH17" s="458">
        <v>72056</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49530365</v>
      </c>
      <c r="BO17" s="408"/>
      <c r="BP17" s="408"/>
      <c r="BQ17" s="408"/>
      <c r="BR17" s="408"/>
      <c r="BS17" s="408"/>
      <c r="BT17" s="408"/>
      <c r="BU17" s="409"/>
      <c r="BV17" s="407">
        <v>48787236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157</v>
      </c>
      <c r="C18" s="450"/>
      <c r="D18" s="450"/>
      <c r="E18" s="533"/>
      <c r="F18" s="533"/>
      <c r="G18" s="533"/>
      <c r="H18" s="533"/>
      <c r="I18" s="533"/>
      <c r="J18" s="533"/>
      <c r="K18" s="533"/>
      <c r="L18" s="534">
        <v>93.84</v>
      </c>
      <c r="M18" s="534"/>
      <c r="N18" s="534"/>
      <c r="O18" s="534"/>
      <c r="P18" s="534"/>
      <c r="Q18" s="534"/>
      <c r="R18" s="535"/>
      <c r="S18" s="535"/>
      <c r="T18" s="535"/>
      <c r="U18" s="535"/>
      <c r="V18" s="536"/>
      <c r="W18" s="425"/>
      <c r="X18" s="426"/>
      <c r="Y18" s="426"/>
      <c r="Z18" s="426"/>
      <c r="AA18" s="426"/>
      <c r="AB18" s="417"/>
      <c r="AC18" s="537">
        <v>72.900000000000006</v>
      </c>
      <c r="AD18" s="538"/>
      <c r="AE18" s="538"/>
      <c r="AF18" s="538"/>
      <c r="AG18" s="539"/>
      <c r="AH18" s="537">
        <v>71.3</v>
      </c>
      <c r="AI18" s="538"/>
      <c r="AJ18" s="538"/>
      <c r="AK18" s="538"/>
      <c r="AL18" s="540"/>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47014029</v>
      </c>
      <c r="BO18" s="408"/>
      <c r="BP18" s="408"/>
      <c r="BQ18" s="408"/>
      <c r="BR18" s="408"/>
      <c r="BS18" s="408"/>
      <c r="BT18" s="408"/>
      <c r="BU18" s="409"/>
      <c r="BV18" s="407">
        <v>46308869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159</v>
      </c>
      <c r="C19" s="450"/>
      <c r="D19" s="450"/>
      <c r="E19" s="533"/>
      <c r="F19" s="533"/>
      <c r="G19" s="533"/>
      <c r="H19" s="533"/>
      <c r="I19" s="533"/>
      <c r="J19" s="533"/>
      <c r="K19" s="533"/>
      <c r="L19" s="541">
        <v>2384</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68969205</v>
      </c>
      <c r="BO19" s="408"/>
      <c r="BP19" s="408"/>
      <c r="BQ19" s="408"/>
      <c r="BR19" s="408"/>
      <c r="BS19" s="408"/>
      <c r="BT19" s="408"/>
      <c r="BU19" s="409"/>
      <c r="BV19" s="407">
        <v>63872657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161</v>
      </c>
      <c r="C20" s="450"/>
      <c r="D20" s="450"/>
      <c r="E20" s="533"/>
      <c r="F20" s="533"/>
      <c r="G20" s="533"/>
      <c r="H20" s="533"/>
      <c r="I20" s="533"/>
      <c r="J20" s="533"/>
      <c r="K20" s="533"/>
      <c r="L20" s="541">
        <v>100360</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63061170</v>
      </c>
      <c r="BO22" s="371"/>
      <c r="BP22" s="371"/>
      <c r="BQ22" s="371"/>
      <c r="BR22" s="371"/>
      <c r="BS22" s="371"/>
      <c r="BT22" s="371"/>
      <c r="BU22" s="372"/>
      <c r="BV22" s="370">
        <v>60349395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16454931</v>
      </c>
      <c r="BO23" s="408"/>
      <c r="BP23" s="408"/>
      <c r="BQ23" s="408"/>
      <c r="BR23" s="408"/>
      <c r="BS23" s="408"/>
      <c r="BT23" s="408"/>
      <c r="BU23" s="409"/>
      <c r="BV23" s="407">
        <v>16353091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6706</v>
      </c>
      <c r="R24" s="459"/>
      <c r="S24" s="459"/>
      <c r="T24" s="459"/>
      <c r="U24" s="459"/>
      <c r="V24" s="501"/>
      <c r="W24" s="553"/>
      <c r="X24" s="554"/>
      <c r="Y24" s="555"/>
      <c r="Z24" s="457" t="s">
        <v>172</v>
      </c>
      <c r="AA24" s="437"/>
      <c r="AB24" s="437"/>
      <c r="AC24" s="437"/>
      <c r="AD24" s="437"/>
      <c r="AE24" s="437"/>
      <c r="AF24" s="437"/>
      <c r="AG24" s="438"/>
      <c r="AH24" s="458">
        <v>1401</v>
      </c>
      <c r="AI24" s="459"/>
      <c r="AJ24" s="459"/>
      <c r="AK24" s="459"/>
      <c r="AL24" s="501"/>
      <c r="AM24" s="458">
        <v>4507017</v>
      </c>
      <c r="AN24" s="459"/>
      <c r="AO24" s="459"/>
      <c r="AP24" s="459"/>
      <c r="AQ24" s="459"/>
      <c r="AR24" s="501"/>
      <c r="AS24" s="458">
        <v>3217</v>
      </c>
      <c r="AT24" s="459"/>
      <c r="AU24" s="459"/>
      <c r="AV24" s="459"/>
      <c r="AW24" s="459"/>
      <c r="AX24" s="460"/>
      <c r="AY24" s="526" t="s">
        <v>173</v>
      </c>
      <c r="AZ24" s="527"/>
      <c r="BA24" s="527"/>
      <c r="BB24" s="527"/>
      <c r="BC24" s="527"/>
      <c r="BD24" s="527"/>
      <c r="BE24" s="527"/>
      <c r="BF24" s="527"/>
      <c r="BG24" s="527"/>
      <c r="BH24" s="527"/>
      <c r="BI24" s="527"/>
      <c r="BJ24" s="527"/>
      <c r="BK24" s="527"/>
      <c r="BL24" s="527"/>
      <c r="BM24" s="528"/>
      <c r="BN24" s="407">
        <v>57931124</v>
      </c>
      <c r="BO24" s="408"/>
      <c r="BP24" s="408"/>
      <c r="BQ24" s="408"/>
      <c r="BR24" s="408"/>
      <c r="BS24" s="408"/>
      <c r="BT24" s="408"/>
      <c r="BU24" s="409"/>
      <c r="BV24" s="407">
        <v>54230911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2</v>
      </c>
      <c r="M25" s="459"/>
      <c r="N25" s="459"/>
      <c r="O25" s="459"/>
      <c r="P25" s="501"/>
      <c r="Q25" s="458">
        <v>6786</v>
      </c>
      <c r="R25" s="459"/>
      <c r="S25" s="459"/>
      <c r="T25" s="459"/>
      <c r="U25" s="459"/>
      <c r="V25" s="501"/>
      <c r="W25" s="553"/>
      <c r="X25" s="554"/>
      <c r="Y25" s="555"/>
      <c r="Z25" s="457" t="s">
        <v>175</v>
      </c>
      <c r="AA25" s="437"/>
      <c r="AB25" s="437"/>
      <c r="AC25" s="437"/>
      <c r="AD25" s="437"/>
      <c r="AE25" s="437"/>
      <c r="AF25" s="437"/>
      <c r="AG25" s="438"/>
      <c r="AH25" s="458">
        <v>260</v>
      </c>
      <c r="AI25" s="459"/>
      <c r="AJ25" s="459"/>
      <c r="AK25" s="459"/>
      <c r="AL25" s="501"/>
      <c r="AM25" s="458">
        <v>815360</v>
      </c>
      <c r="AN25" s="459"/>
      <c r="AO25" s="459"/>
      <c r="AP25" s="459"/>
      <c r="AQ25" s="459"/>
      <c r="AR25" s="501"/>
      <c r="AS25" s="458">
        <v>3136</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58839613</v>
      </c>
      <c r="BO25" s="371"/>
      <c r="BP25" s="371"/>
      <c r="BQ25" s="371"/>
      <c r="BR25" s="371"/>
      <c r="BS25" s="371"/>
      <c r="BT25" s="371"/>
      <c r="BU25" s="372"/>
      <c r="BV25" s="370">
        <v>28646902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6565</v>
      </c>
      <c r="R26" s="459"/>
      <c r="S26" s="459"/>
      <c r="T26" s="459"/>
      <c r="U26" s="459"/>
      <c r="V26" s="501"/>
      <c r="W26" s="553"/>
      <c r="X26" s="554"/>
      <c r="Y26" s="555"/>
      <c r="Z26" s="457" t="s">
        <v>178</v>
      </c>
      <c r="AA26" s="559"/>
      <c r="AB26" s="559"/>
      <c r="AC26" s="559"/>
      <c r="AD26" s="559"/>
      <c r="AE26" s="559"/>
      <c r="AF26" s="559"/>
      <c r="AG26" s="560"/>
      <c r="AH26" s="458">
        <v>91</v>
      </c>
      <c r="AI26" s="459"/>
      <c r="AJ26" s="459"/>
      <c r="AK26" s="459"/>
      <c r="AL26" s="501"/>
      <c r="AM26" s="458">
        <v>320229</v>
      </c>
      <c r="AN26" s="459"/>
      <c r="AO26" s="459"/>
      <c r="AP26" s="459"/>
      <c r="AQ26" s="459"/>
      <c r="AR26" s="501"/>
      <c r="AS26" s="458">
        <v>3519</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180</v>
      </c>
      <c r="BO26" s="408"/>
      <c r="BP26" s="408"/>
      <c r="BQ26" s="408"/>
      <c r="BR26" s="408"/>
      <c r="BS26" s="408"/>
      <c r="BT26" s="408"/>
      <c r="BU26" s="409"/>
      <c r="BV26" s="407" t="s">
        <v>180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5660</v>
      </c>
      <c r="R27" s="459"/>
      <c r="S27" s="459"/>
      <c r="T27" s="459"/>
      <c r="U27" s="459"/>
      <c r="V27" s="501"/>
      <c r="W27" s="553"/>
      <c r="X27" s="554"/>
      <c r="Y27" s="555"/>
      <c r="Z27" s="457" t="s">
        <v>182</v>
      </c>
      <c r="AA27" s="437"/>
      <c r="AB27" s="437"/>
      <c r="AC27" s="437"/>
      <c r="AD27" s="437"/>
      <c r="AE27" s="437"/>
      <c r="AF27" s="437"/>
      <c r="AG27" s="438"/>
      <c r="AH27" s="458">
        <v>15</v>
      </c>
      <c r="AI27" s="459"/>
      <c r="AJ27" s="459"/>
      <c r="AK27" s="459"/>
      <c r="AL27" s="501"/>
      <c r="AM27" s="458">
        <v>55590</v>
      </c>
      <c r="AN27" s="459"/>
      <c r="AO27" s="459"/>
      <c r="AP27" s="459"/>
      <c r="AQ27" s="459"/>
      <c r="AR27" s="501"/>
      <c r="AS27" s="458">
        <v>3706</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9" t="s">
        <v>180</v>
      </c>
      <c r="BO27" s="530"/>
      <c r="BP27" s="530"/>
      <c r="BQ27" s="530"/>
      <c r="BR27" s="530"/>
      <c r="BS27" s="530"/>
      <c r="BT27" s="530"/>
      <c r="BU27" s="531"/>
      <c r="BV27" s="529" t="s">
        <v>180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4900</v>
      </c>
      <c r="R28" s="459"/>
      <c r="S28" s="459"/>
      <c r="T28" s="459"/>
      <c r="U28" s="459"/>
      <c r="V28" s="501"/>
      <c r="W28" s="553"/>
      <c r="X28" s="554"/>
      <c r="Y28" s="555"/>
      <c r="Z28" s="457" t="s">
        <v>185</v>
      </c>
      <c r="AA28" s="437"/>
      <c r="AB28" s="437"/>
      <c r="AC28" s="437"/>
      <c r="AD28" s="437"/>
      <c r="AE28" s="437"/>
      <c r="AF28" s="437"/>
      <c r="AG28" s="438"/>
      <c r="AH28" s="458" t="s">
        <v>180</v>
      </c>
      <c r="AI28" s="459"/>
      <c r="AJ28" s="459"/>
      <c r="AK28" s="459"/>
      <c r="AL28" s="501"/>
      <c r="AM28" s="458" t="s">
        <v>130</v>
      </c>
      <c r="AN28" s="459"/>
      <c r="AO28" s="459"/>
      <c r="AP28" s="459"/>
      <c r="AQ28" s="459"/>
      <c r="AR28" s="501"/>
      <c r="AS28" s="458" t="s">
        <v>180</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14155941</v>
      </c>
      <c r="BO28" s="371"/>
      <c r="BP28" s="371"/>
      <c r="BQ28" s="371"/>
      <c r="BR28" s="371"/>
      <c r="BS28" s="371"/>
      <c r="BT28" s="371"/>
      <c r="BU28" s="372"/>
      <c r="BV28" s="370">
        <v>15321895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26</v>
      </c>
      <c r="M29" s="459"/>
      <c r="N29" s="459"/>
      <c r="O29" s="459"/>
      <c r="P29" s="501"/>
      <c r="Q29" s="458">
        <v>4520</v>
      </c>
      <c r="R29" s="459"/>
      <c r="S29" s="459"/>
      <c r="T29" s="459"/>
      <c r="U29" s="459"/>
      <c r="V29" s="501"/>
      <c r="W29" s="556"/>
      <c r="X29" s="557"/>
      <c r="Y29" s="558"/>
      <c r="Z29" s="457" t="s">
        <v>188</v>
      </c>
      <c r="AA29" s="437"/>
      <c r="AB29" s="437"/>
      <c r="AC29" s="437"/>
      <c r="AD29" s="437"/>
      <c r="AE29" s="437"/>
      <c r="AF29" s="437"/>
      <c r="AG29" s="438"/>
      <c r="AH29" s="458">
        <v>1416</v>
      </c>
      <c r="AI29" s="459"/>
      <c r="AJ29" s="459"/>
      <c r="AK29" s="459"/>
      <c r="AL29" s="501"/>
      <c r="AM29" s="458">
        <v>4562607</v>
      </c>
      <c r="AN29" s="459"/>
      <c r="AO29" s="459"/>
      <c r="AP29" s="459"/>
      <c r="AQ29" s="459"/>
      <c r="AR29" s="501"/>
      <c r="AS29" s="458">
        <v>3222</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t="s">
        <v>180</v>
      </c>
      <c r="BO29" s="408"/>
      <c r="BP29" s="408"/>
      <c r="BQ29" s="408"/>
      <c r="BR29" s="408"/>
      <c r="BS29" s="408"/>
      <c r="BT29" s="408"/>
      <c r="BU29" s="409"/>
      <c r="BV29" s="407" t="s">
        <v>180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7">
        <v>100.1</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14198870</v>
      </c>
      <c r="BO30" s="530"/>
      <c r="BP30" s="530"/>
      <c r="BQ30" s="530"/>
      <c r="BR30" s="530"/>
      <c r="BS30" s="530"/>
      <c r="BT30" s="530"/>
      <c r="BU30" s="531"/>
      <c r="BV30" s="529">
        <v>9769883</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197</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病院事業会計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厚木愛甲環境施設組合</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厚木ガーデンシティビル</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公共用地取得事業特別会計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神奈川県後期高齢者医療広域連合（一般会計）</v>
      </c>
      <c r="BZ35" s="598"/>
      <c r="CA35" s="598"/>
      <c r="CB35" s="598"/>
      <c r="CC35" s="598"/>
      <c r="CD35" s="598"/>
      <c r="CE35" s="598"/>
      <c r="CF35" s="598"/>
      <c r="CG35" s="598"/>
      <c r="CH35" s="598"/>
      <c r="CI35" s="598"/>
      <c r="CJ35" s="598"/>
      <c r="CK35" s="598"/>
      <c r="CL35" s="598"/>
      <c r="CM35" s="598"/>
      <c r="CN35" s="181"/>
      <c r="CO35" s="597">
        <f t="shared" ref="CO35:CO43" si="3">IF(CQ35="","",CO34+1)</f>
        <v>12</v>
      </c>
      <c r="CP35" s="597"/>
      <c r="CQ35" s="598" t="str">
        <f>IF('各会計、関係団体の財政状況及び健全化判断比率'!BS8="","",'各会計、関係団体の財政状況及び健全化判断比率'!BS8)</f>
        <v>厚木市勤労者福祉サービスセンター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神奈川県後期高齢者医療広域連合（特別会計）</v>
      </c>
      <c r="BZ36" s="598"/>
      <c r="CA36" s="598"/>
      <c r="CB36" s="598"/>
      <c r="CC36" s="598"/>
      <c r="CD36" s="598"/>
      <c r="CE36" s="598"/>
      <c r="CF36" s="598"/>
      <c r="CG36" s="598"/>
      <c r="CH36" s="598"/>
      <c r="CI36" s="598"/>
      <c r="CJ36" s="598"/>
      <c r="CK36" s="598"/>
      <c r="CL36" s="598"/>
      <c r="CM36" s="598"/>
      <c r="CN36" s="181"/>
      <c r="CO36" s="597">
        <f t="shared" si="3"/>
        <v>13</v>
      </c>
      <c r="CP36" s="597"/>
      <c r="CQ36" s="598" t="str">
        <f>IF('各会計、関係団体の財政状況及び健全化判断比率'!BS9="","",'各会計、関係団体の財政状況及び健全化判断比率'!BS9)</f>
        <v>厚木市環境みどり公社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f t="shared" si="3"/>
        <v>14</v>
      </c>
      <c r="CP37" s="597"/>
      <c r="CQ37" s="598" t="str">
        <f>IF('各会計、関係団体の財政状況及び健全化判断比率'!BS10="","",'各会計、関係団体の財政状況及び健全化判断比率'!BS10)</f>
        <v>厚木市スポーツ協会</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15</v>
      </c>
      <c r="CP38" s="597"/>
      <c r="CQ38" s="598" t="str">
        <f>IF('各会計、関係団体の財政状況及び健全化判断比率'!BS11="","",'各会計、関係団体の財政状況及び健全化判断比率'!BS11)</f>
        <v>厚木市文化振興財団</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B6APHGwqrPnOeplPNTe8iAYKXiuUfBJyzWUKgGJNSze8WRm1APyCQaLEw10i0kwtj56Ski5bpti7muWedKbzLw==" saltValue="f9X74mkuWo7Iie2CyWDES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1" t="s">
        <v>567</v>
      </c>
      <c r="D34" s="1151"/>
      <c r="E34" s="1152"/>
      <c r="F34" s="32">
        <v>5.78</v>
      </c>
      <c r="G34" s="33">
        <v>7.37</v>
      </c>
      <c r="H34" s="33">
        <v>9.06</v>
      </c>
      <c r="I34" s="33">
        <v>11.4</v>
      </c>
      <c r="J34" s="34">
        <v>10.47</v>
      </c>
      <c r="K34" s="22"/>
      <c r="L34" s="22"/>
      <c r="M34" s="22"/>
      <c r="N34" s="22"/>
      <c r="O34" s="22"/>
      <c r="P34" s="22"/>
    </row>
    <row r="35" spans="1:16" ht="39" customHeight="1" x14ac:dyDescent="0.2">
      <c r="A35" s="22"/>
      <c r="B35" s="35"/>
      <c r="C35" s="1145" t="s">
        <v>568</v>
      </c>
      <c r="D35" s="1146"/>
      <c r="E35" s="1147"/>
      <c r="F35" s="36" t="s">
        <v>569</v>
      </c>
      <c r="G35" s="37">
        <v>2.09</v>
      </c>
      <c r="H35" s="37">
        <v>5.05</v>
      </c>
      <c r="I35" s="37">
        <v>10.3</v>
      </c>
      <c r="J35" s="38">
        <v>7.4</v>
      </c>
      <c r="K35" s="22"/>
      <c r="L35" s="22"/>
      <c r="M35" s="22"/>
      <c r="N35" s="22"/>
      <c r="O35" s="22"/>
      <c r="P35" s="22"/>
    </row>
    <row r="36" spans="1:16" ht="39" customHeight="1" x14ac:dyDescent="0.2">
      <c r="A36" s="22"/>
      <c r="B36" s="35"/>
      <c r="C36" s="1145" t="s">
        <v>570</v>
      </c>
      <c r="D36" s="1146"/>
      <c r="E36" s="1147"/>
      <c r="F36" s="36" t="s">
        <v>520</v>
      </c>
      <c r="G36" s="37" t="s">
        <v>520</v>
      </c>
      <c r="H36" s="37">
        <v>1.65</v>
      </c>
      <c r="I36" s="37">
        <v>2.21</v>
      </c>
      <c r="J36" s="38">
        <v>2.71</v>
      </c>
      <c r="K36" s="22"/>
      <c r="L36" s="22"/>
      <c r="M36" s="22"/>
      <c r="N36" s="22"/>
      <c r="O36" s="22"/>
      <c r="P36" s="22"/>
    </row>
    <row r="37" spans="1:16" ht="39" customHeight="1" x14ac:dyDescent="0.2">
      <c r="A37" s="22"/>
      <c r="B37" s="35"/>
      <c r="C37" s="1145" t="s">
        <v>571</v>
      </c>
      <c r="D37" s="1146"/>
      <c r="E37" s="1147"/>
      <c r="F37" s="36">
        <v>1.1100000000000001</v>
      </c>
      <c r="G37" s="37">
        <v>0.95</v>
      </c>
      <c r="H37" s="37">
        <v>0.42</v>
      </c>
      <c r="I37" s="37">
        <v>0.18</v>
      </c>
      <c r="J37" s="38">
        <v>1.07</v>
      </c>
      <c r="K37" s="22"/>
      <c r="L37" s="22"/>
      <c r="M37" s="22"/>
      <c r="N37" s="22"/>
      <c r="O37" s="22"/>
      <c r="P37" s="22"/>
    </row>
    <row r="38" spans="1:16" ht="39" customHeight="1" x14ac:dyDescent="0.2">
      <c r="A38" s="22"/>
      <c r="B38" s="35"/>
      <c r="C38" s="1145" t="s">
        <v>572</v>
      </c>
      <c r="D38" s="1146"/>
      <c r="E38" s="1147"/>
      <c r="F38" s="36">
        <v>0.44</v>
      </c>
      <c r="G38" s="37">
        <v>0.3</v>
      </c>
      <c r="H38" s="37">
        <v>0.31</v>
      </c>
      <c r="I38" s="37">
        <v>0.32</v>
      </c>
      <c r="J38" s="38">
        <v>0.12</v>
      </c>
      <c r="K38" s="22"/>
      <c r="L38" s="22"/>
      <c r="M38" s="22"/>
      <c r="N38" s="22"/>
      <c r="O38" s="22"/>
      <c r="P38" s="22"/>
    </row>
    <row r="39" spans="1:16" ht="39" customHeight="1" x14ac:dyDescent="0.2">
      <c r="A39" s="22"/>
      <c r="B39" s="35"/>
      <c r="C39" s="1145" t="s">
        <v>573</v>
      </c>
      <c r="D39" s="1146"/>
      <c r="E39" s="1147"/>
      <c r="F39" s="36">
        <v>7.0000000000000007E-2</v>
      </c>
      <c r="G39" s="37">
        <v>7.0000000000000007E-2</v>
      </c>
      <c r="H39" s="37">
        <v>7.0000000000000007E-2</v>
      </c>
      <c r="I39" s="37">
        <v>7.0000000000000007E-2</v>
      </c>
      <c r="J39" s="38">
        <v>0.08</v>
      </c>
      <c r="K39" s="22"/>
      <c r="L39" s="22"/>
      <c r="M39" s="22"/>
      <c r="N39" s="22"/>
      <c r="O39" s="22"/>
      <c r="P39" s="22"/>
    </row>
    <row r="40" spans="1:16" ht="39" customHeight="1" x14ac:dyDescent="0.2">
      <c r="A40" s="22"/>
      <c r="B40" s="35"/>
      <c r="C40" s="1145" t="s">
        <v>574</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575</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576</v>
      </c>
      <c r="D43" s="1149"/>
      <c r="E43" s="1150"/>
      <c r="F43" s="41">
        <v>0.71</v>
      </c>
      <c r="G43" s="42">
        <v>0.87</v>
      </c>
      <c r="H43" s="42" t="s">
        <v>520</v>
      </c>
      <c r="I43" s="42" t="s">
        <v>520</v>
      </c>
      <c r="J43" s="43" t="s">
        <v>520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QQK5P4afpqmXqrm4lxaj7Jt4R5e2cFolYkNzHYDe5Ow0C1xv86PBdt1U4XzXkrQfgSoTHpsONfon6WU6XWVuQ==" saltValue="IsAIg/ErJBe61zPU3hMf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5887</v>
      </c>
      <c r="L45" s="60">
        <v>6001</v>
      </c>
      <c r="M45" s="60">
        <v>5753</v>
      </c>
      <c r="N45" s="60">
        <v>6044</v>
      </c>
      <c r="O45" s="61">
        <v>6132</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2">
      <c r="A47" s="48"/>
      <c r="B47" s="1155"/>
      <c r="C47" s="1156"/>
      <c r="D47" s="62"/>
      <c r="E47" s="1161" t="s">
        <v>13</v>
      </c>
      <c r="F47" s="1161"/>
      <c r="G47" s="1161"/>
      <c r="H47" s="1161"/>
      <c r="I47" s="1161"/>
      <c r="J47" s="1162"/>
      <c r="K47" s="63">
        <v>42</v>
      </c>
      <c r="L47" s="64">
        <v>42</v>
      </c>
      <c r="M47" s="64">
        <v>42</v>
      </c>
      <c r="N47" s="64">
        <v>42</v>
      </c>
      <c r="O47" s="65">
        <v>42</v>
      </c>
      <c r="P47" s="48"/>
      <c r="Q47" s="48"/>
      <c r="R47" s="48"/>
      <c r="S47" s="48"/>
      <c r="T47" s="48"/>
      <c r="U47" s="48"/>
    </row>
    <row r="48" spans="1:21" ht="30.75" customHeight="1" x14ac:dyDescent="0.2">
      <c r="A48" s="48"/>
      <c r="B48" s="1155"/>
      <c r="C48" s="1156"/>
      <c r="D48" s="62"/>
      <c r="E48" s="1161" t="s">
        <v>14</v>
      </c>
      <c r="F48" s="1161"/>
      <c r="G48" s="1161"/>
      <c r="H48" s="1161"/>
      <c r="I48" s="1161"/>
      <c r="J48" s="1162"/>
      <c r="K48" s="63">
        <v>1153</v>
      </c>
      <c r="L48" s="64">
        <v>1158</v>
      </c>
      <c r="M48" s="64">
        <v>1122</v>
      </c>
      <c r="N48" s="64">
        <v>1163</v>
      </c>
      <c r="O48" s="65">
        <v>1141</v>
      </c>
      <c r="P48" s="48"/>
      <c r="Q48" s="48"/>
      <c r="R48" s="48"/>
      <c r="S48" s="48"/>
      <c r="T48" s="48"/>
      <c r="U48" s="48"/>
    </row>
    <row r="49" spans="1:21" ht="30.75" customHeight="1" x14ac:dyDescent="0.2">
      <c r="A49" s="48"/>
      <c r="B49" s="1155"/>
      <c r="C49" s="1156"/>
      <c r="D49" s="62"/>
      <c r="E49" s="1161" t="s">
        <v>15</v>
      </c>
      <c r="F49" s="1161"/>
      <c r="G49" s="1161"/>
      <c r="H49" s="1161"/>
      <c r="I49" s="1161"/>
      <c r="J49" s="1162"/>
      <c r="K49" s="63" t="s">
        <v>520</v>
      </c>
      <c r="L49" s="64" t="s">
        <v>520</v>
      </c>
      <c r="M49" s="64" t="s">
        <v>520</v>
      </c>
      <c r="N49" s="64">
        <v>5</v>
      </c>
      <c r="O49" s="65">
        <v>5</v>
      </c>
      <c r="P49" s="48"/>
      <c r="Q49" s="48"/>
      <c r="R49" s="48"/>
      <c r="S49" s="48"/>
      <c r="T49" s="48"/>
      <c r="U49" s="48"/>
    </row>
    <row r="50" spans="1:21" ht="30.75" customHeight="1" x14ac:dyDescent="0.2">
      <c r="A50" s="48"/>
      <c r="B50" s="1155"/>
      <c r="C50" s="1156"/>
      <c r="D50" s="62"/>
      <c r="E50" s="1161" t="s">
        <v>16</v>
      </c>
      <c r="F50" s="1161"/>
      <c r="G50" s="1161"/>
      <c r="H50" s="1161"/>
      <c r="I50" s="1161"/>
      <c r="J50" s="1162"/>
      <c r="K50" s="63" t="s">
        <v>520</v>
      </c>
      <c r="L50" s="64" t="s">
        <v>520</v>
      </c>
      <c r="M50" s="64" t="s">
        <v>520</v>
      </c>
      <c r="N50" s="64" t="s">
        <v>520</v>
      </c>
      <c r="O50" s="65">
        <v>654</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520</v>
      </c>
      <c r="L51" s="64" t="s">
        <v>520</v>
      </c>
      <c r="M51" s="64" t="s">
        <v>520</v>
      </c>
      <c r="N51" s="64" t="s">
        <v>520</v>
      </c>
      <c r="O51" s="65" t="s">
        <v>520</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5998</v>
      </c>
      <c r="L52" s="64">
        <v>5749</v>
      </c>
      <c r="M52" s="64">
        <v>5725</v>
      </c>
      <c r="N52" s="64">
        <v>6044</v>
      </c>
      <c r="O52" s="65">
        <v>6231</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1084</v>
      </c>
      <c r="L53" s="69">
        <v>1452</v>
      </c>
      <c r="M53" s="69">
        <v>1192</v>
      </c>
      <c r="N53" s="69">
        <v>1210</v>
      </c>
      <c r="O53" s="70">
        <v>1743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5">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v>575</v>
      </c>
      <c r="L60" s="90">
        <v>617</v>
      </c>
      <c r="M60" s="90">
        <v>658</v>
      </c>
      <c r="N60" s="90">
        <v>700</v>
      </c>
      <c r="O60" s="91">
        <v>742</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18dZkT0LqSFEdGGqykX+ojporAmk9RYYvvnx5+IGtu053NqDD+ePaii2/AXA9ZYhzXK2xACzRre8FBGcx8MRQ==" saltValue="qPoCQENI5TjlqrZ+66vDr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561</v>
      </c>
      <c r="J40" s="103" t="s">
        <v>562</v>
      </c>
      <c r="K40" s="103" t="s">
        <v>563</v>
      </c>
      <c r="L40" s="103" t="s">
        <v>564</v>
      </c>
      <c r="M40" s="104" t="s">
        <v>565</v>
      </c>
    </row>
    <row r="41" spans="2:13" ht="27.75" customHeight="1" x14ac:dyDescent="0.2">
      <c r="B41" s="1184" t="s">
        <v>31</v>
      </c>
      <c r="C41" s="1185"/>
      <c r="D41" s="105"/>
      <c r="E41" s="1190" t="s">
        <v>32</v>
      </c>
      <c r="F41" s="1190"/>
      <c r="G41" s="1190"/>
      <c r="H41" s="1191"/>
      <c r="I41" s="355">
        <v>52724</v>
      </c>
      <c r="J41" s="356">
        <v>55067</v>
      </c>
      <c r="K41" s="356">
        <v>58568</v>
      </c>
      <c r="L41" s="356">
        <v>60349</v>
      </c>
      <c r="M41" s="357">
        <v>63061</v>
      </c>
    </row>
    <row r="42" spans="2:13" ht="27.75" customHeight="1" x14ac:dyDescent="0.2">
      <c r="B42" s="1186"/>
      <c r="C42" s="1187"/>
      <c r="D42" s="106"/>
      <c r="E42" s="1192" t="s">
        <v>33</v>
      </c>
      <c r="F42" s="1192"/>
      <c r="G42" s="1192"/>
      <c r="H42" s="1193"/>
      <c r="I42" s="358" t="s">
        <v>520</v>
      </c>
      <c r="J42" s="359" t="s">
        <v>520</v>
      </c>
      <c r="K42" s="359" t="s">
        <v>520</v>
      </c>
      <c r="L42" s="359" t="s">
        <v>520</v>
      </c>
      <c r="M42" s="360">
        <v>654</v>
      </c>
    </row>
    <row r="43" spans="2:13" ht="27.75" customHeight="1" x14ac:dyDescent="0.2">
      <c r="B43" s="1186"/>
      <c r="C43" s="1187"/>
      <c r="D43" s="106"/>
      <c r="E43" s="1192" t="s">
        <v>34</v>
      </c>
      <c r="F43" s="1192"/>
      <c r="G43" s="1192"/>
      <c r="H43" s="1193"/>
      <c r="I43" s="358">
        <v>13704</v>
      </c>
      <c r="J43" s="359">
        <v>12633</v>
      </c>
      <c r="K43" s="359">
        <v>12900</v>
      </c>
      <c r="L43" s="359">
        <v>13817</v>
      </c>
      <c r="M43" s="360">
        <v>14407</v>
      </c>
    </row>
    <row r="44" spans="2:13" ht="27.75" customHeight="1" x14ac:dyDescent="0.2">
      <c r="B44" s="1186"/>
      <c r="C44" s="1187"/>
      <c r="D44" s="106"/>
      <c r="E44" s="1192" t="s">
        <v>35</v>
      </c>
      <c r="F44" s="1192"/>
      <c r="G44" s="1192"/>
      <c r="H44" s="1193"/>
      <c r="I44" s="358" t="s">
        <v>520</v>
      </c>
      <c r="J44" s="359" t="s">
        <v>520</v>
      </c>
      <c r="K44" s="359">
        <v>1265</v>
      </c>
      <c r="L44" s="359">
        <v>1373</v>
      </c>
      <c r="M44" s="360">
        <v>2307</v>
      </c>
    </row>
    <row r="45" spans="2:13" ht="27.75" customHeight="1" x14ac:dyDescent="0.2">
      <c r="B45" s="1186"/>
      <c r="C45" s="1187"/>
      <c r="D45" s="106"/>
      <c r="E45" s="1192" t="s">
        <v>36</v>
      </c>
      <c r="F45" s="1192"/>
      <c r="G45" s="1192"/>
      <c r="H45" s="1193"/>
      <c r="I45" s="358">
        <v>12126</v>
      </c>
      <c r="J45" s="359">
        <v>11498</v>
      </c>
      <c r="K45" s="359">
        <v>11125</v>
      </c>
      <c r="L45" s="359">
        <v>10660</v>
      </c>
      <c r="M45" s="360">
        <v>10698</v>
      </c>
    </row>
    <row r="46" spans="2:13" ht="27.75" customHeight="1" x14ac:dyDescent="0.2">
      <c r="B46" s="1186"/>
      <c r="C46" s="1187"/>
      <c r="D46" s="107"/>
      <c r="E46" s="1192" t="s">
        <v>37</v>
      </c>
      <c r="F46" s="1192"/>
      <c r="G46" s="1192"/>
      <c r="H46" s="1193"/>
      <c r="I46" s="358" t="s">
        <v>520</v>
      </c>
      <c r="J46" s="359" t="s">
        <v>520</v>
      </c>
      <c r="K46" s="359" t="s">
        <v>520</v>
      </c>
      <c r="L46" s="359" t="s">
        <v>520</v>
      </c>
      <c r="M46" s="360" t="s">
        <v>520</v>
      </c>
    </row>
    <row r="47" spans="2:13" ht="27.75" customHeight="1" x14ac:dyDescent="0.2">
      <c r="B47" s="1186"/>
      <c r="C47" s="1187"/>
      <c r="D47" s="108"/>
      <c r="E47" s="1194" t="s">
        <v>38</v>
      </c>
      <c r="F47" s="1195"/>
      <c r="G47" s="1195"/>
      <c r="H47" s="1196"/>
      <c r="I47" s="358" t="s">
        <v>520</v>
      </c>
      <c r="J47" s="359" t="s">
        <v>520</v>
      </c>
      <c r="K47" s="359" t="s">
        <v>520</v>
      </c>
      <c r="L47" s="359" t="s">
        <v>520</v>
      </c>
      <c r="M47" s="360" t="s">
        <v>520</v>
      </c>
    </row>
    <row r="48" spans="2:13" ht="27.75" customHeight="1" x14ac:dyDescent="0.2">
      <c r="B48" s="1186"/>
      <c r="C48" s="1187"/>
      <c r="D48" s="106"/>
      <c r="E48" s="1192" t="s">
        <v>39</v>
      </c>
      <c r="F48" s="1192"/>
      <c r="G48" s="1192"/>
      <c r="H48" s="1193"/>
      <c r="I48" s="358" t="s">
        <v>520</v>
      </c>
      <c r="J48" s="359" t="s">
        <v>520</v>
      </c>
      <c r="K48" s="359" t="s">
        <v>520</v>
      </c>
      <c r="L48" s="359" t="s">
        <v>520</v>
      </c>
      <c r="M48" s="360" t="s">
        <v>520</v>
      </c>
    </row>
    <row r="49" spans="2:13" ht="27.75" customHeight="1" x14ac:dyDescent="0.2">
      <c r="B49" s="1188"/>
      <c r="C49" s="1189"/>
      <c r="D49" s="106"/>
      <c r="E49" s="1192" t="s">
        <v>40</v>
      </c>
      <c r="F49" s="1192"/>
      <c r="G49" s="1192"/>
      <c r="H49" s="1193"/>
      <c r="I49" s="358" t="s">
        <v>520</v>
      </c>
      <c r="J49" s="359" t="s">
        <v>520</v>
      </c>
      <c r="K49" s="359" t="s">
        <v>520</v>
      </c>
      <c r="L49" s="359" t="s">
        <v>520</v>
      </c>
      <c r="M49" s="360" t="s">
        <v>520</v>
      </c>
    </row>
    <row r="50" spans="2:13" ht="27.75" customHeight="1" x14ac:dyDescent="0.2">
      <c r="B50" s="1197" t="s">
        <v>41</v>
      </c>
      <c r="C50" s="1198"/>
      <c r="D50" s="109"/>
      <c r="E50" s="1192" t="s">
        <v>42</v>
      </c>
      <c r="F50" s="1192"/>
      <c r="G50" s="1192"/>
      <c r="H50" s="1193"/>
      <c r="I50" s="358">
        <v>21461</v>
      </c>
      <c r="J50" s="359">
        <v>22598</v>
      </c>
      <c r="K50" s="359">
        <v>26472</v>
      </c>
      <c r="L50" s="359">
        <v>28714</v>
      </c>
      <c r="M50" s="360">
        <v>31127</v>
      </c>
    </row>
    <row r="51" spans="2:13" ht="27.75" customHeight="1" x14ac:dyDescent="0.2">
      <c r="B51" s="1186"/>
      <c r="C51" s="1187"/>
      <c r="D51" s="106"/>
      <c r="E51" s="1192" t="s">
        <v>43</v>
      </c>
      <c r="F51" s="1192"/>
      <c r="G51" s="1192"/>
      <c r="H51" s="1193"/>
      <c r="I51" s="358">
        <v>9017</v>
      </c>
      <c r="J51" s="359">
        <v>10310</v>
      </c>
      <c r="K51" s="359">
        <v>12261</v>
      </c>
      <c r="L51" s="359">
        <v>14954</v>
      </c>
      <c r="M51" s="360">
        <v>17411</v>
      </c>
    </row>
    <row r="52" spans="2:13" ht="27.75" customHeight="1" x14ac:dyDescent="0.2">
      <c r="B52" s="1188"/>
      <c r="C52" s="1189"/>
      <c r="D52" s="106"/>
      <c r="E52" s="1192" t="s">
        <v>44</v>
      </c>
      <c r="F52" s="1192"/>
      <c r="G52" s="1192"/>
      <c r="H52" s="1193"/>
      <c r="I52" s="358">
        <v>30099</v>
      </c>
      <c r="J52" s="359">
        <v>27888</v>
      </c>
      <c r="K52" s="359">
        <v>25318</v>
      </c>
      <c r="L52" s="359">
        <v>23348</v>
      </c>
      <c r="M52" s="360">
        <v>21803</v>
      </c>
    </row>
    <row r="53" spans="2:13" ht="27.75" customHeight="1" thickBot="1" x14ac:dyDescent="0.25">
      <c r="B53" s="1199" t="s">
        <v>45</v>
      </c>
      <c r="C53" s="1200"/>
      <c r="D53" s="110"/>
      <c r="E53" s="1201" t="s">
        <v>46</v>
      </c>
      <c r="F53" s="1201"/>
      <c r="G53" s="1201"/>
      <c r="H53" s="1202"/>
      <c r="I53" s="361">
        <v>17977</v>
      </c>
      <c r="J53" s="362">
        <v>18403</v>
      </c>
      <c r="K53" s="362">
        <v>19808</v>
      </c>
      <c r="L53" s="362">
        <v>19184</v>
      </c>
      <c r="M53" s="363">
        <v>20785</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DDAFcUzHx8yZeYfpGB0oVAVk4A78AOZrMkTt3FaEXXpUu5Vuredt+au/u+92AEcTstcJdJpEykv6/nnULaHYQA==" saltValue="gtgD/uoejdxoYN98xbE+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563</v>
      </c>
      <c r="G54" s="119" t="s">
        <v>564</v>
      </c>
      <c r="H54" s="120" t="s">
        <v>565</v>
      </c>
    </row>
    <row r="55" spans="2:8" ht="52.5" customHeight="1" x14ac:dyDescent="0.2">
      <c r="B55" s="121"/>
      <c r="C55" s="1211" t="s">
        <v>49</v>
      </c>
      <c r="D55" s="1211"/>
      <c r="E55" s="1212"/>
      <c r="F55" s="122">
        <v>15297</v>
      </c>
      <c r="G55" s="122">
        <v>15322</v>
      </c>
      <c r="H55" s="123">
        <v>14156</v>
      </c>
    </row>
    <row r="56" spans="2:8" ht="52.5" customHeight="1" x14ac:dyDescent="0.2">
      <c r="B56" s="124"/>
      <c r="C56" s="1213" t="s">
        <v>50</v>
      </c>
      <c r="D56" s="1213"/>
      <c r="E56" s="1214"/>
      <c r="F56" s="125" t="s">
        <v>520</v>
      </c>
      <c r="G56" s="125" t="s">
        <v>520</v>
      </c>
      <c r="H56" s="126" t="s">
        <v>520</v>
      </c>
    </row>
    <row r="57" spans="2:8" ht="53.25" customHeight="1" x14ac:dyDescent="0.2">
      <c r="B57" s="124"/>
      <c r="C57" s="1215" t="s">
        <v>51</v>
      </c>
      <c r="D57" s="1215"/>
      <c r="E57" s="1216"/>
      <c r="F57" s="127">
        <v>7754</v>
      </c>
      <c r="G57" s="127">
        <v>9770</v>
      </c>
      <c r="H57" s="128">
        <v>14199</v>
      </c>
    </row>
    <row r="58" spans="2:8" ht="45.75" customHeight="1" x14ac:dyDescent="0.2">
      <c r="B58" s="129"/>
      <c r="C58" s="1203" t="s">
        <v>593</v>
      </c>
      <c r="D58" s="1204"/>
      <c r="E58" s="1205"/>
      <c r="F58" s="130">
        <v>5032</v>
      </c>
      <c r="G58" s="130">
        <v>6036</v>
      </c>
      <c r="H58" s="131">
        <v>8039</v>
      </c>
    </row>
    <row r="59" spans="2:8" ht="45.75" customHeight="1" x14ac:dyDescent="0.2">
      <c r="B59" s="129"/>
      <c r="C59" s="1203" t="s">
        <v>594</v>
      </c>
      <c r="D59" s="1204"/>
      <c r="E59" s="1205"/>
      <c r="F59" s="130">
        <v>2017</v>
      </c>
      <c r="G59" s="130">
        <v>3017</v>
      </c>
      <c r="H59" s="131">
        <v>3019</v>
      </c>
    </row>
    <row r="60" spans="2:8" ht="45.75" customHeight="1" x14ac:dyDescent="0.2">
      <c r="B60" s="129"/>
      <c r="C60" s="1203" t="s">
        <v>597</v>
      </c>
      <c r="D60" s="1204"/>
      <c r="E60" s="1205"/>
      <c r="F60" s="130" t="s">
        <v>598</v>
      </c>
      <c r="G60" s="130" t="s">
        <v>598</v>
      </c>
      <c r="H60" s="131">
        <v>2400</v>
      </c>
    </row>
    <row r="61" spans="2:8" ht="45.75" customHeight="1" x14ac:dyDescent="0.2">
      <c r="B61" s="129"/>
      <c r="C61" s="1203" t="s">
        <v>595</v>
      </c>
      <c r="D61" s="1204"/>
      <c r="E61" s="1205"/>
      <c r="F61" s="130">
        <v>204</v>
      </c>
      <c r="G61" s="130">
        <v>204</v>
      </c>
      <c r="H61" s="131">
        <v>204</v>
      </c>
    </row>
    <row r="62" spans="2:8" ht="45.75" customHeight="1" thickBot="1" x14ac:dyDescent="0.25">
      <c r="B62" s="132"/>
      <c r="C62" s="1206" t="s">
        <v>596</v>
      </c>
      <c r="D62" s="1207"/>
      <c r="E62" s="1208"/>
      <c r="F62" s="133">
        <v>177</v>
      </c>
      <c r="G62" s="133">
        <v>177</v>
      </c>
      <c r="H62" s="134">
        <v>177</v>
      </c>
    </row>
    <row r="63" spans="2:8" ht="52.5" customHeight="1" thickBot="1" x14ac:dyDescent="0.25">
      <c r="B63" s="135"/>
      <c r="C63" s="1209" t="s">
        <v>52</v>
      </c>
      <c r="D63" s="1209"/>
      <c r="E63" s="1210"/>
      <c r="F63" s="136">
        <v>23051</v>
      </c>
      <c r="G63" s="136">
        <v>25092</v>
      </c>
      <c r="H63" s="137">
        <v>28355</v>
      </c>
    </row>
    <row r="64" spans="2:8" ht="13.2" x14ac:dyDescent="0.2"/>
  </sheetData>
  <sheetProtection algorithmName="SHA-512" hashValue="EYnBmOrWgQ2P9vLsIUqrfLbv0uqt5YOjVymWzHIG60tgk0/5UzGFtRceFlu0CIofF0BX3Ub6Ju/eSCjJAGYmBw==" saltValue="AlwAbrdC2ad4rEFY4xsZ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558</v>
      </c>
      <c r="G2" s="151"/>
      <c r="H2" s="152"/>
    </row>
    <row r="3" spans="1:8" x14ac:dyDescent="0.2">
      <c r="A3" s="148" t="s">
        <v>551</v>
      </c>
      <c r="B3" s="153"/>
      <c r="C3" s="154"/>
      <c r="D3" s="155">
        <v>63452</v>
      </c>
      <c r="E3" s="156"/>
      <c r="F3" s="157">
        <v>45022</v>
      </c>
      <c r="G3" s="158"/>
      <c r="H3" s="159"/>
    </row>
    <row r="4" spans="1:8" x14ac:dyDescent="0.2">
      <c r="A4" s="160"/>
      <c r="B4" s="161"/>
      <c r="C4" s="162"/>
      <c r="D4" s="163">
        <v>47761</v>
      </c>
      <c r="E4" s="164"/>
      <c r="F4" s="165">
        <v>25247</v>
      </c>
      <c r="G4" s="166"/>
      <c r="H4" s="167"/>
    </row>
    <row r="5" spans="1:8" x14ac:dyDescent="0.2">
      <c r="A5" s="148" t="s">
        <v>553</v>
      </c>
      <c r="B5" s="153"/>
      <c r="C5" s="154"/>
      <c r="D5" s="155">
        <v>54042</v>
      </c>
      <c r="E5" s="156"/>
      <c r="F5" s="157">
        <v>46035</v>
      </c>
      <c r="G5" s="158"/>
      <c r="H5" s="159"/>
    </row>
    <row r="6" spans="1:8" x14ac:dyDescent="0.2">
      <c r="A6" s="160"/>
      <c r="B6" s="161"/>
      <c r="C6" s="162"/>
      <c r="D6" s="163">
        <v>41752</v>
      </c>
      <c r="E6" s="164"/>
      <c r="F6" s="165">
        <v>25158</v>
      </c>
      <c r="G6" s="166"/>
      <c r="H6" s="167"/>
    </row>
    <row r="7" spans="1:8" x14ac:dyDescent="0.2">
      <c r="A7" s="148" t="s">
        <v>554</v>
      </c>
      <c r="B7" s="153"/>
      <c r="C7" s="154"/>
      <c r="D7" s="155">
        <v>58378</v>
      </c>
      <c r="E7" s="156"/>
      <c r="F7" s="157">
        <v>43261</v>
      </c>
      <c r="G7" s="158"/>
      <c r="H7" s="159"/>
    </row>
    <row r="8" spans="1:8" x14ac:dyDescent="0.2">
      <c r="A8" s="160"/>
      <c r="B8" s="161"/>
      <c r="C8" s="162"/>
      <c r="D8" s="163">
        <v>47442</v>
      </c>
      <c r="E8" s="164"/>
      <c r="F8" s="165">
        <v>24721</v>
      </c>
      <c r="G8" s="166"/>
      <c r="H8" s="167"/>
    </row>
    <row r="9" spans="1:8" x14ac:dyDescent="0.2">
      <c r="A9" s="148" t="s">
        <v>555</v>
      </c>
      <c r="B9" s="153"/>
      <c r="C9" s="154"/>
      <c r="D9" s="155">
        <v>47849</v>
      </c>
      <c r="E9" s="156"/>
      <c r="F9" s="157">
        <v>40626</v>
      </c>
      <c r="G9" s="158"/>
      <c r="H9" s="159"/>
    </row>
    <row r="10" spans="1:8" x14ac:dyDescent="0.2">
      <c r="A10" s="160"/>
      <c r="B10" s="161"/>
      <c r="C10" s="162"/>
      <c r="D10" s="163">
        <v>41293</v>
      </c>
      <c r="E10" s="164"/>
      <c r="F10" s="165">
        <v>24279</v>
      </c>
      <c r="G10" s="166"/>
      <c r="H10" s="167"/>
    </row>
    <row r="11" spans="1:8" x14ac:dyDescent="0.2">
      <c r="A11" s="148" t="s">
        <v>556</v>
      </c>
      <c r="B11" s="153"/>
      <c r="C11" s="154"/>
      <c r="D11" s="155">
        <v>56091</v>
      </c>
      <c r="E11" s="156"/>
      <c r="F11" s="157">
        <v>46133</v>
      </c>
      <c r="G11" s="158"/>
      <c r="H11" s="159"/>
    </row>
    <row r="12" spans="1:8" x14ac:dyDescent="0.2">
      <c r="A12" s="160"/>
      <c r="B12" s="161"/>
      <c r="C12" s="168"/>
      <c r="D12" s="163">
        <v>46237</v>
      </c>
      <c r="E12" s="164"/>
      <c r="F12" s="165">
        <v>27280</v>
      </c>
      <c r="G12" s="166"/>
      <c r="H12" s="167"/>
    </row>
    <row r="13" spans="1:8" x14ac:dyDescent="0.2">
      <c r="A13" s="148"/>
      <c r="B13" s="153"/>
      <c r="C13" s="169"/>
      <c r="D13" s="170">
        <v>55962</v>
      </c>
      <c r="E13" s="171"/>
      <c r="F13" s="172">
        <v>44215</v>
      </c>
      <c r="G13" s="173"/>
      <c r="H13" s="159"/>
    </row>
    <row r="14" spans="1:8" x14ac:dyDescent="0.2">
      <c r="A14" s="160"/>
      <c r="B14" s="161"/>
      <c r="C14" s="162"/>
      <c r="D14" s="163">
        <v>44897</v>
      </c>
      <c r="E14" s="164"/>
      <c r="F14" s="165">
        <v>25337</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5.78</v>
      </c>
      <c r="C19" s="174">
        <f>ROUND(VALUE(SUBSTITUTE(実質収支比率等に係る経年分析!G$48,"▲","-")),2)</f>
        <v>7.37</v>
      </c>
      <c r="D19" s="174">
        <f>ROUND(VALUE(SUBSTITUTE(実質収支比率等に係る経年分析!H$48,"▲","-")),2)</f>
        <v>9.06</v>
      </c>
      <c r="E19" s="174">
        <f>ROUND(VALUE(SUBSTITUTE(実質収支比率等に係る経年分析!I$48,"▲","-")),2)</f>
        <v>11.41</v>
      </c>
      <c r="F19" s="174">
        <f>ROUND(VALUE(SUBSTITUTE(実質収支比率等に係る経年分析!J$48,"▲","-")),2)</f>
        <v>10.47</v>
      </c>
    </row>
    <row r="20" spans="1:11" x14ac:dyDescent="0.2">
      <c r="A20" s="174" t="s">
        <v>56</v>
      </c>
      <c r="B20" s="174">
        <f>ROUND(VALUE(SUBSTITUTE(実質収支比率等に係る経年分析!F$47,"▲","-")),2)</f>
        <v>24.8</v>
      </c>
      <c r="C20" s="174">
        <f>ROUND(VALUE(SUBSTITUTE(実質収支比率等に係る経年分析!G$47,"▲","-")),2)</f>
        <v>27.1</v>
      </c>
      <c r="D20" s="174">
        <f>ROUND(VALUE(SUBSTITUTE(実質収支比率等に係る経年分析!H$47,"▲","-")),2)</f>
        <v>28.87</v>
      </c>
      <c r="E20" s="174">
        <f>ROUND(VALUE(SUBSTITUTE(実質収支比率等に係る経年分析!I$47,"▲","-")),2)</f>
        <v>31.41</v>
      </c>
      <c r="F20" s="174">
        <f>ROUND(VALUE(SUBSTITUTE(実質収支比率等に係る経年分析!J$47,"▲","-")),2)</f>
        <v>28.58</v>
      </c>
    </row>
    <row r="21" spans="1:11" x14ac:dyDescent="0.2">
      <c r="A21" s="174" t="s">
        <v>57</v>
      </c>
      <c r="B21" s="174">
        <f>IF(ISNUMBER(VALUE(SUBSTITUTE(実質収支比率等に係る経年分析!F$49,"▲","-"))),ROUND(VALUE(SUBSTITUTE(実質収支比率等に係る経年分析!F$49,"▲","-")),2),NA())</f>
        <v>4.29</v>
      </c>
      <c r="C21" s="174">
        <f>IF(ISNUMBER(VALUE(SUBSTITUTE(実質収支比率等に係る経年分析!G$49,"▲","-"))),ROUND(VALUE(SUBSTITUTE(実質収支比率等に係る経年分析!G$49,"▲","-")),2),NA())</f>
        <v>1.91</v>
      </c>
      <c r="D21" s="174">
        <f>IF(ISNUMBER(VALUE(SUBSTITUTE(実質収支比率等に係る経年分析!H$49,"▲","-"))),ROUND(VALUE(SUBSTITUTE(実質収支比率等に係る経年分析!H$49,"▲","-")),2),NA())</f>
        <v>5.03</v>
      </c>
      <c r="E21" s="174">
        <f>IF(ISNUMBER(VALUE(SUBSTITUTE(実質収支比率等に係る経年分析!I$49,"▲","-"))),ROUND(VALUE(SUBSTITUTE(実質収支比率等に係る経年分析!I$49,"▲","-")),2),NA())</f>
        <v>1.62</v>
      </c>
      <c r="F21" s="174">
        <f>IF(ISNUMBER(VALUE(SUBSTITUTE(実質収支比率等に係る経年分析!J$49,"▲","-"))),ROUND(VALUE(SUBSTITUTE(実質収支比率等に係る経年分析!J$49,"▲","-")),2),NA())</f>
        <v>-3.12</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0.71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0.87</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公共用地取得事業特別会計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1.1100000000000001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1.07</v>
      </c>
    </row>
    <row r="34" spans="1:16" x14ac:dyDescent="0.2">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2.71</v>
      </c>
    </row>
    <row r="35" spans="1:16" x14ac:dyDescent="0.2">
      <c r="A35" s="175" t="str">
        <f>IF(連結実質赤字比率に係る赤字・黒字の構成分析!C$35="",NA(),連結実質赤字比率に係る赤字・黒字の構成分析!C$35)</f>
        <v>病院事業会計</v>
      </c>
      <c r="B35" s="175">
        <f>IF(ROUND(VALUE(SUBSTITUTE(連結実質赤字比率に係る赤字・黒字の構成分析!F$35,"▲", "-")), 2) &lt; 0, ABS(ROUND(VALUE(SUBSTITUTE(連結実質赤字比率に係る赤字・黒字の構成分析!F$35,"▲", "-")), 2)), NA())</f>
        <v>0.42</v>
      </c>
      <c r="C35" s="175" t="e">
        <f>IF(ROUND(VALUE(SUBSTITUTE(連結実質赤字比率に係る赤字・黒字の構成分析!F$35,"▲", "-")), 2) &gt;= 0, ABS(ROUND(VALUE(SUBSTITUTE(連結実質赤字比率に係る赤字・黒字の構成分析!F$35,"▲", "-")), 2)), NA())</f>
        <v>#N/A</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5.05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5.78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7.37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10.47</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5998</v>
      </c>
      <c r="E42" s="176"/>
      <c r="F42" s="176"/>
      <c r="G42" s="176">
        <f>'実質公債費比率（分子）の構造'!L$52</f>
        <v>5749</v>
      </c>
      <c r="H42" s="176"/>
      <c r="I42" s="176"/>
      <c r="J42" s="176">
        <f>'実質公債費比率（分子）の構造'!M$52</f>
        <v>5725</v>
      </c>
      <c r="K42" s="176"/>
      <c r="L42" s="176"/>
      <c r="M42" s="176">
        <f>'実質公債費比率（分子）の構造'!N$52</f>
        <v>6044</v>
      </c>
      <c r="N42" s="176"/>
      <c r="O42" s="176"/>
      <c r="P42" s="176">
        <f>'実質公債費比率（分子）の構造'!O$52</f>
        <v>6231</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f>'実質公債費比率（分子）の構造'!O$50</f>
        <v>654</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f>'実質公債費比率（分子）の構造'!N$49</f>
        <v>5</v>
      </c>
      <c r="L45" s="176"/>
      <c r="M45" s="176"/>
      <c r="N45" s="176">
        <f>'実質公債費比率（分子）の構造'!O$49</f>
        <v>5</v>
      </c>
      <c r="O45" s="176"/>
      <c r="P45" s="176"/>
    </row>
    <row r="46" spans="1:16" x14ac:dyDescent="0.2">
      <c r="A46" s="176" t="s">
        <v>68</v>
      </c>
      <c r="B46" s="176">
        <f>'実質公債費比率（分子）の構造'!K$48</f>
        <v>1153</v>
      </c>
      <c r="C46" s="176"/>
      <c r="D46" s="176"/>
      <c r="E46" s="176">
        <f>'実質公債費比率（分子）の構造'!L$48</f>
        <v>1158</v>
      </c>
      <c r="F46" s="176"/>
      <c r="G46" s="176"/>
      <c r="H46" s="176">
        <f>'実質公債費比率（分子）の構造'!M$48</f>
        <v>1122</v>
      </c>
      <c r="I46" s="176"/>
      <c r="J46" s="176"/>
      <c r="K46" s="176">
        <f>'実質公債費比率（分子）の構造'!N$48</f>
        <v>1163</v>
      </c>
      <c r="L46" s="176"/>
      <c r="M46" s="176"/>
      <c r="N46" s="176">
        <f>'実質公債費比率（分子）の構造'!O$48</f>
        <v>1141</v>
      </c>
      <c r="O46" s="176"/>
      <c r="P46" s="176"/>
    </row>
    <row r="47" spans="1:16" x14ac:dyDescent="0.2">
      <c r="A47" s="176" t="s">
        <v>69</v>
      </c>
      <c r="B47" s="176">
        <f>'実質公債費比率（分子）の構造'!K$47</f>
        <v>42</v>
      </c>
      <c r="C47" s="176"/>
      <c r="D47" s="176"/>
      <c r="E47" s="176">
        <f>'実質公債費比率（分子）の構造'!L$47</f>
        <v>42</v>
      </c>
      <c r="F47" s="176"/>
      <c r="G47" s="176"/>
      <c r="H47" s="176">
        <f>'実質公債費比率（分子）の構造'!M$47</f>
        <v>42</v>
      </c>
      <c r="I47" s="176"/>
      <c r="J47" s="176"/>
      <c r="K47" s="176">
        <f>'実質公債費比率（分子）の構造'!N$47</f>
        <v>42</v>
      </c>
      <c r="L47" s="176"/>
      <c r="M47" s="176"/>
      <c r="N47" s="176">
        <f>'実質公債費比率（分子）の構造'!O$47</f>
        <v>42</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5887</v>
      </c>
      <c r="C49" s="176"/>
      <c r="D49" s="176"/>
      <c r="E49" s="176">
        <f>'実質公債費比率（分子）の構造'!L$45</f>
        <v>6001</v>
      </c>
      <c r="F49" s="176"/>
      <c r="G49" s="176"/>
      <c r="H49" s="176">
        <f>'実質公債費比率（分子）の構造'!M$45</f>
        <v>5753</v>
      </c>
      <c r="I49" s="176"/>
      <c r="J49" s="176"/>
      <c r="K49" s="176">
        <f>'実質公債費比率（分子）の構造'!N$45</f>
        <v>6044</v>
      </c>
      <c r="L49" s="176"/>
      <c r="M49" s="176"/>
      <c r="N49" s="176">
        <f>'実質公債費比率（分子）の構造'!O$45</f>
        <v>6132</v>
      </c>
      <c r="O49" s="176"/>
      <c r="P49" s="176"/>
    </row>
    <row r="50" spans="1:16" x14ac:dyDescent="0.2">
      <c r="A50" s="176" t="s">
        <v>72</v>
      </c>
      <c r="B50" s="176" t="e">
        <f>NA()</f>
        <v>#N/A</v>
      </c>
      <c r="C50" s="176">
        <f>IF(ISNUMBER('実質公債費比率（分子）の構造'!K$53),'実質公債費比率（分子）の構造'!K$53,NA())</f>
        <v>1084</v>
      </c>
      <c r="D50" s="176" t="e">
        <f>NA()</f>
        <v>#N/A</v>
      </c>
      <c r="E50" s="176" t="e">
        <f>NA()</f>
        <v>#N/A</v>
      </c>
      <c r="F50" s="176">
        <f>IF(ISNUMBER('実質公債費比率（分子）の構造'!L$53),'実質公債費比率（分子）の構造'!L$53,NA())</f>
        <v>1452</v>
      </c>
      <c r="G50" s="176" t="e">
        <f>NA()</f>
        <v>#N/A</v>
      </c>
      <c r="H50" s="176" t="e">
        <f>NA()</f>
        <v>#N/A</v>
      </c>
      <c r="I50" s="176">
        <f>IF(ISNUMBER('実質公債費比率（分子）の構造'!M$53),'実質公債費比率（分子）の構造'!M$53,NA())</f>
        <v>1192</v>
      </c>
      <c r="J50" s="176" t="e">
        <f>NA()</f>
        <v>#N/A</v>
      </c>
      <c r="K50" s="176" t="e">
        <f>NA()</f>
        <v>#N/A</v>
      </c>
      <c r="L50" s="176">
        <f>IF(ISNUMBER('実質公債費比率（分子）の構造'!N$53),'実質公債費比率（分子）の構造'!N$53,NA())</f>
        <v>1210</v>
      </c>
      <c r="M50" s="176" t="e">
        <f>NA()</f>
        <v>#N/A</v>
      </c>
      <c r="N50" s="176" t="e">
        <f>NA()</f>
        <v>#N/A</v>
      </c>
      <c r="O50" s="176">
        <f>IF(ISNUMBER('実質公債費比率（分子）の構造'!O$53),'実質公債費比率（分子）の構造'!O$53,NA())</f>
        <v>1743</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30099</v>
      </c>
      <c r="E56" s="175"/>
      <c r="F56" s="175"/>
      <c r="G56" s="175">
        <f>'将来負担比率（分子）の構造'!J$52</f>
        <v>27888</v>
      </c>
      <c r="H56" s="175"/>
      <c r="I56" s="175"/>
      <c r="J56" s="175">
        <f>'将来負担比率（分子）の構造'!K$52</f>
        <v>25318</v>
      </c>
      <c r="K56" s="175"/>
      <c r="L56" s="175"/>
      <c r="M56" s="175">
        <f>'将来負担比率（分子）の構造'!L$52</f>
        <v>23348</v>
      </c>
      <c r="N56" s="175"/>
      <c r="O56" s="175"/>
      <c r="P56" s="175">
        <f>'将来負担比率（分子）の構造'!M$52</f>
        <v>21803</v>
      </c>
    </row>
    <row r="57" spans="1:16" x14ac:dyDescent="0.2">
      <c r="A57" s="175" t="s">
        <v>43</v>
      </c>
      <c r="B57" s="175"/>
      <c r="C57" s="175"/>
      <c r="D57" s="175">
        <f>'将来負担比率（分子）の構造'!I$51</f>
        <v>9017</v>
      </c>
      <c r="E57" s="175"/>
      <c r="F57" s="175"/>
      <c r="G57" s="175">
        <f>'将来負担比率（分子）の構造'!J$51</f>
        <v>10310</v>
      </c>
      <c r="H57" s="175"/>
      <c r="I57" s="175"/>
      <c r="J57" s="175">
        <f>'将来負担比率（分子）の構造'!K$51</f>
        <v>12261</v>
      </c>
      <c r="K57" s="175"/>
      <c r="L57" s="175"/>
      <c r="M57" s="175">
        <f>'将来負担比率（分子）の構造'!L$51</f>
        <v>14954</v>
      </c>
      <c r="N57" s="175"/>
      <c r="O57" s="175"/>
      <c r="P57" s="175">
        <f>'将来負担比率（分子）の構造'!M$51</f>
        <v>17411</v>
      </c>
    </row>
    <row r="58" spans="1:16" x14ac:dyDescent="0.2">
      <c r="A58" s="175" t="s">
        <v>42</v>
      </c>
      <c r="B58" s="175"/>
      <c r="C58" s="175"/>
      <c r="D58" s="175">
        <f>'将来負担比率（分子）の構造'!I$50</f>
        <v>21461</v>
      </c>
      <c r="E58" s="175"/>
      <c r="F58" s="175"/>
      <c r="G58" s="175">
        <f>'将来負担比率（分子）の構造'!J$50</f>
        <v>22598</v>
      </c>
      <c r="H58" s="175"/>
      <c r="I58" s="175"/>
      <c r="J58" s="175">
        <f>'将来負担比率（分子）の構造'!K$50</f>
        <v>26472</v>
      </c>
      <c r="K58" s="175"/>
      <c r="L58" s="175"/>
      <c r="M58" s="175">
        <f>'将来負担比率（分子）の構造'!L$50</f>
        <v>28714</v>
      </c>
      <c r="N58" s="175"/>
      <c r="O58" s="175"/>
      <c r="P58" s="175">
        <f>'将来負担比率（分子）の構造'!M$50</f>
        <v>31127</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12126</v>
      </c>
      <c r="C62" s="175"/>
      <c r="D62" s="175"/>
      <c r="E62" s="175">
        <f>'将来負担比率（分子）の構造'!J$45</f>
        <v>11498</v>
      </c>
      <c r="F62" s="175"/>
      <c r="G62" s="175"/>
      <c r="H62" s="175">
        <f>'将来負担比率（分子）の構造'!K$45</f>
        <v>11125</v>
      </c>
      <c r="I62" s="175"/>
      <c r="J62" s="175"/>
      <c r="K62" s="175">
        <f>'将来負担比率（分子）の構造'!L$45</f>
        <v>10660</v>
      </c>
      <c r="L62" s="175"/>
      <c r="M62" s="175"/>
      <c r="N62" s="175">
        <f>'将来負担比率（分子）の構造'!M$45</f>
        <v>10698</v>
      </c>
      <c r="O62" s="175"/>
      <c r="P62" s="175"/>
    </row>
    <row r="63" spans="1:16" x14ac:dyDescent="0.2">
      <c r="A63" s="175" t="s">
        <v>35</v>
      </c>
      <c r="B63" s="175" t="str">
        <f>'将来負担比率（分子）の構造'!I$44</f>
        <v>-</v>
      </c>
      <c r="C63" s="175"/>
      <c r="D63" s="175"/>
      <c r="E63" s="175" t="str">
        <f>'将来負担比率（分子）の構造'!J$44</f>
        <v>-</v>
      </c>
      <c r="F63" s="175"/>
      <c r="G63" s="175"/>
      <c r="H63" s="175">
        <f>'将来負担比率（分子）の構造'!K$44</f>
        <v>1265</v>
      </c>
      <c r="I63" s="175"/>
      <c r="J63" s="175"/>
      <c r="K63" s="175">
        <f>'将来負担比率（分子）の構造'!L$44</f>
        <v>1373</v>
      </c>
      <c r="L63" s="175"/>
      <c r="M63" s="175"/>
      <c r="N63" s="175">
        <f>'将来負担比率（分子）の構造'!M$44</f>
        <v>2307</v>
      </c>
      <c r="O63" s="175"/>
      <c r="P63" s="175"/>
    </row>
    <row r="64" spans="1:16" x14ac:dyDescent="0.2">
      <c r="A64" s="175" t="s">
        <v>34</v>
      </c>
      <c r="B64" s="175">
        <f>'将来負担比率（分子）の構造'!I$43</f>
        <v>13704</v>
      </c>
      <c r="C64" s="175"/>
      <c r="D64" s="175"/>
      <c r="E64" s="175">
        <f>'将来負担比率（分子）の構造'!J$43</f>
        <v>12633</v>
      </c>
      <c r="F64" s="175"/>
      <c r="G64" s="175"/>
      <c r="H64" s="175">
        <f>'将来負担比率（分子）の構造'!K$43</f>
        <v>12900</v>
      </c>
      <c r="I64" s="175"/>
      <c r="J64" s="175"/>
      <c r="K64" s="175">
        <f>'将来負担比率（分子）の構造'!L$43</f>
        <v>13817</v>
      </c>
      <c r="L64" s="175"/>
      <c r="M64" s="175"/>
      <c r="N64" s="175">
        <f>'将来負担比率（分子）の構造'!M$43</f>
        <v>14407</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f>'将来負担比率（分子）の構造'!M$42</f>
        <v>654</v>
      </c>
      <c r="O65" s="175"/>
      <c r="P65" s="175"/>
    </row>
    <row r="66" spans="1:16" x14ac:dyDescent="0.2">
      <c r="A66" s="175" t="s">
        <v>32</v>
      </c>
      <c r="B66" s="175">
        <f>'将来負担比率（分子）の構造'!I$41</f>
        <v>52724</v>
      </c>
      <c r="C66" s="175"/>
      <c r="D66" s="175"/>
      <c r="E66" s="175">
        <f>'将来負担比率（分子）の構造'!J$41</f>
        <v>55067</v>
      </c>
      <c r="F66" s="175"/>
      <c r="G66" s="175"/>
      <c r="H66" s="175">
        <f>'将来負担比率（分子）の構造'!K$41</f>
        <v>58568</v>
      </c>
      <c r="I66" s="175"/>
      <c r="J66" s="175"/>
      <c r="K66" s="175">
        <f>'将来負担比率（分子）の構造'!L$41</f>
        <v>60349</v>
      </c>
      <c r="L66" s="175"/>
      <c r="M66" s="175"/>
      <c r="N66" s="175">
        <f>'将来負担比率（分子）の構造'!M$41</f>
        <v>63061</v>
      </c>
      <c r="O66" s="175"/>
      <c r="P66" s="175"/>
    </row>
    <row r="67" spans="1:16" x14ac:dyDescent="0.2">
      <c r="A67" s="175" t="s">
        <v>76</v>
      </c>
      <c r="B67" s="175" t="e">
        <f>NA()</f>
        <v>#N/A</v>
      </c>
      <c r="C67" s="175">
        <f>IF(ISNUMBER('将来負担比率（分子）の構造'!I$53), IF('将来負担比率（分子）の構造'!I$53 &lt; 0, 0, '将来負担比率（分子）の構造'!I$53), NA())</f>
        <v>17977</v>
      </c>
      <c r="D67" s="175" t="e">
        <f>NA()</f>
        <v>#N/A</v>
      </c>
      <c r="E67" s="175" t="e">
        <f>NA()</f>
        <v>#N/A</v>
      </c>
      <c r="F67" s="175">
        <f>IF(ISNUMBER('将来負担比率（分子）の構造'!J$53), IF('将来負担比率（分子）の構造'!J$53 &lt; 0, 0, '将来負担比率（分子）の構造'!J$53), NA())</f>
        <v>18403</v>
      </c>
      <c r="G67" s="175" t="e">
        <f>NA()</f>
        <v>#N/A</v>
      </c>
      <c r="H67" s="175" t="e">
        <f>NA()</f>
        <v>#N/A</v>
      </c>
      <c r="I67" s="175">
        <f>IF(ISNUMBER('将来負担比率（分子）の構造'!K$53), IF('将来負担比率（分子）の構造'!K$53 &lt; 0, 0, '将来負担比率（分子）の構造'!K$53), NA())</f>
        <v>19808</v>
      </c>
      <c r="J67" s="175" t="e">
        <f>NA()</f>
        <v>#N/A</v>
      </c>
      <c r="K67" s="175" t="e">
        <f>NA()</f>
        <v>#N/A</v>
      </c>
      <c r="L67" s="175">
        <f>IF(ISNUMBER('将来負担比率（分子）の構造'!L$53), IF('将来負担比率（分子）の構造'!L$53 &lt; 0, 0, '将来負担比率（分子）の構造'!L$53), NA())</f>
        <v>19184</v>
      </c>
      <c r="M67" s="175" t="e">
        <f>NA()</f>
        <v>#N/A</v>
      </c>
      <c r="N67" s="175" t="e">
        <f>NA()</f>
        <v>#N/A</v>
      </c>
      <c r="O67" s="175">
        <f>IF(ISNUMBER('将来負担比率（分子）の構造'!M$53), IF('将来負担比率（分子）の構造'!M$53 &lt; 0, 0, '将来負担比率（分子）の構造'!M$53), NA())</f>
        <v>20785</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15297</v>
      </c>
      <c r="C72" s="179">
        <f>基金残高に係る経年分析!G55</f>
        <v>15322</v>
      </c>
      <c r="D72" s="179">
        <f>基金残高に係る経年分析!H55</f>
        <v>14156</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7754</v>
      </c>
      <c r="C74" s="179">
        <f>基金残高に係る経年分析!G57</f>
        <v>9770</v>
      </c>
      <c r="D74" s="179">
        <f>基金残高に係る経年分析!H57</f>
        <v>14199</v>
      </c>
    </row>
  </sheetData>
  <sheetProtection algorithmName="SHA-512" hashValue="bPeJaaxnHenn5y7zu6KQvUOddPEH1C8xFguOFUKrvrb7/YxASY8Fp+rK1MGah+6iBX3QBmRMYcGe6PFvGzFbGg==" saltValue="baW4zdb04xIjbDI+txPj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227</v>
      </c>
      <c r="C5" s="610"/>
      <c r="D5" s="610"/>
      <c r="E5" s="610"/>
      <c r="F5" s="610"/>
      <c r="G5" s="610"/>
      <c r="H5" s="610"/>
      <c r="I5" s="610"/>
      <c r="J5" s="610"/>
      <c r="K5" s="610"/>
      <c r="L5" s="610"/>
      <c r="M5" s="610"/>
      <c r="N5" s="610"/>
      <c r="O5" s="610"/>
      <c r="P5" s="610"/>
      <c r="Q5" s="611"/>
      <c r="R5" s="612">
        <v>46733501</v>
      </c>
      <c r="S5" s="613"/>
      <c r="T5" s="613"/>
      <c r="U5" s="613"/>
      <c r="V5" s="613"/>
      <c r="W5" s="613"/>
      <c r="X5" s="613"/>
      <c r="Y5" s="614"/>
      <c r="Z5" s="615">
        <v>43.5</v>
      </c>
      <c r="AA5" s="615"/>
      <c r="AB5" s="615"/>
      <c r="AC5" s="615"/>
      <c r="AD5" s="616">
        <v>44271454</v>
      </c>
      <c r="AE5" s="616"/>
      <c r="AF5" s="616"/>
      <c r="AG5" s="616"/>
      <c r="AH5" s="616"/>
      <c r="AI5" s="616"/>
      <c r="AJ5" s="616"/>
      <c r="AK5" s="616"/>
      <c r="AL5" s="617">
        <v>83.2</v>
      </c>
      <c r="AM5" s="618"/>
      <c r="AN5" s="618"/>
      <c r="AO5" s="619"/>
      <c r="AP5" s="609" t="s">
        <v>228</v>
      </c>
      <c r="AQ5" s="610"/>
      <c r="AR5" s="610"/>
      <c r="AS5" s="610"/>
      <c r="AT5" s="610"/>
      <c r="AU5" s="610"/>
      <c r="AV5" s="610"/>
      <c r="AW5" s="610"/>
      <c r="AX5" s="610"/>
      <c r="AY5" s="610"/>
      <c r="AZ5" s="610"/>
      <c r="BA5" s="610"/>
      <c r="BB5" s="610"/>
      <c r="BC5" s="610"/>
      <c r="BD5" s="610"/>
      <c r="BE5" s="610"/>
      <c r="BF5" s="611"/>
      <c r="BG5" s="623">
        <v>44268938</v>
      </c>
      <c r="BH5" s="624"/>
      <c r="BI5" s="624"/>
      <c r="BJ5" s="624"/>
      <c r="BK5" s="624"/>
      <c r="BL5" s="624"/>
      <c r="BM5" s="624"/>
      <c r="BN5" s="625"/>
      <c r="BO5" s="626">
        <v>94.7</v>
      </c>
      <c r="BP5" s="626"/>
      <c r="BQ5" s="626"/>
      <c r="BR5" s="626"/>
      <c r="BS5" s="627">
        <v>1179774</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2">
      <c r="B6" s="620" t="s">
        <v>232</v>
      </c>
      <c r="C6" s="621"/>
      <c r="D6" s="621"/>
      <c r="E6" s="621"/>
      <c r="F6" s="621"/>
      <c r="G6" s="621"/>
      <c r="H6" s="621"/>
      <c r="I6" s="621"/>
      <c r="J6" s="621"/>
      <c r="K6" s="621"/>
      <c r="L6" s="621"/>
      <c r="M6" s="621"/>
      <c r="N6" s="621"/>
      <c r="O6" s="621"/>
      <c r="P6" s="621"/>
      <c r="Q6" s="622"/>
      <c r="R6" s="623">
        <v>527799</v>
      </c>
      <c r="S6" s="624"/>
      <c r="T6" s="624"/>
      <c r="U6" s="624"/>
      <c r="V6" s="624"/>
      <c r="W6" s="624"/>
      <c r="X6" s="624"/>
      <c r="Y6" s="625"/>
      <c r="Z6" s="626">
        <v>0.5</v>
      </c>
      <c r="AA6" s="626"/>
      <c r="AB6" s="626"/>
      <c r="AC6" s="626"/>
      <c r="AD6" s="627">
        <v>527799</v>
      </c>
      <c r="AE6" s="627"/>
      <c r="AF6" s="627"/>
      <c r="AG6" s="627"/>
      <c r="AH6" s="627"/>
      <c r="AI6" s="627"/>
      <c r="AJ6" s="627"/>
      <c r="AK6" s="627"/>
      <c r="AL6" s="628">
        <v>1</v>
      </c>
      <c r="AM6" s="629"/>
      <c r="AN6" s="629"/>
      <c r="AO6" s="630"/>
      <c r="AP6" s="620" t="s">
        <v>233</v>
      </c>
      <c r="AQ6" s="621"/>
      <c r="AR6" s="621"/>
      <c r="AS6" s="621"/>
      <c r="AT6" s="621"/>
      <c r="AU6" s="621"/>
      <c r="AV6" s="621"/>
      <c r="AW6" s="621"/>
      <c r="AX6" s="621"/>
      <c r="AY6" s="621"/>
      <c r="AZ6" s="621"/>
      <c r="BA6" s="621"/>
      <c r="BB6" s="621"/>
      <c r="BC6" s="621"/>
      <c r="BD6" s="621"/>
      <c r="BE6" s="621"/>
      <c r="BF6" s="622"/>
      <c r="BG6" s="623">
        <v>44268938</v>
      </c>
      <c r="BH6" s="624"/>
      <c r="BI6" s="624"/>
      <c r="BJ6" s="624"/>
      <c r="BK6" s="624"/>
      <c r="BL6" s="624"/>
      <c r="BM6" s="624"/>
      <c r="BN6" s="625"/>
      <c r="BO6" s="626">
        <v>94.7</v>
      </c>
      <c r="BP6" s="626"/>
      <c r="BQ6" s="626"/>
      <c r="BR6" s="626"/>
      <c r="BS6" s="627">
        <v>1179774</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426799</v>
      </c>
      <c r="CS6" s="624"/>
      <c r="CT6" s="624"/>
      <c r="CU6" s="624"/>
      <c r="CV6" s="624"/>
      <c r="CW6" s="624"/>
      <c r="CX6" s="624"/>
      <c r="CY6" s="625"/>
      <c r="CZ6" s="617">
        <v>0.4</v>
      </c>
      <c r="DA6" s="618"/>
      <c r="DB6" s="618"/>
      <c r="DC6" s="634"/>
      <c r="DD6" s="632" t="s">
        <v>130</v>
      </c>
      <c r="DE6" s="624"/>
      <c r="DF6" s="624"/>
      <c r="DG6" s="624"/>
      <c r="DH6" s="624"/>
      <c r="DI6" s="624"/>
      <c r="DJ6" s="624"/>
      <c r="DK6" s="624"/>
      <c r="DL6" s="624"/>
      <c r="DM6" s="624"/>
      <c r="DN6" s="624"/>
      <c r="DO6" s="624"/>
      <c r="DP6" s="625"/>
      <c r="DQ6" s="632">
        <v>426799</v>
      </c>
      <c r="DR6" s="624"/>
      <c r="DS6" s="624"/>
      <c r="DT6" s="624"/>
      <c r="DU6" s="624"/>
      <c r="DV6" s="624"/>
      <c r="DW6" s="624"/>
      <c r="DX6" s="624"/>
      <c r="DY6" s="624"/>
      <c r="DZ6" s="624"/>
      <c r="EA6" s="624"/>
      <c r="EB6" s="624"/>
      <c r="EC6" s="633"/>
    </row>
    <row r="7" spans="2:143" ht="11.25" customHeight="1" x14ac:dyDescent="0.2">
      <c r="B7" s="620" t="s">
        <v>235</v>
      </c>
      <c r="C7" s="621"/>
      <c r="D7" s="621"/>
      <c r="E7" s="621"/>
      <c r="F7" s="621"/>
      <c r="G7" s="621"/>
      <c r="H7" s="621"/>
      <c r="I7" s="621"/>
      <c r="J7" s="621"/>
      <c r="K7" s="621"/>
      <c r="L7" s="621"/>
      <c r="M7" s="621"/>
      <c r="N7" s="621"/>
      <c r="O7" s="621"/>
      <c r="P7" s="621"/>
      <c r="Q7" s="622"/>
      <c r="R7" s="623">
        <v>12453</v>
      </c>
      <c r="S7" s="624"/>
      <c r="T7" s="624"/>
      <c r="U7" s="624"/>
      <c r="V7" s="624"/>
      <c r="W7" s="624"/>
      <c r="X7" s="624"/>
      <c r="Y7" s="625"/>
      <c r="Z7" s="626">
        <v>0</v>
      </c>
      <c r="AA7" s="626"/>
      <c r="AB7" s="626"/>
      <c r="AC7" s="626"/>
      <c r="AD7" s="627">
        <v>12453</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21249026</v>
      </c>
      <c r="BH7" s="624"/>
      <c r="BI7" s="624"/>
      <c r="BJ7" s="624"/>
      <c r="BK7" s="624"/>
      <c r="BL7" s="624"/>
      <c r="BM7" s="624"/>
      <c r="BN7" s="625"/>
      <c r="BO7" s="626">
        <v>45.5</v>
      </c>
      <c r="BP7" s="626"/>
      <c r="BQ7" s="626"/>
      <c r="BR7" s="626"/>
      <c r="BS7" s="627">
        <v>1179774</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13043435</v>
      </c>
      <c r="CS7" s="624"/>
      <c r="CT7" s="624"/>
      <c r="CU7" s="624"/>
      <c r="CV7" s="624"/>
      <c r="CW7" s="624"/>
      <c r="CX7" s="624"/>
      <c r="CY7" s="625"/>
      <c r="CZ7" s="626">
        <v>12.8</v>
      </c>
      <c r="DA7" s="626"/>
      <c r="DB7" s="626"/>
      <c r="DC7" s="626"/>
      <c r="DD7" s="632">
        <v>140285</v>
      </c>
      <c r="DE7" s="624"/>
      <c r="DF7" s="624"/>
      <c r="DG7" s="624"/>
      <c r="DH7" s="624"/>
      <c r="DI7" s="624"/>
      <c r="DJ7" s="624"/>
      <c r="DK7" s="624"/>
      <c r="DL7" s="624"/>
      <c r="DM7" s="624"/>
      <c r="DN7" s="624"/>
      <c r="DO7" s="624"/>
      <c r="DP7" s="625"/>
      <c r="DQ7" s="632">
        <v>11978853</v>
      </c>
      <c r="DR7" s="624"/>
      <c r="DS7" s="624"/>
      <c r="DT7" s="624"/>
      <c r="DU7" s="624"/>
      <c r="DV7" s="624"/>
      <c r="DW7" s="624"/>
      <c r="DX7" s="624"/>
      <c r="DY7" s="624"/>
      <c r="DZ7" s="624"/>
      <c r="EA7" s="624"/>
      <c r="EB7" s="624"/>
      <c r="EC7" s="633"/>
    </row>
    <row r="8" spans="2:143" ht="11.25" customHeight="1" x14ac:dyDescent="0.2">
      <c r="B8" s="620" t="s">
        <v>238</v>
      </c>
      <c r="C8" s="621"/>
      <c r="D8" s="621"/>
      <c r="E8" s="621"/>
      <c r="F8" s="621"/>
      <c r="G8" s="621"/>
      <c r="H8" s="621"/>
      <c r="I8" s="621"/>
      <c r="J8" s="621"/>
      <c r="K8" s="621"/>
      <c r="L8" s="621"/>
      <c r="M8" s="621"/>
      <c r="N8" s="621"/>
      <c r="O8" s="621"/>
      <c r="P8" s="621"/>
      <c r="Q8" s="622"/>
      <c r="R8" s="623">
        <v>250483</v>
      </c>
      <c r="S8" s="624"/>
      <c r="T8" s="624"/>
      <c r="U8" s="624"/>
      <c r="V8" s="624"/>
      <c r="W8" s="624"/>
      <c r="X8" s="624"/>
      <c r="Y8" s="625"/>
      <c r="Z8" s="626">
        <v>0.2</v>
      </c>
      <c r="AA8" s="626"/>
      <c r="AB8" s="626"/>
      <c r="AC8" s="626"/>
      <c r="AD8" s="627">
        <v>250483</v>
      </c>
      <c r="AE8" s="627"/>
      <c r="AF8" s="627"/>
      <c r="AG8" s="627"/>
      <c r="AH8" s="627"/>
      <c r="AI8" s="627"/>
      <c r="AJ8" s="627"/>
      <c r="AK8" s="627"/>
      <c r="AL8" s="628">
        <v>0.5</v>
      </c>
      <c r="AM8" s="629"/>
      <c r="AN8" s="629"/>
      <c r="AO8" s="630"/>
      <c r="AP8" s="620" t="s">
        <v>239</v>
      </c>
      <c r="AQ8" s="621"/>
      <c r="AR8" s="621"/>
      <c r="AS8" s="621"/>
      <c r="AT8" s="621"/>
      <c r="AU8" s="621"/>
      <c r="AV8" s="621"/>
      <c r="AW8" s="621"/>
      <c r="AX8" s="621"/>
      <c r="AY8" s="621"/>
      <c r="AZ8" s="621"/>
      <c r="BA8" s="621"/>
      <c r="BB8" s="621"/>
      <c r="BC8" s="621"/>
      <c r="BD8" s="621"/>
      <c r="BE8" s="621"/>
      <c r="BF8" s="622"/>
      <c r="BG8" s="623">
        <v>410986</v>
      </c>
      <c r="BH8" s="624"/>
      <c r="BI8" s="624"/>
      <c r="BJ8" s="624"/>
      <c r="BK8" s="624"/>
      <c r="BL8" s="624"/>
      <c r="BM8" s="624"/>
      <c r="BN8" s="625"/>
      <c r="BO8" s="626">
        <v>0.9</v>
      </c>
      <c r="BP8" s="626"/>
      <c r="BQ8" s="626"/>
      <c r="BR8" s="626"/>
      <c r="BS8" s="627" t="s">
        <v>130</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36833774</v>
      </c>
      <c r="CS8" s="624"/>
      <c r="CT8" s="624"/>
      <c r="CU8" s="624"/>
      <c r="CV8" s="624"/>
      <c r="CW8" s="624"/>
      <c r="CX8" s="624"/>
      <c r="CY8" s="625"/>
      <c r="CZ8" s="626">
        <v>36.200000000000003</v>
      </c>
      <c r="DA8" s="626"/>
      <c r="DB8" s="626"/>
      <c r="DC8" s="626"/>
      <c r="DD8" s="632">
        <v>341806</v>
      </c>
      <c r="DE8" s="624"/>
      <c r="DF8" s="624"/>
      <c r="DG8" s="624"/>
      <c r="DH8" s="624"/>
      <c r="DI8" s="624"/>
      <c r="DJ8" s="624"/>
      <c r="DK8" s="624"/>
      <c r="DL8" s="624"/>
      <c r="DM8" s="624"/>
      <c r="DN8" s="624"/>
      <c r="DO8" s="624"/>
      <c r="DP8" s="625"/>
      <c r="DQ8" s="632">
        <v>17052300</v>
      </c>
      <c r="DR8" s="624"/>
      <c r="DS8" s="624"/>
      <c r="DT8" s="624"/>
      <c r="DU8" s="624"/>
      <c r="DV8" s="624"/>
      <c r="DW8" s="624"/>
      <c r="DX8" s="624"/>
      <c r="DY8" s="624"/>
      <c r="DZ8" s="624"/>
      <c r="EA8" s="624"/>
      <c r="EB8" s="624"/>
      <c r="EC8" s="633"/>
    </row>
    <row r="9" spans="2:143" ht="11.25" customHeight="1" x14ac:dyDescent="0.2">
      <c r="B9" s="620" t="s">
        <v>241</v>
      </c>
      <c r="C9" s="621"/>
      <c r="D9" s="621"/>
      <c r="E9" s="621"/>
      <c r="F9" s="621"/>
      <c r="G9" s="621"/>
      <c r="H9" s="621"/>
      <c r="I9" s="621"/>
      <c r="J9" s="621"/>
      <c r="K9" s="621"/>
      <c r="L9" s="621"/>
      <c r="M9" s="621"/>
      <c r="N9" s="621"/>
      <c r="O9" s="621"/>
      <c r="P9" s="621"/>
      <c r="Q9" s="622"/>
      <c r="R9" s="623">
        <v>192015</v>
      </c>
      <c r="S9" s="624"/>
      <c r="T9" s="624"/>
      <c r="U9" s="624"/>
      <c r="V9" s="624"/>
      <c r="W9" s="624"/>
      <c r="X9" s="624"/>
      <c r="Y9" s="625"/>
      <c r="Z9" s="626">
        <v>0.2</v>
      </c>
      <c r="AA9" s="626"/>
      <c r="AB9" s="626"/>
      <c r="AC9" s="626"/>
      <c r="AD9" s="627">
        <v>192015</v>
      </c>
      <c r="AE9" s="627"/>
      <c r="AF9" s="627"/>
      <c r="AG9" s="627"/>
      <c r="AH9" s="627"/>
      <c r="AI9" s="627"/>
      <c r="AJ9" s="627"/>
      <c r="AK9" s="627"/>
      <c r="AL9" s="628">
        <v>0.4</v>
      </c>
      <c r="AM9" s="629"/>
      <c r="AN9" s="629"/>
      <c r="AO9" s="630"/>
      <c r="AP9" s="620" t="s">
        <v>242</v>
      </c>
      <c r="AQ9" s="621"/>
      <c r="AR9" s="621"/>
      <c r="AS9" s="621"/>
      <c r="AT9" s="621"/>
      <c r="AU9" s="621"/>
      <c r="AV9" s="621"/>
      <c r="AW9" s="621"/>
      <c r="AX9" s="621"/>
      <c r="AY9" s="621"/>
      <c r="AZ9" s="621"/>
      <c r="BA9" s="621"/>
      <c r="BB9" s="621"/>
      <c r="BC9" s="621"/>
      <c r="BD9" s="621"/>
      <c r="BE9" s="621"/>
      <c r="BF9" s="622"/>
      <c r="BG9" s="623">
        <v>14866014</v>
      </c>
      <c r="BH9" s="624"/>
      <c r="BI9" s="624"/>
      <c r="BJ9" s="624"/>
      <c r="BK9" s="624"/>
      <c r="BL9" s="624"/>
      <c r="BM9" s="624"/>
      <c r="BN9" s="625"/>
      <c r="BO9" s="626">
        <v>31.8</v>
      </c>
      <c r="BP9" s="626"/>
      <c r="BQ9" s="626"/>
      <c r="BR9" s="626"/>
      <c r="BS9" s="627" t="s">
        <v>130</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11338211</v>
      </c>
      <c r="CS9" s="624"/>
      <c r="CT9" s="624"/>
      <c r="CU9" s="624"/>
      <c r="CV9" s="624"/>
      <c r="CW9" s="624"/>
      <c r="CX9" s="624"/>
      <c r="CY9" s="625"/>
      <c r="CZ9" s="626">
        <v>11.1</v>
      </c>
      <c r="DA9" s="626"/>
      <c r="DB9" s="626"/>
      <c r="DC9" s="626"/>
      <c r="DD9" s="632">
        <v>509913</v>
      </c>
      <c r="DE9" s="624"/>
      <c r="DF9" s="624"/>
      <c r="DG9" s="624"/>
      <c r="DH9" s="624"/>
      <c r="DI9" s="624"/>
      <c r="DJ9" s="624"/>
      <c r="DK9" s="624"/>
      <c r="DL9" s="624"/>
      <c r="DM9" s="624"/>
      <c r="DN9" s="624"/>
      <c r="DO9" s="624"/>
      <c r="DP9" s="625"/>
      <c r="DQ9" s="632">
        <v>8408438</v>
      </c>
      <c r="DR9" s="624"/>
      <c r="DS9" s="624"/>
      <c r="DT9" s="624"/>
      <c r="DU9" s="624"/>
      <c r="DV9" s="624"/>
      <c r="DW9" s="624"/>
      <c r="DX9" s="624"/>
      <c r="DY9" s="624"/>
      <c r="DZ9" s="624"/>
      <c r="EA9" s="624"/>
      <c r="EB9" s="624"/>
      <c r="EC9" s="633"/>
    </row>
    <row r="10" spans="2:143" ht="11.25" customHeight="1" x14ac:dyDescent="0.2">
      <c r="B10" s="620" t="s">
        <v>244</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1028687</v>
      </c>
      <c r="BH10" s="624"/>
      <c r="BI10" s="624"/>
      <c r="BJ10" s="624"/>
      <c r="BK10" s="624"/>
      <c r="BL10" s="624"/>
      <c r="BM10" s="624"/>
      <c r="BN10" s="625"/>
      <c r="BO10" s="626">
        <v>2.2000000000000002</v>
      </c>
      <c r="BP10" s="626"/>
      <c r="BQ10" s="626"/>
      <c r="BR10" s="626"/>
      <c r="BS10" s="627" t="s">
        <v>130</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202040</v>
      </c>
      <c r="CS10" s="624"/>
      <c r="CT10" s="624"/>
      <c r="CU10" s="624"/>
      <c r="CV10" s="624"/>
      <c r="CW10" s="624"/>
      <c r="CX10" s="624"/>
      <c r="CY10" s="625"/>
      <c r="CZ10" s="626">
        <v>0.2</v>
      </c>
      <c r="DA10" s="626"/>
      <c r="DB10" s="626"/>
      <c r="DC10" s="626"/>
      <c r="DD10" s="632" t="s">
        <v>130</v>
      </c>
      <c r="DE10" s="624"/>
      <c r="DF10" s="624"/>
      <c r="DG10" s="624"/>
      <c r="DH10" s="624"/>
      <c r="DI10" s="624"/>
      <c r="DJ10" s="624"/>
      <c r="DK10" s="624"/>
      <c r="DL10" s="624"/>
      <c r="DM10" s="624"/>
      <c r="DN10" s="624"/>
      <c r="DO10" s="624"/>
      <c r="DP10" s="625"/>
      <c r="DQ10" s="632">
        <v>72040</v>
      </c>
      <c r="DR10" s="624"/>
      <c r="DS10" s="624"/>
      <c r="DT10" s="624"/>
      <c r="DU10" s="624"/>
      <c r="DV10" s="624"/>
      <c r="DW10" s="624"/>
      <c r="DX10" s="624"/>
      <c r="DY10" s="624"/>
      <c r="DZ10" s="624"/>
      <c r="EA10" s="624"/>
      <c r="EB10" s="624"/>
      <c r="EC10" s="633"/>
    </row>
    <row r="11" spans="2:143" ht="11.25" customHeight="1" x14ac:dyDescent="0.2">
      <c r="B11" s="620" t="s">
        <v>247</v>
      </c>
      <c r="C11" s="621"/>
      <c r="D11" s="621"/>
      <c r="E11" s="621"/>
      <c r="F11" s="621"/>
      <c r="G11" s="621"/>
      <c r="H11" s="621"/>
      <c r="I11" s="621"/>
      <c r="J11" s="621"/>
      <c r="K11" s="621"/>
      <c r="L11" s="621"/>
      <c r="M11" s="621"/>
      <c r="N11" s="621"/>
      <c r="O11" s="621"/>
      <c r="P11" s="621"/>
      <c r="Q11" s="622"/>
      <c r="R11" s="623">
        <v>5997953</v>
      </c>
      <c r="S11" s="624"/>
      <c r="T11" s="624"/>
      <c r="U11" s="624"/>
      <c r="V11" s="624"/>
      <c r="W11" s="624"/>
      <c r="X11" s="624"/>
      <c r="Y11" s="625"/>
      <c r="Z11" s="628">
        <v>5.6</v>
      </c>
      <c r="AA11" s="629"/>
      <c r="AB11" s="629"/>
      <c r="AC11" s="635"/>
      <c r="AD11" s="632">
        <v>5997953</v>
      </c>
      <c r="AE11" s="624"/>
      <c r="AF11" s="624"/>
      <c r="AG11" s="624"/>
      <c r="AH11" s="624"/>
      <c r="AI11" s="624"/>
      <c r="AJ11" s="624"/>
      <c r="AK11" s="625"/>
      <c r="AL11" s="628">
        <v>11.3</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4943339</v>
      </c>
      <c r="BH11" s="624"/>
      <c r="BI11" s="624"/>
      <c r="BJ11" s="624"/>
      <c r="BK11" s="624"/>
      <c r="BL11" s="624"/>
      <c r="BM11" s="624"/>
      <c r="BN11" s="625"/>
      <c r="BO11" s="626">
        <v>10.6</v>
      </c>
      <c r="BP11" s="626"/>
      <c r="BQ11" s="626"/>
      <c r="BR11" s="626"/>
      <c r="BS11" s="627">
        <v>1179774</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794682</v>
      </c>
      <c r="CS11" s="624"/>
      <c r="CT11" s="624"/>
      <c r="CU11" s="624"/>
      <c r="CV11" s="624"/>
      <c r="CW11" s="624"/>
      <c r="CX11" s="624"/>
      <c r="CY11" s="625"/>
      <c r="CZ11" s="626">
        <v>0.8</v>
      </c>
      <c r="DA11" s="626"/>
      <c r="DB11" s="626"/>
      <c r="DC11" s="626"/>
      <c r="DD11" s="632">
        <v>200964</v>
      </c>
      <c r="DE11" s="624"/>
      <c r="DF11" s="624"/>
      <c r="DG11" s="624"/>
      <c r="DH11" s="624"/>
      <c r="DI11" s="624"/>
      <c r="DJ11" s="624"/>
      <c r="DK11" s="624"/>
      <c r="DL11" s="624"/>
      <c r="DM11" s="624"/>
      <c r="DN11" s="624"/>
      <c r="DO11" s="624"/>
      <c r="DP11" s="625"/>
      <c r="DQ11" s="632">
        <v>568692</v>
      </c>
      <c r="DR11" s="624"/>
      <c r="DS11" s="624"/>
      <c r="DT11" s="624"/>
      <c r="DU11" s="624"/>
      <c r="DV11" s="624"/>
      <c r="DW11" s="624"/>
      <c r="DX11" s="624"/>
      <c r="DY11" s="624"/>
      <c r="DZ11" s="624"/>
      <c r="EA11" s="624"/>
      <c r="EB11" s="624"/>
      <c r="EC11" s="633"/>
    </row>
    <row r="12" spans="2:143" ht="11.25" customHeight="1" x14ac:dyDescent="0.2">
      <c r="B12" s="620" t="s">
        <v>250</v>
      </c>
      <c r="C12" s="621"/>
      <c r="D12" s="621"/>
      <c r="E12" s="621"/>
      <c r="F12" s="621"/>
      <c r="G12" s="621"/>
      <c r="H12" s="621"/>
      <c r="I12" s="621"/>
      <c r="J12" s="621"/>
      <c r="K12" s="621"/>
      <c r="L12" s="621"/>
      <c r="M12" s="621"/>
      <c r="N12" s="621"/>
      <c r="O12" s="621"/>
      <c r="P12" s="621"/>
      <c r="Q12" s="622"/>
      <c r="R12" s="623">
        <v>150168</v>
      </c>
      <c r="S12" s="624"/>
      <c r="T12" s="624"/>
      <c r="U12" s="624"/>
      <c r="V12" s="624"/>
      <c r="W12" s="624"/>
      <c r="X12" s="624"/>
      <c r="Y12" s="625"/>
      <c r="Z12" s="626">
        <v>0.1</v>
      </c>
      <c r="AA12" s="626"/>
      <c r="AB12" s="626"/>
      <c r="AC12" s="626"/>
      <c r="AD12" s="627">
        <v>150168</v>
      </c>
      <c r="AE12" s="627"/>
      <c r="AF12" s="627"/>
      <c r="AG12" s="627"/>
      <c r="AH12" s="627"/>
      <c r="AI12" s="627"/>
      <c r="AJ12" s="627"/>
      <c r="AK12" s="627"/>
      <c r="AL12" s="628">
        <v>0.3</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20502776</v>
      </c>
      <c r="BH12" s="624"/>
      <c r="BI12" s="624"/>
      <c r="BJ12" s="624"/>
      <c r="BK12" s="624"/>
      <c r="BL12" s="624"/>
      <c r="BM12" s="624"/>
      <c r="BN12" s="625"/>
      <c r="BO12" s="626">
        <v>43.9</v>
      </c>
      <c r="BP12" s="626"/>
      <c r="BQ12" s="626"/>
      <c r="BR12" s="626"/>
      <c r="BS12" s="627" t="s">
        <v>130</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3637391</v>
      </c>
      <c r="CS12" s="624"/>
      <c r="CT12" s="624"/>
      <c r="CU12" s="624"/>
      <c r="CV12" s="624"/>
      <c r="CW12" s="624"/>
      <c r="CX12" s="624"/>
      <c r="CY12" s="625"/>
      <c r="CZ12" s="626">
        <v>3.6</v>
      </c>
      <c r="DA12" s="626"/>
      <c r="DB12" s="626"/>
      <c r="DC12" s="626"/>
      <c r="DD12" s="632">
        <v>170088</v>
      </c>
      <c r="DE12" s="624"/>
      <c r="DF12" s="624"/>
      <c r="DG12" s="624"/>
      <c r="DH12" s="624"/>
      <c r="DI12" s="624"/>
      <c r="DJ12" s="624"/>
      <c r="DK12" s="624"/>
      <c r="DL12" s="624"/>
      <c r="DM12" s="624"/>
      <c r="DN12" s="624"/>
      <c r="DO12" s="624"/>
      <c r="DP12" s="625"/>
      <c r="DQ12" s="632">
        <v>1585207</v>
      </c>
      <c r="DR12" s="624"/>
      <c r="DS12" s="624"/>
      <c r="DT12" s="624"/>
      <c r="DU12" s="624"/>
      <c r="DV12" s="624"/>
      <c r="DW12" s="624"/>
      <c r="DX12" s="624"/>
      <c r="DY12" s="624"/>
      <c r="DZ12" s="624"/>
      <c r="EA12" s="624"/>
      <c r="EB12" s="624"/>
      <c r="EC12" s="633"/>
    </row>
    <row r="13" spans="2:143" ht="11.25" customHeight="1" x14ac:dyDescent="0.2">
      <c r="B13" s="620" t="s">
        <v>253</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20408853</v>
      </c>
      <c r="BH13" s="624"/>
      <c r="BI13" s="624"/>
      <c r="BJ13" s="624"/>
      <c r="BK13" s="624"/>
      <c r="BL13" s="624"/>
      <c r="BM13" s="624"/>
      <c r="BN13" s="625"/>
      <c r="BO13" s="626">
        <v>43.7</v>
      </c>
      <c r="BP13" s="626"/>
      <c r="BQ13" s="626"/>
      <c r="BR13" s="626"/>
      <c r="BS13" s="627" t="s">
        <v>130</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11309183</v>
      </c>
      <c r="CS13" s="624"/>
      <c r="CT13" s="624"/>
      <c r="CU13" s="624"/>
      <c r="CV13" s="624"/>
      <c r="CW13" s="624"/>
      <c r="CX13" s="624"/>
      <c r="CY13" s="625"/>
      <c r="CZ13" s="626">
        <v>11.1</v>
      </c>
      <c r="DA13" s="626"/>
      <c r="DB13" s="626"/>
      <c r="DC13" s="626"/>
      <c r="DD13" s="632">
        <v>6975386</v>
      </c>
      <c r="DE13" s="624"/>
      <c r="DF13" s="624"/>
      <c r="DG13" s="624"/>
      <c r="DH13" s="624"/>
      <c r="DI13" s="624"/>
      <c r="DJ13" s="624"/>
      <c r="DK13" s="624"/>
      <c r="DL13" s="624"/>
      <c r="DM13" s="624"/>
      <c r="DN13" s="624"/>
      <c r="DO13" s="624"/>
      <c r="DP13" s="625"/>
      <c r="DQ13" s="632">
        <v>5382109</v>
      </c>
      <c r="DR13" s="624"/>
      <c r="DS13" s="624"/>
      <c r="DT13" s="624"/>
      <c r="DU13" s="624"/>
      <c r="DV13" s="624"/>
      <c r="DW13" s="624"/>
      <c r="DX13" s="624"/>
      <c r="DY13" s="624"/>
      <c r="DZ13" s="624"/>
      <c r="EA13" s="624"/>
      <c r="EB13" s="624"/>
      <c r="EC13" s="633"/>
    </row>
    <row r="14" spans="2:143" ht="11.25" customHeight="1" x14ac:dyDescent="0.2">
      <c r="B14" s="620" t="s">
        <v>256</v>
      </c>
      <c r="C14" s="621"/>
      <c r="D14" s="621"/>
      <c r="E14" s="621"/>
      <c r="F14" s="621"/>
      <c r="G14" s="621"/>
      <c r="H14" s="621"/>
      <c r="I14" s="621"/>
      <c r="J14" s="621"/>
      <c r="K14" s="621"/>
      <c r="L14" s="621"/>
      <c r="M14" s="621"/>
      <c r="N14" s="621"/>
      <c r="O14" s="621"/>
      <c r="P14" s="621"/>
      <c r="Q14" s="622"/>
      <c r="R14" s="623">
        <v>1108</v>
      </c>
      <c r="S14" s="624"/>
      <c r="T14" s="624"/>
      <c r="U14" s="624"/>
      <c r="V14" s="624"/>
      <c r="W14" s="624"/>
      <c r="X14" s="624"/>
      <c r="Y14" s="625"/>
      <c r="Z14" s="626">
        <v>0</v>
      </c>
      <c r="AA14" s="626"/>
      <c r="AB14" s="626"/>
      <c r="AC14" s="626"/>
      <c r="AD14" s="627">
        <v>1108</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520801</v>
      </c>
      <c r="BH14" s="624"/>
      <c r="BI14" s="624"/>
      <c r="BJ14" s="624"/>
      <c r="BK14" s="624"/>
      <c r="BL14" s="624"/>
      <c r="BM14" s="624"/>
      <c r="BN14" s="625"/>
      <c r="BO14" s="626">
        <v>1.1000000000000001</v>
      </c>
      <c r="BP14" s="626"/>
      <c r="BQ14" s="626"/>
      <c r="BR14" s="626"/>
      <c r="BS14" s="627" t="s">
        <v>130</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3313730</v>
      </c>
      <c r="CS14" s="624"/>
      <c r="CT14" s="624"/>
      <c r="CU14" s="624"/>
      <c r="CV14" s="624"/>
      <c r="CW14" s="624"/>
      <c r="CX14" s="624"/>
      <c r="CY14" s="625"/>
      <c r="CZ14" s="626">
        <v>3.3</v>
      </c>
      <c r="DA14" s="626"/>
      <c r="DB14" s="626"/>
      <c r="DC14" s="626"/>
      <c r="DD14" s="632">
        <v>522688</v>
      </c>
      <c r="DE14" s="624"/>
      <c r="DF14" s="624"/>
      <c r="DG14" s="624"/>
      <c r="DH14" s="624"/>
      <c r="DI14" s="624"/>
      <c r="DJ14" s="624"/>
      <c r="DK14" s="624"/>
      <c r="DL14" s="624"/>
      <c r="DM14" s="624"/>
      <c r="DN14" s="624"/>
      <c r="DO14" s="624"/>
      <c r="DP14" s="625"/>
      <c r="DQ14" s="632">
        <v>2805170</v>
      </c>
      <c r="DR14" s="624"/>
      <c r="DS14" s="624"/>
      <c r="DT14" s="624"/>
      <c r="DU14" s="624"/>
      <c r="DV14" s="624"/>
      <c r="DW14" s="624"/>
      <c r="DX14" s="624"/>
      <c r="DY14" s="624"/>
      <c r="DZ14" s="624"/>
      <c r="EA14" s="624"/>
      <c r="EB14" s="624"/>
      <c r="EC14" s="633"/>
    </row>
    <row r="15" spans="2:143" ht="11.25" customHeight="1" x14ac:dyDescent="0.2">
      <c r="B15" s="620" t="s">
        <v>259</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1996335</v>
      </c>
      <c r="BH15" s="624"/>
      <c r="BI15" s="624"/>
      <c r="BJ15" s="624"/>
      <c r="BK15" s="624"/>
      <c r="BL15" s="624"/>
      <c r="BM15" s="624"/>
      <c r="BN15" s="625"/>
      <c r="BO15" s="626">
        <v>4.3</v>
      </c>
      <c r="BP15" s="626"/>
      <c r="BQ15" s="626"/>
      <c r="BR15" s="626"/>
      <c r="BS15" s="627" t="s">
        <v>130</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14748095</v>
      </c>
      <c r="CS15" s="624"/>
      <c r="CT15" s="624"/>
      <c r="CU15" s="624"/>
      <c r="CV15" s="624"/>
      <c r="CW15" s="624"/>
      <c r="CX15" s="624"/>
      <c r="CY15" s="625"/>
      <c r="CZ15" s="626">
        <v>14.5</v>
      </c>
      <c r="DA15" s="626"/>
      <c r="DB15" s="626"/>
      <c r="DC15" s="626"/>
      <c r="DD15" s="632">
        <v>3694058</v>
      </c>
      <c r="DE15" s="624"/>
      <c r="DF15" s="624"/>
      <c r="DG15" s="624"/>
      <c r="DH15" s="624"/>
      <c r="DI15" s="624"/>
      <c r="DJ15" s="624"/>
      <c r="DK15" s="624"/>
      <c r="DL15" s="624"/>
      <c r="DM15" s="624"/>
      <c r="DN15" s="624"/>
      <c r="DO15" s="624"/>
      <c r="DP15" s="625"/>
      <c r="DQ15" s="632">
        <v>9918714</v>
      </c>
      <c r="DR15" s="624"/>
      <c r="DS15" s="624"/>
      <c r="DT15" s="624"/>
      <c r="DU15" s="624"/>
      <c r="DV15" s="624"/>
      <c r="DW15" s="624"/>
      <c r="DX15" s="624"/>
      <c r="DY15" s="624"/>
      <c r="DZ15" s="624"/>
      <c r="EA15" s="624"/>
      <c r="EB15" s="624"/>
      <c r="EC15" s="633"/>
    </row>
    <row r="16" spans="2:143" ht="11.25" customHeight="1" x14ac:dyDescent="0.2">
      <c r="B16" s="620" t="s">
        <v>262</v>
      </c>
      <c r="C16" s="621"/>
      <c r="D16" s="621"/>
      <c r="E16" s="621"/>
      <c r="F16" s="621"/>
      <c r="G16" s="621"/>
      <c r="H16" s="621"/>
      <c r="I16" s="621"/>
      <c r="J16" s="621"/>
      <c r="K16" s="621"/>
      <c r="L16" s="621"/>
      <c r="M16" s="621"/>
      <c r="N16" s="621"/>
      <c r="O16" s="621"/>
      <c r="P16" s="621"/>
      <c r="Q16" s="622"/>
      <c r="R16" s="623">
        <v>115735</v>
      </c>
      <c r="S16" s="624"/>
      <c r="T16" s="624"/>
      <c r="U16" s="624"/>
      <c r="V16" s="624"/>
      <c r="W16" s="624"/>
      <c r="X16" s="624"/>
      <c r="Y16" s="625"/>
      <c r="Z16" s="626">
        <v>0.1</v>
      </c>
      <c r="AA16" s="626"/>
      <c r="AB16" s="626"/>
      <c r="AC16" s="626"/>
      <c r="AD16" s="627">
        <v>115735</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130</v>
      </c>
      <c r="DA16" s="626"/>
      <c r="DB16" s="626"/>
      <c r="DC16" s="626"/>
      <c r="DD16" s="632" t="s">
        <v>130</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2">
      <c r="B17" s="620" t="s">
        <v>265</v>
      </c>
      <c r="C17" s="621"/>
      <c r="D17" s="621"/>
      <c r="E17" s="621"/>
      <c r="F17" s="621"/>
      <c r="G17" s="621"/>
      <c r="H17" s="621"/>
      <c r="I17" s="621"/>
      <c r="J17" s="621"/>
      <c r="K17" s="621"/>
      <c r="L17" s="621"/>
      <c r="M17" s="621"/>
      <c r="N17" s="621"/>
      <c r="O17" s="621"/>
      <c r="P17" s="621"/>
      <c r="Q17" s="622"/>
      <c r="R17" s="623">
        <v>1136618</v>
      </c>
      <c r="S17" s="624"/>
      <c r="T17" s="624"/>
      <c r="U17" s="624"/>
      <c r="V17" s="624"/>
      <c r="W17" s="624"/>
      <c r="X17" s="624"/>
      <c r="Y17" s="625"/>
      <c r="Z17" s="626">
        <v>1.1000000000000001</v>
      </c>
      <c r="AA17" s="626"/>
      <c r="AB17" s="626"/>
      <c r="AC17" s="626"/>
      <c r="AD17" s="627">
        <v>1136618</v>
      </c>
      <c r="AE17" s="627"/>
      <c r="AF17" s="627"/>
      <c r="AG17" s="627"/>
      <c r="AH17" s="627"/>
      <c r="AI17" s="627"/>
      <c r="AJ17" s="627"/>
      <c r="AK17" s="627"/>
      <c r="AL17" s="628">
        <v>2.1</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6132162</v>
      </c>
      <c r="CS17" s="624"/>
      <c r="CT17" s="624"/>
      <c r="CU17" s="624"/>
      <c r="CV17" s="624"/>
      <c r="CW17" s="624"/>
      <c r="CX17" s="624"/>
      <c r="CY17" s="625"/>
      <c r="CZ17" s="626">
        <v>6</v>
      </c>
      <c r="DA17" s="626"/>
      <c r="DB17" s="626"/>
      <c r="DC17" s="626"/>
      <c r="DD17" s="632" t="s">
        <v>130</v>
      </c>
      <c r="DE17" s="624"/>
      <c r="DF17" s="624"/>
      <c r="DG17" s="624"/>
      <c r="DH17" s="624"/>
      <c r="DI17" s="624"/>
      <c r="DJ17" s="624"/>
      <c r="DK17" s="624"/>
      <c r="DL17" s="624"/>
      <c r="DM17" s="624"/>
      <c r="DN17" s="624"/>
      <c r="DO17" s="624"/>
      <c r="DP17" s="625"/>
      <c r="DQ17" s="632">
        <v>5204781</v>
      </c>
      <c r="DR17" s="624"/>
      <c r="DS17" s="624"/>
      <c r="DT17" s="624"/>
      <c r="DU17" s="624"/>
      <c r="DV17" s="624"/>
      <c r="DW17" s="624"/>
      <c r="DX17" s="624"/>
      <c r="DY17" s="624"/>
      <c r="DZ17" s="624"/>
      <c r="EA17" s="624"/>
      <c r="EB17" s="624"/>
      <c r="EC17" s="633"/>
    </row>
    <row r="18" spans="2:133" ht="11.25" customHeight="1" x14ac:dyDescent="0.2">
      <c r="B18" s="620" t="s">
        <v>268</v>
      </c>
      <c r="C18" s="621"/>
      <c r="D18" s="621"/>
      <c r="E18" s="621"/>
      <c r="F18" s="621"/>
      <c r="G18" s="621"/>
      <c r="H18" s="621"/>
      <c r="I18" s="621"/>
      <c r="J18" s="621"/>
      <c r="K18" s="621"/>
      <c r="L18" s="621"/>
      <c r="M18" s="621"/>
      <c r="N18" s="621"/>
      <c r="O18" s="621"/>
      <c r="P18" s="621"/>
      <c r="Q18" s="622"/>
      <c r="R18" s="623">
        <v>239429</v>
      </c>
      <c r="S18" s="624"/>
      <c r="T18" s="624"/>
      <c r="U18" s="624"/>
      <c r="V18" s="624"/>
      <c r="W18" s="624"/>
      <c r="X18" s="624"/>
      <c r="Y18" s="625"/>
      <c r="Z18" s="626">
        <v>0.2</v>
      </c>
      <c r="AA18" s="626"/>
      <c r="AB18" s="626"/>
      <c r="AC18" s="626"/>
      <c r="AD18" s="627">
        <v>239429</v>
      </c>
      <c r="AE18" s="627"/>
      <c r="AF18" s="627"/>
      <c r="AG18" s="627"/>
      <c r="AH18" s="627"/>
      <c r="AI18" s="627"/>
      <c r="AJ18" s="627"/>
      <c r="AK18" s="627"/>
      <c r="AL18" s="628">
        <v>0.5</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271</v>
      </c>
      <c r="C19" s="621"/>
      <c r="D19" s="621"/>
      <c r="E19" s="621"/>
      <c r="F19" s="621"/>
      <c r="G19" s="621"/>
      <c r="H19" s="621"/>
      <c r="I19" s="621"/>
      <c r="J19" s="621"/>
      <c r="K19" s="621"/>
      <c r="L19" s="621"/>
      <c r="M19" s="621"/>
      <c r="N19" s="621"/>
      <c r="O19" s="621"/>
      <c r="P19" s="621"/>
      <c r="Q19" s="622"/>
      <c r="R19" s="623">
        <v>234450</v>
      </c>
      <c r="S19" s="624"/>
      <c r="T19" s="624"/>
      <c r="U19" s="624"/>
      <c r="V19" s="624"/>
      <c r="W19" s="624"/>
      <c r="X19" s="624"/>
      <c r="Y19" s="625"/>
      <c r="Z19" s="626">
        <v>0.2</v>
      </c>
      <c r="AA19" s="626"/>
      <c r="AB19" s="626"/>
      <c r="AC19" s="626"/>
      <c r="AD19" s="627">
        <v>234450</v>
      </c>
      <c r="AE19" s="627"/>
      <c r="AF19" s="627"/>
      <c r="AG19" s="627"/>
      <c r="AH19" s="627"/>
      <c r="AI19" s="627"/>
      <c r="AJ19" s="627"/>
      <c r="AK19" s="627"/>
      <c r="AL19" s="628">
        <v>0.4</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2464563</v>
      </c>
      <c r="BH19" s="624"/>
      <c r="BI19" s="624"/>
      <c r="BJ19" s="624"/>
      <c r="BK19" s="624"/>
      <c r="BL19" s="624"/>
      <c r="BM19" s="624"/>
      <c r="BN19" s="625"/>
      <c r="BO19" s="626">
        <v>5.3</v>
      </c>
      <c r="BP19" s="626"/>
      <c r="BQ19" s="626"/>
      <c r="BR19" s="626"/>
      <c r="BS19" s="627" t="s">
        <v>130</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2">
      <c r="B20" s="636" t="s">
        <v>274</v>
      </c>
      <c r="C20" s="637"/>
      <c r="D20" s="637"/>
      <c r="E20" s="637"/>
      <c r="F20" s="637"/>
      <c r="G20" s="637"/>
      <c r="H20" s="637"/>
      <c r="I20" s="637"/>
      <c r="J20" s="637"/>
      <c r="K20" s="637"/>
      <c r="L20" s="637"/>
      <c r="M20" s="637"/>
      <c r="N20" s="637"/>
      <c r="O20" s="637"/>
      <c r="P20" s="637"/>
      <c r="Q20" s="638"/>
      <c r="R20" s="623">
        <v>4979</v>
      </c>
      <c r="S20" s="624"/>
      <c r="T20" s="624"/>
      <c r="U20" s="624"/>
      <c r="V20" s="624"/>
      <c r="W20" s="624"/>
      <c r="X20" s="624"/>
      <c r="Y20" s="625"/>
      <c r="Z20" s="626">
        <v>0</v>
      </c>
      <c r="AA20" s="626"/>
      <c r="AB20" s="626"/>
      <c r="AC20" s="626"/>
      <c r="AD20" s="627">
        <v>4979</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2464563</v>
      </c>
      <c r="BH20" s="624"/>
      <c r="BI20" s="624"/>
      <c r="BJ20" s="624"/>
      <c r="BK20" s="624"/>
      <c r="BL20" s="624"/>
      <c r="BM20" s="624"/>
      <c r="BN20" s="625"/>
      <c r="BO20" s="626">
        <v>5.3</v>
      </c>
      <c r="BP20" s="626"/>
      <c r="BQ20" s="626"/>
      <c r="BR20" s="626"/>
      <c r="BS20" s="627" t="s">
        <v>130</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101779502</v>
      </c>
      <c r="CS20" s="624"/>
      <c r="CT20" s="624"/>
      <c r="CU20" s="624"/>
      <c r="CV20" s="624"/>
      <c r="CW20" s="624"/>
      <c r="CX20" s="624"/>
      <c r="CY20" s="625"/>
      <c r="CZ20" s="626">
        <v>100</v>
      </c>
      <c r="DA20" s="626"/>
      <c r="DB20" s="626"/>
      <c r="DC20" s="626"/>
      <c r="DD20" s="632">
        <v>12555188</v>
      </c>
      <c r="DE20" s="624"/>
      <c r="DF20" s="624"/>
      <c r="DG20" s="624"/>
      <c r="DH20" s="624"/>
      <c r="DI20" s="624"/>
      <c r="DJ20" s="624"/>
      <c r="DK20" s="624"/>
      <c r="DL20" s="624"/>
      <c r="DM20" s="624"/>
      <c r="DN20" s="624"/>
      <c r="DO20" s="624"/>
      <c r="DP20" s="625"/>
      <c r="DQ20" s="632">
        <v>63403103</v>
      </c>
      <c r="DR20" s="624"/>
      <c r="DS20" s="624"/>
      <c r="DT20" s="624"/>
      <c r="DU20" s="624"/>
      <c r="DV20" s="624"/>
      <c r="DW20" s="624"/>
      <c r="DX20" s="624"/>
      <c r="DY20" s="624"/>
      <c r="DZ20" s="624"/>
      <c r="EA20" s="624"/>
      <c r="EB20" s="624"/>
      <c r="EC20" s="633"/>
    </row>
    <row r="21" spans="2:133" ht="11.25" customHeight="1" x14ac:dyDescent="0.2">
      <c r="B21" s="620" t="s">
        <v>277</v>
      </c>
      <c r="C21" s="621"/>
      <c r="D21" s="621"/>
      <c r="E21" s="621"/>
      <c r="F21" s="621"/>
      <c r="G21" s="621"/>
      <c r="H21" s="621"/>
      <c r="I21" s="621"/>
      <c r="J21" s="621"/>
      <c r="K21" s="621"/>
      <c r="L21" s="621"/>
      <c r="M21" s="621"/>
      <c r="N21" s="621"/>
      <c r="O21" s="621"/>
      <c r="P21" s="621"/>
      <c r="Q21" s="622"/>
      <c r="R21" s="623">
        <v>35304</v>
      </c>
      <c r="S21" s="624"/>
      <c r="T21" s="624"/>
      <c r="U21" s="624"/>
      <c r="V21" s="624"/>
      <c r="W21" s="624"/>
      <c r="X21" s="624"/>
      <c r="Y21" s="625"/>
      <c r="Z21" s="626">
        <v>0</v>
      </c>
      <c r="AA21" s="626"/>
      <c r="AB21" s="626"/>
      <c r="AC21" s="626"/>
      <c r="AD21" s="627" t="s">
        <v>130</v>
      </c>
      <c r="AE21" s="627"/>
      <c r="AF21" s="627"/>
      <c r="AG21" s="627"/>
      <c r="AH21" s="627"/>
      <c r="AI21" s="627"/>
      <c r="AJ21" s="627"/>
      <c r="AK21" s="627"/>
      <c r="AL21" s="628" t="s">
        <v>130</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v>2516</v>
      </c>
      <c r="BH21" s="624"/>
      <c r="BI21" s="624"/>
      <c r="BJ21" s="624"/>
      <c r="BK21" s="624"/>
      <c r="BL21" s="624"/>
      <c r="BM21" s="624"/>
      <c r="BN21" s="625"/>
      <c r="BO21" s="626">
        <v>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279</v>
      </c>
      <c r="C22" s="621"/>
      <c r="D22" s="621"/>
      <c r="E22" s="621"/>
      <c r="F22" s="621"/>
      <c r="G22" s="621"/>
      <c r="H22" s="621"/>
      <c r="I22" s="621"/>
      <c r="J22" s="621"/>
      <c r="K22" s="621"/>
      <c r="L22" s="621"/>
      <c r="M22" s="621"/>
      <c r="N22" s="621"/>
      <c r="O22" s="621"/>
      <c r="P22" s="621"/>
      <c r="Q22" s="622"/>
      <c r="R22" s="623" t="s">
        <v>130</v>
      </c>
      <c r="S22" s="624"/>
      <c r="T22" s="624"/>
      <c r="U22" s="624"/>
      <c r="V22" s="624"/>
      <c r="W22" s="624"/>
      <c r="X22" s="624"/>
      <c r="Y22" s="625"/>
      <c r="Z22" s="626" t="s">
        <v>130</v>
      </c>
      <c r="AA22" s="626"/>
      <c r="AB22" s="626"/>
      <c r="AC22" s="626"/>
      <c r="AD22" s="627" t="s">
        <v>130</v>
      </c>
      <c r="AE22" s="627"/>
      <c r="AF22" s="627"/>
      <c r="AG22" s="627"/>
      <c r="AH22" s="627"/>
      <c r="AI22" s="627"/>
      <c r="AJ22" s="627"/>
      <c r="AK22" s="627"/>
      <c r="AL22" s="628" t="s">
        <v>130</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282</v>
      </c>
      <c r="C23" s="621"/>
      <c r="D23" s="621"/>
      <c r="E23" s="621"/>
      <c r="F23" s="621"/>
      <c r="G23" s="621"/>
      <c r="H23" s="621"/>
      <c r="I23" s="621"/>
      <c r="J23" s="621"/>
      <c r="K23" s="621"/>
      <c r="L23" s="621"/>
      <c r="M23" s="621"/>
      <c r="N23" s="621"/>
      <c r="O23" s="621"/>
      <c r="P23" s="621"/>
      <c r="Q23" s="622"/>
      <c r="R23" s="623">
        <v>35304</v>
      </c>
      <c r="S23" s="624"/>
      <c r="T23" s="624"/>
      <c r="U23" s="624"/>
      <c r="V23" s="624"/>
      <c r="W23" s="624"/>
      <c r="X23" s="624"/>
      <c r="Y23" s="625"/>
      <c r="Z23" s="626">
        <v>0</v>
      </c>
      <c r="AA23" s="626"/>
      <c r="AB23" s="626"/>
      <c r="AC23" s="626"/>
      <c r="AD23" s="627" t="s">
        <v>130</v>
      </c>
      <c r="AE23" s="627"/>
      <c r="AF23" s="627"/>
      <c r="AG23" s="627"/>
      <c r="AH23" s="627"/>
      <c r="AI23" s="627"/>
      <c r="AJ23" s="627"/>
      <c r="AK23" s="627"/>
      <c r="AL23" s="628" t="s">
        <v>130</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v>2462047</v>
      </c>
      <c r="BH23" s="624"/>
      <c r="BI23" s="624"/>
      <c r="BJ23" s="624"/>
      <c r="BK23" s="624"/>
      <c r="BL23" s="624"/>
      <c r="BM23" s="624"/>
      <c r="BN23" s="625"/>
      <c r="BO23" s="626">
        <v>5.3</v>
      </c>
      <c r="BP23" s="626"/>
      <c r="BQ23" s="626"/>
      <c r="BR23" s="626"/>
      <c r="BS23" s="627" t="s">
        <v>130</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2">
      <c r="B24" s="620" t="s">
        <v>289</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130</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47550918</v>
      </c>
      <c r="CS24" s="613"/>
      <c r="CT24" s="613"/>
      <c r="CU24" s="613"/>
      <c r="CV24" s="613"/>
      <c r="CW24" s="613"/>
      <c r="CX24" s="613"/>
      <c r="CY24" s="614"/>
      <c r="CZ24" s="617">
        <v>46.7</v>
      </c>
      <c r="DA24" s="618"/>
      <c r="DB24" s="618"/>
      <c r="DC24" s="634"/>
      <c r="DD24" s="657">
        <v>27434318</v>
      </c>
      <c r="DE24" s="613"/>
      <c r="DF24" s="613"/>
      <c r="DG24" s="613"/>
      <c r="DH24" s="613"/>
      <c r="DI24" s="613"/>
      <c r="DJ24" s="613"/>
      <c r="DK24" s="614"/>
      <c r="DL24" s="657">
        <v>26623236</v>
      </c>
      <c r="DM24" s="613"/>
      <c r="DN24" s="613"/>
      <c r="DO24" s="613"/>
      <c r="DP24" s="613"/>
      <c r="DQ24" s="613"/>
      <c r="DR24" s="613"/>
      <c r="DS24" s="613"/>
      <c r="DT24" s="613"/>
      <c r="DU24" s="613"/>
      <c r="DV24" s="614"/>
      <c r="DW24" s="617">
        <v>50.1</v>
      </c>
      <c r="DX24" s="618"/>
      <c r="DY24" s="618"/>
      <c r="DZ24" s="618"/>
      <c r="EA24" s="618"/>
      <c r="EB24" s="618"/>
      <c r="EC24" s="619"/>
    </row>
    <row r="25" spans="2:133" ht="11.25" customHeight="1" x14ac:dyDescent="0.2">
      <c r="B25" s="620" t="s">
        <v>292</v>
      </c>
      <c r="C25" s="621"/>
      <c r="D25" s="621"/>
      <c r="E25" s="621"/>
      <c r="F25" s="621"/>
      <c r="G25" s="621"/>
      <c r="H25" s="621"/>
      <c r="I25" s="621"/>
      <c r="J25" s="621"/>
      <c r="K25" s="621"/>
      <c r="L25" s="621"/>
      <c r="M25" s="621"/>
      <c r="N25" s="621"/>
      <c r="O25" s="621"/>
      <c r="P25" s="621"/>
      <c r="Q25" s="622"/>
      <c r="R25" s="623">
        <v>55392566</v>
      </c>
      <c r="S25" s="624"/>
      <c r="T25" s="624"/>
      <c r="U25" s="624"/>
      <c r="V25" s="624"/>
      <c r="W25" s="624"/>
      <c r="X25" s="624"/>
      <c r="Y25" s="625"/>
      <c r="Z25" s="626">
        <v>51.6</v>
      </c>
      <c r="AA25" s="626"/>
      <c r="AB25" s="626"/>
      <c r="AC25" s="626"/>
      <c r="AD25" s="627">
        <v>52895215</v>
      </c>
      <c r="AE25" s="627"/>
      <c r="AF25" s="627"/>
      <c r="AG25" s="627"/>
      <c r="AH25" s="627"/>
      <c r="AI25" s="627"/>
      <c r="AJ25" s="627"/>
      <c r="AK25" s="627"/>
      <c r="AL25" s="628">
        <v>99.4</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15596098</v>
      </c>
      <c r="CS25" s="653"/>
      <c r="CT25" s="653"/>
      <c r="CU25" s="653"/>
      <c r="CV25" s="653"/>
      <c r="CW25" s="653"/>
      <c r="CX25" s="653"/>
      <c r="CY25" s="654"/>
      <c r="CZ25" s="628">
        <v>15.3</v>
      </c>
      <c r="DA25" s="655"/>
      <c r="DB25" s="655"/>
      <c r="DC25" s="658"/>
      <c r="DD25" s="632">
        <v>14361246</v>
      </c>
      <c r="DE25" s="653"/>
      <c r="DF25" s="653"/>
      <c r="DG25" s="653"/>
      <c r="DH25" s="653"/>
      <c r="DI25" s="653"/>
      <c r="DJ25" s="653"/>
      <c r="DK25" s="654"/>
      <c r="DL25" s="632">
        <v>13641035</v>
      </c>
      <c r="DM25" s="653"/>
      <c r="DN25" s="653"/>
      <c r="DO25" s="653"/>
      <c r="DP25" s="653"/>
      <c r="DQ25" s="653"/>
      <c r="DR25" s="653"/>
      <c r="DS25" s="653"/>
      <c r="DT25" s="653"/>
      <c r="DU25" s="653"/>
      <c r="DV25" s="654"/>
      <c r="DW25" s="628">
        <v>25.6</v>
      </c>
      <c r="DX25" s="655"/>
      <c r="DY25" s="655"/>
      <c r="DZ25" s="655"/>
      <c r="EA25" s="655"/>
      <c r="EB25" s="655"/>
      <c r="EC25" s="656"/>
    </row>
    <row r="26" spans="2:133" ht="11.25" customHeight="1" x14ac:dyDescent="0.2">
      <c r="B26" s="620" t="s">
        <v>295</v>
      </c>
      <c r="C26" s="621"/>
      <c r="D26" s="621"/>
      <c r="E26" s="621"/>
      <c r="F26" s="621"/>
      <c r="G26" s="621"/>
      <c r="H26" s="621"/>
      <c r="I26" s="621"/>
      <c r="J26" s="621"/>
      <c r="K26" s="621"/>
      <c r="L26" s="621"/>
      <c r="M26" s="621"/>
      <c r="N26" s="621"/>
      <c r="O26" s="621"/>
      <c r="P26" s="621"/>
      <c r="Q26" s="622"/>
      <c r="R26" s="623">
        <v>34485</v>
      </c>
      <c r="S26" s="624"/>
      <c r="T26" s="624"/>
      <c r="U26" s="624"/>
      <c r="V26" s="624"/>
      <c r="W26" s="624"/>
      <c r="X26" s="624"/>
      <c r="Y26" s="625"/>
      <c r="Z26" s="626">
        <v>0</v>
      </c>
      <c r="AA26" s="626"/>
      <c r="AB26" s="626"/>
      <c r="AC26" s="626"/>
      <c r="AD26" s="627">
        <v>34485</v>
      </c>
      <c r="AE26" s="627"/>
      <c r="AF26" s="627"/>
      <c r="AG26" s="627"/>
      <c r="AH26" s="627"/>
      <c r="AI26" s="627"/>
      <c r="AJ26" s="627"/>
      <c r="AK26" s="627"/>
      <c r="AL26" s="628">
        <v>0.1</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10520206</v>
      </c>
      <c r="CS26" s="624"/>
      <c r="CT26" s="624"/>
      <c r="CU26" s="624"/>
      <c r="CV26" s="624"/>
      <c r="CW26" s="624"/>
      <c r="CX26" s="624"/>
      <c r="CY26" s="625"/>
      <c r="CZ26" s="628">
        <v>10.3</v>
      </c>
      <c r="DA26" s="655"/>
      <c r="DB26" s="655"/>
      <c r="DC26" s="658"/>
      <c r="DD26" s="632">
        <v>9682442</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5"/>
      <c r="DY26" s="655"/>
      <c r="DZ26" s="655"/>
      <c r="EA26" s="655"/>
      <c r="EB26" s="655"/>
      <c r="EC26" s="656"/>
    </row>
    <row r="27" spans="2:133" ht="11.25" customHeight="1" x14ac:dyDescent="0.2">
      <c r="B27" s="620" t="s">
        <v>298</v>
      </c>
      <c r="C27" s="621"/>
      <c r="D27" s="621"/>
      <c r="E27" s="621"/>
      <c r="F27" s="621"/>
      <c r="G27" s="621"/>
      <c r="H27" s="621"/>
      <c r="I27" s="621"/>
      <c r="J27" s="621"/>
      <c r="K27" s="621"/>
      <c r="L27" s="621"/>
      <c r="M27" s="621"/>
      <c r="N27" s="621"/>
      <c r="O27" s="621"/>
      <c r="P27" s="621"/>
      <c r="Q27" s="622"/>
      <c r="R27" s="623">
        <v>874986</v>
      </c>
      <c r="S27" s="624"/>
      <c r="T27" s="624"/>
      <c r="U27" s="624"/>
      <c r="V27" s="624"/>
      <c r="W27" s="624"/>
      <c r="X27" s="624"/>
      <c r="Y27" s="625"/>
      <c r="Z27" s="626">
        <v>0.8</v>
      </c>
      <c r="AA27" s="626"/>
      <c r="AB27" s="626"/>
      <c r="AC27" s="626"/>
      <c r="AD27" s="627" t="s">
        <v>130</v>
      </c>
      <c r="AE27" s="627"/>
      <c r="AF27" s="627"/>
      <c r="AG27" s="627"/>
      <c r="AH27" s="627"/>
      <c r="AI27" s="627"/>
      <c r="AJ27" s="627"/>
      <c r="AK27" s="627"/>
      <c r="AL27" s="628" t="s">
        <v>130</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46733501</v>
      </c>
      <c r="BH27" s="624"/>
      <c r="BI27" s="624"/>
      <c r="BJ27" s="624"/>
      <c r="BK27" s="624"/>
      <c r="BL27" s="624"/>
      <c r="BM27" s="624"/>
      <c r="BN27" s="625"/>
      <c r="BO27" s="626">
        <v>100</v>
      </c>
      <c r="BP27" s="626"/>
      <c r="BQ27" s="626"/>
      <c r="BR27" s="626"/>
      <c r="BS27" s="627">
        <v>1179774</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25822658</v>
      </c>
      <c r="CS27" s="653"/>
      <c r="CT27" s="653"/>
      <c r="CU27" s="653"/>
      <c r="CV27" s="653"/>
      <c r="CW27" s="653"/>
      <c r="CX27" s="653"/>
      <c r="CY27" s="654"/>
      <c r="CZ27" s="628">
        <v>25.4</v>
      </c>
      <c r="DA27" s="655"/>
      <c r="DB27" s="655"/>
      <c r="DC27" s="658"/>
      <c r="DD27" s="632">
        <v>7868291</v>
      </c>
      <c r="DE27" s="653"/>
      <c r="DF27" s="653"/>
      <c r="DG27" s="653"/>
      <c r="DH27" s="653"/>
      <c r="DI27" s="653"/>
      <c r="DJ27" s="653"/>
      <c r="DK27" s="654"/>
      <c r="DL27" s="632">
        <v>7777420</v>
      </c>
      <c r="DM27" s="653"/>
      <c r="DN27" s="653"/>
      <c r="DO27" s="653"/>
      <c r="DP27" s="653"/>
      <c r="DQ27" s="653"/>
      <c r="DR27" s="653"/>
      <c r="DS27" s="653"/>
      <c r="DT27" s="653"/>
      <c r="DU27" s="653"/>
      <c r="DV27" s="654"/>
      <c r="DW27" s="628">
        <v>14.6</v>
      </c>
      <c r="DX27" s="655"/>
      <c r="DY27" s="655"/>
      <c r="DZ27" s="655"/>
      <c r="EA27" s="655"/>
      <c r="EB27" s="655"/>
      <c r="EC27" s="656"/>
    </row>
    <row r="28" spans="2:133" ht="11.25" customHeight="1" x14ac:dyDescent="0.2">
      <c r="B28" s="620" t="s">
        <v>301</v>
      </c>
      <c r="C28" s="621"/>
      <c r="D28" s="621"/>
      <c r="E28" s="621"/>
      <c r="F28" s="621"/>
      <c r="G28" s="621"/>
      <c r="H28" s="621"/>
      <c r="I28" s="621"/>
      <c r="J28" s="621"/>
      <c r="K28" s="621"/>
      <c r="L28" s="621"/>
      <c r="M28" s="621"/>
      <c r="N28" s="621"/>
      <c r="O28" s="621"/>
      <c r="P28" s="621"/>
      <c r="Q28" s="622"/>
      <c r="R28" s="623">
        <v>664364</v>
      </c>
      <c r="S28" s="624"/>
      <c r="T28" s="624"/>
      <c r="U28" s="624"/>
      <c r="V28" s="624"/>
      <c r="W28" s="624"/>
      <c r="X28" s="624"/>
      <c r="Y28" s="625"/>
      <c r="Z28" s="626">
        <v>0.6</v>
      </c>
      <c r="AA28" s="626"/>
      <c r="AB28" s="626"/>
      <c r="AC28" s="626"/>
      <c r="AD28" s="627">
        <v>197160</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6132162</v>
      </c>
      <c r="CS28" s="624"/>
      <c r="CT28" s="624"/>
      <c r="CU28" s="624"/>
      <c r="CV28" s="624"/>
      <c r="CW28" s="624"/>
      <c r="CX28" s="624"/>
      <c r="CY28" s="625"/>
      <c r="CZ28" s="628">
        <v>6</v>
      </c>
      <c r="DA28" s="655"/>
      <c r="DB28" s="655"/>
      <c r="DC28" s="658"/>
      <c r="DD28" s="632">
        <v>5204781</v>
      </c>
      <c r="DE28" s="624"/>
      <c r="DF28" s="624"/>
      <c r="DG28" s="624"/>
      <c r="DH28" s="624"/>
      <c r="DI28" s="624"/>
      <c r="DJ28" s="624"/>
      <c r="DK28" s="625"/>
      <c r="DL28" s="632">
        <v>5204781</v>
      </c>
      <c r="DM28" s="624"/>
      <c r="DN28" s="624"/>
      <c r="DO28" s="624"/>
      <c r="DP28" s="624"/>
      <c r="DQ28" s="624"/>
      <c r="DR28" s="624"/>
      <c r="DS28" s="624"/>
      <c r="DT28" s="624"/>
      <c r="DU28" s="624"/>
      <c r="DV28" s="625"/>
      <c r="DW28" s="628">
        <v>9.8000000000000007</v>
      </c>
      <c r="DX28" s="655"/>
      <c r="DY28" s="655"/>
      <c r="DZ28" s="655"/>
      <c r="EA28" s="655"/>
      <c r="EB28" s="655"/>
      <c r="EC28" s="656"/>
    </row>
    <row r="29" spans="2:133" ht="11.25" customHeight="1" x14ac:dyDescent="0.2">
      <c r="B29" s="620" t="s">
        <v>303</v>
      </c>
      <c r="C29" s="621"/>
      <c r="D29" s="621"/>
      <c r="E29" s="621"/>
      <c r="F29" s="621"/>
      <c r="G29" s="621"/>
      <c r="H29" s="621"/>
      <c r="I29" s="621"/>
      <c r="J29" s="621"/>
      <c r="K29" s="621"/>
      <c r="L29" s="621"/>
      <c r="M29" s="621"/>
      <c r="N29" s="621"/>
      <c r="O29" s="621"/>
      <c r="P29" s="621"/>
      <c r="Q29" s="622"/>
      <c r="R29" s="623">
        <v>585241</v>
      </c>
      <c r="S29" s="624"/>
      <c r="T29" s="624"/>
      <c r="U29" s="624"/>
      <c r="V29" s="624"/>
      <c r="W29" s="624"/>
      <c r="X29" s="624"/>
      <c r="Y29" s="625"/>
      <c r="Z29" s="626">
        <v>0.5</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304</v>
      </c>
      <c r="CE29" s="662"/>
      <c r="CF29" s="620" t="s">
        <v>305</v>
      </c>
      <c r="CG29" s="621"/>
      <c r="CH29" s="621"/>
      <c r="CI29" s="621"/>
      <c r="CJ29" s="621"/>
      <c r="CK29" s="621"/>
      <c r="CL29" s="621"/>
      <c r="CM29" s="621"/>
      <c r="CN29" s="621"/>
      <c r="CO29" s="621"/>
      <c r="CP29" s="621"/>
      <c r="CQ29" s="622"/>
      <c r="CR29" s="623">
        <v>6132129</v>
      </c>
      <c r="CS29" s="653"/>
      <c r="CT29" s="653"/>
      <c r="CU29" s="653"/>
      <c r="CV29" s="653"/>
      <c r="CW29" s="653"/>
      <c r="CX29" s="653"/>
      <c r="CY29" s="654"/>
      <c r="CZ29" s="628">
        <v>6</v>
      </c>
      <c r="DA29" s="655"/>
      <c r="DB29" s="655"/>
      <c r="DC29" s="658"/>
      <c r="DD29" s="632">
        <v>5204748</v>
      </c>
      <c r="DE29" s="653"/>
      <c r="DF29" s="653"/>
      <c r="DG29" s="653"/>
      <c r="DH29" s="653"/>
      <c r="DI29" s="653"/>
      <c r="DJ29" s="653"/>
      <c r="DK29" s="654"/>
      <c r="DL29" s="632">
        <v>5204748</v>
      </c>
      <c r="DM29" s="653"/>
      <c r="DN29" s="653"/>
      <c r="DO29" s="653"/>
      <c r="DP29" s="653"/>
      <c r="DQ29" s="653"/>
      <c r="DR29" s="653"/>
      <c r="DS29" s="653"/>
      <c r="DT29" s="653"/>
      <c r="DU29" s="653"/>
      <c r="DV29" s="654"/>
      <c r="DW29" s="628">
        <v>9.8000000000000007</v>
      </c>
      <c r="DX29" s="655"/>
      <c r="DY29" s="655"/>
      <c r="DZ29" s="655"/>
      <c r="EA29" s="655"/>
      <c r="EB29" s="655"/>
      <c r="EC29" s="656"/>
    </row>
    <row r="30" spans="2:133" ht="11.25" customHeight="1" x14ac:dyDescent="0.2">
      <c r="B30" s="620" t="s">
        <v>306</v>
      </c>
      <c r="C30" s="621"/>
      <c r="D30" s="621"/>
      <c r="E30" s="621"/>
      <c r="F30" s="621"/>
      <c r="G30" s="621"/>
      <c r="H30" s="621"/>
      <c r="I30" s="621"/>
      <c r="J30" s="621"/>
      <c r="K30" s="621"/>
      <c r="L30" s="621"/>
      <c r="M30" s="621"/>
      <c r="N30" s="621"/>
      <c r="O30" s="621"/>
      <c r="P30" s="621"/>
      <c r="Q30" s="622"/>
      <c r="R30" s="623">
        <v>19393620</v>
      </c>
      <c r="S30" s="624"/>
      <c r="T30" s="624"/>
      <c r="U30" s="624"/>
      <c r="V30" s="624"/>
      <c r="W30" s="624"/>
      <c r="X30" s="624"/>
      <c r="Y30" s="625"/>
      <c r="Z30" s="626">
        <v>18.100000000000001</v>
      </c>
      <c r="AA30" s="626"/>
      <c r="AB30" s="626"/>
      <c r="AC30" s="626"/>
      <c r="AD30" s="627" t="s">
        <v>130</v>
      </c>
      <c r="AE30" s="627"/>
      <c r="AF30" s="627"/>
      <c r="AG30" s="627"/>
      <c r="AH30" s="627"/>
      <c r="AI30" s="627"/>
      <c r="AJ30" s="627"/>
      <c r="AK30" s="627"/>
      <c r="AL30" s="628" t="s">
        <v>130</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307</v>
      </c>
      <c r="BH30" s="659"/>
      <c r="BI30" s="659"/>
      <c r="BJ30" s="659"/>
      <c r="BK30" s="659"/>
      <c r="BL30" s="659"/>
      <c r="BM30" s="659"/>
      <c r="BN30" s="659"/>
      <c r="BO30" s="659"/>
      <c r="BP30" s="659"/>
      <c r="BQ30" s="660"/>
      <c r="BR30" s="605" t="s">
        <v>308</v>
      </c>
      <c r="BS30" s="659"/>
      <c r="BT30" s="659"/>
      <c r="BU30" s="659"/>
      <c r="BV30" s="659"/>
      <c r="BW30" s="659"/>
      <c r="BX30" s="659"/>
      <c r="BY30" s="659"/>
      <c r="BZ30" s="659"/>
      <c r="CA30" s="659"/>
      <c r="CB30" s="660"/>
      <c r="CD30" s="663"/>
      <c r="CE30" s="664"/>
      <c r="CF30" s="620" t="s">
        <v>309</v>
      </c>
      <c r="CG30" s="621"/>
      <c r="CH30" s="621"/>
      <c r="CI30" s="621"/>
      <c r="CJ30" s="621"/>
      <c r="CK30" s="621"/>
      <c r="CL30" s="621"/>
      <c r="CM30" s="621"/>
      <c r="CN30" s="621"/>
      <c r="CO30" s="621"/>
      <c r="CP30" s="621"/>
      <c r="CQ30" s="622"/>
      <c r="CR30" s="623">
        <v>5894425</v>
      </c>
      <c r="CS30" s="624"/>
      <c r="CT30" s="624"/>
      <c r="CU30" s="624"/>
      <c r="CV30" s="624"/>
      <c r="CW30" s="624"/>
      <c r="CX30" s="624"/>
      <c r="CY30" s="625"/>
      <c r="CZ30" s="628">
        <v>5.8</v>
      </c>
      <c r="DA30" s="655"/>
      <c r="DB30" s="655"/>
      <c r="DC30" s="658"/>
      <c r="DD30" s="632">
        <v>4968787</v>
      </c>
      <c r="DE30" s="624"/>
      <c r="DF30" s="624"/>
      <c r="DG30" s="624"/>
      <c r="DH30" s="624"/>
      <c r="DI30" s="624"/>
      <c r="DJ30" s="624"/>
      <c r="DK30" s="625"/>
      <c r="DL30" s="632">
        <v>4968787</v>
      </c>
      <c r="DM30" s="624"/>
      <c r="DN30" s="624"/>
      <c r="DO30" s="624"/>
      <c r="DP30" s="624"/>
      <c r="DQ30" s="624"/>
      <c r="DR30" s="624"/>
      <c r="DS30" s="624"/>
      <c r="DT30" s="624"/>
      <c r="DU30" s="624"/>
      <c r="DV30" s="625"/>
      <c r="DW30" s="628">
        <v>9.3000000000000007</v>
      </c>
      <c r="DX30" s="655"/>
      <c r="DY30" s="655"/>
      <c r="DZ30" s="655"/>
      <c r="EA30" s="655"/>
      <c r="EB30" s="655"/>
      <c r="EC30" s="656"/>
    </row>
    <row r="31" spans="2:133" ht="11.25" customHeight="1" x14ac:dyDescent="0.2">
      <c r="B31" s="636" t="s">
        <v>310</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71" t="s">
        <v>311</v>
      </c>
      <c r="AQ31" s="672"/>
      <c r="AR31" s="672"/>
      <c r="AS31" s="672"/>
      <c r="AT31" s="677" t="s">
        <v>312</v>
      </c>
      <c r="AU31" s="218"/>
      <c r="AV31" s="218"/>
      <c r="AW31" s="218"/>
      <c r="AX31" s="609" t="s">
        <v>188</v>
      </c>
      <c r="AY31" s="610"/>
      <c r="AZ31" s="610"/>
      <c r="BA31" s="610"/>
      <c r="BB31" s="610"/>
      <c r="BC31" s="610"/>
      <c r="BD31" s="610"/>
      <c r="BE31" s="610"/>
      <c r="BF31" s="611"/>
      <c r="BG31" s="670">
        <v>99.4</v>
      </c>
      <c r="BH31" s="667"/>
      <c r="BI31" s="667"/>
      <c r="BJ31" s="667"/>
      <c r="BK31" s="667"/>
      <c r="BL31" s="667"/>
      <c r="BM31" s="618">
        <v>99</v>
      </c>
      <c r="BN31" s="667"/>
      <c r="BO31" s="667"/>
      <c r="BP31" s="667"/>
      <c r="BQ31" s="668"/>
      <c r="BR31" s="670">
        <v>99.5</v>
      </c>
      <c r="BS31" s="667"/>
      <c r="BT31" s="667"/>
      <c r="BU31" s="667"/>
      <c r="BV31" s="667"/>
      <c r="BW31" s="667"/>
      <c r="BX31" s="618">
        <v>99.1</v>
      </c>
      <c r="BY31" s="667"/>
      <c r="BZ31" s="667"/>
      <c r="CA31" s="667"/>
      <c r="CB31" s="668"/>
      <c r="CD31" s="663"/>
      <c r="CE31" s="664"/>
      <c r="CF31" s="620" t="s">
        <v>313</v>
      </c>
      <c r="CG31" s="621"/>
      <c r="CH31" s="621"/>
      <c r="CI31" s="621"/>
      <c r="CJ31" s="621"/>
      <c r="CK31" s="621"/>
      <c r="CL31" s="621"/>
      <c r="CM31" s="621"/>
      <c r="CN31" s="621"/>
      <c r="CO31" s="621"/>
      <c r="CP31" s="621"/>
      <c r="CQ31" s="622"/>
      <c r="CR31" s="623">
        <v>237704</v>
      </c>
      <c r="CS31" s="653"/>
      <c r="CT31" s="653"/>
      <c r="CU31" s="653"/>
      <c r="CV31" s="653"/>
      <c r="CW31" s="653"/>
      <c r="CX31" s="653"/>
      <c r="CY31" s="654"/>
      <c r="CZ31" s="628">
        <v>0.2</v>
      </c>
      <c r="DA31" s="655"/>
      <c r="DB31" s="655"/>
      <c r="DC31" s="658"/>
      <c r="DD31" s="632">
        <v>235961</v>
      </c>
      <c r="DE31" s="653"/>
      <c r="DF31" s="653"/>
      <c r="DG31" s="653"/>
      <c r="DH31" s="653"/>
      <c r="DI31" s="653"/>
      <c r="DJ31" s="653"/>
      <c r="DK31" s="654"/>
      <c r="DL31" s="632">
        <v>235961</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2">
      <c r="B32" s="620" t="s">
        <v>314</v>
      </c>
      <c r="C32" s="621"/>
      <c r="D32" s="621"/>
      <c r="E32" s="621"/>
      <c r="F32" s="621"/>
      <c r="G32" s="621"/>
      <c r="H32" s="621"/>
      <c r="I32" s="621"/>
      <c r="J32" s="621"/>
      <c r="K32" s="621"/>
      <c r="L32" s="621"/>
      <c r="M32" s="621"/>
      <c r="N32" s="621"/>
      <c r="O32" s="621"/>
      <c r="P32" s="621"/>
      <c r="Q32" s="622"/>
      <c r="R32" s="623">
        <v>5784066</v>
      </c>
      <c r="S32" s="624"/>
      <c r="T32" s="624"/>
      <c r="U32" s="624"/>
      <c r="V32" s="624"/>
      <c r="W32" s="624"/>
      <c r="X32" s="624"/>
      <c r="Y32" s="625"/>
      <c r="Z32" s="626">
        <v>5.4</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315</v>
      </c>
      <c r="AX32" s="620" t="s">
        <v>316</v>
      </c>
      <c r="AY32" s="621"/>
      <c r="AZ32" s="621"/>
      <c r="BA32" s="621"/>
      <c r="BB32" s="621"/>
      <c r="BC32" s="621"/>
      <c r="BD32" s="621"/>
      <c r="BE32" s="621"/>
      <c r="BF32" s="622"/>
      <c r="BG32" s="680">
        <v>99</v>
      </c>
      <c r="BH32" s="653"/>
      <c r="BI32" s="653"/>
      <c r="BJ32" s="653"/>
      <c r="BK32" s="653"/>
      <c r="BL32" s="653"/>
      <c r="BM32" s="629">
        <v>98.6</v>
      </c>
      <c r="BN32" s="653"/>
      <c r="BO32" s="653"/>
      <c r="BP32" s="653"/>
      <c r="BQ32" s="669"/>
      <c r="BR32" s="680">
        <v>99.3</v>
      </c>
      <c r="BS32" s="653"/>
      <c r="BT32" s="653"/>
      <c r="BU32" s="653"/>
      <c r="BV32" s="653"/>
      <c r="BW32" s="653"/>
      <c r="BX32" s="629">
        <v>99</v>
      </c>
      <c r="BY32" s="653"/>
      <c r="BZ32" s="653"/>
      <c r="CA32" s="653"/>
      <c r="CB32" s="669"/>
      <c r="CD32" s="665"/>
      <c r="CE32" s="666"/>
      <c r="CF32" s="620" t="s">
        <v>317</v>
      </c>
      <c r="CG32" s="621"/>
      <c r="CH32" s="621"/>
      <c r="CI32" s="621"/>
      <c r="CJ32" s="621"/>
      <c r="CK32" s="621"/>
      <c r="CL32" s="621"/>
      <c r="CM32" s="621"/>
      <c r="CN32" s="621"/>
      <c r="CO32" s="621"/>
      <c r="CP32" s="621"/>
      <c r="CQ32" s="622"/>
      <c r="CR32" s="623">
        <v>33</v>
      </c>
      <c r="CS32" s="624"/>
      <c r="CT32" s="624"/>
      <c r="CU32" s="624"/>
      <c r="CV32" s="624"/>
      <c r="CW32" s="624"/>
      <c r="CX32" s="624"/>
      <c r="CY32" s="625"/>
      <c r="CZ32" s="628">
        <v>0</v>
      </c>
      <c r="DA32" s="655"/>
      <c r="DB32" s="655"/>
      <c r="DC32" s="658"/>
      <c r="DD32" s="632">
        <v>33</v>
      </c>
      <c r="DE32" s="624"/>
      <c r="DF32" s="624"/>
      <c r="DG32" s="624"/>
      <c r="DH32" s="624"/>
      <c r="DI32" s="624"/>
      <c r="DJ32" s="624"/>
      <c r="DK32" s="625"/>
      <c r="DL32" s="632">
        <v>33</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2">
      <c r="B33" s="620" t="s">
        <v>318</v>
      </c>
      <c r="C33" s="621"/>
      <c r="D33" s="621"/>
      <c r="E33" s="621"/>
      <c r="F33" s="621"/>
      <c r="G33" s="621"/>
      <c r="H33" s="621"/>
      <c r="I33" s="621"/>
      <c r="J33" s="621"/>
      <c r="K33" s="621"/>
      <c r="L33" s="621"/>
      <c r="M33" s="621"/>
      <c r="N33" s="621"/>
      <c r="O33" s="621"/>
      <c r="P33" s="621"/>
      <c r="Q33" s="622"/>
      <c r="R33" s="623">
        <v>1252551</v>
      </c>
      <c r="S33" s="624"/>
      <c r="T33" s="624"/>
      <c r="U33" s="624"/>
      <c r="V33" s="624"/>
      <c r="W33" s="624"/>
      <c r="X33" s="624"/>
      <c r="Y33" s="625"/>
      <c r="Z33" s="626">
        <v>1.2</v>
      </c>
      <c r="AA33" s="626"/>
      <c r="AB33" s="626"/>
      <c r="AC33" s="626"/>
      <c r="AD33" s="627">
        <v>62962</v>
      </c>
      <c r="AE33" s="627"/>
      <c r="AF33" s="627"/>
      <c r="AG33" s="627"/>
      <c r="AH33" s="627"/>
      <c r="AI33" s="627"/>
      <c r="AJ33" s="627"/>
      <c r="AK33" s="627"/>
      <c r="AL33" s="628">
        <v>0.1</v>
      </c>
      <c r="AM33" s="629"/>
      <c r="AN33" s="629"/>
      <c r="AO33" s="630"/>
      <c r="AP33" s="675"/>
      <c r="AQ33" s="676"/>
      <c r="AR33" s="676"/>
      <c r="AS33" s="676"/>
      <c r="AT33" s="679"/>
      <c r="AU33" s="219"/>
      <c r="AV33" s="219"/>
      <c r="AW33" s="219"/>
      <c r="AX33" s="644" t="s">
        <v>319</v>
      </c>
      <c r="AY33" s="645"/>
      <c r="AZ33" s="645"/>
      <c r="BA33" s="645"/>
      <c r="BB33" s="645"/>
      <c r="BC33" s="645"/>
      <c r="BD33" s="645"/>
      <c r="BE33" s="645"/>
      <c r="BF33" s="646"/>
      <c r="BG33" s="681">
        <v>99.8</v>
      </c>
      <c r="BH33" s="682"/>
      <c r="BI33" s="682"/>
      <c r="BJ33" s="682"/>
      <c r="BK33" s="682"/>
      <c r="BL33" s="682"/>
      <c r="BM33" s="683">
        <v>99.3</v>
      </c>
      <c r="BN33" s="682"/>
      <c r="BO33" s="682"/>
      <c r="BP33" s="682"/>
      <c r="BQ33" s="684"/>
      <c r="BR33" s="681">
        <v>99.8</v>
      </c>
      <c r="BS33" s="682"/>
      <c r="BT33" s="682"/>
      <c r="BU33" s="682"/>
      <c r="BV33" s="682"/>
      <c r="BW33" s="682"/>
      <c r="BX33" s="683">
        <v>99.2</v>
      </c>
      <c r="BY33" s="682"/>
      <c r="BZ33" s="682"/>
      <c r="CA33" s="682"/>
      <c r="CB33" s="684"/>
      <c r="CD33" s="620" t="s">
        <v>320</v>
      </c>
      <c r="CE33" s="621"/>
      <c r="CF33" s="621"/>
      <c r="CG33" s="621"/>
      <c r="CH33" s="621"/>
      <c r="CI33" s="621"/>
      <c r="CJ33" s="621"/>
      <c r="CK33" s="621"/>
      <c r="CL33" s="621"/>
      <c r="CM33" s="621"/>
      <c r="CN33" s="621"/>
      <c r="CO33" s="621"/>
      <c r="CP33" s="621"/>
      <c r="CQ33" s="622"/>
      <c r="CR33" s="623">
        <v>41673396</v>
      </c>
      <c r="CS33" s="653"/>
      <c r="CT33" s="653"/>
      <c r="CU33" s="653"/>
      <c r="CV33" s="653"/>
      <c r="CW33" s="653"/>
      <c r="CX33" s="653"/>
      <c r="CY33" s="654"/>
      <c r="CZ33" s="628">
        <v>40.9</v>
      </c>
      <c r="DA33" s="655"/>
      <c r="DB33" s="655"/>
      <c r="DC33" s="658"/>
      <c r="DD33" s="632">
        <v>33282965</v>
      </c>
      <c r="DE33" s="653"/>
      <c r="DF33" s="653"/>
      <c r="DG33" s="653"/>
      <c r="DH33" s="653"/>
      <c r="DI33" s="653"/>
      <c r="DJ33" s="653"/>
      <c r="DK33" s="654"/>
      <c r="DL33" s="632">
        <v>20390793</v>
      </c>
      <c r="DM33" s="653"/>
      <c r="DN33" s="653"/>
      <c r="DO33" s="653"/>
      <c r="DP33" s="653"/>
      <c r="DQ33" s="653"/>
      <c r="DR33" s="653"/>
      <c r="DS33" s="653"/>
      <c r="DT33" s="653"/>
      <c r="DU33" s="653"/>
      <c r="DV33" s="654"/>
      <c r="DW33" s="628">
        <v>38.299999999999997</v>
      </c>
      <c r="DX33" s="655"/>
      <c r="DY33" s="655"/>
      <c r="DZ33" s="655"/>
      <c r="EA33" s="655"/>
      <c r="EB33" s="655"/>
      <c r="EC33" s="656"/>
    </row>
    <row r="34" spans="2:133" ht="11.25" customHeight="1" x14ac:dyDescent="0.2">
      <c r="B34" s="620" t="s">
        <v>321</v>
      </c>
      <c r="C34" s="621"/>
      <c r="D34" s="621"/>
      <c r="E34" s="621"/>
      <c r="F34" s="621"/>
      <c r="G34" s="621"/>
      <c r="H34" s="621"/>
      <c r="I34" s="621"/>
      <c r="J34" s="621"/>
      <c r="K34" s="621"/>
      <c r="L34" s="621"/>
      <c r="M34" s="621"/>
      <c r="N34" s="621"/>
      <c r="O34" s="621"/>
      <c r="P34" s="621"/>
      <c r="Q34" s="622"/>
      <c r="R34" s="623">
        <v>1445025</v>
      </c>
      <c r="S34" s="624"/>
      <c r="T34" s="624"/>
      <c r="U34" s="624"/>
      <c r="V34" s="624"/>
      <c r="W34" s="624"/>
      <c r="X34" s="624"/>
      <c r="Y34" s="625"/>
      <c r="Z34" s="626">
        <v>1.3</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16455539</v>
      </c>
      <c r="CS34" s="624"/>
      <c r="CT34" s="624"/>
      <c r="CU34" s="624"/>
      <c r="CV34" s="624"/>
      <c r="CW34" s="624"/>
      <c r="CX34" s="624"/>
      <c r="CY34" s="625"/>
      <c r="CZ34" s="628">
        <v>16.2</v>
      </c>
      <c r="DA34" s="655"/>
      <c r="DB34" s="655"/>
      <c r="DC34" s="658"/>
      <c r="DD34" s="632">
        <v>12562190</v>
      </c>
      <c r="DE34" s="624"/>
      <c r="DF34" s="624"/>
      <c r="DG34" s="624"/>
      <c r="DH34" s="624"/>
      <c r="DI34" s="624"/>
      <c r="DJ34" s="624"/>
      <c r="DK34" s="625"/>
      <c r="DL34" s="632">
        <v>10641847</v>
      </c>
      <c r="DM34" s="624"/>
      <c r="DN34" s="624"/>
      <c r="DO34" s="624"/>
      <c r="DP34" s="624"/>
      <c r="DQ34" s="624"/>
      <c r="DR34" s="624"/>
      <c r="DS34" s="624"/>
      <c r="DT34" s="624"/>
      <c r="DU34" s="624"/>
      <c r="DV34" s="625"/>
      <c r="DW34" s="628">
        <v>20</v>
      </c>
      <c r="DX34" s="655"/>
      <c r="DY34" s="655"/>
      <c r="DZ34" s="655"/>
      <c r="EA34" s="655"/>
      <c r="EB34" s="655"/>
      <c r="EC34" s="656"/>
    </row>
    <row r="35" spans="2:133" ht="11.25" customHeight="1" x14ac:dyDescent="0.2">
      <c r="B35" s="620" t="s">
        <v>323</v>
      </c>
      <c r="C35" s="621"/>
      <c r="D35" s="621"/>
      <c r="E35" s="621"/>
      <c r="F35" s="621"/>
      <c r="G35" s="621"/>
      <c r="H35" s="621"/>
      <c r="I35" s="621"/>
      <c r="J35" s="621"/>
      <c r="K35" s="621"/>
      <c r="L35" s="621"/>
      <c r="M35" s="621"/>
      <c r="N35" s="621"/>
      <c r="O35" s="621"/>
      <c r="P35" s="621"/>
      <c r="Q35" s="622"/>
      <c r="R35" s="623">
        <v>4031132</v>
      </c>
      <c r="S35" s="624"/>
      <c r="T35" s="624"/>
      <c r="U35" s="624"/>
      <c r="V35" s="624"/>
      <c r="W35" s="624"/>
      <c r="X35" s="624"/>
      <c r="Y35" s="625"/>
      <c r="Z35" s="626">
        <v>3.8</v>
      </c>
      <c r="AA35" s="626"/>
      <c r="AB35" s="626"/>
      <c r="AC35" s="626"/>
      <c r="AD35" s="627" t="s">
        <v>130</v>
      </c>
      <c r="AE35" s="627"/>
      <c r="AF35" s="627"/>
      <c r="AG35" s="627"/>
      <c r="AH35" s="627"/>
      <c r="AI35" s="627"/>
      <c r="AJ35" s="627"/>
      <c r="AK35" s="627"/>
      <c r="AL35" s="628" t="s">
        <v>130</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1602330</v>
      </c>
      <c r="CS35" s="653"/>
      <c r="CT35" s="653"/>
      <c r="CU35" s="653"/>
      <c r="CV35" s="653"/>
      <c r="CW35" s="653"/>
      <c r="CX35" s="653"/>
      <c r="CY35" s="654"/>
      <c r="CZ35" s="628">
        <v>1.6</v>
      </c>
      <c r="DA35" s="655"/>
      <c r="DB35" s="655"/>
      <c r="DC35" s="658"/>
      <c r="DD35" s="632">
        <v>1136650</v>
      </c>
      <c r="DE35" s="653"/>
      <c r="DF35" s="653"/>
      <c r="DG35" s="653"/>
      <c r="DH35" s="653"/>
      <c r="DI35" s="653"/>
      <c r="DJ35" s="653"/>
      <c r="DK35" s="654"/>
      <c r="DL35" s="632">
        <v>1136650</v>
      </c>
      <c r="DM35" s="653"/>
      <c r="DN35" s="653"/>
      <c r="DO35" s="653"/>
      <c r="DP35" s="653"/>
      <c r="DQ35" s="653"/>
      <c r="DR35" s="653"/>
      <c r="DS35" s="653"/>
      <c r="DT35" s="653"/>
      <c r="DU35" s="653"/>
      <c r="DV35" s="654"/>
      <c r="DW35" s="628">
        <v>2.1</v>
      </c>
      <c r="DX35" s="655"/>
      <c r="DY35" s="655"/>
      <c r="DZ35" s="655"/>
      <c r="EA35" s="655"/>
      <c r="EB35" s="655"/>
      <c r="EC35" s="656"/>
    </row>
    <row r="36" spans="2:133" ht="11.25" customHeight="1" x14ac:dyDescent="0.2">
      <c r="B36" s="620" t="s">
        <v>327</v>
      </c>
      <c r="C36" s="621"/>
      <c r="D36" s="621"/>
      <c r="E36" s="621"/>
      <c r="F36" s="621"/>
      <c r="G36" s="621"/>
      <c r="H36" s="621"/>
      <c r="I36" s="621"/>
      <c r="J36" s="621"/>
      <c r="K36" s="621"/>
      <c r="L36" s="621"/>
      <c r="M36" s="621"/>
      <c r="N36" s="621"/>
      <c r="O36" s="621"/>
      <c r="P36" s="621"/>
      <c r="Q36" s="622"/>
      <c r="R36" s="623">
        <v>5877715</v>
      </c>
      <c r="S36" s="624"/>
      <c r="T36" s="624"/>
      <c r="U36" s="624"/>
      <c r="V36" s="624"/>
      <c r="W36" s="624"/>
      <c r="X36" s="624"/>
      <c r="Y36" s="625"/>
      <c r="Z36" s="626">
        <v>5.5</v>
      </c>
      <c r="AA36" s="626"/>
      <c r="AB36" s="626"/>
      <c r="AC36" s="626"/>
      <c r="AD36" s="627" t="s">
        <v>130</v>
      </c>
      <c r="AE36" s="627"/>
      <c r="AF36" s="627"/>
      <c r="AG36" s="627"/>
      <c r="AH36" s="627"/>
      <c r="AI36" s="627"/>
      <c r="AJ36" s="627"/>
      <c r="AK36" s="627"/>
      <c r="AL36" s="628" t="s">
        <v>130</v>
      </c>
      <c r="AM36" s="629"/>
      <c r="AN36" s="629"/>
      <c r="AO36" s="630"/>
      <c r="AP36" s="222"/>
      <c r="AQ36" s="685" t="s">
        <v>328</v>
      </c>
      <c r="AR36" s="686"/>
      <c r="AS36" s="686"/>
      <c r="AT36" s="686"/>
      <c r="AU36" s="686"/>
      <c r="AV36" s="686"/>
      <c r="AW36" s="686"/>
      <c r="AX36" s="686"/>
      <c r="AY36" s="687"/>
      <c r="AZ36" s="612">
        <v>8924552</v>
      </c>
      <c r="BA36" s="613"/>
      <c r="BB36" s="613"/>
      <c r="BC36" s="613"/>
      <c r="BD36" s="613"/>
      <c r="BE36" s="613"/>
      <c r="BF36" s="688"/>
      <c r="BG36" s="609" t="s">
        <v>329</v>
      </c>
      <c r="BH36" s="610"/>
      <c r="BI36" s="610"/>
      <c r="BJ36" s="610"/>
      <c r="BK36" s="610"/>
      <c r="BL36" s="610"/>
      <c r="BM36" s="610"/>
      <c r="BN36" s="610"/>
      <c r="BO36" s="610"/>
      <c r="BP36" s="610"/>
      <c r="BQ36" s="610"/>
      <c r="BR36" s="610"/>
      <c r="BS36" s="610"/>
      <c r="BT36" s="610"/>
      <c r="BU36" s="611"/>
      <c r="BV36" s="612">
        <v>62098</v>
      </c>
      <c r="BW36" s="613"/>
      <c r="BX36" s="613"/>
      <c r="BY36" s="613"/>
      <c r="BZ36" s="613"/>
      <c r="CA36" s="613"/>
      <c r="CB36" s="688"/>
      <c r="CD36" s="620" t="s">
        <v>330</v>
      </c>
      <c r="CE36" s="621"/>
      <c r="CF36" s="621"/>
      <c r="CG36" s="621"/>
      <c r="CH36" s="621"/>
      <c r="CI36" s="621"/>
      <c r="CJ36" s="621"/>
      <c r="CK36" s="621"/>
      <c r="CL36" s="621"/>
      <c r="CM36" s="621"/>
      <c r="CN36" s="621"/>
      <c r="CO36" s="621"/>
      <c r="CP36" s="621"/>
      <c r="CQ36" s="622"/>
      <c r="CR36" s="623">
        <v>8411142</v>
      </c>
      <c r="CS36" s="624"/>
      <c r="CT36" s="624"/>
      <c r="CU36" s="624"/>
      <c r="CV36" s="624"/>
      <c r="CW36" s="624"/>
      <c r="CX36" s="624"/>
      <c r="CY36" s="625"/>
      <c r="CZ36" s="628">
        <v>8.3000000000000007</v>
      </c>
      <c r="DA36" s="655"/>
      <c r="DB36" s="655"/>
      <c r="DC36" s="658"/>
      <c r="DD36" s="632">
        <v>7494311</v>
      </c>
      <c r="DE36" s="624"/>
      <c r="DF36" s="624"/>
      <c r="DG36" s="624"/>
      <c r="DH36" s="624"/>
      <c r="DI36" s="624"/>
      <c r="DJ36" s="624"/>
      <c r="DK36" s="625"/>
      <c r="DL36" s="632">
        <v>3985063</v>
      </c>
      <c r="DM36" s="624"/>
      <c r="DN36" s="624"/>
      <c r="DO36" s="624"/>
      <c r="DP36" s="624"/>
      <c r="DQ36" s="624"/>
      <c r="DR36" s="624"/>
      <c r="DS36" s="624"/>
      <c r="DT36" s="624"/>
      <c r="DU36" s="624"/>
      <c r="DV36" s="625"/>
      <c r="DW36" s="628">
        <v>7.5</v>
      </c>
      <c r="DX36" s="655"/>
      <c r="DY36" s="655"/>
      <c r="DZ36" s="655"/>
      <c r="EA36" s="655"/>
      <c r="EB36" s="655"/>
      <c r="EC36" s="656"/>
    </row>
    <row r="37" spans="2:133" ht="11.25" customHeight="1" x14ac:dyDescent="0.2">
      <c r="B37" s="620" t="s">
        <v>331</v>
      </c>
      <c r="C37" s="621"/>
      <c r="D37" s="621"/>
      <c r="E37" s="621"/>
      <c r="F37" s="621"/>
      <c r="G37" s="621"/>
      <c r="H37" s="621"/>
      <c r="I37" s="621"/>
      <c r="J37" s="621"/>
      <c r="K37" s="621"/>
      <c r="L37" s="621"/>
      <c r="M37" s="621"/>
      <c r="N37" s="621"/>
      <c r="O37" s="621"/>
      <c r="P37" s="621"/>
      <c r="Q37" s="622"/>
      <c r="R37" s="623">
        <v>3403653</v>
      </c>
      <c r="S37" s="624"/>
      <c r="T37" s="624"/>
      <c r="U37" s="624"/>
      <c r="V37" s="624"/>
      <c r="W37" s="624"/>
      <c r="X37" s="624"/>
      <c r="Y37" s="625"/>
      <c r="Z37" s="626">
        <v>3.2</v>
      </c>
      <c r="AA37" s="626"/>
      <c r="AB37" s="626"/>
      <c r="AC37" s="626"/>
      <c r="AD37" s="627">
        <v>69</v>
      </c>
      <c r="AE37" s="627"/>
      <c r="AF37" s="627"/>
      <c r="AG37" s="627"/>
      <c r="AH37" s="627"/>
      <c r="AI37" s="627"/>
      <c r="AJ37" s="627"/>
      <c r="AK37" s="627"/>
      <c r="AL37" s="628">
        <v>0</v>
      </c>
      <c r="AM37" s="629"/>
      <c r="AN37" s="629"/>
      <c r="AO37" s="630"/>
      <c r="AQ37" s="689" t="s">
        <v>332</v>
      </c>
      <c r="AR37" s="690"/>
      <c r="AS37" s="690"/>
      <c r="AT37" s="690"/>
      <c r="AU37" s="690"/>
      <c r="AV37" s="690"/>
      <c r="AW37" s="690"/>
      <c r="AX37" s="690"/>
      <c r="AY37" s="691"/>
      <c r="AZ37" s="623">
        <v>1921314</v>
      </c>
      <c r="BA37" s="624"/>
      <c r="BB37" s="624"/>
      <c r="BC37" s="624"/>
      <c r="BD37" s="653"/>
      <c r="BE37" s="653"/>
      <c r="BF37" s="669"/>
      <c r="BG37" s="620" t="s">
        <v>333</v>
      </c>
      <c r="BH37" s="621"/>
      <c r="BI37" s="621"/>
      <c r="BJ37" s="621"/>
      <c r="BK37" s="621"/>
      <c r="BL37" s="621"/>
      <c r="BM37" s="621"/>
      <c r="BN37" s="621"/>
      <c r="BO37" s="621"/>
      <c r="BP37" s="621"/>
      <c r="BQ37" s="621"/>
      <c r="BR37" s="621"/>
      <c r="BS37" s="621"/>
      <c r="BT37" s="621"/>
      <c r="BU37" s="622"/>
      <c r="BV37" s="623">
        <v>13111</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211693</v>
      </c>
      <c r="CS37" s="653"/>
      <c r="CT37" s="653"/>
      <c r="CU37" s="653"/>
      <c r="CV37" s="653"/>
      <c r="CW37" s="653"/>
      <c r="CX37" s="653"/>
      <c r="CY37" s="654"/>
      <c r="CZ37" s="628">
        <v>0.2</v>
      </c>
      <c r="DA37" s="655"/>
      <c r="DB37" s="655"/>
      <c r="DC37" s="658"/>
      <c r="DD37" s="632">
        <v>211693</v>
      </c>
      <c r="DE37" s="653"/>
      <c r="DF37" s="653"/>
      <c r="DG37" s="653"/>
      <c r="DH37" s="653"/>
      <c r="DI37" s="653"/>
      <c r="DJ37" s="653"/>
      <c r="DK37" s="654"/>
      <c r="DL37" s="632">
        <v>211693</v>
      </c>
      <c r="DM37" s="653"/>
      <c r="DN37" s="653"/>
      <c r="DO37" s="653"/>
      <c r="DP37" s="653"/>
      <c r="DQ37" s="653"/>
      <c r="DR37" s="653"/>
      <c r="DS37" s="653"/>
      <c r="DT37" s="653"/>
      <c r="DU37" s="653"/>
      <c r="DV37" s="654"/>
      <c r="DW37" s="628">
        <v>0.4</v>
      </c>
      <c r="DX37" s="655"/>
      <c r="DY37" s="655"/>
      <c r="DZ37" s="655"/>
      <c r="EA37" s="655"/>
      <c r="EB37" s="655"/>
      <c r="EC37" s="656"/>
    </row>
    <row r="38" spans="2:133" ht="11.25" customHeight="1" x14ac:dyDescent="0.2">
      <c r="B38" s="620" t="s">
        <v>335</v>
      </c>
      <c r="C38" s="621"/>
      <c r="D38" s="621"/>
      <c r="E38" s="621"/>
      <c r="F38" s="621"/>
      <c r="G38" s="621"/>
      <c r="H38" s="621"/>
      <c r="I38" s="621"/>
      <c r="J38" s="621"/>
      <c r="K38" s="621"/>
      <c r="L38" s="621"/>
      <c r="M38" s="621"/>
      <c r="N38" s="621"/>
      <c r="O38" s="621"/>
      <c r="P38" s="621"/>
      <c r="Q38" s="622"/>
      <c r="R38" s="623">
        <v>8606200</v>
      </c>
      <c r="S38" s="624"/>
      <c r="T38" s="624"/>
      <c r="U38" s="624"/>
      <c r="V38" s="624"/>
      <c r="W38" s="624"/>
      <c r="X38" s="624"/>
      <c r="Y38" s="625"/>
      <c r="Z38" s="626">
        <v>8</v>
      </c>
      <c r="AA38" s="626"/>
      <c r="AB38" s="626"/>
      <c r="AC38" s="626"/>
      <c r="AD38" s="627" t="s">
        <v>130</v>
      </c>
      <c r="AE38" s="627"/>
      <c r="AF38" s="627"/>
      <c r="AG38" s="627"/>
      <c r="AH38" s="627"/>
      <c r="AI38" s="627"/>
      <c r="AJ38" s="627"/>
      <c r="AK38" s="627"/>
      <c r="AL38" s="628" t="s">
        <v>130</v>
      </c>
      <c r="AM38" s="629"/>
      <c r="AN38" s="629"/>
      <c r="AO38" s="630"/>
      <c r="AQ38" s="689" t="s">
        <v>336</v>
      </c>
      <c r="AR38" s="690"/>
      <c r="AS38" s="690"/>
      <c r="AT38" s="690"/>
      <c r="AU38" s="690"/>
      <c r="AV38" s="690"/>
      <c r="AW38" s="690"/>
      <c r="AX38" s="690"/>
      <c r="AY38" s="691"/>
      <c r="AZ38" s="623">
        <v>934018</v>
      </c>
      <c r="BA38" s="624"/>
      <c r="BB38" s="624"/>
      <c r="BC38" s="624"/>
      <c r="BD38" s="653"/>
      <c r="BE38" s="653"/>
      <c r="BF38" s="669"/>
      <c r="BG38" s="620" t="s">
        <v>337</v>
      </c>
      <c r="BH38" s="621"/>
      <c r="BI38" s="621"/>
      <c r="BJ38" s="621"/>
      <c r="BK38" s="621"/>
      <c r="BL38" s="621"/>
      <c r="BM38" s="621"/>
      <c r="BN38" s="621"/>
      <c r="BO38" s="621"/>
      <c r="BP38" s="621"/>
      <c r="BQ38" s="621"/>
      <c r="BR38" s="621"/>
      <c r="BS38" s="621"/>
      <c r="BT38" s="621"/>
      <c r="BU38" s="622"/>
      <c r="BV38" s="623">
        <v>29736</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6069220</v>
      </c>
      <c r="CS38" s="624"/>
      <c r="CT38" s="624"/>
      <c r="CU38" s="624"/>
      <c r="CV38" s="624"/>
      <c r="CW38" s="624"/>
      <c r="CX38" s="624"/>
      <c r="CY38" s="625"/>
      <c r="CZ38" s="628">
        <v>6</v>
      </c>
      <c r="DA38" s="655"/>
      <c r="DB38" s="655"/>
      <c r="DC38" s="658"/>
      <c r="DD38" s="632">
        <v>4837935</v>
      </c>
      <c r="DE38" s="624"/>
      <c r="DF38" s="624"/>
      <c r="DG38" s="624"/>
      <c r="DH38" s="624"/>
      <c r="DI38" s="624"/>
      <c r="DJ38" s="624"/>
      <c r="DK38" s="625"/>
      <c r="DL38" s="632">
        <v>4627233</v>
      </c>
      <c r="DM38" s="624"/>
      <c r="DN38" s="624"/>
      <c r="DO38" s="624"/>
      <c r="DP38" s="624"/>
      <c r="DQ38" s="624"/>
      <c r="DR38" s="624"/>
      <c r="DS38" s="624"/>
      <c r="DT38" s="624"/>
      <c r="DU38" s="624"/>
      <c r="DV38" s="625"/>
      <c r="DW38" s="628">
        <v>8.6999999999999993</v>
      </c>
      <c r="DX38" s="655"/>
      <c r="DY38" s="655"/>
      <c r="DZ38" s="655"/>
      <c r="EA38" s="655"/>
      <c r="EB38" s="655"/>
      <c r="EC38" s="656"/>
    </row>
    <row r="39" spans="2:133" ht="11.25" customHeight="1" x14ac:dyDescent="0.2">
      <c r="B39" s="620" t="s">
        <v>339</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9" t="s">
        <v>340</v>
      </c>
      <c r="AR39" s="690"/>
      <c r="AS39" s="690"/>
      <c r="AT39" s="690"/>
      <c r="AU39" s="690"/>
      <c r="AV39" s="690"/>
      <c r="AW39" s="690"/>
      <c r="AX39" s="690"/>
      <c r="AY39" s="691"/>
      <c r="AZ39" s="623" t="s">
        <v>130</v>
      </c>
      <c r="BA39" s="624"/>
      <c r="BB39" s="624"/>
      <c r="BC39" s="624"/>
      <c r="BD39" s="653"/>
      <c r="BE39" s="653"/>
      <c r="BF39" s="669"/>
      <c r="BG39" s="620" t="s">
        <v>341</v>
      </c>
      <c r="BH39" s="621"/>
      <c r="BI39" s="621"/>
      <c r="BJ39" s="621"/>
      <c r="BK39" s="621"/>
      <c r="BL39" s="621"/>
      <c r="BM39" s="621"/>
      <c r="BN39" s="621"/>
      <c r="BO39" s="621"/>
      <c r="BP39" s="621"/>
      <c r="BQ39" s="621"/>
      <c r="BR39" s="621"/>
      <c r="BS39" s="621"/>
      <c r="BT39" s="621"/>
      <c r="BU39" s="622"/>
      <c r="BV39" s="623">
        <v>44365</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7294165</v>
      </c>
      <c r="CS39" s="653"/>
      <c r="CT39" s="653"/>
      <c r="CU39" s="653"/>
      <c r="CV39" s="653"/>
      <c r="CW39" s="653"/>
      <c r="CX39" s="653"/>
      <c r="CY39" s="654"/>
      <c r="CZ39" s="628">
        <v>7.2</v>
      </c>
      <c r="DA39" s="655"/>
      <c r="DB39" s="655"/>
      <c r="DC39" s="658"/>
      <c r="DD39" s="632">
        <v>7251879</v>
      </c>
      <c r="DE39" s="653"/>
      <c r="DF39" s="653"/>
      <c r="DG39" s="653"/>
      <c r="DH39" s="653"/>
      <c r="DI39" s="653"/>
      <c r="DJ39" s="653"/>
      <c r="DK39" s="654"/>
      <c r="DL39" s="632" t="s">
        <v>130</v>
      </c>
      <c r="DM39" s="653"/>
      <c r="DN39" s="653"/>
      <c r="DO39" s="653"/>
      <c r="DP39" s="653"/>
      <c r="DQ39" s="653"/>
      <c r="DR39" s="653"/>
      <c r="DS39" s="653"/>
      <c r="DT39" s="653"/>
      <c r="DU39" s="653"/>
      <c r="DV39" s="654"/>
      <c r="DW39" s="628" t="s">
        <v>130</v>
      </c>
      <c r="DX39" s="655"/>
      <c r="DY39" s="655"/>
      <c r="DZ39" s="655"/>
      <c r="EA39" s="655"/>
      <c r="EB39" s="655"/>
      <c r="EC39" s="656"/>
    </row>
    <row r="40" spans="2:133" ht="11.25" customHeight="1" x14ac:dyDescent="0.2">
      <c r="B40" s="620" t="s">
        <v>343</v>
      </c>
      <c r="C40" s="621"/>
      <c r="D40" s="621"/>
      <c r="E40" s="621"/>
      <c r="F40" s="621"/>
      <c r="G40" s="621"/>
      <c r="H40" s="621"/>
      <c r="I40" s="621"/>
      <c r="J40" s="621"/>
      <c r="K40" s="621"/>
      <c r="L40" s="621"/>
      <c r="M40" s="621"/>
      <c r="N40" s="621"/>
      <c r="O40" s="621"/>
      <c r="P40" s="621"/>
      <c r="Q40" s="622"/>
      <c r="R40" s="623" t="s">
        <v>130</v>
      </c>
      <c r="S40" s="624"/>
      <c r="T40" s="624"/>
      <c r="U40" s="624"/>
      <c r="V40" s="624"/>
      <c r="W40" s="624"/>
      <c r="X40" s="624"/>
      <c r="Y40" s="625"/>
      <c r="Z40" s="626" t="s">
        <v>130</v>
      </c>
      <c r="AA40" s="626"/>
      <c r="AB40" s="626"/>
      <c r="AC40" s="626"/>
      <c r="AD40" s="627" t="s">
        <v>130</v>
      </c>
      <c r="AE40" s="627"/>
      <c r="AF40" s="627"/>
      <c r="AG40" s="627"/>
      <c r="AH40" s="627"/>
      <c r="AI40" s="627"/>
      <c r="AJ40" s="627"/>
      <c r="AK40" s="627"/>
      <c r="AL40" s="628" t="s">
        <v>130</v>
      </c>
      <c r="AM40" s="629"/>
      <c r="AN40" s="629"/>
      <c r="AO40" s="630"/>
      <c r="AQ40" s="689" t="s">
        <v>344</v>
      </c>
      <c r="AR40" s="690"/>
      <c r="AS40" s="690"/>
      <c r="AT40" s="690"/>
      <c r="AU40" s="690"/>
      <c r="AV40" s="690"/>
      <c r="AW40" s="690"/>
      <c r="AX40" s="690"/>
      <c r="AY40" s="691"/>
      <c r="AZ40" s="623" t="s">
        <v>130</v>
      </c>
      <c r="BA40" s="624"/>
      <c r="BB40" s="624"/>
      <c r="BC40" s="624"/>
      <c r="BD40" s="653"/>
      <c r="BE40" s="653"/>
      <c r="BF40" s="669"/>
      <c r="BG40" s="673" t="s">
        <v>345</v>
      </c>
      <c r="BH40" s="674"/>
      <c r="BI40" s="674"/>
      <c r="BJ40" s="674"/>
      <c r="BK40" s="674"/>
      <c r="BL40" s="223"/>
      <c r="BM40" s="621" t="s">
        <v>346</v>
      </c>
      <c r="BN40" s="621"/>
      <c r="BO40" s="621"/>
      <c r="BP40" s="621"/>
      <c r="BQ40" s="621"/>
      <c r="BR40" s="621"/>
      <c r="BS40" s="621"/>
      <c r="BT40" s="621"/>
      <c r="BU40" s="622"/>
      <c r="BV40" s="623">
        <v>105</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1841000</v>
      </c>
      <c r="CS40" s="624"/>
      <c r="CT40" s="624"/>
      <c r="CU40" s="624"/>
      <c r="CV40" s="624"/>
      <c r="CW40" s="624"/>
      <c r="CX40" s="624"/>
      <c r="CY40" s="625"/>
      <c r="CZ40" s="628">
        <v>1.8</v>
      </c>
      <c r="DA40" s="655"/>
      <c r="DB40" s="655"/>
      <c r="DC40" s="658"/>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5"/>
      <c r="DY40" s="655"/>
      <c r="DZ40" s="655"/>
      <c r="EA40" s="655"/>
      <c r="EB40" s="655"/>
      <c r="EC40" s="656"/>
    </row>
    <row r="41" spans="2:133" ht="11.25" customHeight="1" x14ac:dyDescent="0.2">
      <c r="B41" s="644" t="s">
        <v>348</v>
      </c>
      <c r="C41" s="645"/>
      <c r="D41" s="645"/>
      <c r="E41" s="645"/>
      <c r="F41" s="645"/>
      <c r="G41" s="645"/>
      <c r="H41" s="645"/>
      <c r="I41" s="645"/>
      <c r="J41" s="645"/>
      <c r="K41" s="645"/>
      <c r="L41" s="645"/>
      <c r="M41" s="645"/>
      <c r="N41" s="645"/>
      <c r="O41" s="645"/>
      <c r="P41" s="645"/>
      <c r="Q41" s="646"/>
      <c r="R41" s="698">
        <v>107345604</v>
      </c>
      <c r="S41" s="699"/>
      <c r="T41" s="699"/>
      <c r="U41" s="699"/>
      <c r="V41" s="699"/>
      <c r="W41" s="699"/>
      <c r="X41" s="699"/>
      <c r="Y41" s="700"/>
      <c r="Z41" s="701">
        <v>100</v>
      </c>
      <c r="AA41" s="701"/>
      <c r="AB41" s="701"/>
      <c r="AC41" s="701"/>
      <c r="AD41" s="702">
        <v>53189891</v>
      </c>
      <c r="AE41" s="702"/>
      <c r="AF41" s="702"/>
      <c r="AG41" s="702"/>
      <c r="AH41" s="702"/>
      <c r="AI41" s="702"/>
      <c r="AJ41" s="702"/>
      <c r="AK41" s="702"/>
      <c r="AL41" s="703">
        <v>100</v>
      </c>
      <c r="AM41" s="683"/>
      <c r="AN41" s="683"/>
      <c r="AO41" s="704"/>
      <c r="AQ41" s="689" t="s">
        <v>349</v>
      </c>
      <c r="AR41" s="690"/>
      <c r="AS41" s="690"/>
      <c r="AT41" s="690"/>
      <c r="AU41" s="690"/>
      <c r="AV41" s="690"/>
      <c r="AW41" s="690"/>
      <c r="AX41" s="690"/>
      <c r="AY41" s="691"/>
      <c r="AZ41" s="623">
        <v>1432810</v>
      </c>
      <c r="BA41" s="624"/>
      <c r="BB41" s="624"/>
      <c r="BC41" s="624"/>
      <c r="BD41" s="653"/>
      <c r="BE41" s="653"/>
      <c r="BF41" s="669"/>
      <c r="BG41" s="673"/>
      <c r="BH41" s="674"/>
      <c r="BI41" s="674"/>
      <c r="BJ41" s="674"/>
      <c r="BK41" s="674"/>
      <c r="BL41" s="223"/>
      <c r="BM41" s="621" t="s">
        <v>350</v>
      </c>
      <c r="BN41" s="621"/>
      <c r="BO41" s="621"/>
      <c r="BP41" s="621"/>
      <c r="BQ41" s="621"/>
      <c r="BR41" s="621"/>
      <c r="BS41" s="621"/>
      <c r="BT41" s="621"/>
      <c r="BU41" s="622"/>
      <c r="BV41" s="623" t="s">
        <v>130</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130</v>
      </c>
      <c r="CS41" s="653"/>
      <c r="CT41" s="653"/>
      <c r="CU41" s="653"/>
      <c r="CV41" s="653"/>
      <c r="CW41" s="653"/>
      <c r="CX41" s="653"/>
      <c r="CY41" s="654"/>
      <c r="CZ41" s="628" t="s">
        <v>130</v>
      </c>
      <c r="DA41" s="655"/>
      <c r="DB41" s="655"/>
      <c r="DC41" s="658"/>
      <c r="DD41" s="632" t="s">
        <v>130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352</v>
      </c>
      <c r="AR42" s="706"/>
      <c r="AS42" s="706"/>
      <c r="AT42" s="706"/>
      <c r="AU42" s="706"/>
      <c r="AV42" s="706"/>
      <c r="AW42" s="706"/>
      <c r="AX42" s="706"/>
      <c r="AY42" s="707"/>
      <c r="AZ42" s="698">
        <v>4636410</v>
      </c>
      <c r="BA42" s="699"/>
      <c r="BB42" s="699"/>
      <c r="BC42" s="699"/>
      <c r="BD42" s="682"/>
      <c r="BE42" s="682"/>
      <c r="BF42" s="684"/>
      <c r="BG42" s="675"/>
      <c r="BH42" s="676"/>
      <c r="BI42" s="676"/>
      <c r="BJ42" s="676"/>
      <c r="BK42" s="676"/>
      <c r="BL42" s="224"/>
      <c r="BM42" s="645" t="s">
        <v>353</v>
      </c>
      <c r="BN42" s="645"/>
      <c r="BO42" s="645"/>
      <c r="BP42" s="645"/>
      <c r="BQ42" s="645"/>
      <c r="BR42" s="645"/>
      <c r="BS42" s="645"/>
      <c r="BT42" s="645"/>
      <c r="BU42" s="646"/>
      <c r="BV42" s="698">
        <v>317</v>
      </c>
      <c r="BW42" s="699"/>
      <c r="BX42" s="699"/>
      <c r="BY42" s="699"/>
      <c r="BZ42" s="699"/>
      <c r="CA42" s="699"/>
      <c r="CB42" s="708"/>
      <c r="CD42" s="620" t="s">
        <v>354</v>
      </c>
      <c r="CE42" s="621"/>
      <c r="CF42" s="621"/>
      <c r="CG42" s="621"/>
      <c r="CH42" s="621"/>
      <c r="CI42" s="621"/>
      <c r="CJ42" s="621"/>
      <c r="CK42" s="621"/>
      <c r="CL42" s="621"/>
      <c r="CM42" s="621"/>
      <c r="CN42" s="621"/>
      <c r="CO42" s="621"/>
      <c r="CP42" s="621"/>
      <c r="CQ42" s="622"/>
      <c r="CR42" s="623">
        <v>12555188</v>
      </c>
      <c r="CS42" s="653"/>
      <c r="CT42" s="653"/>
      <c r="CU42" s="653"/>
      <c r="CV42" s="653"/>
      <c r="CW42" s="653"/>
      <c r="CX42" s="653"/>
      <c r="CY42" s="654"/>
      <c r="CZ42" s="628">
        <v>12.3</v>
      </c>
      <c r="DA42" s="655"/>
      <c r="DB42" s="655"/>
      <c r="DC42" s="658"/>
      <c r="DD42" s="632">
        <v>2685820</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355</v>
      </c>
      <c r="CD43" s="620" t="s">
        <v>356</v>
      </c>
      <c r="CE43" s="621"/>
      <c r="CF43" s="621"/>
      <c r="CG43" s="621"/>
      <c r="CH43" s="621"/>
      <c r="CI43" s="621"/>
      <c r="CJ43" s="621"/>
      <c r="CK43" s="621"/>
      <c r="CL43" s="621"/>
      <c r="CM43" s="621"/>
      <c r="CN43" s="621"/>
      <c r="CO43" s="621"/>
      <c r="CP43" s="621"/>
      <c r="CQ43" s="622"/>
      <c r="CR43" s="623">
        <v>314376</v>
      </c>
      <c r="CS43" s="653"/>
      <c r="CT43" s="653"/>
      <c r="CU43" s="653"/>
      <c r="CV43" s="653"/>
      <c r="CW43" s="653"/>
      <c r="CX43" s="653"/>
      <c r="CY43" s="654"/>
      <c r="CZ43" s="628">
        <v>0.3</v>
      </c>
      <c r="DA43" s="655"/>
      <c r="DB43" s="655"/>
      <c r="DC43" s="658"/>
      <c r="DD43" s="632">
        <v>314376</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304</v>
      </c>
      <c r="CE44" s="662"/>
      <c r="CF44" s="620" t="s">
        <v>358</v>
      </c>
      <c r="CG44" s="621"/>
      <c r="CH44" s="621"/>
      <c r="CI44" s="621"/>
      <c r="CJ44" s="621"/>
      <c r="CK44" s="621"/>
      <c r="CL44" s="621"/>
      <c r="CM44" s="621"/>
      <c r="CN44" s="621"/>
      <c r="CO44" s="621"/>
      <c r="CP44" s="621"/>
      <c r="CQ44" s="622"/>
      <c r="CR44" s="623">
        <v>12555188</v>
      </c>
      <c r="CS44" s="624"/>
      <c r="CT44" s="624"/>
      <c r="CU44" s="624"/>
      <c r="CV44" s="624"/>
      <c r="CW44" s="624"/>
      <c r="CX44" s="624"/>
      <c r="CY44" s="625"/>
      <c r="CZ44" s="628">
        <v>12.3</v>
      </c>
      <c r="DA44" s="629"/>
      <c r="DB44" s="629"/>
      <c r="DC44" s="635"/>
      <c r="DD44" s="632">
        <v>2685820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360</v>
      </c>
      <c r="CG45" s="621"/>
      <c r="CH45" s="621"/>
      <c r="CI45" s="621"/>
      <c r="CJ45" s="621"/>
      <c r="CK45" s="621"/>
      <c r="CL45" s="621"/>
      <c r="CM45" s="621"/>
      <c r="CN45" s="621"/>
      <c r="CO45" s="621"/>
      <c r="CP45" s="621"/>
      <c r="CQ45" s="622"/>
      <c r="CR45" s="623">
        <v>2172574</v>
      </c>
      <c r="CS45" s="653"/>
      <c r="CT45" s="653"/>
      <c r="CU45" s="653"/>
      <c r="CV45" s="653"/>
      <c r="CW45" s="653"/>
      <c r="CX45" s="653"/>
      <c r="CY45" s="654"/>
      <c r="CZ45" s="628">
        <v>2.1</v>
      </c>
      <c r="DA45" s="655"/>
      <c r="DB45" s="655"/>
      <c r="DC45" s="658"/>
      <c r="DD45" s="632">
        <v>189967</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361</v>
      </c>
      <c r="CG46" s="621"/>
      <c r="CH46" s="621"/>
      <c r="CI46" s="621"/>
      <c r="CJ46" s="621"/>
      <c r="CK46" s="621"/>
      <c r="CL46" s="621"/>
      <c r="CM46" s="621"/>
      <c r="CN46" s="621"/>
      <c r="CO46" s="621"/>
      <c r="CP46" s="621"/>
      <c r="CQ46" s="622"/>
      <c r="CR46" s="623">
        <v>10349453</v>
      </c>
      <c r="CS46" s="624"/>
      <c r="CT46" s="624"/>
      <c r="CU46" s="624"/>
      <c r="CV46" s="624"/>
      <c r="CW46" s="624"/>
      <c r="CX46" s="624"/>
      <c r="CY46" s="625"/>
      <c r="CZ46" s="628">
        <v>10.199999999999999</v>
      </c>
      <c r="DA46" s="629"/>
      <c r="DB46" s="629"/>
      <c r="DC46" s="635"/>
      <c r="DD46" s="632">
        <v>2490492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362</v>
      </c>
      <c r="CG47" s="621"/>
      <c r="CH47" s="621"/>
      <c r="CI47" s="621"/>
      <c r="CJ47" s="621"/>
      <c r="CK47" s="621"/>
      <c r="CL47" s="621"/>
      <c r="CM47" s="621"/>
      <c r="CN47" s="621"/>
      <c r="CO47" s="621"/>
      <c r="CP47" s="621"/>
      <c r="CQ47" s="622"/>
      <c r="CR47" s="623" t="s">
        <v>363</v>
      </c>
      <c r="CS47" s="653"/>
      <c r="CT47" s="653"/>
      <c r="CU47" s="653"/>
      <c r="CV47" s="653"/>
      <c r="CW47" s="653"/>
      <c r="CX47" s="653"/>
      <c r="CY47" s="654"/>
      <c r="CZ47" s="628" t="s">
        <v>130</v>
      </c>
      <c r="DA47" s="655"/>
      <c r="DB47" s="655"/>
      <c r="DC47" s="658"/>
      <c r="DD47" s="632" t="s">
        <v>130</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364</v>
      </c>
      <c r="CG48" s="621"/>
      <c r="CH48" s="621"/>
      <c r="CI48" s="621"/>
      <c r="CJ48" s="621"/>
      <c r="CK48" s="621"/>
      <c r="CL48" s="621"/>
      <c r="CM48" s="621"/>
      <c r="CN48" s="621"/>
      <c r="CO48" s="621"/>
      <c r="CP48" s="621"/>
      <c r="CQ48" s="622"/>
      <c r="CR48" s="623" t="s">
        <v>363</v>
      </c>
      <c r="CS48" s="624"/>
      <c r="CT48" s="624"/>
      <c r="CU48" s="624"/>
      <c r="CV48" s="624"/>
      <c r="CW48" s="624"/>
      <c r="CX48" s="624"/>
      <c r="CY48" s="625"/>
      <c r="CZ48" s="628" t="s">
        <v>363</v>
      </c>
      <c r="DA48" s="629"/>
      <c r="DB48" s="629"/>
      <c r="DC48" s="635"/>
      <c r="DD48" s="632" t="s">
        <v>130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365</v>
      </c>
      <c r="CE49" s="645"/>
      <c r="CF49" s="645"/>
      <c r="CG49" s="645"/>
      <c r="CH49" s="645"/>
      <c r="CI49" s="645"/>
      <c r="CJ49" s="645"/>
      <c r="CK49" s="645"/>
      <c r="CL49" s="645"/>
      <c r="CM49" s="645"/>
      <c r="CN49" s="645"/>
      <c r="CO49" s="645"/>
      <c r="CP49" s="645"/>
      <c r="CQ49" s="646"/>
      <c r="CR49" s="698">
        <v>101779502</v>
      </c>
      <c r="CS49" s="682"/>
      <c r="CT49" s="682"/>
      <c r="CU49" s="682"/>
      <c r="CV49" s="682"/>
      <c r="CW49" s="682"/>
      <c r="CX49" s="682"/>
      <c r="CY49" s="711"/>
      <c r="CZ49" s="703">
        <v>100</v>
      </c>
      <c r="DA49" s="712"/>
      <c r="DB49" s="712"/>
      <c r="DC49" s="713"/>
      <c r="DD49" s="714">
        <v>63403103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bT/KbubiaatZP1kljzPUe95nYTRxEt6xK2IzKaJUDcp5tG5XzCXKEUfCIw09zISpUixEABwxMsbVYqp7od5Fw==" saltValue="9XUpBn6AljRroor/5ywId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388</v>
      </c>
      <c r="C7" s="750"/>
      <c r="D7" s="750"/>
      <c r="E7" s="750"/>
      <c r="F7" s="750"/>
      <c r="G7" s="750"/>
      <c r="H7" s="750"/>
      <c r="I7" s="750"/>
      <c r="J7" s="750"/>
      <c r="K7" s="750"/>
      <c r="L7" s="750"/>
      <c r="M7" s="750"/>
      <c r="N7" s="750"/>
      <c r="O7" s="750"/>
      <c r="P7" s="751"/>
      <c r="Q7" s="752">
        <v>106087</v>
      </c>
      <c r="R7" s="753"/>
      <c r="S7" s="753"/>
      <c r="T7" s="753"/>
      <c r="U7" s="753"/>
      <c r="V7" s="753">
        <v>100521</v>
      </c>
      <c r="W7" s="753"/>
      <c r="X7" s="753"/>
      <c r="Y7" s="753"/>
      <c r="Z7" s="753"/>
      <c r="AA7" s="753">
        <f>Q7-V7</f>
        <v>5566</v>
      </c>
      <c r="AB7" s="753"/>
      <c r="AC7" s="753"/>
      <c r="AD7" s="753"/>
      <c r="AE7" s="754"/>
      <c r="AF7" s="755">
        <v>5187</v>
      </c>
      <c r="AG7" s="756"/>
      <c r="AH7" s="756"/>
      <c r="AI7" s="756"/>
      <c r="AJ7" s="757"/>
      <c r="AK7" s="758">
        <v>49</v>
      </c>
      <c r="AL7" s="759"/>
      <c r="AM7" s="759"/>
      <c r="AN7" s="759"/>
      <c r="AO7" s="759"/>
      <c r="AP7" s="759">
        <v>60884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2"/>
      <c r="CH7" s="743">
        <v>211</v>
      </c>
      <c r="CI7" s="744"/>
      <c r="CJ7" s="744"/>
      <c r="CK7" s="744"/>
      <c r="CL7" s="745"/>
      <c r="CM7" s="743">
        <v>1685</v>
      </c>
      <c r="CN7" s="744"/>
      <c r="CO7" s="744"/>
      <c r="CP7" s="744"/>
      <c r="CQ7" s="745"/>
      <c r="CR7" s="743">
        <v>30</v>
      </c>
      <c r="CS7" s="744"/>
      <c r="CT7" s="744"/>
      <c r="CU7" s="744"/>
      <c r="CV7" s="745"/>
      <c r="CW7" s="743">
        <v>0</v>
      </c>
      <c r="CX7" s="744"/>
      <c r="CY7" s="744"/>
      <c r="CZ7" s="744"/>
      <c r="DA7" s="745"/>
      <c r="DB7" s="743" t="s">
        <v>520</v>
      </c>
      <c r="DC7" s="744"/>
      <c r="DD7" s="744"/>
      <c r="DE7" s="744"/>
      <c r="DF7" s="745"/>
      <c r="DG7" s="743" t="s">
        <v>520</v>
      </c>
      <c r="DH7" s="744"/>
      <c r="DI7" s="744"/>
      <c r="DJ7" s="744"/>
      <c r="DK7" s="745"/>
      <c r="DL7" s="743" t="s">
        <v>520</v>
      </c>
      <c r="DM7" s="744"/>
      <c r="DN7" s="744"/>
      <c r="DO7" s="744"/>
      <c r="DP7" s="745"/>
      <c r="DQ7" s="743" t="s">
        <v>520</v>
      </c>
      <c r="DR7" s="744"/>
      <c r="DS7" s="744"/>
      <c r="DT7" s="744"/>
      <c r="DU7" s="745"/>
      <c r="DV7" s="746"/>
      <c r="DW7" s="747"/>
      <c r="DX7" s="747"/>
      <c r="DY7" s="747"/>
      <c r="DZ7" s="748"/>
      <c r="EA7" s="234"/>
    </row>
    <row r="8" spans="1:131" s="235" customFormat="1" ht="26.25" customHeight="1" x14ac:dyDescent="0.2">
      <c r="A8" s="238">
        <v>2</v>
      </c>
      <c r="B8" s="780" t="s">
        <v>389</v>
      </c>
      <c r="C8" s="781"/>
      <c r="D8" s="781"/>
      <c r="E8" s="781"/>
      <c r="F8" s="781"/>
      <c r="G8" s="781"/>
      <c r="H8" s="781"/>
      <c r="I8" s="781"/>
      <c r="J8" s="781"/>
      <c r="K8" s="781"/>
      <c r="L8" s="781"/>
      <c r="M8" s="781"/>
      <c r="N8" s="781"/>
      <c r="O8" s="781"/>
      <c r="P8" s="782"/>
      <c r="Q8" s="783">
        <v>1534</v>
      </c>
      <c r="R8" s="784"/>
      <c r="S8" s="784"/>
      <c r="T8" s="784"/>
      <c r="U8" s="784"/>
      <c r="V8" s="784">
        <v>1533</v>
      </c>
      <c r="W8" s="784"/>
      <c r="X8" s="784"/>
      <c r="Y8" s="784"/>
      <c r="Z8" s="784"/>
      <c r="AA8" s="784">
        <f>Q8-V8</f>
        <v>1</v>
      </c>
      <c r="AB8" s="784"/>
      <c r="AC8" s="784"/>
      <c r="AD8" s="784"/>
      <c r="AE8" s="785"/>
      <c r="AF8" s="786" t="s">
        <v>130</v>
      </c>
      <c r="AG8" s="787"/>
      <c r="AH8" s="787"/>
      <c r="AI8" s="787"/>
      <c r="AJ8" s="788"/>
      <c r="AK8" s="769">
        <v>115</v>
      </c>
      <c r="AL8" s="770"/>
      <c r="AM8" s="770"/>
      <c r="AN8" s="770"/>
      <c r="AO8" s="770"/>
      <c r="AP8" s="770">
        <v>2178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588</v>
      </c>
      <c r="BT8" s="774"/>
      <c r="BU8" s="774"/>
      <c r="BV8" s="774"/>
      <c r="BW8" s="774"/>
      <c r="BX8" s="774"/>
      <c r="BY8" s="774"/>
      <c r="BZ8" s="774"/>
      <c r="CA8" s="774"/>
      <c r="CB8" s="774"/>
      <c r="CC8" s="774"/>
      <c r="CD8" s="774"/>
      <c r="CE8" s="774"/>
      <c r="CF8" s="774"/>
      <c r="CG8" s="775"/>
      <c r="CH8" s="776">
        <v>-5</v>
      </c>
      <c r="CI8" s="777"/>
      <c r="CJ8" s="777"/>
      <c r="CK8" s="777"/>
      <c r="CL8" s="778"/>
      <c r="CM8" s="776">
        <v>378</v>
      </c>
      <c r="CN8" s="777"/>
      <c r="CO8" s="777"/>
      <c r="CP8" s="777"/>
      <c r="CQ8" s="778"/>
      <c r="CR8" s="776">
        <v>300</v>
      </c>
      <c r="CS8" s="777"/>
      <c r="CT8" s="777"/>
      <c r="CU8" s="777"/>
      <c r="CV8" s="778"/>
      <c r="CW8" s="776">
        <v>27</v>
      </c>
      <c r="CX8" s="777"/>
      <c r="CY8" s="777"/>
      <c r="CZ8" s="777"/>
      <c r="DA8" s="778"/>
      <c r="DB8" s="776" t="s">
        <v>520</v>
      </c>
      <c r="DC8" s="777"/>
      <c r="DD8" s="777"/>
      <c r="DE8" s="777"/>
      <c r="DF8" s="778"/>
      <c r="DG8" s="776" t="s">
        <v>520</v>
      </c>
      <c r="DH8" s="777"/>
      <c r="DI8" s="777"/>
      <c r="DJ8" s="777"/>
      <c r="DK8" s="778"/>
      <c r="DL8" s="776" t="s">
        <v>520</v>
      </c>
      <c r="DM8" s="777"/>
      <c r="DN8" s="777"/>
      <c r="DO8" s="777"/>
      <c r="DP8" s="778"/>
      <c r="DQ8" s="776" t="s">
        <v>520</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589</v>
      </c>
      <c r="BT9" s="774"/>
      <c r="BU9" s="774"/>
      <c r="BV9" s="774"/>
      <c r="BW9" s="774"/>
      <c r="BX9" s="774"/>
      <c r="BY9" s="774"/>
      <c r="BZ9" s="774"/>
      <c r="CA9" s="774"/>
      <c r="CB9" s="774"/>
      <c r="CC9" s="774"/>
      <c r="CD9" s="774"/>
      <c r="CE9" s="774"/>
      <c r="CF9" s="774"/>
      <c r="CG9" s="775"/>
      <c r="CH9" s="776">
        <v>19</v>
      </c>
      <c r="CI9" s="777"/>
      <c r="CJ9" s="777"/>
      <c r="CK9" s="777"/>
      <c r="CL9" s="778"/>
      <c r="CM9" s="776">
        <v>959</v>
      </c>
      <c r="CN9" s="777"/>
      <c r="CO9" s="777"/>
      <c r="CP9" s="777"/>
      <c r="CQ9" s="778"/>
      <c r="CR9" s="776">
        <v>25</v>
      </c>
      <c r="CS9" s="777"/>
      <c r="CT9" s="777"/>
      <c r="CU9" s="777"/>
      <c r="CV9" s="778"/>
      <c r="CW9" s="776">
        <v>0</v>
      </c>
      <c r="CX9" s="777"/>
      <c r="CY9" s="777"/>
      <c r="CZ9" s="777"/>
      <c r="DA9" s="778"/>
      <c r="DB9" s="776" t="s">
        <v>520</v>
      </c>
      <c r="DC9" s="777"/>
      <c r="DD9" s="777"/>
      <c r="DE9" s="777"/>
      <c r="DF9" s="778"/>
      <c r="DG9" s="776" t="s">
        <v>520</v>
      </c>
      <c r="DH9" s="777"/>
      <c r="DI9" s="777"/>
      <c r="DJ9" s="777"/>
      <c r="DK9" s="778"/>
      <c r="DL9" s="776" t="s">
        <v>520</v>
      </c>
      <c r="DM9" s="777"/>
      <c r="DN9" s="777"/>
      <c r="DO9" s="777"/>
      <c r="DP9" s="778"/>
      <c r="DQ9" s="776" t="s">
        <v>520</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590</v>
      </c>
      <c r="BT10" s="774"/>
      <c r="BU10" s="774"/>
      <c r="BV10" s="774"/>
      <c r="BW10" s="774"/>
      <c r="BX10" s="774"/>
      <c r="BY10" s="774"/>
      <c r="BZ10" s="774"/>
      <c r="CA10" s="774"/>
      <c r="CB10" s="774"/>
      <c r="CC10" s="774"/>
      <c r="CD10" s="774"/>
      <c r="CE10" s="774"/>
      <c r="CF10" s="774"/>
      <c r="CG10" s="775"/>
      <c r="CH10" s="776">
        <v>-1</v>
      </c>
      <c r="CI10" s="777"/>
      <c r="CJ10" s="777"/>
      <c r="CK10" s="777"/>
      <c r="CL10" s="778"/>
      <c r="CM10" s="776">
        <v>214</v>
      </c>
      <c r="CN10" s="777"/>
      <c r="CO10" s="777"/>
      <c r="CP10" s="777"/>
      <c r="CQ10" s="778"/>
      <c r="CR10" s="776">
        <v>200</v>
      </c>
      <c r="CS10" s="777"/>
      <c r="CT10" s="777"/>
      <c r="CU10" s="777"/>
      <c r="CV10" s="778"/>
      <c r="CW10" s="776">
        <v>77</v>
      </c>
      <c r="CX10" s="777"/>
      <c r="CY10" s="777"/>
      <c r="CZ10" s="777"/>
      <c r="DA10" s="778"/>
      <c r="DB10" s="776" t="s">
        <v>520</v>
      </c>
      <c r="DC10" s="777"/>
      <c r="DD10" s="777"/>
      <c r="DE10" s="777"/>
      <c r="DF10" s="778"/>
      <c r="DG10" s="776" t="s">
        <v>520</v>
      </c>
      <c r="DH10" s="777"/>
      <c r="DI10" s="777"/>
      <c r="DJ10" s="777"/>
      <c r="DK10" s="778"/>
      <c r="DL10" s="776" t="s">
        <v>520</v>
      </c>
      <c r="DM10" s="777"/>
      <c r="DN10" s="777"/>
      <c r="DO10" s="777"/>
      <c r="DP10" s="778"/>
      <c r="DQ10" s="776" t="s">
        <v>520</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591</v>
      </c>
      <c r="BT11" s="774"/>
      <c r="BU11" s="774"/>
      <c r="BV11" s="774"/>
      <c r="BW11" s="774"/>
      <c r="BX11" s="774"/>
      <c r="BY11" s="774"/>
      <c r="BZ11" s="774"/>
      <c r="CA11" s="774"/>
      <c r="CB11" s="774"/>
      <c r="CC11" s="774"/>
      <c r="CD11" s="774"/>
      <c r="CE11" s="774"/>
      <c r="CF11" s="774"/>
      <c r="CG11" s="775"/>
      <c r="CH11" s="776">
        <v>17</v>
      </c>
      <c r="CI11" s="777"/>
      <c r="CJ11" s="777"/>
      <c r="CK11" s="777"/>
      <c r="CL11" s="778"/>
      <c r="CM11" s="776">
        <v>379</v>
      </c>
      <c r="CN11" s="777"/>
      <c r="CO11" s="777"/>
      <c r="CP11" s="777"/>
      <c r="CQ11" s="778"/>
      <c r="CR11" s="776">
        <v>300</v>
      </c>
      <c r="CS11" s="777"/>
      <c r="CT11" s="777"/>
      <c r="CU11" s="777"/>
      <c r="CV11" s="778"/>
      <c r="CW11" s="776">
        <v>96</v>
      </c>
      <c r="CX11" s="777"/>
      <c r="CY11" s="777"/>
      <c r="CZ11" s="777"/>
      <c r="DA11" s="778"/>
      <c r="DB11" s="776" t="s">
        <v>520</v>
      </c>
      <c r="DC11" s="777"/>
      <c r="DD11" s="777"/>
      <c r="DE11" s="777"/>
      <c r="DF11" s="778"/>
      <c r="DG11" s="776" t="s">
        <v>520</v>
      </c>
      <c r="DH11" s="777"/>
      <c r="DI11" s="777"/>
      <c r="DJ11" s="777"/>
      <c r="DK11" s="778"/>
      <c r="DL11" s="776" t="s">
        <v>520</v>
      </c>
      <c r="DM11" s="777"/>
      <c r="DN11" s="777"/>
      <c r="DO11" s="777"/>
      <c r="DP11" s="778"/>
      <c r="DQ11" s="776" t="s">
        <v>520</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391</v>
      </c>
      <c r="B23" s="789" t="s">
        <v>392</v>
      </c>
      <c r="C23" s="790"/>
      <c r="D23" s="790"/>
      <c r="E23" s="790"/>
      <c r="F23" s="790"/>
      <c r="G23" s="790"/>
      <c r="H23" s="790"/>
      <c r="I23" s="790"/>
      <c r="J23" s="790"/>
      <c r="K23" s="790"/>
      <c r="L23" s="790"/>
      <c r="M23" s="790"/>
      <c r="N23" s="790"/>
      <c r="O23" s="790"/>
      <c r="P23" s="791"/>
      <c r="Q23" s="792">
        <v>107457</v>
      </c>
      <c r="R23" s="793"/>
      <c r="S23" s="793"/>
      <c r="T23" s="793"/>
      <c r="U23" s="793"/>
      <c r="V23" s="793">
        <v>101891</v>
      </c>
      <c r="W23" s="793"/>
      <c r="X23" s="793"/>
      <c r="Y23" s="793"/>
      <c r="Z23" s="793"/>
      <c r="AA23" s="793">
        <v>5566</v>
      </c>
      <c r="AB23" s="793"/>
      <c r="AC23" s="793"/>
      <c r="AD23" s="793"/>
      <c r="AE23" s="794"/>
      <c r="AF23" s="795">
        <v>5187</v>
      </c>
      <c r="AG23" s="793"/>
      <c r="AH23" s="793"/>
      <c r="AI23" s="793"/>
      <c r="AJ23" s="796"/>
      <c r="AK23" s="797"/>
      <c r="AL23" s="798"/>
      <c r="AM23" s="798"/>
      <c r="AN23" s="798"/>
      <c r="AO23" s="798"/>
      <c r="AP23" s="793">
        <v>63061</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403</v>
      </c>
      <c r="C28" s="750"/>
      <c r="D28" s="750"/>
      <c r="E28" s="750"/>
      <c r="F28" s="750"/>
      <c r="G28" s="750"/>
      <c r="H28" s="750"/>
      <c r="I28" s="750"/>
      <c r="J28" s="750"/>
      <c r="K28" s="750"/>
      <c r="L28" s="750"/>
      <c r="M28" s="750"/>
      <c r="N28" s="750"/>
      <c r="O28" s="750"/>
      <c r="P28" s="751"/>
      <c r="Q28" s="822">
        <v>20999</v>
      </c>
      <c r="R28" s="823"/>
      <c r="S28" s="823"/>
      <c r="T28" s="823"/>
      <c r="U28" s="823"/>
      <c r="V28" s="823">
        <v>20937</v>
      </c>
      <c r="W28" s="823"/>
      <c r="X28" s="823"/>
      <c r="Y28" s="823"/>
      <c r="Z28" s="823"/>
      <c r="AA28" s="823">
        <f t="shared" ref="AA28:AA31" si="0">Q28-V28</f>
        <v>62</v>
      </c>
      <c r="AB28" s="823"/>
      <c r="AC28" s="823"/>
      <c r="AD28" s="823"/>
      <c r="AE28" s="824"/>
      <c r="AF28" s="825">
        <v>62</v>
      </c>
      <c r="AG28" s="823"/>
      <c r="AH28" s="823"/>
      <c r="AI28" s="823"/>
      <c r="AJ28" s="826"/>
      <c r="AK28" s="827">
        <v>1433</v>
      </c>
      <c r="AL28" s="828"/>
      <c r="AM28" s="828"/>
      <c r="AN28" s="828"/>
      <c r="AO28" s="828"/>
      <c r="AP28" s="828" t="s">
        <v>583</v>
      </c>
      <c r="AQ28" s="828"/>
      <c r="AR28" s="828"/>
      <c r="AS28" s="828"/>
      <c r="AT28" s="828"/>
      <c r="AU28" s="828" t="s">
        <v>583</v>
      </c>
      <c r="AV28" s="828"/>
      <c r="AW28" s="828"/>
      <c r="AX28" s="828"/>
      <c r="AY28" s="828"/>
      <c r="AZ28" s="829" t="s">
        <v>583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404</v>
      </c>
      <c r="C29" s="781"/>
      <c r="D29" s="781"/>
      <c r="E29" s="781"/>
      <c r="F29" s="781"/>
      <c r="G29" s="781"/>
      <c r="H29" s="781"/>
      <c r="I29" s="781"/>
      <c r="J29" s="781"/>
      <c r="K29" s="781"/>
      <c r="L29" s="781"/>
      <c r="M29" s="781"/>
      <c r="N29" s="781"/>
      <c r="O29" s="781"/>
      <c r="P29" s="782"/>
      <c r="Q29" s="783">
        <v>16234</v>
      </c>
      <c r="R29" s="784"/>
      <c r="S29" s="784"/>
      <c r="T29" s="784"/>
      <c r="U29" s="784"/>
      <c r="V29" s="784">
        <v>15700</v>
      </c>
      <c r="W29" s="784"/>
      <c r="X29" s="784"/>
      <c r="Y29" s="784"/>
      <c r="Z29" s="784"/>
      <c r="AA29" s="784">
        <f t="shared" si="0"/>
        <v>534</v>
      </c>
      <c r="AB29" s="784"/>
      <c r="AC29" s="784"/>
      <c r="AD29" s="784"/>
      <c r="AE29" s="785"/>
      <c r="AF29" s="786">
        <v>534</v>
      </c>
      <c r="AG29" s="787"/>
      <c r="AH29" s="787"/>
      <c r="AI29" s="787"/>
      <c r="AJ29" s="788"/>
      <c r="AK29" s="834">
        <v>2482</v>
      </c>
      <c r="AL29" s="830"/>
      <c r="AM29" s="830"/>
      <c r="AN29" s="830"/>
      <c r="AO29" s="830"/>
      <c r="AP29" s="830" t="s">
        <v>520</v>
      </c>
      <c r="AQ29" s="830"/>
      <c r="AR29" s="830"/>
      <c r="AS29" s="830"/>
      <c r="AT29" s="830"/>
      <c r="AU29" s="830" t="s">
        <v>520</v>
      </c>
      <c r="AV29" s="830"/>
      <c r="AW29" s="830"/>
      <c r="AX29" s="830"/>
      <c r="AY29" s="830"/>
      <c r="AZ29" s="831" t="s">
        <v>520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405</v>
      </c>
      <c r="C30" s="781"/>
      <c r="D30" s="781"/>
      <c r="E30" s="781"/>
      <c r="F30" s="781"/>
      <c r="G30" s="781"/>
      <c r="H30" s="781"/>
      <c r="I30" s="781"/>
      <c r="J30" s="781"/>
      <c r="K30" s="781"/>
      <c r="L30" s="781"/>
      <c r="M30" s="781"/>
      <c r="N30" s="781"/>
      <c r="O30" s="781"/>
      <c r="P30" s="782"/>
      <c r="Q30" s="783">
        <v>3400</v>
      </c>
      <c r="R30" s="784"/>
      <c r="S30" s="784"/>
      <c r="T30" s="784"/>
      <c r="U30" s="784"/>
      <c r="V30" s="784">
        <v>3360</v>
      </c>
      <c r="W30" s="784"/>
      <c r="X30" s="784"/>
      <c r="Y30" s="784"/>
      <c r="Z30" s="784"/>
      <c r="AA30" s="784">
        <f t="shared" si="0"/>
        <v>40</v>
      </c>
      <c r="AB30" s="784"/>
      <c r="AC30" s="784"/>
      <c r="AD30" s="784"/>
      <c r="AE30" s="785"/>
      <c r="AF30" s="786">
        <v>40</v>
      </c>
      <c r="AG30" s="787"/>
      <c r="AH30" s="787"/>
      <c r="AI30" s="787"/>
      <c r="AJ30" s="788"/>
      <c r="AK30" s="834">
        <v>568</v>
      </c>
      <c r="AL30" s="830"/>
      <c r="AM30" s="830"/>
      <c r="AN30" s="830"/>
      <c r="AO30" s="830"/>
      <c r="AP30" s="830" t="s">
        <v>520</v>
      </c>
      <c r="AQ30" s="830"/>
      <c r="AR30" s="830"/>
      <c r="AS30" s="830"/>
      <c r="AT30" s="830"/>
      <c r="AU30" s="830" t="s">
        <v>520</v>
      </c>
      <c r="AV30" s="830"/>
      <c r="AW30" s="830"/>
      <c r="AX30" s="830"/>
      <c r="AY30" s="830"/>
      <c r="AZ30" s="831" t="s">
        <v>520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406</v>
      </c>
      <c r="C31" s="781"/>
      <c r="D31" s="781"/>
      <c r="E31" s="781"/>
      <c r="F31" s="781"/>
      <c r="G31" s="781"/>
      <c r="H31" s="781"/>
      <c r="I31" s="781"/>
      <c r="J31" s="781"/>
      <c r="K31" s="781"/>
      <c r="L31" s="781"/>
      <c r="M31" s="781"/>
      <c r="N31" s="781"/>
      <c r="O31" s="781"/>
      <c r="P31" s="782"/>
      <c r="Q31" s="783">
        <v>12800</v>
      </c>
      <c r="R31" s="784"/>
      <c r="S31" s="784"/>
      <c r="T31" s="784"/>
      <c r="U31" s="784"/>
      <c r="V31" s="784">
        <v>11215</v>
      </c>
      <c r="W31" s="784"/>
      <c r="X31" s="784"/>
      <c r="Y31" s="784"/>
      <c r="Z31" s="784"/>
      <c r="AA31" s="784">
        <f t="shared" si="0"/>
        <v>1585</v>
      </c>
      <c r="AB31" s="784"/>
      <c r="AC31" s="784"/>
      <c r="AD31" s="784"/>
      <c r="AE31" s="785"/>
      <c r="AF31" s="786">
        <v>3667</v>
      </c>
      <c r="AG31" s="787"/>
      <c r="AH31" s="787"/>
      <c r="AI31" s="787"/>
      <c r="AJ31" s="788"/>
      <c r="AK31" s="834">
        <v>1921</v>
      </c>
      <c r="AL31" s="830"/>
      <c r="AM31" s="830"/>
      <c r="AN31" s="830"/>
      <c r="AO31" s="830"/>
      <c r="AP31" s="830">
        <v>14479</v>
      </c>
      <c r="AQ31" s="830"/>
      <c r="AR31" s="830"/>
      <c r="AS31" s="830"/>
      <c r="AT31" s="830"/>
      <c r="AU31" s="830">
        <v>8021</v>
      </c>
      <c r="AV31" s="830"/>
      <c r="AW31" s="830"/>
      <c r="AX31" s="830"/>
      <c r="AY31" s="830"/>
      <c r="AZ31" s="831" t="s">
        <v>583</v>
      </c>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408</v>
      </c>
      <c r="C32" s="781"/>
      <c r="D32" s="781"/>
      <c r="E32" s="781"/>
      <c r="F32" s="781"/>
      <c r="G32" s="781"/>
      <c r="H32" s="781"/>
      <c r="I32" s="781"/>
      <c r="J32" s="781"/>
      <c r="K32" s="781"/>
      <c r="L32" s="781"/>
      <c r="M32" s="781"/>
      <c r="N32" s="781"/>
      <c r="O32" s="781"/>
      <c r="P32" s="782"/>
      <c r="Q32" s="783">
        <v>6090</v>
      </c>
      <c r="R32" s="784"/>
      <c r="S32" s="784"/>
      <c r="T32" s="784"/>
      <c r="U32" s="784"/>
      <c r="V32" s="784">
        <v>5918</v>
      </c>
      <c r="W32" s="784"/>
      <c r="X32" s="784"/>
      <c r="Y32" s="784"/>
      <c r="Z32" s="784"/>
      <c r="AA32" s="784">
        <v>173</v>
      </c>
      <c r="AB32" s="784"/>
      <c r="AC32" s="784"/>
      <c r="AD32" s="784"/>
      <c r="AE32" s="785"/>
      <c r="AF32" s="786">
        <v>1345</v>
      </c>
      <c r="AG32" s="787"/>
      <c r="AH32" s="787"/>
      <c r="AI32" s="787"/>
      <c r="AJ32" s="788"/>
      <c r="AK32" s="834">
        <v>934</v>
      </c>
      <c r="AL32" s="830"/>
      <c r="AM32" s="830"/>
      <c r="AN32" s="830"/>
      <c r="AO32" s="830"/>
      <c r="AP32" s="830">
        <v>18617</v>
      </c>
      <c r="AQ32" s="830"/>
      <c r="AR32" s="830"/>
      <c r="AS32" s="830"/>
      <c r="AT32" s="830"/>
      <c r="AU32" s="830">
        <v>6386</v>
      </c>
      <c r="AV32" s="830"/>
      <c r="AW32" s="830"/>
      <c r="AX32" s="830"/>
      <c r="AY32" s="830"/>
      <c r="AZ32" s="831" t="s">
        <v>583</v>
      </c>
      <c r="BA32" s="831"/>
      <c r="BB32" s="831"/>
      <c r="BC32" s="831"/>
      <c r="BD32" s="831"/>
      <c r="BE32" s="832" t="s">
        <v>407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391</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5648</v>
      </c>
      <c r="AG63" s="844"/>
      <c r="AH63" s="844"/>
      <c r="AI63" s="844"/>
      <c r="AJ63" s="845"/>
      <c r="AK63" s="846"/>
      <c r="AL63" s="841"/>
      <c r="AM63" s="841"/>
      <c r="AN63" s="841"/>
      <c r="AO63" s="841"/>
      <c r="AP63" s="844">
        <v>33096</v>
      </c>
      <c r="AQ63" s="844"/>
      <c r="AR63" s="844"/>
      <c r="AS63" s="844"/>
      <c r="AT63" s="844"/>
      <c r="AU63" s="844">
        <v>14407</v>
      </c>
      <c r="AV63" s="844"/>
      <c r="AW63" s="844"/>
      <c r="AX63" s="844"/>
      <c r="AY63" s="844"/>
      <c r="AZ63" s="848"/>
      <c r="BA63" s="848"/>
      <c r="BB63" s="848"/>
      <c r="BC63" s="848"/>
      <c r="BD63" s="848"/>
      <c r="BE63" s="849"/>
      <c r="BF63" s="849"/>
      <c r="BG63" s="849"/>
      <c r="BH63" s="849"/>
      <c r="BI63" s="850"/>
      <c r="BJ63" s="851" t="s">
        <v>411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413</v>
      </c>
      <c r="B66" s="728"/>
      <c r="C66" s="728"/>
      <c r="D66" s="728"/>
      <c r="E66" s="728"/>
      <c r="F66" s="728"/>
      <c r="G66" s="728"/>
      <c r="H66" s="728"/>
      <c r="I66" s="728"/>
      <c r="J66" s="728"/>
      <c r="K66" s="728"/>
      <c r="L66" s="728"/>
      <c r="M66" s="728"/>
      <c r="N66" s="728"/>
      <c r="O66" s="728"/>
      <c r="P66" s="729"/>
      <c r="Q66" s="733" t="s">
        <v>414</v>
      </c>
      <c r="R66" s="734"/>
      <c r="S66" s="734"/>
      <c r="T66" s="734"/>
      <c r="U66" s="735"/>
      <c r="V66" s="733" t="s">
        <v>415</v>
      </c>
      <c r="W66" s="734"/>
      <c r="X66" s="734"/>
      <c r="Y66" s="734"/>
      <c r="Z66" s="735"/>
      <c r="AA66" s="733" t="s">
        <v>416</v>
      </c>
      <c r="AB66" s="734"/>
      <c r="AC66" s="734"/>
      <c r="AD66" s="734"/>
      <c r="AE66" s="735"/>
      <c r="AF66" s="854" t="s">
        <v>417</v>
      </c>
      <c r="AG66" s="815"/>
      <c r="AH66" s="815"/>
      <c r="AI66" s="815"/>
      <c r="AJ66" s="855"/>
      <c r="AK66" s="733" t="s">
        <v>418</v>
      </c>
      <c r="AL66" s="728"/>
      <c r="AM66" s="728"/>
      <c r="AN66" s="728"/>
      <c r="AO66" s="729"/>
      <c r="AP66" s="733" t="s">
        <v>419</v>
      </c>
      <c r="AQ66" s="734"/>
      <c r="AR66" s="734"/>
      <c r="AS66" s="734"/>
      <c r="AT66" s="735"/>
      <c r="AU66" s="733" t="s">
        <v>420</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584</v>
      </c>
      <c r="C68" s="870"/>
      <c r="D68" s="870"/>
      <c r="E68" s="870"/>
      <c r="F68" s="870"/>
      <c r="G68" s="870"/>
      <c r="H68" s="870"/>
      <c r="I68" s="870"/>
      <c r="J68" s="870"/>
      <c r="K68" s="870"/>
      <c r="L68" s="870"/>
      <c r="M68" s="870"/>
      <c r="N68" s="870"/>
      <c r="O68" s="870"/>
      <c r="P68" s="871"/>
      <c r="Q68" s="872">
        <v>1960</v>
      </c>
      <c r="R68" s="866"/>
      <c r="S68" s="866"/>
      <c r="T68" s="866"/>
      <c r="U68" s="866"/>
      <c r="V68" s="866">
        <v>1855</v>
      </c>
      <c r="W68" s="866"/>
      <c r="X68" s="866"/>
      <c r="Y68" s="866"/>
      <c r="Z68" s="866"/>
      <c r="AA68" s="866">
        <v>105</v>
      </c>
      <c r="AB68" s="866"/>
      <c r="AC68" s="866"/>
      <c r="AD68" s="866"/>
      <c r="AE68" s="866"/>
      <c r="AF68" s="866">
        <v>7</v>
      </c>
      <c r="AG68" s="866"/>
      <c r="AH68" s="866"/>
      <c r="AI68" s="866"/>
      <c r="AJ68" s="866"/>
      <c r="AK68" s="866" t="s">
        <v>583</v>
      </c>
      <c r="AL68" s="866"/>
      <c r="AM68" s="866"/>
      <c r="AN68" s="866"/>
      <c r="AO68" s="866"/>
      <c r="AP68" s="866">
        <v>2662</v>
      </c>
      <c r="AQ68" s="866"/>
      <c r="AR68" s="866"/>
      <c r="AS68" s="866"/>
      <c r="AT68" s="866"/>
      <c r="AU68" s="866">
        <v>2307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585</v>
      </c>
      <c r="C69" s="874"/>
      <c r="D69" s="874"/>
      <c r="E69" s="874"/>
      <c r="F69" s="874"/>
      <c r="G69" s="874"/>
      <c r="H69" s="874"/>
      <c r="I69" s="874"/>
      <c r="J69" s="874"/>
      <c r="K69" s="874"/>
      <c r="L69" s="874"/>
      <c r="M69" s="874"/>
      <c r="N69" s="874"/>
      <c r="O69" s="874"/>
      <c r="P69" s="875"/>
      <c r="Q69" s="876">
        <v>4957</v>
      </c>
      <c r="R69" s="830"/>
      <c r="S69" s="830"/>
      <c r="T69" s="830"/>
      <c r="U69" s="830"/>
      <c r="V69" s="830">
        <v>4411</v>
      </c>
      <c r="W69" s="830"/>
      <c r="X69" s="830"/>
      <c r="Y69" s="830"/>
      <c r="Z69" s="830"/>
      <c r="AA69" s="830">
        <v>546</v>
      </c>
      <c r="AB69" s="830"/>
      <c r="AC69" s="830"/>
      <c r="AD69" s="830"/>
      <c r="AE69" s="830"/>
      <c r="AF69" s="830">
        <v>546</v>
      </c>
      <c r="AG69" s="830"/>
      <c r="AH69" s="830"/>
      <c r="AI69" s="830"/>
      <c r="AJ69" s="830"/>
      <c r="AK69" s="830">
        <v>543</v>
      </c>
      <c r="AL69" s="830"/>
      <c r="AM69" s="830"/>
      <c r="AN69" s="830"/>
      <c r="AO69" s="830"/>
      <c r="AP69" s="830" t="s">
        <v>520</v>
      </c>
      <c r="AQ69" s="830"/>
      <c r="AR69" s="830"/>
      <c r="AS69" s="830"/>
      <c r="AT69" s="830"/>
      <c r="AU69" s="830" t="s">
        <v>520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586</v>
      </c>
      <c r="C70" s="874"/>
      <c r="D70" s="874"/>
      <c r="E70" s="874"/>
      <c r="F70" s="874"/>
      <c r="G70" s="874"/>
      <c r="H70" s="874"/>
      <c r="I70" s="874"/>
      <c r="J70" s="874"/>
      <c r="K70" s="874"/>
      <c r="L70" s="874"/>
      <c r="M70" s="874"/>
      <c r="N70" s="874"/>
      <c r="O70" s="874"/>
      <c r="P70" s="875"/>
      <c r="Q70" s="876">
        <v>1038597</v>
      </c>
      <c r="R70" s="830"/>
      <c r="S70" s="830"/>
      <c r="T70" s="830"/>
      <c r="U70" s="830"/>
      <c r="V70" s="830">
        <v>1027785</v>
      </c>
      <c r="W70" s="830"/>
      <c r="X70" s="830"/>
      <c r="Y70" s="830"/>
      <c r="Z70" s="830"/>
      <c r="AA70" s="830">
        <v>10811</v>
      </c>
      <c r="AB70" s="830"/>
      <c r="AC70" s="830"/>
      <c r="AD70" s="830"/>
      <c r="AE70" s="830"/>
      <c r="AF70" s="830">
        <v>10811</v>
      </c>
      <c r="AG70" s="830"/>
      <c r="AH70" s="830"/>
      <c r="AI70" s="830"/>
      <c r="AJ70" s="830"/>
      <c r="AK70" s="830">
        <v>7967</v>
      </c>
      <c r="AL70" s="830"/>
      <c r="AM70" s="830"/>
      <c r="AN70" s="830"/>
      <c r="AO70" s="830"/>
      <c r="AP70" s="830" t="s">
        <v>520</v>
      </c>
      <c r="AQ70" s="830"/>
      <c r="AR70" s="830"/>
      <c r="AS70" s="830"/>
      <c r="AT70" s="830"/>
      <c r="AU70" s="830" t="s">
        <v>520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391</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11364</v>
      </c>
      <c r="AG88" s="844"/>
      <c r="AH88" s="844"/>
      <c r="AI88" s="844"/>
      <c r="AJ88" s="844"/>
      <c r="AK88" s="841"/>
      <c r="AL88" s="841"/>
      <c r="AM88" s="841"/>
      <c r="AN88" s="841"/>
      <c r="AO88" s="841"/>
      <c r="AP88" s="844">
        <v>2662</v>
      </c>
      <c r="AQ88" s="844"/>
      <c r="AR88" s="844"/>
      <c r="AS88" s="844"/>
      <c r="AT88" s="844"/>
      <c r="AU88" s="844">
        <v>2307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855</v>
      </c>
      <c r="CS102" s="852"/>
      <c r="CT102" s="852"/>
      <c r="CU102" s="852"/>
      <c r="CV102" s="891"/>
      <c r="CW102" s="890">
        <v>200</v>
      </c>
      <c r="CX102" s="852"/>
      <c r="CY102" s="852"/>
      <c r="CZ102" s="852"/>
      <c r="DA102" s="891"/>
      <c r="DB102" s="890" t="s">
        <v>592</v>
      </c>
      <c r="DC102" s="852"/>
      <c r="DD102" s="852"/>
      <c r="DE102" s="852"/>
      <c r="DF102" s="891"/>
      <c r="DG102" s="890" t="s">
        <v>520</v>
      </c>
      <c r="DH102" s="852"/>
      <c r="DI102" s="852"/>
      <c r="DJ102" s="852"/>
      <c r="DK102" s="891"/>
      <c r="DL102" s="890" t="s">
        <v>520</v>
      </c>
      <c r="DM102" s="852"/>
      <c r="DN102" s="852"/>
      <c r="DO102" s="852"/>
      <c r="DP102" s="891"/>
      <c r="DQ102" s="890" t="s">
        <v>520</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307</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307</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307</v>
      </c>
      <c r="DR109" s="893"/>
      <c r="DS109" s="893"/>
      <c r="DT109" s="893"/>
      <c r="DU109" s="894"/>
      <c r="DV109" s="892" t="s">
        <v>432</v>
      </c>
      <c r="DW109" s="893"/>
      <c r="DX109" s="893"/>
      <c r="DY109" s="893"/>
      <c r="DZ109" s="895"/>
    </row>
    <row r="110" spans="1:131" s="230" customFormat="1" ht="26.25" customHeight="1" x14ac:dyDescent="0.2">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5752507</v>
      </c>
      <c r="AB110" s="900"/>
      <c r="AC110" s="900"/>
      <c r="AD110" s="900"/>
      <c r="AE110" s="901"/>
      <c r="AF110" s="902">
        <v>6044090</v>
      </c>
      <c r="AG110" s="900"/>
      <c r="AH110" s="900"/>
      <c r="AI110" s="900"/>
      <c r="AJ110" s="901"/>
      <c r="AK110" s="902">
        <v>6132129</v>
      </c>
      <c r="AL110" s="900"/>
      <c r="AM110" s="900"/>
      <c r="AN110" s="900"/>
      <c r="AO110" s="901"/>
      <c r="AP110" s="903">
        <v>13.2</v>
      </c>
      <c r="AQ110" s="904"/>
      <c r="AR110" s="904"/>
      <c r="AS110" s="904"/>
      <c r="AT110" s="905"/>
      <c r="AU110" s="906" t="s">
        <v>74</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58568410</v>
      </c>
      <c r="BR110" s="931"/>
      <c r="BS110" s="931"/>
      <c r="BT110" s="931"/>
      <c r="BU110" s="931"/>
      <c r="BV110" s="931">
        <v>60349395</v>
      </c>
      <c r="BW110" s="931"/>
      <c r="BX110" s="931"/>
      <c r="BY110" s="931"/>
      <c r="BZ110" s="931"/>
      <c r="CA110" s="931">
        <v>63061170</v>
      </c>
      <c r="CB110" s="931"/>
      <c r="CC110" s="931"/>
      <c r="CD110" s="931"/>
      <c r="CE110" s="931"/>
      <c r="CF110" s="944">
        <v>135.30000000000001</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v>654140</v>
      </c>
      <c r="DR110" s="931"/>
      <c r="DS110" s="931"/>
      <c r="DT110" s="931"/>
      <c r="DU110" s="931"/>
      <c r="DV110" s="932">
        <v>1.4</v>
      </c>
      <c r="DW110" s="932"/>
      <c r="DX110" s="932"/>
      <c r="DY110" s="932"/>
      <c r="DZ110" s="933"/>
    </row>
    <row r="111" spans="1:131" s="230" customFormat="1" ht="26.25" customHeight="1" x14ac:dyDescent="0.2">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439</v>
      </c>
      <c r="AB111" s="938"/>
      <c r="AC111" s="938"/>
      <c r="AD111" s="938"/>
      <c r="AE111" s="939"/>
      <c r="AF111" s="940" t="s">
        <v>439</v>
      </c>
      <c r="AG111" s="938"/>
      <c r="AH111" s="938"/>
      <c r="AI111" s="938"/>
      <c r="AJ111" s="939"/>
      <c r="AK111" s="940" t="s">
        <v>439</v>
      </c>
      <c r="AL111" s="938"/>
      <c r="AM111" s="938"/>
      <c r="AN111" s="938"/>
      <c r="AO111" s="939"/>
      <c r="AP111" s="941" t="s">
        <v>439</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130</v>
      </c>
      <c r="BR111" s="926"/>
      <c r="BS111" s="926"/>
      <c r="BT111" s="926"/>
      <c r="BU111" s="926"/>
      <c r="BV111" s="926" t="s">
        <v>130</v>
      </c>
      <c r="BW111" s="926"/>
      <c r="BX111" s="926"/>
      <c r="BY111" s="926"/>
      <c r="BZ111" s="926"/>
      <c r="CA111" s="926">
        <v>654140</v>
      </c>
      <c r="CB111" s="926"/>
      <c r="CC111" s="926"/>
      <c r="CD111" s="926"/>
      <c r="CE111" s="926"/>
      <c r="CF111" s="920">
        <v>1.4</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130</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x14ac:dyDescent="0.2">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41667</v>
      </c>
      <c r="AB112" s="959"/>
      <c r="AC112" s="959"/>
      <c r="AD112" s="959"/>
      <c r="AE112" s="960"/>
      <c r="AF112" s="961">
        <v>41667</v>
      </c>
      <c r="AG112" s="959"/>
      <c r="AH112" s="959"/>
      <c r="AI112" s="959"/>
      <c r="AJ112" s="960"/>
      <c r="AK112" s="961">
        <v>41667</v>
      </c>
      <c r="AL112" s="959"/>
      <c r="AM112" s="959"/>
      <c r="AN112" s="959"/>
      <c r="AO112" s="960"/>
      <c r="AP112" s="962">
        <v>0.1</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12900063</v>
      </c>
      <c r="BR112" s="926"/>
      <c r="BS112" s="926"/>
      <c r="BT112" s="926"/>
      <c r="BU112" s="926"/>
      <c r="BV112" s="926">
        <v>13817461</v>
      </c>
      <c r="BW112" s="926"/>
      <c r="BX112" s="926"/>
      <c r="BY112" s="926"/>
      <c r="BZ112" s="926"/>
      <c r="CA112" s="926">
        <v>14406754</v>
      </c>
      <c r="CB112" s="926"/>
      <c r="CC112" s="926"/>
      <c r="CD112" s="926"/>
      <c r="CE112" s="926"/>
      <c r="CF112" s="920">
        <v>30.9</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411</v>
      </c>
      <c r="DH112" s="926"/>
      <c r="DI112" s="926"/>
      <c r="DJ112" s="926"/>
      <c r="DK112" s="926"/>
      <c r="DL112" s="926" t="s">
        <v>411</v>
      </c>
      <c r="DM112" s="926"/>
      <c r="DN112" s="926"/>
      <c r="DO112" s="926"/>
      <c r="DP112" s="926"/>
      <c r="DQ112" s="926" t="s">
        <v>411</v>
      </c>
      <c r="DR112" s="926"/>
      <c r="DS112" s="926"/>
      <c r="DT112" s="926"/>
      <c r="DU112" s="926"/>
      <c r="DV112" s="927" t="s">
        <v>130</v>
      </c>
      <c r="DW112" s="927"/>
      <c r="DX112" s="927"/>
      <c r="DY112" s="927"/>
      <c r="DZ112" s="928"/>
    </row>
    <row r="113" spans="1:130" s="230" customFormat="1" ht="26.25" customHeight="1" x14ac:dyDescent="0.2">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1121550</v>
      </c>
      <c r="AB113" s="938"/>
      <c r="AC113" s="938"/>
      <c r="AD113" s="938"/>
      <c r="AE113" s="939"/>
      <c r="AF113" s="940">
        <v>1163045</v>
      </c>
      <c r="AG113" s="938"/>
      <c r="AH113" s="938"/>
      <c r="AI113" s="938"/>
      <c r="AJ113" s="939"/>
      <c r="AK113" s="940">
        <v>1141460</v>
      </c>
      <c r="AL113" s="938"/>
      <c r="AM113" s="938"/>
      <c r="AN113" s="938"/>
      <c r="AO113" s="939"/>
      <c r="AP113" s="941">
        <v>2.4</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1264645</v>
      </c>
      <c r="BR113" s="926"/>
      <c r="BS113" s="926"/>
      <c r="BT113" s="926"/>
      <c r="BU113" s="926"/>
      <c r="BV113" s="926">
        <v>1373378</v>
      </c>
      <c r="BW113" s="926"/>
      <c r="BX113" s="926"/>
      <c r="BY113" s="926"/>
      <c r="BZ113" s="926"/>
      <c r="CA113" s="926">
        <v>2306781</v>
      </c>
      <c r="CB113" s="926"/>
      <c r="CC113" s="926"/>
      <c r="CD113" s="926"/>
      <c r="CE113" s="926"/>
      <c r="CF113" s="920">
        <v>5</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411</v>
      </c>
      <c r="DH113" s="959"/>
      <c r="DI113" s="959"/>
      <c r="DJ113" s="959"/>
      <c r="DK113" s="960"/>
      <c r="DL113" s="961" t="s">
        <v>411</v>
      </c>
      <c r="DM113" s="959"/>
      <c r="DN113" s="959"/>
      <c r="DO113" s="959"/>
      <c r="DP113" s="960"/>
      <c r="DQ113" s="961" t="s">
        <v>411</v>
      </c>
      <c r="DR113" s="959"/>
      <c r="DS113" s="959"/>
      <c r="DT113" s="959"/>
      <c r="DU113" s="960"/>
      <c r="DV113" s="962" t="s">
        <v>411</v>
      </c>
      <c r="DW113" s="963"/>
      <c r="DX113" s="963"/>
      <c r="DY113" s="963"/>
      <c r="DZ113" s="964"/>
    </row>
    <row r="114" spans="1:130" s="230" customFormat="1" ht="26.25" customHeight="1" x14ac:dyDescent="0.2">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411</v>
      </c>
      <c r="AB114" s="959"/>
      <c r="AC114" s="959"/>
      <c r="AD114" s="959"/>
      <c r="AE114" s="960"/>
      <c r="AF114" s="961">
        <v>4812</v>
      </c>
      <c r="AG114" s="959"/>
      <c r="AH114" s="959"/>
      <c r="AI114" s="959"/>
      <c r="AJ114" s="960"/>
      <c r="AK114" s="961">
        <v>4898</v>
      </c>
      <c r="AL114" s="959"/>
      <c r="AM114" s="959"/>
      <c r="AN114" s="959"/>
      <c r="AO114" s="960"/>
      <c r="AP114" s="962">
        <v>0</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11124774</v>
      </c>
      <c r="BR114" s="926"/>
      <c r="BS114" s="926"/>
      <c r="BT114" s="926"/>
      <c r="BU114" s="926"/>
      <c r="BV114" s="926">
        <v>10659672</v>
      </c>
      <c r="BW114" s="926"/>
      <c r="BX114" s="926"/>
      <c r="BY114" s="926"/>
      <c r="BZ114" s="926"/>
      <c r="CA114" s="926">
        <v>10697713</v>
      </c>
      <c r="CB114" s="926"/>
      <c r="CC114" s="926"/>
      <c r="CD114" s="926"/>
      <c r="CE114" s="926"/>
      <c r="CF114" s="920">
        <v>23</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411</v>
      </c>
      <c r="DH114" s="959"/>
      <c r="DI114" s="959"/>
      <c r="DJ114" s="959"/>
      <c r="DK114" s="960"/>
      <c r="DL114" s="961" t="s">
        <v>411</v>
      </c>
      <c r="DM114" s="959"/>
      <c r="DN114" s="959"/>
      <c r="DO114" s="959"/>
      <c r="DP114" s="960"/>
      <c r="DQ114" s="961" t="s">
        <v>411</v>
      </c>
      <c r="DR114" s="959"/>
      <c r="DS114" s="959"/>
      <c r="DT114" s="959"/>
      <c r="DU114" s="960"/>
      <c r="DV114" s="962" t="s">
        <v>411</v>
      </c>
      <c r="DW114" s="963"/>
      <c r="DX114" s="963"/>
      <c r="DY114" s="963"/>
      <c r="DZ114" s="964"/>
    </row>
    <row r="115" spans="1:130" s="230" customFormat="1" ht="26.25" customHeight="1" x14ac:dyDescent="0.2">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411</v>
      </c>
      <c r="AB115" s="938"/>
      <c r="AC115" s="938"/>
      <c r="AD115" s="938"/>
      <c r="AE115" s="939"/>
      <c r="AF115" s="940" t="s">
        <v>411</v>
      </c>
      <c r="AG115" s="938"/>
      <c r="AH115" s="938"/>
      <c r="AI115" s="938"/>
      <c r="AJ115" s="939"/>
      <c r="AK115" s="940">
        <v>654140</v>
      </c>
      <c r="AL115" s="938"/>
      <c r="AM115" s="938"/>
      <c r="AN115" s="938"/>
      <c r="AO115" s="939"/>
      <c r="AP115" s="941">
        <v>1.4</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411</v>
      </c>
      <c r="BR115" s="926"/>
      <c r="BS115" s="926"/>
      <c r="BT115" s="926"/>
      <c r="BU115" s="926"/>
      <c r="BV115" s="926" t="s">
        <v>411</v>
      </c>
      <c r="BW115" s="926"/>
      <c r="BX115" s="926"/>
      <c r="BY115" s="926"/>
      <c r="BZ115" s="926"/>
      <c r="CA115" s="926" t="s">
        <v>130</v>
      </c>
      <c r="CB115" s="926"/>
      <c r="CC115" s="926"/>
      <c r="CD115" s="926"/>
      <c r="CE115" s="926"/>
      <c r="CF115" s="920" t="s">
        <v>411</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411</v>
      </c>
      <c r="DH115" s="959"/>
      <c r="DI115" s="959"/>
      <c r="DJ115" s="959"/>
      <c r="DK115" s="960"/>
      <c r="DL115" s="961" t="s">
        <v>411</v>
      </c>
      <c r="DM115" s="959"/>
      <c r="DN115" s="959"/>
      <c r="DO115" s="959"/>
      <c r="DP115" s="960"/>
      <c r="DQ115" s="961" t="s">
        <v>411</v>
      </c>
      <c r="DR115" s="959"/>
      <c r="DS115" s="959"/>
      <c r="DT115" s="959"/>
      <c r="DU115" s="960"/>
      <c r="DV115" s="962" t="s">
        <v>411</v>
      </c>
      <c r="DW115" s="963"/>
      <c r="DX115" s="963"/>
      <c r="DY115" s="963"/>
      <c r="DZ115" s="964"/>
    </row>
    <row r="116" spans="1:130" s="230" customFormat="1" ht="26.25" customHeight="1" x14ac:dyDescent="0.2">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411</v>
      </c>
      <c r="AB116" s="959"/>
      <c r="AC116" s="959"/>
      <c r="AD116" s="959"/>
      <c r="AE116" s="960"/>
      <c r="AF116" s="961" t="s">
        <v>411</v>
      </c>
      <c r="AG116" s="959"/>
      <c r="AH116" s="959"/>
      <c r="AI116" s="959"/>
      <c r="AJ116" s="960"/>
      <c r="AK116" s="961" t="s">
        <v>411</v>
      </c>
      <c r="AL116" s="959"/>
      <c r="AM116" s="959"/>
      <c r="AN116" s="959"/>
      <c r="AO116" s="960"/>
      <c r="AP116" s="962" t="s">
        <v>130</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411</v>
      </c>
      <c r="BR116" s="926"/>
      <c r="BS116" s="926"/>
      <c r="BT116" s="926"/>
      <c r="BU116" s="926"/>
      <c r="BV116" s="926" t="s">
        <v>411</v>
      </c>
      <c r="BW116" s="926"/>
      <c r="BX116" s="926"/>
      <c r="BY116" s="926"/>
      <c r="BZ116" s="926"/>
      <c r="CA116" s="926" t="s">
        <v>411</v>
      </c>
      <c r="CB116" s="926"/>
      <c r="CC116" s="926"/>
      <c r="CD116" s="926"/>
      <c r="CE116" s="926"/>
      <c r="CF116" s="920" t="s">
        <v>411</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411</v>
      </c>
      <c r="DH116" s="959"/>
      <c r="DI116" s="959"/>
      <c r="DJ116" s="959"/>
      <c r="DK116" s="960"/>
      <c r="DL116" s="961" t="s">
        <v>411</v>
      </c>
      <c r="DM116" s="959"/>
      <c r="DN116" s="959"/>
      <c r="DO116" s="959"/>
      <c r="DP116" s="960"/>
      <c r="DQ116" s="961" t="s">
        <v>411</v>
      </c>
      <c r="DR116" s="959"/>
      <c r="DS116" s="959"/>
      <c r="DT116" s="959"/>
      <c r="DU116" s="960"/>
      <c r="DV116" s="962" t="s">
        <v>411</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6915724</v>
      </c>
      <c r="AB117" s="979"/>
      <c r="AC117" s="979"/>
      <c r="AD117" s="979"/>
      <c r="AE117" s="980"/>
      <c r="AF117" s="981">
        <v>7253614</v>
      </c>
      <c r="AG117" s="979"/>
      <c r="AH117" s="979"/>
      <c r="AI117" s="979"/>
      <c r="AJ117" s="980"/>
      <c r="AK117" s="981">
        <v>7974294</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460</v>
      </c>
      <c r="BR117" s="926"/>
      <c r="BS117" s="926"/>
      <c r="BT117" s="926"/>
      <c r="BU117" s="926"/>
      <c r="BV117" s="926" t="s">
        <v>130</v>
      </c>
      <c r="BW117" s="926"/>
      <c r="BX117" s="926"/>
      <c r="BY117" s="926"/>
      <c r="BZ117" s="926"/>
      <c r="CA117" s="926" t="s">
        <v>461</v>
      </c>
      <c r="CB117" s="926"/>
      <c r="CC117" s="926"/>
      <c r="CD117" s="926"/>
      <c r="CE117" s="926"/>
      <c r="CF117" s="920" t="s">
        <v>130</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463</v>
      </c>
      <c r="DH117" s="959"/>
      <c r="DI117" s="959"/>
      <c r="DJ117" s="959"/>
      <c r="DK117" s="960"/>
      <c r="DL117" s="961" t="s">
        <v>130</v>
      </c>
      <c r="DM117" s="959"/>
      <c r="DN117" s="959"/>
      <c r="DO117" s="959"/>
      <c r="DP117" s="960"/>
      <c r="DQ117" s="961" t="s">
        <v>461</v>
      </c>
      <c r="DR117" s="959"/>
      <c r="DS117" s="959"/>
      <c r="DT117" s="959"/>
      <c r="DU117" s="960"/>
      <c r="DV117" s="962" t="s">
        <v>461</v>
      </c>
      <c r="DW117" s="963"/>
      <c r="DX117" s="963"/>
      <c r="DY117" s="963"/>
      <c r="DZ117" s="964"/>
    </row>
    <row r="118" spans="1:130" s="230" customFormat="1" ht="26.25" customHeight="1" x14ac:dyDescent="0.2">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307</v>
      </c>
      <c r="AL118" s="893"/>
      <c r="AM118" s="893"/>
      <c r="AN118" s="893"/>
      <c r="AO118" s="894"/>
      <c r="AP118" s="970" t="s">
        <v>432</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463</v>
      </c>
      <c r="BW118" s="1000"/>
      <c r="BX118" s="1000"/>
      <c r="BY118" s="1000"/>
      <c r="BZ118" s="1000"/>
      <c r="CA118" s="1000" t="s">
        <v>461</v>
      </c>
      <c r="CB118" s="1000"/>
      <c r="CC118" s="1000"/>
      <c r="CD118" s="1000"/>
      <c r="CE118" s="1000"/>
      <c r="CF118" s="920" t="s">
        <v>130</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466</v>
      </c>
      <c r="DR118" s="959"/>
      <c r="DS118" s="959"/>
      <c r="DT118" s="959"/>
      <c r="DU118" s="960"/>
      <c r="DV118" s="962" t="s">
        <v>130</v>
      </c>
      <c r="DW118" s="963"/>
      <c r="DX118" s="963"/>
      <c r="DY118" s="963"/>
      <c r="DZ118" s="964"/>
    </row>
    <row r="119" spans="1:130" s="230" customFormat="1" ht="26.25" customHeight="1" x14ac:dyDescent="0.2">
      <c r="A119" s="1057"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v>654140</v>
      </c>
      <c r="AL119" s="900"/>
      <c r="AM119" s="900"/>
      <c r="AN119" s="900"/>
      <c r="AO119" s="901"/>
      <c r="AP119" s="903">
        <v>1.4</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467</v>
      </c>
      <c r="BP119" s="1005"/>
      <c r="BQ119" s="999">
        <v>83857892</v>
      </c>
      <c r="BR119" s="1000"/>
      <c r="BS119" s="1000"/>
      <c r="BT119" s="1000"/>
      <c r="BU119" s="1000"/>
      <c r="BV119" s="1000">
        <v>86199906</v>
      </c>
      <c r="BW119" s="1000"/>
      <c r="BX119" s="1000"/>
      <c r="BY119" s="1000"/>
      <c r="BZ119" s="1000"/>
      <c r="CA119" s="1000">
        <v>91126558</v>
      </c>
      <c r="CB119" s="1000"/>
      <c r="CC119" s="1000"/>
      <c r="CD119" s="1000"/>
      <c r="CE119" s="1000"/>
      <c r="CF119" s="1001"/>
      <c r="CG119" s="1002"/>
      <c r="CH119" s="1002"/>
      <c r="CI119" s="1002"/>
      <c r="CJ119" s="1003"/>
      <c r="CK119" s="950"/>
      <c r="CL119" s="951"/>
      <c r="CM119" s="973" t="s">
        <v>468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461</v>
      </c>
      <c r="DH119" s="986"/>
      <c r="DI119" s="986"/>
      <c r="DJ119" s="986"/>
      <c r="DK119" s="987"/>
      <c r="DL119" s="985" t="s">
        <v>460</v>
      </c>
      <c r="DM119" s="986"/>
      <c r="DN119" s="986"/>
      <c r="DO119" s="986"/>
      <c r="DP119" s="987"/>
      <c r="DQ119" s="985" t="s">
        <v>130</v>
      </c>
      <c r="DR119" s="986"/>
      <c r="DS119" s="986"/>
      <c r="DT119" s="986"/>
      <c r="DU119" s="987"/>
      <c r="DV119" s="988" t="s">
        <v>469</v>
      </c>
      <c r="DW119" s="989"/>
      <c r="DX119" s="989"/>
      <c r="DY119" s="989"/>
      <c r="DZ119" s="990"/>
    </row>
    <row r="120" spans="1:130" s="230" customFormat="1" ht="26.25" customHeight="1" x14ac:dyDescent="0.2">
      <c r="A120" s="1058"/>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463</v>
      </c>
      <c r="AB120" s="959"/>
      <c r="AC120" s="959"/>
      <c r="AD120" s="959"/>
      <c r="AE120" s="960"/>
      <c r="AF120" s="961" t="s">
        <v>461</v>
      </c>
      <c r="AG120" s="959"/>
      <c r="AH120" s="959"/>
      <c r="AI120" s="959"/>
      <c r="AJ120" s="960"/>
      <c r="AK120" s="961" t="s">
        <v>469</v>
      </c>
      <c r="AL120" s="959"/>
      <c r="AM120" s="959"/>
      <c r="AN120" s="959"/>
      <c r="AO120" s="960"/>
      <c r="AP120" s="962" t="s">
        <v>463</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26471601</v>
      </c>
      <c r="BR120" s="931"/>
      <c r="BS120" s="931"/>
      <c r="BT120" s="931"/>
      <c r="BU120" s="931"/>
      <c r="BV120" s="931">
        <v>28713580</v>
      </c>
      <c r="BW120" s="931"/>
      <c r="BX120" s="931"/>
      <c r="BY120" s="931"/>
      <c r="BZ120" s="931"/>
      <c r="CA120" s="931">
        <v>31127239</v>
      </c>
      <c r="CB120" s="931"/>
      <c r="CC120" s="931"/>
      <c r="CD120" s="931"/>
      <c r="CE120" s="931"/>
      <c r="CF120" s="944">
        <v>66.8</v>
      </c>
      <c r="CG120" s="945"/>
      <c r="CH120" s="945"/>
      <c r="CI120" s="945"/>
      <c r="CJ120" s="945"/>
      <c r="CK120" s="1006" t="s">
        <v>472</v>
      </c>
      <c r="CL120" s="1007"/>
      <c r="CM120" s="1007"/>
      <c r="CN120" s="1007"/>
      <c r="CO120" s="1008"/>
      <c r="CP120" s="1014" t="s">
        <v>473</v>
      </c>
      <c r="CQ120" s="1015"/>
      <c r="CR120" s="1015"/>
      <c r="CS120" s="1015"/>
      <c r="CT120" s="1015"/>
      <c r="CU120" s="1015"/>
      <c r="CV120" s="1015"/>
      <c r="CW120" s="1015"/>
      <c r="CX120" s="1015"/>
      <c r="CY120" s="1015"/>
      <c r="CZ120" s="1015"/>
      <c r="DA120" s="1015"/>
      <c r="DB120" s="1015"/>
      <c r="DC120" s="1015"/>
      <c r="DD120" s="1015"/>
      <c r="DE120" s="1015"/>
      <c r="DF120" s="1016"/>
      <c r="DG120" s="930">
        <v>8265149</v>
      </c>
      <c r="DH120" s="931"/>
      <c r="DI120" s="931"/>
      <c r="DJ120" s="931"/>
      <c r="DK120" s="931"/>
      <c r="DL120" s="931">
        <v>8124964</v>
      </c>
      <c r="DM120" s="931"/>
      <c r="DN120" s="931"/>
      <c r="DO120" s="931"/>
      <c r="DP120" s="931"/>
      <c r="DQ120" s="931">
        <v>8021235</v>
      </c>
      <c r="DR120" s="931"/>
      <c r="DS120" s="931"/>
      <c r="DT120" s="931"/>
      <c r="DU120" s="931"/>
      <c r="DV120" s="932">
        <v>17.2</v>
      </c>
      <c r="DW120" s="932"/>
      <c r="DX120" s="932"/>
      <c r="DY120" s="932"/>
      <c r="DZ120" s="933"/>
    </row>
    <row r="121" spans="1:130" s="230" customFormat="1" ht="26.25" customHeight="1" x14ac:dyDescent="0.2">
      <c r="A121" s="1058"/>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469</v>
      </c>
      <c r="AB121" s="959"/>
      <c r="AC121" s="959"/>
      <c r="AD121" s="959"/>
      <c r="AE121" s="960"/>
      <c r="AF121" s="961" t="s">
        <v>469</v>
      </c>
      <c r="AG121" s="959"/>
      <c r="AH121" s="959"/>
      <c r="AI121" s="959"/>
      <c r="AJ121" s="960"/>
      <c r="AK121" s="961" t="s">
        <v>463</v>
      </c>
      <c r="AL121" s="959"/>
      <c r="AM121" s="959"/>
      <c r="AN121" s="959"/>
      <c r="AO121" s="960"/>
      <c r="AP121" s="962" t="s">
        <v>130</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12260861</v>
      </c>
      <c r="BR121" s="926"/>
      <c r="BS121" s="926"/>
      <c r="BT121" s="926"/>
      <c r="BU121" s="926"/>
      <c r="BV121" s="926">
        <v>14953979</v>
      </c>
      <c r="BW121" s="926"/>
      <c r="BX121" s="926"/>
      <c r="BY121" s="926"/>
      <c r="BZ121" s="926"/>
      <c r="CA121" s="926">
        <v>17411348</v>
      </c>
      <c r="CB121" s="926"/>
      <c r="CC121" s="926"/>
      <c r="CD121" s="926"/>
      <c r="CE121" s="926"/>
      <c r="CF121" s="920">
        <v>37.4</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v>4634914</v>
      </c>
      <c r="DH121" s="926"/>
      <c r="DI121" s="926"/>
      <c r="DJ121" s="926"/>
      <c r="DK121" s="926"/>
      <c r="DL121" s="926">
        <v>5692497</v>
      </c>
      <c r="DM121" s="926"/>
      <c r="DN121" s="926"/>
      <c r="DO121" s="926"/>
      <c r="DP121" s="926"/>
      <c r="DQ121" s="926">
        <v>6385519</v>
      </c>
      <c r="DR121" s="926"/>
      <c r="DS121" s="926"/>
      <c r="DT121" s="926"/>
      <c r="DU121" s="926"/>
      <c r="DV121" s="927">
        <v>13.7</v>
      </c>
      <c r="DW121" s="927"/>
      <c r="DX121" s="927"/>
      <c r="DY121" s="927"/>
      <c r="DZ121" s="928"/>
    </row>
    <row r="122" spans="1:130" s="230" customFormat="1" ht="26.25" customHeight="1" x14ac:dyDescent="0.2">
      <c r="A122" s="1058"/>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461</v>
      </c>
      <c r="AB122" s="959"/>
      <c r="AC122" s="959"/>
      <c r="AD122" s="959"/>
      <c r="AE122" s="960"/>
      <c r="AF122" s="961" t="s">
        <v>130</v>
      </c>
      <c r="AG122" s="959"/>
      <c r="AH122" s="959"/>
      <c r="AI122" s="959"/>
      <c r="AJ122" s="960"/>
      <c r="AK122" s="961" t="s">
        <v>130</v>
      </c>
      <c r="AL122" s="959"/>
      <c r="AM122" s="959"/>
      <c r="AN122" s="959"/>
      <c r="AO122" s="960"/>
      <c r="AP122" s="962" t="s">
        <v>461</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25317801</v>
      </c>
      <c r="BR122" s="1000"/>
      <c r="BS122" s="1000"/>
      <c r="BT122" s="1000"/>
      <c r="BU122" s="1000"/>
      <c r="BV122" s="1000">
        <v>23348137</v>
      </c>
      <c r="BW122" s="1000"/>
      <c r="BX122" s="1000"/>
      <c r="BY122" s="1000"/>
      <c r="BZ122" s="1000"/>
      <c r="CA122" s="1000">
        <v>21803196</v>
      </c>
      <c r="CB122" s="1000"/>
      <c r="CC122" s="1000"/>
      <c r="CD122" s="1000"/>
      <c r="CE122" s="1000"/>
      <c r="CF122" s="1017">
        <v>46.8</v>
      </c>
      <c r="CG122" s="1018"/>
      <c r="CH122" s="1018"/>
      <c r="CI122" s="1018"/>
      <c r="CJ122" s="1018"/>
      <c r="CK122" s="1009"/>
      <c r="CL122" s="1010"/>
      <c r="CM122" s="1010"/>
      <c r="CN122" s="1010"/>
      <c r="CO122" s="1011"/>
      <c r="CP122" s="1019" t="s">
        <v>478</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461</v>
      </c>
      <c r="DM122" s="926"/>
      <c r="DN122" s="926"/>
      <c r="DO122" s="926"/>
      <c r="DP122" s="926"/>
      <c r="DQ122" s="926" t="s">
        <v>130</v>
      </c>
      <c r="DR122" s="926"/>
      <c r="DS122" s="926"/>
      <c r="DT122" s="926"/>
      <c r="DU122" s="926"/>
      <c r="DV122" s="927" t="s">
        <v>469</v>
      </c>
      <c r="DW122" s="927"/>
      <c r="DX122" s="927"/>
      <c r="DY122" s="927"/>
      <c r="DZ122" s="928"/>
    </row>
    <row r="123" spans="1:130" s="230" customFormat="1" ht="26.25" customHeight="1" x14ac:dyDescent="0.2">
      <c r="A123" s="1058"/>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469</v>
      </c>
      <c r="AB123" s="959"/>
      <c r="AC123" s="959"/>
      <c r="AD123" s="959"/>
      <c r="AE123" s="960"/>
      <c r="AF123" s="961" t="s">
        <v>463</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479</v>
      </c>
      <c r="BP123" s="1005"/>
      <c r="BQ123" s="1064">
        <v>64050263</v>
      </c>
      <c r="BR123" s="1031"/>
      <c r="BS123" s="1031"/>
      <c r="BT123" s="1031"/>
      <c r="BU123" s="1031"/>
      <c r="BV123" s="1031">
        <v>67015696</v>
      </c>
      <c r="BW123" s="1031"/>
      <c r="BX123" s="1031"/>
      <c r="BY123" s="1031"/>
      <c r="BZ123" s="1031"/>
      <c r="CA123" s="1031">
        <v>70341783</v>
      </c>
      <c r="CB123" s="1031"/>
      <c r="CC123" s="1031"/>
      <c r="CD123" s="1031"/>
      <c r="CE123" s="1031"/>
      <c r="CF123" s="1001"/>
      <c r="CG123" s="1002"/>
      <c r="CH123" s="1002"/>
      <c r="CI123" s="1002"/>
      <c r="CJ123" s="1003"/>
      <c r="CK123" s="1009"/>
      <c r="CL123" s="1010"/>
      <c r="CM123" s="1010"/>
      <c r="CN123" s="1010"/>
      <c r="CO123" s="1011"/>
      <c r="CP123" s="1019" t="s">
        <v>480</v>
      </c>
      <c r="CQ123" s="1020"/>
      <c r="CR123" s="1020"/>
      <c r="CS123" s="1020"/>
      <c r="CT123" s="1020"/>
      <c r="CU123" s="1020"/>
      <c r="CV123" s="1020"/>
      <c r="CW123" s="1020"/>
      <c r="CX123" s="1020"/>
      <c r="CY123" s="1020"/>
      <c r="CZ123" s="1020"/>
      <c r="DA123" s="1020"/>
      <c r="DB123" s="1020"/>
      <c r="DC123" s="1020"/>
      <c r="DD123" s="1020"/>
      <c r="DE123" s="1020"/>
      <c r="DF123" s="1021"/>
      <c r="DG123" s="958" t="s">
        <v>461</v>
      </c>
      <c r="DH123" s="959"/>
      <c r="DI123" s="959"/>
      <c r="DJ123" s="959"/>
      <c r="DK123" s="960"/>
      <c r="DL123" s="961" t="s">
        <v>130</v>
      </c>
      <c r="DM123" s="959"/>
      <c r="DN123" s="959"/>
      <c r="DO123" s="959"/>
      <c r="DP123" s="960"/>
      <c r="DQ123" s="961" t="s">
        <v>481</v>
      </c>
      <c r="DR123" s="959"/>
      <c r="DS123" s="959"/>
      <c r="DT123" s="959"/>
      <c r="DU123" s="960"/>
      <c r="DV123" s="962" t="s">
        <v>130</v>
      </c>
      <c r="DW123" s="963"/>
      <c r="DX123" s="963"/>
      <c r="DY123" s="963"/>
      <c r="DZ123" s="964"/>
    </row>
    <row r="124" spans="1:130" s="230" customFormat="1" ht="26.25" customHeight="1" thickBot="1" x14ac:dyDescent="0.25">
      <c r="A124" s="1058"/>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466</v>
      </c>
      <c r="AG124" s="959"/>
      <c r="AH124" s="959"/>
      <c r="AI124" s="959"/>
      <c r="AJ124" s="960"/>
      <c r="AK124" s="961" t="s">
        <v>130</v>
      </c>
      <c r="AL124" s="959"/>
      <c r="AM124" s="959"/>
      <c r="AN124" s="959"/>
      <c r="AO124" s="960"/>
      <c r="AP124" s="962" t="s">
        <v>469</v>
      </c>
      <c r="AQ124" s="963"/>
      <c r="AR124" s="963"/>
      <c r="AS124" s="963"/>
      <c r="AT124" s="964"/>
      <c r="AU124" s="1060" t="s">
        <v>482</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39.700000000000003</v>
      </c>
      <c r="BR124" s="1027"/>
      <c r="BS124" s="1027"/>
      <c r="BT124" s="1027"/>
      <c r="BU124" s="1027"/>
      <c r="BV124" s="1027">
        <v>42</v>
      </c>
      <c r="BW124" s="1027"/>
      <c r="BX124" s="1027"/>
      <c r="BY124" s="1027"/>
      <c r="BZ124" s="1027"/>
      <c r="CA124" s="1027">
        <v>44.6</v>
      </c>
      <c r="CB124" s="1027"/>
      <c r="CC124" s="1027"/>
      <c r="CD124" s="1027"/>
      <c r="CE124" s="1027"/>
      <c r="CF124" s="1028"/>
      <c r="CG124" s="1029"/>
      <c r="CH124" s="1029"/>
      <c r="CI124" s="1029"/>
      <c r="CJ124" s="1030"/>
      <c r="CK124" s="1012"/>
      <c r="CL124" s="1012"/>
      <c r="CM124" s="1012"/>
      <c r="CN124" s="1012"/>
      <c r="CO124" s="1013"/>
      <c r="CP124" s="1019" t="s">
        <v>483</v>
      </c>
      <c r="CQ124" s="1020"/>
      <c r="CR124" s="1020"/>
      <c r="CS124" s="1020"/>
      <c r="CT124" s="1020"/>
      <c r="CU124" s="1020"/>
      <c r="CV124" s="1020"/>
      <c r="CW124" s="1020"/>
      <c r="CX124" s="1020"/>
      <c r="CY124" s="1020"/>
      <c r="CZ124" s="1020"/>
      <c r="DA124" s="1020"/>
      <c r="DB124" s="1020"/>
      <c r="DC124" s="1020"/>
      <c r="DD124" s="1020"/>
      <c r="DE124" s="1020"/>
      <c r="DF124" s="1021"/>
      <c r="DG124" s="1004" t="s">
        <v>481</v>
      </c>
      <c r="DH124" s="986"/>
      <c r="DI124" s="986"/>
      <c r="DJ124" s="986"/>
      <c r="DK124" s="987"/>
      <c r="DL124" s="985" t="s">
        <v>469</v>
      </c>
      <c r="DM124" s="986"/>
      <c r="DN124" s="986"/>
      <c r="DO124" s="986"/>
      <c r="DP124" s="987"/>
      <c r="DQ124" s="985" t="s">
        <v>130</v>
      </c>
      <c r="DR124" s="986"/>
      <c r="DS124" s="986"/>
      <c r="DT124" s="986"/>
      <c r="DU124" s="987"/>
      <c r="DV124" s="988" t="s">
        <v>461</v>
      </c>
      <c r="DW124" s="989"/>
      <c r="DX124" s="989"/>
      <c r="DY124" s="989"/>
      <c r="DZ124" s="990"/>
    </row>
    <row r="125" spans="1:130" s="230" customFormat="1" ht="26.25" customHeight="1" x14ac:dyDescent="0.2">
      <c r="A125" s="1058"/>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461</v>
      </c>
      <c r="AB125" s="959"/>
      <c r="AC125" s="959"/>
      <c r="AD125" s="959"/>
      <c r="AE125" s="960"/>
      <c r="AF125" s="961" t="s">
        <v>463</v>
      </c>
      <c r="AG125" s="959"/>
      <c r="AH125" s="959"/>
      <c r="AI125" s="959"/>
      <c r="AJ125" s="960"/>
      <c r="AK125" s="961" t="s">
        <v>469</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463</v>
      </c>
      <c r="DR125" s="931"/>
      <c r="DS125" s="931"/>
      <c r="DT125" s="931"/>
      <c r="DU125" s="931"/>
      <c r="DV125" s="932" t="s">
        <v>469</v>
      </c>
      <c r="DW125" s="932"/>
      <c r="DX125" s="932"/>
      <c r="DY125" s="932"/>
      <c r="DZ125" s="933"/>
    </row>
    <row r="126" spans="1:130" s="230" customFormat="1" ht="26.25" customHeight="1" thickBot="1" x14ac:dyDescent="0.25">
      <c r="A126" s="1058"/>
      <c r="B126" s="949"/>
      <c r="C126" s="922" t="s">
        <v>468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461</v>
      </c>
      <c r="AB126" s="959"/>
      <c r="AC126" s="959"/>
      <c r="AD126" s="959"/>
      <c r="AE126" s="960"/>
      <c r="AF126" s="961" t="s">
        <v>466</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461</v>
      </c>
      <c r="DM126" s="926"/>
      <c r="DN126" s="926"/>
      <c r="DO126" s="926"/>
      <c r="DP126" s="926"/>
      <c r="DQ126" s="926" t="s">
        <v>461</v>
      </c>
      <c r="DR126" s="926"/>
      <c r="DS126" s="926"/>
      <c r="DT126" s="926"/>
      <c r="DU126" s="926"/>
      <c r="DV126" s="927" t="s">
        <v>461</v>
      </c>
      <c r="DW126" s="927"/>
      <c r="DX126" s="927"/>
      <c r="DY126" s="927"/>
      <c r="DZ126" s="928"/>
    </row>
    <row r="127" spans="1:130" s="230" customFormat="1" ht="26.25" customHeight="1" x14ac:dyDescent="0.2">
      <c r="A127" s="1059"/>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461</v>
      </c>
      <c r="AB127" s="959"/>
      <c r="AC127" s="959"/>
      <c r="AD127" s="959"/>
      <c r="AE127" s="960"/>
      <c r="AF127" s="961" t="s">
        <v>466</v>
      </c>
      <c r="AG127" s="959"/>
      <c r="AH127" s="959"/>
      <c r="AI127" s="959"/>
      <c r="AJ127" s="960"/>
      <c r="AK127" s="961" t="s">
        <v>469</v>
      </c>
      <c r="AL127" s="959"/>
      <c r="AM127" s="959"/>
      <c r="AN127" s="959"/>
      <c r="AO127" s="960"/>
      <c r="AP127" s="962" t="s">
        <v>130</v>
      </c>
      <c r="AQ127" s="963"/>
      <c r="AR127" s="963"/>
      <c r="AS127" s="963"/>
      <c r="AT127" s="964"/>
      <c r="AU127" s="232"/>
      <c r="AV127" s="232"/>
      <c r="AW127" s="232"/>
      <c r="AX127" s="1032" t="s">
        <v>488</v>
      </c>
      <c r="AY127" s="1033"/>
      <c r="AZ127" s="1033"/>
      <c r="BA127" s="1033"/>
      <c r="BB127" s="1033"/>
      <c r="BC127" s="1033"/>
      <c r="BD127" s="1033"/>
      <c r="BE127" s="1034"/>
      <c r="BF127" s="1035" t="s">
        <v>489</v>
      </c>
      <c r="BG127" s="1033"/>
      <c r="BH127" s="1033"/>
      <c r="BI127" s="1033"/>
      <c r="BJ127" s="1033"/>
      <c r="BK127" s="1033"/>
      <c r="BL127" s="1034"/>
      <c r="BM127" s="1035" t="s">
        <v>490</v>
      </c>
      <c r="BN127" s="1033"/>
      <c r="BO127" s="1033"/>
      <c r="BP127" s="1033"/>
      <c r="BQ127" s="1033"/>
      <c r="BR127" s="1033"/>
      <c r="BS127" s="1034"/>
      <c r="BT127" s="1035" t="s">
        <v>491</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493</v>
      </c>
      <c r="DM127" s="926"/>
      <c r="DN127" s="926"/>
      <c r="DO127" s="926"/>
      <c r="DP127" s="926"/>
      <c r="DQ127" s="926" t="s">
        <v>463</v>
      </c>
      <c r="DR127" s="926"/>
      <c r="DS127" s="926"/>
      <c r="DT127" s="926"/>
      <c r="DU127" s="926"/>
      <c r="DV127" s="927" t="s">
        <v>130</v>
      </c>
      <c r="DW127" s="927"/>
      <c r="DX127" s="927"/>
      <c r="DY127" s="927"/>
      <c r="DZ127" s="928"/>
    </row>
    <row r="128" spans="1:130" s="230" customFormat="1" ht="26.25" customHeight="1" thickBot="1" x14ac:dyDescent="0.25">
      <c r="A128" s="1042" t="s">
        <v>494</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495</v>
      </c>
      <c r="X128" s="1044"/>
      <c r="Y128" s="1044"/>
      <c r="Z128" s="1045"/>
      <c r="AA128" s="1046">
        <v>2569559</v>
      </c>
      <c r="AB128" s="1047"/>
      <c r="AC128" s="1047"/>
      <c r="AD128" s="1047"/>
      <c r="AE128" s="1048"/>
      <c r="AF128" s="1049">
        <v>2932328</v>
      </c>
      <c r="AG128" s="1047"/>
      <c r="AH128" s="1047"/>
      <c r="AI128" s="1047"/>
      <c r="AJ128" s="1048"/>
      <c r="AK128" s="1049">
        <v>3294659</v>
      </c>
      <c r="AL128" s="1047"/>
      <c r="AM128" s="1047"/>
      <c r="AN128" s="1047"/>
      <c r="AO128" s="1048"/>
      <c r="AP128" s="1050"/>
      <c r="AQ128" s="1051"/>
      <c r="AR128" s="1051"/>
      <c r="AS128" s="1051"/>
      <c r="AT128" s="1052"/>
      <c r="AU128" s="232"/>
      <c r="AV128" s="232"/>
      <c r="AW128" s="232"/>
      <c r="AX128" s="896" t="s">
        <v>496</v>
      </c>
      <c r="AY128" s="897"/>
      <c r="AZ128" s="897"/>
      <c r="BA128" s="897"/>
      <c r="BB128" s="897"/>
      <c r="BC128" s="897"/>
      <c r="BD128" s="897"/>
      <c r="BE128" s="898"/>
      <c r="BF128" s="1053" t="s">
        <v>130</v>
      </c>
      <c r="BG128" s="1054"/>
      <c r="BH128" s="1054"/>
      <c r="BI128" s="1054"/>
      <c r="BJ128" s="1054"/>
      <c r="BK128" s="1054"/>
      <c r="BL128" s="1055"/>
      <c r="BM128" s="1053">
        <v>11.26</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497</v>
      </c>
      <c r="CQ128" s="726"/>
      <c r="CR128" s="726"/>
      <c r="CS128" s="726"/>
      <c r="CT128" s="726"/>
      <c r="CU128" s="726"/>
      <c r="CV128" s="726"/>
      <c r="CW128" s="726"/>
      <c r="CX128" s="726"/>
      <c r="CY128" s="726"/>
      <c r="CZ128" s="726"/>
      <c r="DA128" s="726"/>
      <c r="DB128" s="726"/>
      <c r="DC128" s="726"/>
      <c r="DD128" s="726"/>
      <c r="DE128" s="726"/>
      <c r="DF128" s="1037"/>
      <c r="DG128" s="1038" t="s">
        <v>493</v>
      </c>
      <c r="DH128" s="1039"/>
      <c r="DI128" s="1039"/>
      <c r="DJ128" s="1039"/>
      <c r="DK128" s="1039"/>
      <c r="DL128" s="1039" t="s">
        <v>463</v>
      </c>
      <c r="DM128" s="1039"/>
      <c r="DN128" s="1039"/>
      <c r="DO128" s="1039"/>
      <c r="DP128" s="1039"/>
      <c r="DQ128" s="1039" t="s">
        <v>130</v>
      </c>
      <c r="DR128" s="1039"/>
      <c r="DS128" s="1039"/>
      <c r="DT128" s="1039"/>
      <c r="DU128" s="1039"/>
      <c r="DV128" s="1040" t="s">
        <v>130</v>
      </c>
      <c r="DW128" s="1040"/>
      <c r="DX128" s="1040"/>
      <c r="DY128" s="1040"/>
      <c r="DZ128" s="1041"/>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52981726</v>
      </c>
      <c r="AB129" s="959"/>
      <c r="AC129" s="959"/>
      <c r="AD129" s="959"/>
      <c r="AE129" s="960"/>
      <c r="AF129" s="961">
        <v>48787236</v>
      </c>
      <c r="AG129" s="959"/>
      <c r="AH129" s="959"/>
      <c r="AI129" s="959"/>
      <c r="AJ129" s="960"/>
      <c r="AK129" s="961">
        <v>49530365</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463</v>
      </c>
      <c r="BG129" s="1067"/>
      <c r="BH129" s="1067"/>
      <c r="BI129" s="1067"/>
      <c r="BJ129" s="1067"/>
      <c r="BK129" s="1067"/>
      <c r="BL129" s="1068"/>
      <c r="BM129" s="1066">
        <v>16.260000000000002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3154934</v>
      </c>
      <c r="AB130" s="959"/>
      <c r="AC130" s="959"/>
      <c r="AD130" s="959"/>
      <c r="AE130" s="960"/>
      <c r="AF130" s="961">
        <v>3112286</v>
      </c>
      <c r="AG130" s="959"/>
      <c r="AH130" s="959"/>
      <c r="AI130" s="959"/>
      <c r="AJ130" s="960"/>
      <c r="AK130" s="961">
        <v>2934767</v>
      </c>
      <c r="AL130" s="959"/>
      <c r="AM130" s="959"/>
      <c r="AN130" s="959"/>
      <c r="AO130" s="960"/>
      <c r="AP130" s="1073"/>
      <c r="AQ130" s="1074"/>
      <c r="AR130" s="1074"/>
      <c r="AS130" s="1074"/>
      <c r="AT130" s="1075"/>
      <c r="AU130" s="233"/>
      <c r="AV130" s="233"/>
      <c r="AW130" s="233"/>
      <c r="AX130" s="1065" t="s">
        <v>502</v>
      </c>
      <c r="AY130" s="923"/>
      <c r="AZ130" s="923"/>
      <c r="BA130" s="923"/>
      <c r="BB130" s="923"/>
      <c r="BC130" s="923"/>
      <c r="BD130" s="923"/>
      <c r="BE130" s="924"/>
      <c r="BF130" s="1101">
        <v>2.9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49826792</v>
      </c>
      <c r="AB131" s="986"/>
      <c r="AC131" s="986"/>
      <c r="AD131" s="986"/>
      <c r="AE131" s="987"/>
      <c r="AF131" s="985">
        <v>45674950</v>
      </c>
      <c r="AG131" s="986"/>
      <c r="AH131" s="986"/>
      <c r="AI131" s="986"/>
      <c r="AJ131" s="987"/>
      <c r="AK131" s="985">
        <v>46595598</v>
      </c>
      <c r="AL131" s="986"/>
      <c r="AM131" s="986"/>
      <c r="AN131" s="986"/>
      <c r="AO131" s="987"/>
      <c r="AP131" s="1110"/>
      <c r="AQ131" s="1111"/>
      <c r="AR131" s="1111"/>
      <c r="AS131" s="1111"/>
      <c r="AT131" s="1112"/>
      <c r="AU131" s="233"/>
      <c r="AV131" s="233"/>
      <c r="AW131" s="233"/>
      <c r="AX131" s="1083" t="s">
        <v>504</v>
      </c>
      <c r="AY131" s="726"/>
      <c r="AZ131" s="726"/>
      <c r="BA131" s="726"/>
      <c r="BB131" s="726"/>
      <c r="BC131" s="726"/>
      <c r="BD131" s="726"/>
      <c r="BE131" s="1037"/>
      <c r="BF131" s="1084">
        <v>44.6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2.3907439190000002</v>
      </c>
      <c r="AB132" s="1097"/>
      <c r="AC132" s="1097"/>
      <c r="AD132" s="1097"/>
      <c r="AE132" s="1098"/>
      <c r="AF132" s="1099">
        <v>2.646965131</v>
      </c>
      <c r="AG132" s="1097"/>
      <c r="AH132" s="1097"/>
      <c r="AI132" s="1097"/>
      <c r="AJ132" s="1098"/>
      <c r="AK132" s="1099">
        <v>3.744705669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2.5</v>
      </c>
      <c r="AB133" s="1080"/>
      <c r="AC133" s="1080"/>
      <c r="AD133" s="1080"/>
      <c r="AE133" s="1081"/>
      <c r="AF133" s="1079">
        <v>2.7</v>
      </c>
      <c r="AG133" s="1080"/>
      <c r="AH133" s="1080"/>
      <c r="AI133" s="1080"/>
      <c r="AJ133" s="1081"/>
      <c r="AK133" s="1079">
        <v>2.9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Zgk2zXIYAwER43mICsfPQZD7z7ZHeGq9+XtS4NCgj/frA9uPSmE/ud8cZ5x51sZ7cbR4zhbpl6H2Jy+WTFSZQ==" saltValue="0ZgJozHZXWyD4ijQk+Pac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11vI2QUtzl5lJ8J0iKWG9Mqi9v9akmuey6UwzSa9qNVIG/9wq1URcW5an+VmUzKiRmclcBeZxOJ5xU3TDd1k7Q==" saltValue="WQ13cHWdst9byIXwc9Sw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ZnBLoPdzU6LpdzLrFtGdSmjzfk7ShHGsoVEQt4gXesSTewsINvkHYL6R5jSioX4x1ZJXWgSlvqwzgdKPIndaw==" saltValue="LyU50XZ6bdU5od2SlTlM/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511</v>
      </c>
      <c r="AP7" s="272"/>
      <c r="AQ7" s="273" t="s">
        <v>512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513</v>
      </c>
      <c r="AQ8" s="279" t="s">
        <v>514</v>
      </c>
      <c r="AR8" s="280" t="s">
        <v>515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516</v>
      </c>
      <c r="AL9" s="1117"/>
      <c r="AM9" s="1117"/>
      <c r="AN9" s="1118"/>
      <c r="AO9" s="281">
        <v>15596098</v>
      </c>
      <c r="AP9" s="281">
        <v>69676</v>
      </c>
      <c r="AQ9" s="282">
        <v>63654</v>
      </c>
      <c r="AR9" s="283">
        <v>9.5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517</v>
      </c>
      <c r="AL10" s="1117"/>
      <c r="AM10" s="1117"/>
      <c r="AN10" s="1118"/>
      <c r="AO10" s="284">
        <v>1835</v>
      </c>
      <c r="AP10" s="284">
        <v>8</v>
      </c>
      <c r="AQ10" s="285">
        <v>2232</v>
      </c>
      <c r="AR10" s="286">
        <v>-99.6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518</v>
      </c>
      <c r="AL11" s="1117"/>
      <c r="AM11" s="1117"/>
      <c r="AN11" s="1118"/>
      <c r="AO11" s="284">
        <v>969384</v>
      </c>
      <c r="AP11" s="284">
        <v>4331</v>
      </c>
      <c r="AQ11" s="285">
        <v>1758</v>
      </c>
      <c r="AR11" s="286">
        <v>146.4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520</v>
      </c>
      <c r="AP12" s="284" t="s">
        <v>520</v>
      </c>
      <c r="AQ12" s="285">
        <v>37</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521</v>
      </c>
      <c r="AL13" s="1117"/>
      <c r="AM13" s="1117"/>
      <c r="AN13" s="1118"/>
      <c r="AO13" s="284">
        <v>374916</v>
      </c>
      <c r="AP13" s="284">
        <v>1675</v>
      </c>
      <c r="AQ13" s="285">
        <v>1692</v>
      </c>
      <c r="AR13" s="286">
        <v>-1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522</v>
      </c>
      <c r="AL14" s="1117"/>
      <c r="AM14" s="1117"/>
      <c r="AN14" s="1118"/>
      <c r="AO14" s="284">
        <v>314376</v>
      </c>
      <c r="AP14" s="284">
        <v>1404</v>
      </c>
      <c r="AQ14" s="285">
        <v>1307</v>
      </c>
      <c r="AR14" s="286">
        <v>7.4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523</v>
      </c>
      <c r="AL15" s="1120"/>
      <c r="AM15" s="1120"/>
      <c r="AN15" s="1121"/>
      <c r="AO15" s="284">
        <v>-838472</v>
      </c>
      <c r="AP15" s="284">
        <v>-3746</v>
      </c>
      <c r="AQ15" s="285">
        <v>-3631</v>
      </c>
      <c r="AR15" s="286">
        <v>3.2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16418137</v>
      </c>
      <c r="AP16" s="284">
        <v>73349</v>
      </c>
      <c r="AQ16" s="285">
        <v>67049</v>
      </c>
      <c r="AR16" s="286">
        <v>9.4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528</v>
      </c>
      <c r="AL21" s="1123"/>
      <c r="AM21" s="1123"/>
      <c r="AN21" s="1124"/>
      <c r="AO21" s="297">
        <v>6.33</v>
      </c>
      <c r="AP21" s="298">
        <v>6.44</v>
      </c>
      <c r="AQ21" s="299">
        <v>-0.11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529</v>
      </c>
      <c r="AL22" s="1123"/>
      <c r="AM22" s="1123"/>
      <c r="AN22" s="1124"/>
      <c r="AO22" s="302">
        <v>100.1</v>
      </c>
      <c r="AP22" s="303">
        <v>99.5</v>
      </c>
      <c r="AQ22" s="304">
        <v>0.6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511</v>
      </c>
      <c r="AP30" s="272"/>
      <c r="AQ30" s="273" t="s">
        <v>512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533</v>
      </c>
      <c r="AL32" s="1131"/>
      <c r="AM32" s="1131"/>
      <c r="AN32" s="1132"/>
      <c r="AO32" s="312">
        <v>6132129</v>
      </c>
      <c r="AP32" s="312">
        <v>27396</v>
      </c>
      <c r="AQ32" s="313">
        <v>30950</v>
      </c>
      <c r="AR32" s="314">
        <v>-11.5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534</v>
      </c>
      <c r="AL33" s="1131"/>
      <c r="AM33" s="1131"/>
      <c r="AN33" s="113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535</v>
      </c>
      <c r="AL34" s="1131"/>
      <c r="AM34" s="1131"/>
      <c r="AN34" s="1132"/>
      <c r="AO34" s="312">
        <v>41667</v>
      </c>
      <c r="AP34" s="312">
        <v>186</v>
      </c>
      <c r="AQ34" s="313">
        <v>22</v>
      </c>
      <c r="AR34" s="314">
        <v>745.5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536</v>
      </c>
      <c r="AL35" s="1131"/>
      <c r="AM35" s="1131"/>
      <c r="AN35" s="1132"/>
      <c r="AO35" s="312">
        <v>1141460</v>
      </c>
      <c r="AP35" s="312">
        <v>5100</v>
      </c>
      <c r="AQ35" s="313">
        <v>7929</v>
      </c>
      <c r="AR35" s="314">
        <v>-35.700000000000003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537</v>
      </c>
      <c r="AL36" s="1131"/>
      <c r="AM36" s="1131"/>
      <c r="AN36" s="1132"/>
      <c r="AO36" s="312">
        <v>4898</v>
      </c>
      <c r="AP36" s="312">
        <v>22</v>
      </c>
      <c r="AQ36" s="313">
        <v>497</v>
      </c>
      <c r="AR36" s="314">
        <v>-95.6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538</v>
      </c>
      <c r="AL37" s="1131"/>
      <c r="AM37" s="1131"/>
      <c r="AN37" s="1132"/>
      <c r="AO37" s="312">
        <v>654140</v>
      </c>
      <c r="AP37" s="312">
        <v>2922</v>
      </c>
      <c r="AQ37" s="313">
        <v>1271</v>
      </c>
      <c r="AR37" s="314">
        <v>129.9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539</v>
      </c>
      <c r="AL38" s="1134"/>
      <c r="AM38" s="1134"/>
      <c r="AN38" s="1135"/>
      <c r="AO38" s="315" t="s">
        <v>520</v>
      </c>
      <c r="AP38" s="315" t="s">
        <v>520</v>
      </c>
      <c r="AQ38" s="316">
        <v>1</v>
      </c>
      <c r="AR38" s="304" t="s">
        <v>520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540</v>
      </c>
      <c r="AL39" s="1134"/>
      <c r="AM39" s="1134"/>
      <c r="AN39" s="1135"/>
      <c r="AO39" s="312">
        <v>-3294659</v>
      </c>
      <c r="AP39" s="312">
        <v>-14719</v>
      </c>
      <c r="AQ39" s="313">
        <v>-7248</v>
      </c>
      <c r="AR39" s="314">
        <v>103.1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541</v>
      </c>
      <c r="AL40" s="1131"/>
      <c r="AM40" s="1131"/>
      <c r="AN40" s="1132"/>
      <c r="AO40" s="312">
        <v>-2934767</v>
      </c>
      <c r="AP40" s="312">
        <v>-13111</v>
      </c>
      <c r="AQ40" s="313">
        <v>-24279</v>
      </c>
      <c r="AR40" s="314">
        <v>-46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1744868</v>
      </c>
      <c r="AP41" s="312">
        <v>7795</v>
      </c>
      <c r="AQ41" s="313">
        <v>9144</v>
      </c>
      <c r="AR41" s="314">
        <v>-14.8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511</v>
      </c>
      <c r="AN49" s="1127" t="s">
        <v>545</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546</v>
      </c>
      <c r="AO50" s="329" t="s">
        <v>547</v>
      </c>
      <c r="AP50" s="330" t="s">
        <v>548</v>
      </c>
      <c r="AQ50" s="331" t="s">
        <v>549</v>
      </c>
      <c r="AR50" s="332" t="s">
        <v>550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14282262</v>
      </c>
      <c r="AN51" s="334">
        <v>63452</v>
      </c>
      <c r="AO51" s="335">
        <v>70.5</v>
      </c>
      <c r="AP51" s="336">
        <v>45022</v>
      </c>
      <c r="AQ51" s="337">
        <v>-0.9</v>
      </c>
      <c r="AR51" s="338">
        <v>71.400000000000006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10750578</v>
      </c>
      <c r="AN52" s="342">
        <v>47761</v>
      </c>
      <c r="AO52" s="343">
        <v>90.7</v>
      </c>
      <c r="AP52" s="344">
        <v>25247</v>
      </c>
      <c r="AQ52" s="345">
        <v>3</v>
      </c>
      <c r="AR52" s="346">
        <v>87.7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12125727</v>
      </c>
      <c r="AN53" s="334">
        <v>54042</v>
      </c>
      <c r="AO53" s="335">
        <v>-14.8</v>
      </c>
      <c r="AP53" s="336">
        <v>46035</v>
      </c>
      <c r="AQ53" s="337">
        <v>2.2999999999999998</v>
      </c>
      <c r="AR53" s="338">
        <v>-17.100000000000001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9368154</v>
      </c>
      <c r="AN54" s="342">
        <v>41752</v>
      </c>
      <c r="AO54" s="343">
        <v>-12.6</v>
      </c>
      <c r="AP54" s="344">
        <v>25158</v>
      </c>
      <c r="AQ54" s="345">
        <v>-0.4</v>
      </c>
      <c r="AR54" s="346">
        <v>-12.2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13059676</v>
      </c>
      <c r="AN55" s="334">
        <v>58378</v>
      </c>
      <c r="AO55" s="335">
        <v>8</v>
      </c>
      <c r="AP55" s="336">
        <v>43261</v>
      </c>
      <c r="AQ55" s="337">
        <v>-6</v>
      </c>
      <c r="AR55" s="338">
        <v>14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10613254</v>
      </c>
      <c r="AN56" s="342">
        <v>47442</v>
      </c>
      <c r="AO56" s="343">
        <v>13.6</v>
      </c>
      <c r="AP56" s="344">
        <v>24721</v>
      </c>
      <c r="AQ56" s="345">
        <v>-1.7</v>
      </c>
      <c r="AR56" s="346">
        <v>15.3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10691845</v>
      </c>
      <c r="AN57" s="334">
        <v>47849</v>
      </c>
      <c r="AO57" s="335">
        <v>-18</v>
      </c>
      <c r="AP57" s="336">
        <v>40626</v>
      </c>
      <c r="AQ57" s="337">
        <v>-6.1</v>
      </c>
      <c r="AR57" s="338">
        <v>-11.9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9227041</v>
      </c>
      <c r="AN58" s="342">
        <v>41293</v>
      </c>
      <c r="AO58" s="343">
        <v>-13</v>
      </c>
      <c r="AP58" s="344">
        <v>24279</v>
      </c>
      <c r="AQ58" s="345">
        <v>-1.8</v>
      </c>
      <c r="AR58" s="346">
        <v>-11.2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12555188</v>
      </c>
      <c r="AN59" s="334">
        <v>56091</v>
      </c>
      <c r="AO59" s="335">
        <v>17.2</v>
      </c>
      <c r="AP59" s="336">
        <v>46133</v>
      </c>
      <c r="AQ59" s="337">
        <v>13.6</v>
      </c>
      <c r="AR59" s="338">
        <v>3.6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10349453</v>
      </c>
      <c r="AN60" s="342">
        <v>46237</v>
      </c>
      <c r="AO60" s="343">
        <v>12</v>
      </c>
      <c r="AP60" s="344">
        <v>27280</v>
      </c>
      <c r="AQ60" s="345">
        <v>12.4</v>
      </c>
      <c r="AR60" s="346">
        <v>-0.4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12542940</v>
      </c>
      <c r="AN61" s="349">
        <v>55962</v>
      </c>
      <c r="AO61" s="350">
        <v>12.6</v>
      </c>
      <c r="AP61" s="351">
        <v>44215</v>
      </c>
      <c r="AQ61" s="352">
        <v>0.6</v>
      </c>
      <c r="AR61" s="338">
        <v>12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10061696</v>
      </c>
      <c r="AN62" s="342">
        <v>44897</v>
      </c>
      <c r="AO62" s="343">
        <v>18.100000000000001</v>
      </c>
      <c r="AP62" s="344">
        <v>25337</v>
      </c>
      <c r="AQ62" s="345">
        <v>2.2999999999999998</v>
      </c>
      <c r="AR62" s="346">
        <v>15.8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F6rwReZWE8LIUUZxmKc3b5B9eXqW81oE91UV6SI+RXjws7Yk9uff/RGyOldrT6PUPi1RM5nCWTDEvH5eElo17A==" saltValue="6Pz53Zwwhu9j6SnJ8/LH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1" spans="125:125" ht="13.5" hidden="1" customHeight="1" x14ac:dyDescent="0.2">
      <c r="DU121" s="259"/>
    </row>
  </sheetData>
  <sheetProtection algorithmName="SHA-512" hashValue="K8p5DFHb47ZrVmRvuusLlclZMSbvnCYO4tvIHNLysg7FBw3/NZYo7fnrGLXshy2XuW3CeLrKfz5imqkMMfPOBA==" saltValue="aGEwlR4LqDol/H5R3h8r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J/CB+NdnMKbhtBH7ijN4NWoKNJDVNbmHhK+IrYb+auHnZxZvM8fslrhSYEu5gri3gB/m1zl/KPvixMW6w7oJzA==" saltValue="SsJ2uxpsXW3Kya28QOnJa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39" t="s">
        <v>3</v>
      </c>
      <c r="D47" s="1139"/>
      <c r="E47" s="1140"/>
      <c r="F47" s="11">
        <v>24.8</v>
      </c>
      <c r="G47" s="12">
        <v>27.1</v>
      </c>
      <c r="H47" s="12">
        <v>28.87</v>
      </c>
      <c r="I47" s="12">
        <v>31.41</v>
      </c>
      <c r="J47" s="13">
        <v>28.58</v>
      </c>
    </row>
    <row r="48" spans="2:10" ht="57.75" customHeight="1" x14ac:dyDescent="0.2">
      <c r="B48" s="14"/>
      <c r="C48" s="1141" t="s">
        <v>4</v>
      </c>
      <c r="D48" s="1141"/>
      <c r="E48" s="1142"/>
      <c r="F48" s="15">
        <v>5.78</v>
      </c>
      <c r="G48" s="16">
        <v>7.37</v>
      </c>
      <c r="H48" s="16">
        <v>9.06</v>
      </c>
      <c r="I48" s="16">
        <v>11.41</v>
      </c>
      <c r="J48" s="17">
        <v>10.47</v>
      </c>
    </row>
    <row r="49" spans="2:10" ht="57.75" customHeight="1" thickBot="1" x14ac:dyDescent="0.25">
      <c r="B49" s="18"/>
      <c r="C49" s="1143" t="s">
        <v>5</v>
      </c>
      <c r="D49" s="1143"/>
      <c r="E49" s="1144"/>
      <c r="F49" s="19">
        <v>4.29</v>
      </c>
      <c r="G49" s="20">
        <v>1.91</v>
      </c>
      <c r="H49" s="20">
        <v>5.03</v>
      </c>
      <c r="I49" s="20">
        <v>1.62</v>
      </c>
      <c r="J49" s="21" t="s">
        <v>566</v>
      </c>
    </row>
    <row r="50" spans="2:10" ht="13.2" x14ac:dyDescent="0.2"/>
  </sheetData>
  <sheetProtection algorithmName="SHA-512" hashValue="sxZUUTUaHOgJt7RENz5mvuh0sw/vowMi6zbLwPRWfGfpSvId5oF/6Egt6sgDF4gIrI9e8lAqlY4btlrPGr5uJQ==" saltValue="PIN+f4SaCo9n5uMVS3y1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2024-03-14T02:06:10Z</dcterms:created>
  <dcterms:modified xsi:type="dcterms:W3CDTF">2024-03-26T06:04:06Z</dcterms:modified>
  <cp:category/>
</cp:coreProperties>
</file>