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0601\05_海老名駐在事務所\05 経営革新\★R7経営革新電子申請用各種ツール\02_別表３作成支援用EXCELファイル\"/>
    </mc:Choice>
  </mc:AlternateContent>
  <bookViews>
    <workbookView xWindow="0" yWindow="6672" windowWidth="15228" windowHeight="8556" activeTab="1"/>
  </bookViews>
  <sheets>
    <sheet name="ご利用方法" sheetId="12" r:id="rId1"/>
    <sheet name="過去３期決算実績（入力１）" sheetId="1" r:id="rId2"/>
    <sheet name="計画数値データ (入力2)" sheetId="13" r:id="rId3"/>
    <sheet name="全体の売上計画（自動出力）" sheetId="8" r:id="rId4"/>
    <sheet name="申請書＜別表３＞（自動出力）" sheetId="4" r:id="rId5"/>
    <sheet name="※数値目標確認用" sheetId="9" r:id="rId6"/>
  </sheets>
  <definedNames>
    <definedName name="_xlnm.Print_Area" localSheetId="5">※数値目標確認用!$A$1:$G$91</definedName>
    <definedName name="_xlnm.Print_Area" localSheetId="0">ご利用方法!$A$1:$L$53</definedName>
    <definedName name="_xlnm.Print_Area" localSheetId="1">'過去３期決算実績（入力１）'!$B$1:$G$40</definedName>
    <definedName name="_xlnm.Print_Area" localSheetId="2">'計画数値データ (入力2)'!$A$1:$V$77</definedName>
    <definedName name="_xlnm.Print_Area" localSheetId="4">'申請書＜別表３＞（自動出力）'!$A$1:$N$38</definedName>
    <definedName name="_xlnm.Print_Area" localSheetId="3">'全体の売上計画（自動出力）'!$B$1:$N$52</definedName>
  </definedNames>
  <calcPr calcId="162913"/>
</workbook>
</file>

<file path=xl/calcChain.xml><?xml version="1.0" encoding="utf-8"?>
<calcChain xmlns="http://schemas.openxmlformats.org/spreadsheetml/2006/main">
  <c r="G63" i="13" l="1"/>
  <c r="U63" i="13"/>
  <c r="S63" i="13"/>
  <c r="Q63" i="13"/>
  <c r="O63" i="13"/>
  <c r="M63" i="13"/>
  <c r="K63" i="13"/>
  <c r="I63" i="13"/>
  <c r="F32" i="1"/>
  <c r="E32" i="1"/>
  <c r="D32" i="1"/>
  <c r="E3" i="4" l="1"/>
  <c r="N44" i="8"/>
  <c r="M44" i="8"/>
  <c r="L44" i="8"/>
  <c r="K44" i="8"/>
  <c r="J44" i="8"/>
  <c r="I44" i="8"/>
  <c r="H44" i="8"/>
  <c r="G44" i="8"/>
  <c r="F44" i="8"/>
  <c r="E44" i="8"/>
  <c r="D44" i="8"/>
  <c r="G23" i="8"/>
  <c r="G17" i="4" s="1"/>
  <c r="H23" i="8"/>
  <c r="H17" i="4" s="1"/>
  <c r="I23" i="8"/>
  <c r="I17" i="4" s="1"/>
  <c r="J23" i="8"/>
  <c r="J17" i="4" s="1"/>
  <c r="K23" i="8"/>
  <c r="K17" i="4" s="1"/>
  <c r="L23" i="8"/>
  <c r="L17" i="4" s="1"/>
  <c r="M23" i="8"/>
  <c r="M17" i="4" s="1"/>
  <c r="N23" i="8"/>
  <c r="N17" i="4" s="1"/>
  <c r="N22" i="8"/>
  <c r="N24" i="8" s="1"/>
  <c r="M22" i="8"/>
  <c r="M16" i="4" s="1"/>
  <c r="L22" i="8"/>
  <c r="L16" i="4" s="1"/>
  <c r="K22" i="8"/>
  <c r="J22" i="8"/>
  <c r="J24" i="8" s="1"/>
  <c r="I22" i="8"/>
  <c r="I16" i="4" s="1"/>
  <c r="H22" i="8"/>
  <c r="H16" i="4" s="1"/>
  <c r="G22" i="8"/>
  <c r="N43" i="8"/>
  <c r="M43" i="8"/>
  <c r="L43" i="8"/>
  <c r="K43" i="8"/>
  <c r="J43" i="8"/>
  <c r="I43" i="8"/>
  <c r="H43" i="8"/>
  <c r="G43" i="8"/>
  <c r="N42" i="8"/>
  <c r="M42" i="8"/>
  <c r="L42" i="8"/>
  <c r="K42" i="8"/>
  <c r="J42" i="8"/>
  <c r="I42" i="8"/>
  <c r="H42" i="8"/>
  <c r="G42" i="8"/>
  <c r="N41" i="8"/>
  <c r="M41" i="8"/>
  <c r="L41" i="8"/>
  <c r="K41" i="8"/>
  <c r="J41" i="8"/>
  <c r="I41" i="8"/>
  <c r="H41" i="8"/>
  <c r="G41" i="8"/>
  <c r="N33" i="8"/>
  <c r="M33" i="8"/>
  <c r="L33" i="8"/>
  <c r="K33" i="8"/>
  <c r="J33" i="8"/>
  <c r="I33" i="8"/>
  <c r="H33" i="8"/>
  <c r="G33" i="8"/>
  <c r="N32" i="8"/>
  <c r="M32" i="8"/>
  <c r="L32" i="8"/>
  <c r="K32" i="8"/>
  <c r="J32" i="8"/>
  <c r="I32" i="8"/>
  <c r="H32" i="8"/>
  <c r="G32" i="8"/>
  <c r="N31" i="8"/>
  <c r="M31" i="8"/>
  <c r="L31" i="8"/>
  <c r="K31" i="8"/>
  <c r="J31" i="8"/>
  <c r="I31" i="8"/>
  <c r="H31" i="8"/>
  <c r="G31" i="8"/>
  <c r="N30" i="8"/>
  <c r="M30" i="8"/>
  <c r="L30" i="8"/>
  <c r="K30" i="8"/>
  <c r="J30" i="8"/>
  <c r="I30" i="8"/>
  <c r="H30" i="8"/>
  <c r="G30" i="8"/>
  <c r="N28" i="8"/>
  <c r="M28" i="8"/>
  <c r="L28" i="8"/>
  <c r="K28" i="8"/>
  <c r="J28" i="8"/>
  <c r="I28" i="8"/>
  <c r="H28" i="8"/>
  <c r="G28" i="8"/>
  <c r="G16" i="8"/>
  <c r="H16" i="8"/>
  <c r="I16" i="8"/>
  <c r="J16" i="8"/>
  <c r="K16" i="8"/>
  <c r="L16" i="8"/>
  <c r="M16" i="8"/>
  <c r="N16" i="8"/>
  <c r="G17" i="8"/>
  <c r="H17" i="8"/>
  <c r="I17" i="8"/>
  <c r="J17" i="8"/>
  <c r="K17" i="8"/>
  <c r="L17" i="8"/>
  <c r="M17" i="8"/>
  <c r="N17" i="8"/>
  <c r="G18" i="8"/>
  <c r="H18" i="8"/>
  <c r="I18" i="8"/>
  <c r="J18" i="8"/>
  <c r="K18" i="8"/>
  <c r="L18" i="8"/>
  <c r="M18" i="8"/>
  <c r="N18" i="8"/>
  <c r="N15" i="8"/>
  <c r="M15" i="8"/>
  <c r="L15" i="8"/>
  <c r="K15" i="8"/>
  <c r="J15" i="8"/>
  <c r="I15" i="8"/>
  <c r="H15" i="8"/>
  <c r="G15" i="8"/>
  <c r="N9" i="8"/>
  <c r="M9" i="8"/>
  <c r="L9" i="8"/>
  <c r="K9" i="8"/>
  <c r="J9" i="8"/>
  <c r="I9" i="8"/>
  <c r="H9" i="8"/>
  <c r="G9" i="8"/>
  <c r="N8" i="8"/>
  <c r="N9" i="4" s="1"/>
  <c r="M8" i="8"/>
  <c r="M9" i="4" s="1"/>
  <c r="L8" i="8"/>
  <c r="L9" i="4" s="1"/>
  <c r="K8" i="8"/>
  <c r="K9" i="4" s="1"/>
  <c r="J8" i="8"/>
  <c r="J9" i="4" s="1"/>
  <c r="I8" i="8"/>
  <c r="I9" i="4" s="1"/>
  <c r="H8" i="8"/>
  <c r="H9" i="4" s="1"/>
  <c r="G8" i="8"/>
  <c r="G9" i="4" s="1"/>
  <c r="G6" i="8"/>
  <c r="H6" i="8"/>
  <c r="I6" i="8"/>
  <c r="J6" i="8"/>
  <c r="K6" i="8"/>
  <c r="L6" i="8"/>
  <c r="M6" i="8"/>
  <c r="N6" i="8"/>
  <c r="N5" i="8"/>
  <c r="M5" i="8"/>
  <c r="L5" i="8"/>
  <c r="K5" i="8"/>
  <c r="J5" i="8"/>
  <c r="I5" i="8"/>
  <c r="H5" i="8"/>
  <c r="G5" i="8"/>
  <c r="N4" i="8"/>
  <c r="M4" i="8"/>
  <c r="L4" i="8"/>
  <c r="K4" i="8"/>
  <c r="J4" i="8"/>
  <c r="I4" i="8"/>
  <c r="H4" i="8"/>
  <c r="G4" i="8"/>
  <c r="U23" i="13"/>
  <c r="S23" i="13"/>
  <c r="Q23" i="13"/>
  <c r="O23" i="13"/>
  <c r="M23" i="13"/>
  <c r="K23" i="13"/>
  <c r="I23" i="13"/>
  <c r="G23" i="13"/>
  <c r="J27" i="13"/>
  <c r="L27" i="13"/>
  <c r="N27" i="13"/>
  <c r="P27" i="13"/>
  <c r="R27" i="13"/>
  <c r="T27" i="13"/>
  <c r="V27" i="13"/>
  <c r="U61" i="13"/>
  <c r="S61" i="13"/>
  <c r="Q61" i="13"/>
  <c r="O61" i="13"/>
  <c r="M61" i="13"/>
  <c r="K61" i="13"/>
  <c r="I61" i="13"/>
  <c r="G61" i="13"/>
  <c r="E38" i="13"/>
  <c r="E37" i="13"/>
  <c r="E36" i="13"/>
  <c r="E35" i="13"/>
  <c r="F41" i="8" s="1"/>
  <c r="D38" i="13"/>
  <c r="C38" i="13"/>
  <c r="D37" i="13"/>
  <c r="C37" i="13"/>
  <c r="D36" i="13"/>
  <c r="C36" i="13"/>
  <c r="D35" i="13"/>
  <c r="E41" i="8" s="1"/>
  <c r="C35" i="13"/>
  <c r="D41" i="8" s="1"/>
  <c r="E26" i="13"/>
  <c r="F28" i="8" s="1"/>
  <c r="C26" i="13"/>
  <c r="D28" i="8" s="1"/>
  <c r="D14" i="4" s="1"/>
  <c r="D26" i="13"/>
  <c r="E28" i="8" s="1"/>
  <c r="D22" i="13"/>
  <c r="E23" i="8" s="1"/>
  <c r="E22" i="13"/>
  <c r="F23" i="8" s="1"/>
  <c r="F17" i="4" s="1"/>
  <c r="C22" i="13"/>
  <c r="D23" i="8" s="1"/>
  <c r="D17" i="4" s="1"/>
  <c r="D21" i="13"/>
  <c r="E22" i="8" s="1"/>
  <c r="E16" i="4" s="1"/>
  <c r="E21" i="13"/>
  <c r="F22" i="8" s="1"/>
  <c r="C21" i="13"/>
  <c r="D22" i="8" s="1"/>
  <c r="D19" i="13"/>
  <c r="E19" i="8" s="1"/>
  <c r="E19" i="13"/>
  <c r="F19" i="8" s="1"/>
  <c r="C19" i="13"/>
  <c r="D19" i="8" s="1"/>
  <c r="D18" i="13"/>
  <c r="E18" i="8" s="1"/>
  <c r="E18" i="13"/>
  <c r="F18" i="8" s="1"/>
  <c r="C18" i="13"/>
  <c r="D18" i="8" s="1"/>
  <c r="N13" i="4" l="1"/>
  <c r="L13" i="4"/>
  <c r="H13" i="4"/>
  <c r="K24" i="8"/>
  <c r="J16" i="4"/>
  <c r="M13" i="4"/>
  <c r="K13" i="4"/>
  <c r="J13" i="4"/>
  <c r="I13" i="4"/>
  <c r="N16" i="4"/>
  <c r="M24" i="8"/>
  <c r="L24" i="8"/>
  <c r="K16" i="4"/>
  <c r="I24" i="8"/>
  <c r="H24" i="8"/>
  <c r="G24" i="8"/>
  <c r="G16" i="4"/>
  <c r="G13" i="4"/>
  <c r="F24" i="8"/>
  <c r="E17" i="4"/>
  <c r="E24" i="8"/>
  <c r="F16" i="4"/>
  <c r="D16" i="4"/>
  <c r="D24" i="8"/>
  <c r="V54" i="13"/>
  <c r="T54" i="13"/>
  <c r="R54" i="13"/>
  <c r="P54" i="13"/>
  <c r="N54" i="13"/>
  <c r="L54" i="13"/>
  <c r="J54" i="13"/>
  <c r="H54" i="13"/>
  <c r="D17" i="13"/>
  <c r="E17" i="8" s="1"/>
  <c r="E17" i="13"/>
  <c r="F17" i="8" s="1"/>
  <c r="C17" i="13"/>
  <c r="D17" i="8" s="1"/>
  <c r="D16" i="13"/>
  <c r="E16" i="8" s="1"/>
  <c r="E16" i="13"/>
  <c r="F16" i="8" s="1"/>
  <c r="C16" i="13"/>
  <c r="D16" i="8" s="1"/>
  <c r="D15" i="13"/>
  <c r="E15" i="8" s="1"/>
  <c r="E15" i="13"/>
  <c r="F15" i="8" s="1"/>
  <c r="V16" i="13"/>
  <c r="T16" i="13"/>
  <c r="R16" i="13"/>
  <c r="P16" i="13"/>
  <c r="N16" i="13"/>
  <c r="L16" i="13"/>
  <c r="J16" i="13"/>
  <c r="H16" i="13"/>
  <c r="C15" i="13"/>
  <c r="D15" i="8" s="1"/>
  <c r="V77" i="13"/>
  <c r="U77" i="13"/>
  <c r="N38" i="8" s="1"/>
  <c r="T77" i="13"/>
  <c r="S77" i="13"/>
  <c r="M38" i="8" s="1"/>
  <c r="R77" i="13"/>
  <c r="Q77" i="13"/>
  <c r="L38" i="8" s="1"/>
  <c r="P77" i="13"/>
  <c r="O77" i="13"/>
  <c r="K38" i="8" s="1"/>
  <c r="N77" i="13"/>
  <c r="M77" i="13"/>
  <c r="J38" i="8" s="1"/>
  <c r="K77" i="13"/>
  <c r="I38" i="8" s="1"/>
  <c r="J77" i="13"/>
  <c r="I77" i="13"/>
  <c r="H38" i="8" s="1"/>
  <c r="H77" i="13"/>
  <c r="G77" i="13"/>
  <c r="G38" i="8" s="1"/>
  <c r="E51" i="8" l="1"/>
  <c r="E13" i="4"/>
  <c r="F51" i="8"/>
  <c r="F13" i="4"/>
  <c r="D13" i="4"/>
  <c r="D51" i="8"/>
  <c r="E10" i="13"/>
  <c r="F9" i="8" s="1"/>
  <c r="D10" i="13"/>
  <c r="E9" i="8" s="1"/>
  <c r="C10" i="13"/>
  <c r="D9" i="8" s="1"/>
  <c r="D9" i="13"/>
  <c r="E8" i="8" s="1"/>
  <c r="E9" i="4" s="1"/>
  <c r="E9" i="13"/>
  <c r="C9" i="13"/>
  <c r="D8" i="8" s="1"/>
  <c r="D9" i="4" s="1"/>
  <c r="D7" i="13"/>
  <c r="E6" i="8" s="1"/>
  <c r="E7" i="13"/>
  <c r="F6" i="8" s="1"/>
  <c r="C7" i="13"/>
  <c r="D6" i="8" s="1"/>
  <c r="D6" i="13"/>
  <c r="E5" i="8" s="1"/>
  <c r="E6" i="13"/>
  <c r="C6" i="13"/>
  <c r="D5" i="8" s="1"/>
  <c r="Q2" i="13"/>
  <c r="E5" i="13"/>
  <c r="D5" i="13"/>
  <c r="C5" i="13"/>
  <c r="U49" i="13"/>
  <c r="V49" i="13" s="1"/>
  <c r="S49" i="13"/>
  <c r="T49" i="13" s="1"/>
  <c r="Q49" i="13"/>
  <c r="R49" i="13" s="1"/>
  <c r="O49" i="13"/>
  <c r="P49" i="13" s="1"/>
  <c r="M49" i="13"/>
  <c r="N49" i="13" s="1"/>
  <c r="K49" i="13"/>
  <c r="L49" i="13" s="1"/>
  <c r="I49" i="13"/>
  <c r="J49" i="13" s="1"/>
  <c r="G49" i="13"/>
  <c r="H49" i="13" s="1"/>
  <c r="V48" i="13"/>
  <c r="T48" i="13"/>
  <c r="R48" i="13"/>
  <c r="P48" i="13"/>
  <c r="N48" i="13"/>
  <c r="L48" i="13"/>
  <c r="J48" i="13"/>
  <c r="H48" i="13"/>
  <c r="V47" i="13"/>
  <c r="T47" i="13"/>
  <c r="R47" i="13"/>
  <c r="P47" i="13"/>
  <c r="N47" i="13"/>
  <c r="L47" i="13"/>
  <c r="J47" i="13"/>
  <c r="H47" i="13"/>
  <c r="U11" i="13"/>
  <c r="V11" i="13" s="1"/>
  <c r="S11" i="13"/>
  <c r="Q11" i="13"/>
  <c r="O11" i="13"/>
  <c r="M11" i="13"/>
  <c r="K11" i="13"/>
  <c r="I11" i="13"/>
  <c r="J11" i="13" s="1"/>
  <c r="G11" i="13"/>
  <c r="T11" i="13"/>
  <c r="R11" i="13"/>
  <c r="P11" i="13"/>
  <c r="N11" i="13"/>
  <c r="L11" i="13"/>
  <c r="H11" i="13"/>
  <c r="E11" i="13" l="1"/>
  <c r="F8" i="8"/>
  <c r="F9" i="4" s="1"/>
  <c r="F11" i="13"/>
  <c r="F5" i="8"/>
  <c r="F16" i="13"/>
  <c r="D11" i="13"/>
  <c r="C11" i="13"/>
  <c r="V56" i="13"/>
  <c r="T56" i="13"/>
  <c r="R56" i="13"/>
  <c r="P56" i="13"/>
  <c r="N56" i="13"/>
  <c r="L56" i="13"/>
  <c r="J56" i="13"/>
  <c r="H56" i="13"/>
  <c r="V55" i="13"/>
  <c r="T55" i="13"/>
  <c r="R55" i="13"/>
  <c r="P55" i="13"/>
  <c r="N55" i="13"/>
  <c r="L55" i="13"/>
  <c r="J55" i="13"/>
  <c r="H55" i="13"/>
  <c r="V53" i="13"/>
  <c r="T53" i="13"/>
  <c r="R53" i="13"/>
  <c r="P53" i="13"/>
  <c r="N53" i="13"/>
  <c r="L53" i="13"/>
  <c r="J53" i="13"/>
  <c r="H53" i="13"/>
  <c r="G39" i="13"/>
  <c r="G37" i="8" s="1"/>
  <c r="H39" i="13"/>
  <c r="I39" i="13"/>
  <c r="H37" i="8" s="1"/>
  <c r="H39" i="8" s="1"/>
  <c r="J39" i="13"/>
  <c r="K39" i="13"/>
  <c r="I37" i="8" s="1"/>
  <c r="L39" i="13"/>
  <c r="M39" i="13"/>
  <c r="J37" i="8" s="1"/>
  <c r="N39" i="13"/>
  <c r="O39" i="13"/>
  <c r="K37" i="8" s="1"/>
  <c r="P39" i="13"/>
  <c r="Q39" i="13"/>
  <c r="L37" i="8" s="1"/>
  <c r="R39" i="13"/>
  <c r="S39" i="13"/>
  <c r="M37" i="8" s="1"/>
  <c r="T39" i="13"/>
  <c r="U39" i="13"/>
  <c r="N37" i="8" s="1"/>
  <c r="V39" i="13"/>
  <c r="E39" i="13"/>
  <c r="F37" i="8" s="1"/>
  <c r="D39" i="13"/>
  <c r="E37" i="8" s="1"/>
  <c r="C39" i="13"/>
  <c r="D37" i="8" s="1"/>
  <c r="F10" i="13"/>
  <c r="H10" i="13"/>
  <c r="J10" i="13"/>
  <c r="L10" i="13"/>
  <c r="N10" i="13"/>
  <c r="P10" i="13"/>
  <c r="R10" i="13"/>
  <c r="T10" i="13"/>
  <c r="V10" i="13"/>
  <c r="F19" i="13"/>
  <c r="V18" i="13"/>
  <c r="T18" i="13"/>
  <c r="R18" i="13"/>
  <c r="P18" i="13"/>
  <c r="N18" i="13"/>
  <c r="L18" i="13"/>
  <c r="J18" i="13"/>
  <c r="H18" i="13"/>
  <c r="F18" i="13"/>
  <c r="V72" i="13"/>
  <c r="U72" i="13"/>
  <c r="T72" i="13"/>
  <c r="S72" i="13"/>
  <c r="R72" i="13"/>
  <c r="Q72" i="13"/>
  <c r="P72" i="13"/>
  <c r="O72" i="13"/>
  <c r="N72" i="13"/>
  <c r="M72" i="13"/>
  <c r="L72" i="13"/>
  <c r="K72" i="13"/>
  <c r="J72" i="13"/>
  <c r="I72" i="13"/>
  <c r="H72" i="13"/>
  <c r="G72" i="13"/>
  <c r="V67" i="13"/>
  <c r="T67" i="13"/>
  <c r="R67" i="13"/>
  <c r="P67" i="13"/>
  <c r="N67" i="13"/>
  <c r="L67" i="13"/>
  <c r="J67" i="13"/>
  <c r="H67" i="13"/>
  <c r="U65" i="13"/>
  <c r="U67" i="13" s="1"/>
  <c r="S65" i="13"/>
  <c r="S67" i="13" s="1"/>
  <c r="Q65" i="13"/>
  <c r="Q67" i="13" s="1"/>
  <c r="O65" i="13"/>
  <c r="O67" i="13" s="1"/>
  <c r="M65" i="13"/>
  <c r="M67" i="13" s="1"/>
  <c r="K65" i="13"/>
  <c r="K67" i="13" s="1"/>
  <c r="I65" i="13"/>
  <c r="I67" i="13" s="1"/>
  <c r="G65" i="13"/>
  <c r="G67" i="13" s="1"/>
  <c r="G73" i="13" s="1"/>
  <c r="V61" i="13"/>
  <c r="T61" i="13"/>
  <c r="R61" i="13"/>
  <c r="P61" i="13"/>
  <c r="N61" i="13"/>
  <c r="L61" i="13"/>
  <c r="J61" i="13"/>
  <c r="H61" i="13"/>
  <c r="V60" i="13"/>
  <c r="T60" i="13"/>
  <c r="R60" i="13"/>
  <c r="P60" i="13"/>
  <c r="N60" i="13"/>
  <c r="L60" i="13"/>
  <c r="J60" i="13"/>
  <c r="H60" i="13"/>
  <c r="V59" i="13"/>
  <c r="T59" i="13"/>
  <c r="R59" i="13"/>
  <c r="P59" i="13"/>
  <c r="N59" i="13"/>
  <c r="L59" i="13"/>
  <c r="J59" i="13"/>
  <c r="H59" i="13"/>
  <c r="V46" i="13"/>
  <c r="U46" i="13"/>
  <c r="S46" i="13"/>
  <c r="T46" i="13" s="1"/>
  <c r="Q46" i="13"/>
  <c r="R46" i="13" s="1"/>
  <c r="P46" i="13"/>
  <c r="O46" i="13"/>
  <c r="M46" i="13"/>
  <c r="N46" i="13" s="1"/>
  <c r="K46" i="13"/>
  <c r="L46" i="13" s="1"/>
  <c r="I46" i="13"/>
  <c r="J46" i="13" s="1"/>
  <c r="G46" i="13"/>
  <c r="H46" i="13" s="1"/>
  <c r="V45" i="13"/>
  <c r="T45" i="13"/>
  <c r="R45" i="13"/>
  <c r="P45" i="13"/>
  <c r="N45" i="13"/>
  <c r="L45" i="13"/>
  <c r="J45" i="13"/>
  <c r="H45" i="13"/>
  <c r="U43" i="13"/>
  <c r="S43" i="13"/>
  <c r="Q43" i="13"/>
  <c r="O43" i="13"/>
  <c r="M43" i="13"/>
  <c r="K43" i="13"/>
  <c r="I43" i="13"/>
  <c r="G43" i="13"/>
  <c r="F39" i="13"/>
  <c r="V32" i="13"/>
  <c r="U32" i="13"/>
  <c r="T32" i="13"/>
  <c r="S32" i="13"/>
  <c r="R32" i="13"/>
  <c r="Q32" i="13"/>
  <c r="P32" i="13"/>
  <c r="O32" i="13"/>
  <c r="N32" i="13"/>
  <c r="M32" i="13"/>
  <c r="L32" i="13"/>
  <c r="K32" i="13"/>
  <c r="J32" i="13"/>
  <c r="I32" i="13"/>
  <c r="H32" i="13"/>
  <c r="G32" i="13"/>
  <c r="V33" i="13"/>
  <c r="H27" i="13"/>
  <c r="F27" i="13"/>
  <c r="U25" i="13"/>
  <c r="S25" i="13"/>
  <c r="Q25" i="13"/>
  <c r="O25" i="13"/>
  <c r="M25" i="13"/>
  <c r="K25" i="13"/>
  <c r="I25" i="13"/>
  <c r="G25" i="13"/>
  <c r="V23" i="13"/>
  <c r="T23" i="13"/>
  <c r="R23" i="13"/>
  <c r="P23" i="13"/>
  <c r="N23" i="13"/>
  <c r="L23" i="13"/>
  <c r="J23" i="13"/>
  <c r="H23" i="13"/>
  <c r="V22" i="13"/>
  <c r="T22" i="13"/>
  <c r="R22" i="13"/>
  <c r="P22" i="13"/>
  <c r="N22" i="13"/>
  <c r="L22" i="13"/>
  <c r="J22" i="13"/>
  <c r="H22" i="13"/>
  <c r="V21" i="13"/>
  <c r="T21" i="13"/>
  <c r="R21" i="13"/>
  <c r="P21" i="13"/>
  <c r="N21" i="13"/>
  <c r="L21" i="13"/>
  <c r="J21" i="13"/>
  <c r="H21" i="13"/>
  <c r="F21" i="13"/>
  <c r="E23" i="13"/>
  <c r="F23" i="13" s="1"/>
  <c r="D23" i="13"/>
  <c r="C23" i="13"/>
  <c r="V17" i="13"/>
  <c r="T17" i="13"/>
  <c r="R17" i="13"/>
  <c r="P17" i="13"/>
  <c r="N17" i="13"/>
  <c r="L17" i="13"/>
  <c r="J17" i="13"/>
  <c r="H17" i="13"/>
  <c r="F17" i="13"/>
  <c r="V15" i="13"/>
  <c r="T15" i="13"/>
  <c r="R15" i="13"/>
  <c r="P15" i="13"/>
  <c r="N15" i="13"/>
  <c r="L15" i="13"/>
  <c r="J15" i="13"/>
  <c r="H15" i="13"/>
  <c r="V9" i="13"/>
  <c r="T9" i="13"/>
  <c r="R9" i="13"/>
  <c r="P9" i="13"/>
  <c r="N9" i="13"/>
  <c r="L9" i="13"/>
  <c r="J9" i="13"/>
  <c r="H9" i="13"/>
  <c r="F9" i="13"/>
  <c r="V8" i="13"/>
  <c r="U8" i="13"/>
  <c r="S8" i="13"/>
  <c r="T8" i="13" s="1"/>
  <c r="Q8" i="13"/>
  <c r="R8" i="13" s="1"/>
  <c r="O8" i="13"/>
  <c r="P8" i="13" s="1"/>
  <c r="M8" i="13"/>
  <c r="N8" i="13" s="1"/>
  <c r="K8" i="13"/>
  <c r="L8" i="13" s="1"/>
  <c r="I8" i="13"/>
  <c r="J8" i="13" s="1"/>
  <c r="G8" i="13"/>
  <c r="H8" i="13" s="1"/>
  <c r="V7" i="13"/>
  <c r="T7" i="13"/>
  <c r="R7" i="13"/>
  <c r="P7" i="13"/>
  <c r="N7" i="13"/>
  <c r="L7" i="13"/>
  <c r="J7" i="13"/>
  <c r="H7" i="13"/>
  <c r="F7" i="13"/>
  <c r="F22" i="13"/>
  <c r="V73" i="13" l="1"/>
  <c r="U27" i="13"/>
  <c r="U33" i="13" s="1"/>
  <c r="N27" i="8"/>
  <c r="M27" i="8"/>
  <c r="S27" i="13"/>
  <c r="S33" i="13" s="1"/>
  <c r="Q27" i="13"/>
  <c r="Q33" i="13" s="1"/>
  <c r="L27" i="8"/>
  <c r="O27" i="13"/>
  <c r="O33" i="13" s="1"/>
  <c r="K27" i="8"/>
  <c r="J27" i="8"/>
  <c r="M27" i="13"/>
  <c r="M33" i="13" s="1"/>
  <c r="K27" i="13"/>
  <c r="K33" i="13" s="1"/>
  <c r="I27" i="8"/>
  <c r="H27" i="8"/>
  <c r="I27" i="13"/>
  <c r="I33" i="13" s="1"/>
  <c r="G27" i="13"/>
  <c r="G33" i="13" s="1"/>
  <c r="G27" i="8"/>
  <c r="K51" i="13"/>
  <c r="K50" i="13"/>
  <c r="L50" i="13" s="1"/>
  <c r="I12" i="13"/>
  <c r="J12" i="13" s="1"/>
  <c r="I13" i="13"/>
  <c r="K12" i="13"/>
  <c r="L12" i="13" s="1"/>
  <c r="K13" i="13"/>
  <c r="L13" i="13" s="1"/>
  <c r="S12" i="13"/>
  <c r="T12" i="13" s="1"/>
  <c r="S13" i="13"/>
  <c r="Q13" i="13"/>
  <c r="R13" i="13" s="1"/>
  <c r="Q12" i="13"/>
  <c r="R12" i="13" s="1"/>
  <c r="G51" i="13"/>
  <c r="H51" i="13" s="1"/>
  <c r="G50" i="13"/>
  <c r="H50" i="13" s="1"/>
  <c r="O51" i="13"/>
  <c r="O50" i="13"/>
  <c r="P50" i="13" s="1"/>
  <c r="S51" i="13"/>
  <c r="S50" i="13"/>
  <c r="T50" i="13" s="1"/>
  <c r="M12" i="13"/>
  <c r="N12" i="13" s="1"/>
  <c r="M13" i="13"/>
  <c r="N13" i="13" s="1"/>
  <c r="U12" i="13"/>
  <c r="V12" i="13" s="1"/>
  <c r="U13" i="13"/>
  <c r="M51" i="13"/>
  <c r="M50" i="13"/>
  <c r="N50" i="13" s="1"/>
  <c r="I50" i="13"/>
  <c r="J50" i="13" s="1"/>
  <c r="I51" i="13"/>
  <c r="Q51" i="13"/>
  <c r="R51" i="13" s="1"/>
  <c r="Q50" i="13"/>
  <c r="R50" i="13" s="1"/>
  <c r="U51" i="13"/>
  <c r="V51" i="13" s="1"/>
  <c r="U50" i="13"/>
  <c r="V50" i="13" s="1"/>
  <c r="G12" i="13"/>
  <c r="H12" i="13" s="1"/>
  <c r="G13" i="13"/>
  <c r="O12" i="13"/>
  <c r="P12" i="13" s="1"/>
  <c r="O13" i="13"/>
  <c r="P33" i="13"/>
  <c r="N73" i="13"/>
  <c r="R33" i="13"/>
  <c r="H33" i="13"/>
  <c r="J33" i="13"/>
  <c r="T33" i="13"/>
  <c r="K73" i="13"/>
  <c r="L73" i="13"/>
  <c r="P73" i="13"/>
  <c r="R73" i="13"/>
  <c r="L33" i="13"/>
  <c r="S73" i="13"/>
  <c r="T73" i="13"/>
  <c r="N33" i="13"/>
  <c r="H73" i="13"/>
  <c r="U73" i="13"/>
  <c r="I73" i="13"/>
  <c r="J73" i="13"/>
  <c r="M73" i="13"/>
  <c r="O73" i="13"/>
  <c r="Q73" i="13"/>
  <c r="F15" i="13"/>
  <c r="D17" i="1"/>
  <c r="C8" i="13" s="1"/>
  <c r="C12" i="13" s="1"/>
  <c r="E15" i="1"/>
  <c r="F15" i="1"/>
  <c r="D15" i="1"/>
  <c r="U57" i="13" l="1"/>
  <c r="V57" i="13" s="1"/>
  <c r="S57" i="13"/>
  <c r="T57" i="13" s="1"/>
  <c r="T51" i="13"/>
  <c r="Q57" i="13"/>
  <c r="R57" i="13" s="1"/>
  <c r="O57" i="13"/>
  <c r="P57" i="13" s="1"/>
  <c r="P51" i="13"/>
  <c r="M57" i="13"/>
  <c r="N57" i="13" s="1"/>
  <c r="N51" i="13"/>
  <c r="K57" i="13"/>
  <c r="L57" i="13" s="1"/>
  <c r="L51" i="13"/>
  <c r="I57" i="13"/>
  <c r="J57" i="13" s="1"/>
  <c r="J51" i="13"/>
  <c r="G57" i="13"/>
  <c r="H57" i="13" s="1"/>
  <c r="U19" i="13"/>
  <c r="V13" i="13"/>
  <c r="S19" i="13"/>
  <c r="T13" i="13"/>
  <c r="Q19" i="13"/>
  <c r="O19" i="13"/>
  <c r="P13" i="13"/>
  <c r="M19" i="13"/>
  <c r="K19" i="13"/>
  <c r="I19" i="13"/>
  <c r="J13" i="13"/>
  <c r="G19" i="13"/>
  <c r="H13" i="13"/>
  <c r="C13" i="13"/>
  <c r="D43" i="8"/>
  <c r="E43" i="8"/>
  <c r="F43" i="8"/>
  <c r="F40" i="1"/>
  <c r="E40" i="1"/>
  <c r="D40" i="1"/>
  <c r="N19" i="8" l="1"/>
  <c r="N51" i="8" s="1"/>
  <c r="V19" i="13"/>
  <c r="M19" i="8"/>
  <c r="M51" i="8" s="1"/>
  <c r="T19" i="13"/>
  <c r="L19" i="8"/>
  <c r="L51" i="8" s="1"/>
  <c r="R19" i="13"/>
  <c r="K19" i="8"/>
  <c r="K51" i="8" s="1"/>
  <c r="P19" i="13"/>
  <c r="J19" i="8"/>
  <c r="J51" i="8" s="1"/>
  <c r="N19" i="13"/>
  <c r="I19" i="8"/>
  <c r="I51" i="8" s="1"/>
  <c r="L19" i="13"/>
  <c r="H19" i="8"/>
  <c r="H51" i="8" s="1"/>
  <c r="J19" i="13"/>
  <c r="G19" i="8"/>
  <c r="G51" i="8" s="1"/>
  <c r="H19" i="13"/>
  <c r="E25" i="1"/>
  <c r="F25" i="1"/>
  <c r="D25" i="1"/>
  <c r="H22" i="4" l="1"/>
  <c r="I22" i="4"/>
  <c r="J22" i="4"/>
  <c r="K22" i="4"/>
  <c r="L22" i="4"/>
  <c r="M22" i="4"/>
  <c r="N22" i="4"/>
  <c r="H23" i="4"/>
  <c r="I23" i="4"/>
  <c r="J23" i="4"/>
  <c r="K23" i="4"/>
  <c r="L23" i="4"/>
  <c r="M23" i="4"/>
  <c r="N23" i="4"/>
  <c r="H24" i="4"/>
  <c r="I24" i="4"/>
  <c r="J24" i="4"/>
  <c r="K24" i="4"/>
  <c r="L24" i="4"/>
  <c r="M24" i="4"/>
  <c r="N24" i="4"/>
  <c r="H25" i="4"/>
  <c r="I25" i="4"/>
  <c r="J25" i="4"/>
  <c r="K25" i="4"/>
  <c r="L25" i="4"/>
  <c r="M25" i="4"/>
  <c r="N25" i="4"/>
  <c r="G23" i="4"/>
  <c r="G24" i="4"/>
  <c r="G25" i="4"/>
  <c r="H14" i="4"/>
  <c r="I14" i="4"/>
  <c r="J14" i="4"/>
  <c r="K14" i="4"/>
  <c r="L14" i="4"/>
  <c r="M14" i="4"/>
  <c r="N14" i="4"/>
  <c r="G14" i="4"/>
  <c r="H6" i="4"/>
  <c r="I6" i="4"/>
  <c r="E5" i="9" s="1"/>
  <c r="J6" i="4"/>
  <c r="E20" i="9" s="1"/>
  <c r="K6" i="4"/>
  <c r="E35" i="9" s="1"/>
  <c r="L6" i="4"/>
  <c r="M6" i="4"/>
  <c r="N6" i="4"/>
  <c r="E80" i="9" s="1"/>
  <c r="G6" i="4"/>
  <c r="F39" i="8"/>
  <c r="E39" i="8"/>
  <c r="D39" i="8"/>
  <c r="E6" i="4"/>
  <c r="F6" i="4"/>
  <c r="D50" i="9" s="1"/>
  <c r="M5" i="4"/>
  <c r="E64" i="9" s="1"/>
  <c r="N5" i="4"/>
  <c r="E79" i="9" s="1"/>
  <c r="L5" i="4"/>
  <c r="E49" i="9" s="1"/>
  <c r="K5" i="4"/>
  <c r="E34" i="9" s="1"/>
  <c r="J5" i="4"/>
  <c r="E19" i="9" s="1"/>
  <c r="I5" i="4"/>
  <c r="E4" i="9" s="1"/>
  <c r="G5" i="4"/>
  <c r="H5" i="4"/>
  <c r="F42" i="8"/>
  <c r="E42" i="8"/>
  <c r="D42" i="8"/>
  <c r="D6" i="4"/>
  <c r="F14" i="4"/>
  <c r="E14" i="4"/>
  <c r="F4" i="8"/>
  <c r="F5" i="4" s="1"/>
  <c r="D79" i="9" s="1"/>
  <c r="E4" i="8"/>
  <c r="E5" i="4" s="1"/>
  <c r="D4" i="8"/>
  <c r="D5" i="4" s="1"/>
  <c r="D34" i="1" l="1"/>
  <c r="C25" i="13"/>
  <c r="D5" i="9"/>
  <c r="F5" i="9" s="1"/>
  <c r="K7" i="4"/>
  <c r="E36" i="9" s="1"/>
  <c r="I34" i="8"/>
  <c r="I26" i="4" s="1"/>
  <c r="H34" i="8"/>
  <c r="H26" i="4" s="1"/>
  <c r="D27" i="1"/>
  <c r="J34" i="8"/>
  <c r="J26" i="4" s="1"/>
  <c r="M34" i="8"/>
  <c r="M26" i="4" s="1"/>
  <c r="E70" i="9"/>
  <c r="E55" i="9"/>
  <c r="L7" i="4"/>
  <c r="E51" i="9" s="1"/>
  <c r="L34" i="8"/>
  <c r="L26" i="4" s="1"/>
  <c r="N39" i="8"/>
  <c r="N20" i="4" s="1"/>
  <c r="F10" i="8"/>
  <c r="K34" i="8"/>
  <c r="K26" i="4" s="1"/>
  <c r="E85" i="9"/>
  <c r="E12" i="4"/>
  <c r="E10" i="9"/>
  <c r="L39" i="8"/>
  <c r="L20" i="4" s="1"/>
  <c r="M39" i="8"/>
  <c r="J39" i="8"/>
  <c r="J20" i="4" s="1"/>
  <c r="K39" i="8"/>
  <c r="K20" i="4" s="1"/>
  <c r="D35" i="9"/>
  <c r="F35" i="9" s="1"/>
  <c r="L10" i="8"/>
  <c r="I10" i="8"/>
  <c r="H10" i="8"/>
  <c r="I39" i="8"/>
  <c r="I20" i="4" s="1"/>
  <c r="M10" i="8"/>
  <c r="E10" i="8"/>
  <c r="G34" i="8"/>
  <c r="G26" i="4" s="1"/>
  <c r="G39" i="8"/>
  <c r="G20" i="4" s="1"/>
  <c r="E40" i="9"/>
  <c r="E25" i="9"/>
  <c r="E20" i="4"/>
  <c r="J10" i="8"/>
  <c r="E65" i="9"/>
  <c r="F20" i="4"/>
  <c r="D19" i="9"/>
  <c r="D34" i="9"/>
  <c r="D64" i="9"/>
  <c r="D4" i="9"/>
  <c r="D49" i="9"/>
  <c r="E17" i="1"/>
  <c r="D8" i="13" s="1"/>
  <c r="D25" i="13"/>
  <c r="N10" i="8"/>
  <c r="F12" i="4"/>
  <c r="E50" i="9"/>
  <c r="F50" i="9" s="1"/>
  <c r="K10" i="8"/>
  <c r="G22" i="4"/>
  <c r="D12" i="4"/>
  <c r="D10" i="8"/>
  <c r="E25" i="13"/>
  <c r="F17" i="1"/>
  <c r="E8" i="13" s="1"/>
  <c r="N34" i="8"/>
  <c r="N26" i="4" s="1"/>
  <c r="D20" i="9"/>
  <c r="F20" i="9" s="1"/>
  <c r="D80" i="9"/>
  <c r="F80" i="9" s="1"/>
  <c r="D65" i="9"/>
  <c r="D7" i="4"/>
  <c r="D8" i="4" s="1"/>
  <c r="D20" i="4"/>
  <c r="I7" i="4"/>
  <c r="G10" i="8"/>
  <c r="E27" i="8" l="1"/>
  <c r="D27" i="13"/>
  <c r="F27" i="8"/>
  <c r="E27" i="13"/>
  <c r="E13" i="13"/>
  <c r="F13" i="13" s="1"/>
  <c r="E12" i="13"/>
  <c r="F12" i="13" s="1"/>
  <c r="F8" i="13"/>
  <c r="D12" i="13"/>
  <c r="D13" i="13"/>
  <c r="D27" i="8"/>
  <c r="D29" i="8" s="1"/>
  <c r="C27" i="13"/>
  <c r="F18" i="4"/>
  <c r="D41" i="9" s="1"/>
  <c r="K15" i="4"/>
  <c r="K27" i="4" s="1"/>
  <c r="D18" i="4"/>
  <c r="E18" i="4"/>
  <c r="K7" i="8"/>
  <c r="E7" i="9"/>
  <c r="D22" i="9"/>
  <c r="E37" i="9"/>
  <c r="E52" i="9"/>
  <c r="E82" i="9"/>
  <c r="E67" i="9"/>
  <c r="M18" i="4"/>
  <c r="E71" i="9" s="1"/>
  <c r="N18" i="4"/>
  <c r="E86" i="9" s="1"/>
  <c r="E27" i="1"/>
  <c r="F27" i="1"/>
  <c r="I18" i="4"/>
  <c r="E11" i="9" s="1"/>
  <c r="L18" i="4"/>
  <c r="E56" i="9" s="1"/>
  <c r="L8" i="4"/>
  <c r="L7" i="8"/>
  <c r="L11" i="8" s="1"/>
  <c r="L47" i="8" s="1"/>
  <c r="J18" i="4"/>
  <c r="E26" i="9" s="1"/>
  <c r="G18" i="4"/>
  <c r="K18" i="4"/>
  <c r="E41" i="9" s="1"/>
  <c r="K8" i="4"/>
  <c r="M20" i="4"/>
  <c r="H18" i="4"/>
  <c r="I7" i="8"/>
  <c r="I11" i="8" s="1"/>
  <c r="I47" i="8" s="1"/>
  <c r="J7" i="4"/>
  <c r="J7" i="8"/>
  <c r="J11" i="8" s="1"/>
  <c r="J47" i="8" s="1"/>
  <c r="I8" i="4"/>
  <c r="E6" i="9"/>
  <c r="M7" i="8"/>
  <c r="M11" i="8" s="1"/>
  <c r="M47" i="8" s="1"/>
  <c r="M7" i="4"/>
  <c r="E22" i="9"/>
  <c r="H7" i="8"/>
  <c r="H11" i="8" s="1"/>
  <c r="H47" i="8" s="1"/>
  <c r="H7" i="4"/>
  <c r="H8" i="4" s="1"/>
  <c r="D27" i="9"/>
  <c r="D72" i="9"/>
  <c r="D42" i="9"/>
  <c r="D87" i="9"/>
  <c r="D12" i="9"/>
  <c r="D57" i="9"/>
  <c r="E34" i="1"/>
  <c r="F7" i="8"/>
  <c r="F11" i="8" s="1"/>
  <c r="F47" i="8" s="1"/>
  <c r="F7" i="4"/>
  <c r="E27" i="9"/>
  <c r="G7" i="4"/>
  <c r="G8" i="4" s="1"/>
  <c r="G7" i="8"/>
  <c r="G11" i="8" s="1"/>
  <c r="G47" i="8" s="1"/>
  <c r="F34" i="1"/>
  <c r="D85" i="9"/>
  <c r="F85" i="9" s="1"/>
  <c r="D55" i="9"/>
  <c r="F55" i="9" s="1"/>
  <c r="D40" i="9"/>
  <c r="F40" i="9" s="1"/>
  <c r="D25" i="9"/>
  <c r="F25" i="9" s="1"/>
  <c r="D70" i="9"/>
  <c r="F70" i="9" s="1"/>
  <c r="D10" i="9"/>
  <c r="F10" i="9" s="1"/>
  <c r="D7" i="8"/>
  <c r="D11" i="8" s="1"/>
  <c r="D47" i="8" s="1"/>
  <c r="E87" i="9"/>
  <c r="E7" i="4"/>
  <c r="E8" i="4" s="1"/>
  <c r="E7" i="8"/>
  <c r="E11" i="8" s="1"/>
  <c r="E47" i="8" s="1"/>
  <c r="E42" i="9"/>
  <c r="D60" i="9"/>
  <c r="D90" i="9"/>
  <c r="D45" i="9"/>
  <c r="D15" i="9"/>
  <c r="D75" i="9"/>
  <c r="D30" i="9"/>
  <c r="F65" i="9"/>
  <c r="E12" i="9"/>
  <c r="H20" i="4"/>
  <c r="E57" i="9"/>
  <c r="N7" i="4"/>
  <c r="N7" i="8"/>
  <c r="N11" i="8" s="1"/>
  <c r="N47" i="8" s="1"/>
  <c r="D15" i="4" l="1"/>
  <c r="K12" i="8"/>
  <c r="K11" i="4" s="1"/>
  <c r="E39" i="9" s="1"/>
  <c r="K11" i="8"/>
  <c r="K47" i="8" s="1"/>
  <c r="D11" i="9"/>
  <c r="F11" i="9" s="1"/>
  <c r="D37" i="9"/>
  <c r="F37" i="9" s="1"/>
  <c r="D71" i="9"/>
  <c r="F71" i="9" s="1"/>
  <c r="D86" i="9"/>
  <c r="F86" i="9" s="1"/>
  <c r="D56" i="9"/>
  <c r="F56" i="9" s="1"/>
  <c r="D26" i="9"/>
  <c r="F26" i="9" s="1"/>
  <c r="K52" i="8"/>
  <c r="J52" i="8"/>
  <c r="D82" i="9"/>
  <c r="F82" i="9" s="1"/>
  <c r="I15" i="4"/>
  <c r="I27" i="4" s="1"/>
  <c r="D7" i="9"/>
  <c r="F7" i="9" s="1"/>
  <c r="D67" i="9"/>
  <c r="F67" i="9" s="1"/>
  <c r="D52" i="9"/>
  <c r="F52" i="9" s="1"/>
  <c r="H29" i="8"/>
  <c r="H35" i="8" s="1"/>
  <c r="J29" i="8"/>
  <c r="J35" i="8" s="1"/>
  <c r="M12" i="4"/>
  <c r="E75" i="9" s="1"/>
  <c r="F75" i="9" s="1"/>
  <c r="F12" i="8"/>
  <c r="F11" i="4" s="1"/>
  <c r="F49" i="8"/>
  <c r="N12" i="8"/>
  <c r="N11" i="4" s="1"/>
  <c r="E84" i="9" s="1"/>
  <c r="H12" i="8"/>
  <c r="H11" i="4" s="1"/>
  <c r="H49" i="8"/>
  <c r="J12" i="8"/>
  <c r="J11" i="4" s="1"/>
  <c r="E24" i="9" s="1"/>
  <c r="D12" i="8"/>
  <c r="D11" i="4" s="1"/>
  <c r="D49" i="8"/>
  <c r="F22" i="9"/>
  <c r="G12" i="8"/>
  <c r="G11" i="4" s="1"/>
  <c r="G49" i="8"/>
  <c r="I12" i="8"/>
  <c r="I11" i="4" s="1"/>
  <c r="E9" i="9" s="1"/>
  <c r="E49" i="8"/>
  <c r="E12" i="8"/>
  <c r="E11" i="4" s="1"/>
  <c r="M12" i="8"/>
  <c r="M11" i="4" s="1"/>
  <c r="E69" i="9" s="1"/>
  <c r="L12" i="8"/>
  <c r="L11" i="4" s="1"/>
  <c r="E54" i="9" s="1"/>
  <c r="K29" i="8"/>
  <c r="K35" i="8" s="1"/>
  <c r="F41" i="9"/>
  <c r="F27" i="9"/>
  <c r="F42" i="9"/>
  <c r="E72" i="9"/>
  <c r="F72" i="9" s="1"/>
  <c r="F12" i="9"/>
  <c r="J8" i="4"/>
  <c r="E21" i="9"/>
  <c r="L15" i="4"/>
  <c r="L27" i="4" s="1"/>
  <c r="L29" i="8"/>
  <c r="L35" i="8" s="1"/>
  <c r="E15" i="4"/>
  <c r="E29" i="8"/>
  <c r="E66" i="9"/>
  <c r="M8" i="4"/>
  <c r="N8" i="4"/>
  <c r="E81" i="9"/>
  <c r="F87" i="9"/>
  <c r="D6" i="9"/>
  <c r="F6" i="9" s="1"/>
  <c r="D21" i="9"/>
  <c r="D81" i="9"/>
  <c r="D51" i="9"/>
  <c r="F51" i="9" s="1"/>
  <c r="F8" i="4"/>
  <c r="D36" i="9"/>
  <c r="F36" i="9" s="1"/>
  <c r="D66" i="9"/>
  <c r="F57" i="9"/>
  <c r="F29" i="8"/>
  <c r="F15" i="4"/>
  <c r="I12" i="4" l="1"/>
  <c r="E15" i="9" s="1"/>
  <c r="F15" i="9" s="1"/>
  <c r="H12" i="4"/>
  <c r="L52" i="8"/>
  <c r="L48" i="8"/>
  <c r="I48" i="8"/>
  <c r="L49" i="8"/>
  <c r="L50" i="8" s="1"/>
  <c r="K10" i="4"/>
  <c r="K19" i="4" s="1"/>
  <c r="I49" i="8"/>
  <c r="I50" i="8" s="1"/>
  <c r="I29" i="8"/>
  <c r="I35" i="8" s="1"/>
  <c r="K12" i="4"/>
  <c r="E45" i="9" s="1"/>
  <c r="F45" i="9" s="1"/>
  <c r="J12" i="4"/>
  <c r="E30" i="9" s="1"/>
  <c r="F30" i="9" s="1"/>
  <c r="H15" i="4"/>
  <c r="H27" i="4" s="1"/>
  <c r="G12" i="4"/>
  <c r="H10" i="4"/>
  <c r="H19" i="4" s="1"/>
  <c r="H21" i="4" s="1"/>
  <c r="G10" i="4"/>
  <c r="G19" i="4" s="1"/>
  <c r="G21" i="4" s="1"/>
  <c r="J10" i="4"/>
  <c r="J19" i="4" s="1"/>
  <c r="M10" i="4"/>
  <c r="E68" i="9" s="1"/>
  <c r="J15" i="4"/>
  <c r="J27" i="4" s="1"/>
  <c r="N15" i="4"/>
  <c r="N27" i="4" s="1"/>
  <c r="N29" i="8"/>
  <c r="N35" i="8" s="1"/>
  <c r="N10" i="4"/>
  <c r="N19" i="4" s="1"/>
  <c r="L10" i="4"/>
  <c r="L19" i="4" s="1"/>
  <c r="E58" i="9" s="1"/>
  <c r="D10" i="4"/>
  <c r="D19" i="4" s="1"/>
  <c r="D21" i="4" s="1"/>
  <c r="E10" i="4"/>
  <c r="E19" i="4" s="1"/>
  <c r="E21" i="4" s="1"/>
  <c r="M52" i="8"/>
  <c r="F10" i="4"/>
  <c r="F19" i="4" s="1"/>
  <c r="I10" i="4"/>
  <c r="I19" i="4" s="1"/>
  <c r="E13" i="9" s="1"/>
  <c r="F21" i="9"/>
  <c r="N48" i="8"/>
  <c r="N49" i="8"/>
  <c r="N50" i="8" s="1"/>
  <c r="M48" i="8"/>
  <c r="M49" i="8"/>
  <c r="M50" i="8" s="1"/>
  <c r="K48" i="8"/>
  <c r="K49" i="8"/>
  <c r="K50" i="8" s="1"/>
  <c r="J48" i="8"/>
  <c r="J49" i="8"/>
  <c r="J50" i="8" s="1"/>
  <c r="F66" i="9"/>
  <c r="D24" i="9"/>
  <c r="F24" i="9" s="1"/>
  <c r="D9" i="9"/>
  <c r="F9" i="9" s="1"/>
  <c r="D54" i="9"/>
  <c r="F54" i="9" s="1"/>
  <c r="D84" i="9"/>
  <c r="F84" i="9" s="1"/>
  <c r="D39" i="9"/>
  <c r="F39" i="9" s="1"/>
  <c r="D69" i="9"/>
  <c r="F69" i="9" s="1"/>
  <c r="F81" i="9"/>
  <c r="I52" i="8" l="1"/>
  <c r="L12" i="4"/>
  <c r="E60" i="9" s="1"/>
  <c r="F60" i="9" s="1"/>
  <c r="E38" i="9"/>
  <c r="I21" i="4"/>
  <c r="E14" i="9" s="1"/>
  <c r="L21" i="4"/>
  <c r="E59" i="9" s="1"/>
  <c r="N52" i="8"/>
  <c r="N12" i="4"/>
  <c r="E90" i="9" s="1"/>
  <c r="F90" i="9" s="1"/>
  <c r="M19" i="4"/>
  <c r="E73" i="9" s="1"/>
  <c r="E83" i="9"/>
  <c r="E23" i="9"/>
  <c r="D38" i="9"/>
  <c r="D68" i="9"/>
  <c r="F68" i="9" s="1"/>
  <c r="D23" i="9"/>
  <c r="D53" i="9"/>
  <c r="D83" i="9"/>
  <c r="D8" i="9"/>
  <c r="E53" i="9"/>
  <c r="G29" i="8"/>
  <c r="G35" i="8" s="1"/>
  <c r="G15" i="4"/>
  <c r="G27" i="4" s="1"/>
  <c r="M29" i="8"/>
  <c r="M35" i="8" s="1"/>
  <c r="M15" i="4"/>
  <c r="M27" i="4" s="1"/>
  <c r="E8" i="9"/>
  <c r="E88" i="9"/>
  <c r="N21" i="4"/>
  <c r="E89" i="9" s="1"/>
  <c r="E43" i="9"/>
  <c r="K21" i="4"/>
  <c r="E44" i="9" s="1"/>
  <c r="E28" i="9"/>
  <c r="J21" i="4"/>
  <c r="E29" i="9" s="1"/>
  <c r="D58" i="9"/>
  <c r="F58" i="9" s="1"/>
  <c r="D13" i="9"/>
  <c r="F13" i="9" s="1"/>
  <c r="D28" i="9"/>
  <c r="D88" i="9"/>
  <c r="D43" i="9"/>
  <c r="D73" i="9"/>
  <c r="F21" i="4"/>
  <c r="M21" i="4" l="1"/>
  <c r="E74" i="9" s="1"/>
  <c r="F38" i="9"/>
  <c r="F23" i="9"/>
  <c r="F8" i="9"/>
  <c r="F83" i="9"/>
  <c r="F53" i="9"/>
  <c r="F43" i="9"/>
  <c r="F88" i="9"/>
  <c r="F73" i="9"/>
  <c r="F28" i="9"/>
  <c r="D89" i="9"/>
  <c r="F89" i="9" s="1"/>
  <c r="D59" i="9"/>
  <c r="F59" i="9" s="1"/>
  <c r="D14" i="9"/>
  <c r="F14" i="9" s="1"/>
  <c r="D74" i="9"/>
  <c r="D44" i="9"/>
  <c r="F44" i="9" s="1"/>
  <c r="D29" i="9"/>
  <c r="F29" i="9" s="1"/>
  <c r="F74" i="9" l="1"/>
</calcChain>
</file>

<file path=xl/sharedStrings.xml><?xml version="1.0" encoding="utf-8"?>
<sst xmlns="http://schemas.openxmlformats.org/spreadsheetml/2006/main" count="369" uniqueCount="168">
  <si>
    <t>直近期末</t>
    <rPh sb="0" eb="2">
      <t>チョッキン</t>
    </rPh>
    <rPh sb="2" eb="4">
      <t>キマツ</t>
    </rPh>
    <phoneticPr fontId="2"/>
  </si>
  <si>
    <t>計</t>
    <rPh sb="0" eb="1">
      <t>ケイ</t>
    </rPh>
    <phoneticPr fontId="2"/>
  </si>
  <si>
    <t>営業利益</t>
    <rPh sb="0" eb="2">
      <t>エイギョウ</t>
    </rPh>
    <rPh sb="2" eb="4">
      <t>リエキ</t>
    </rPh>
    <phoneticPr fontId="2"/>
  </si>
  <si>
    <t>既存事業</t>
    <rPh sb="0" eb="2">
      <t>キソン</t>
    </rPh>
    <rPh sb="2" eb="4">
      <t>ジギョウ</t>
    </rPh>
    <phoneticPr fontId="2"/>
  </si>
  <si>
    <t>１年後</t>
    <rPh sb="1" eb="3">
      <t>ネンゴ</t>
    </rPh>
    <phoneticPr fontId="2"/>
  </si>
  <si>
    <t>２年後</t>
    <rPh sb="1" eb="3">
      <t>ネンゴ</t>
    </rPh>
    <phoneticPr fontId="2"/>
  </si>
  <si>
    <t>３年後</t>
    <rPh sb="1" eb="3">
      <t>ネンゴ</t>
    </rPh>
    <phoneticPr fontId="2"/>
  </si>
  <si>
    <t>４年後</t>
    <rPh sb="1" eb="3">
      <t>ネンゴ</t>
    </rPh>
    <phoneticPr fontId="2"/>
  </si>
  <si>
    <t>５年後</t>
    <rPh sb="1" eb="3">
      <t>ネンゴ</t>
    </rPh>
    <phoneticPr fontId="2"/>
  </si>
  <si>
    <t>(単位：千円）</t>
    <rPh sb="1" eb="3">
      <t>タンイ</t>
    </rPh>
    <rPh sb="4" eb="6">
      <t>センエン</t>
    </rPh>
    <phoneticPr fontId="2"/>
  </si>
  <si>
    <t>新規事業</t>
    <rPh sb="0" eb="2">
      <t>シンキ</t>
    </rPh>
    <rPh sb="2" eb="4">
      <t>ジギョウ</t>
    </rPh>
    <phoneticPr fontId="2"/>
  </si>
  <si>
    <t>（別表３）</t>
    <rPh sb="1" eb="3">
      <t>ベッピョウ</t>
    </rPh>
    <phoneticPr fontId="7"/>
  </si>
  <si>
    <t>経営計画及び資金計画</t>
    <rPh sb="0" eb="2">
      <t>ケイエイ</t>
    </rPh>
    <rPh sb="2" eb="4">
      <t>ケイカク</t>
    </rPh>
    <rPh sb="4" eb="5">
      <t>オヨ</t>
    </rPh>
    <rPh sb="6" eb="8">
      <t>シキン</t>
    </rPh>
    <rPh sb="8" eb="10">
      <t>ケイカク</t>
    </rPh>
    <phoneticPr fontId="7"/>
  </si>
  <si>
    <t>（単位   千円）</t>
    <rPh sb="1" eb="3">
      <t>タンイ</t>
    </rPh>
    <rPh sb="6" eb="8">
      <t>センエン</t>
    </rPh>
    <phoneticPr fontId="7"/>
  </si>
  <si>
    <t>２年前</t>
    <rPh sb="1" eb="3">
      <t>ネンマエ</t>
    </rPh>
    <phoneticPr fontId="7"/>
  </si>
  <si>
    <t>１年前</t>
    <rPh sb="1" eb="3">
      <t>ネンマエ</t>
    </rPh>
    <phoneticPr fontId="7"/>
  </si>
  <si>
    <t>直近期末</t>
    <rPh sb="0" eb="2">
      <t>チョッキン</t>
    </rPh>
    <rPh sb="2" eb="4">
      <t>キマツ</t>
    </rPh>
    <phoneticPr fontId="7"/>
  </si>
  <si>
    <t>１年後</t>
    <rPh sb="1" eb="3">
      <t>ネンゴ</t>
    </rPh>
    <phoneticPr fontId="7"/>
  </si>
  <si>
    <t>２年後</t>
    <rPh sb="1" eb="3">
      <t>ネンゴ</t>
    </rPh>
    <phoneticPr fontId="7"/>
  </si>
  <si>
    <t>３年後</t>
    <rPh sb="1" eb="3">
      <t>ネンゴ</t>
    </rPh>
    <phoneticPr fontId="7"/>
  </si>
  <si>
    <t>４年後</t>
    <rPh sb="1" eb="3">
      <t>ネンゴ</t>
    </rPh>
    <phoneticPr fontId="7"/>
  </si>
  <si>
    <t>５年後</t>
    <rPh sb="1" eb="3">
      <t>ネンゴ</t>
    </rPh>
    <phoneticPr fontId="7"/>
  </si>
  <si>
    <t>①売上高</t>
    <rPh sb="1" eb="3">
      <t>ウリアゲ</t>
    </rPh>
    <rPh sb="3" eb="4">
      <t>タカ</t>
    </rPh>
    <phoneticPr fontId="7"/>
  </si>
  <si>
    <t>②売上原価</t>
    <rPh sb="1" eb="3">
      <t>ウリアゲ</t>
    </rPh>
    <rPh sb="3" eb="5">
      <t>ゲンカ</t>
    </rPh>
    <phoneticPr fontId="7"/>
  </si>
  <si>
    <t>③売上総利益
　(①－②）</t>
    <rPh sb="1" eb="3">
      <t>ウリアゲ</t>
    </rPh>
    <rPh sb="3" eb="6">
      <t>ソウリエキ</t>
    </rPh>
    <phoneticPr fontId="7"/>
  </si>
  <si>
    <t>④販売費及び
　一般管理費</t>
    <rPh sb="1" eb="4">
      <t>ハンバイヒ</t>
    </rPh>
    <rPh sb="4" eb="5">
      <t>オヨ</t>
    </rPh>
    <rPh sb="8" eb="10">
      <t>イッパン</t>
    </rPh>
    <rPh sb="10" eb="13">
      <t>カンリヒ</t>
    </rPh>
    <phoneticPr fontId="7"/>
  </si>
  <si>
    <t>⑤営業利益</t>
    <rPh sb="1" eb="3">
      <t>エイギョウ</t>
    </rPh>
    <rPh sb="3" eb="5">
      <t>リエキ</t>
    </rPh>
    <phoneticPr fontId="7"/>
  </si>
  <si>
    <t>⑧人件費</t>
    <rPh sb="1" eb="4">
      <t>ジンケンヒ</t>
    </rPh>
    <phoneticPr fontId="7"/>
  </si>
  <si>
    <t>⑨設備投資額</t>
    <rPh sb="1" eb="3">
      <t>セツビ</t>
    </rPh>
    <rPh sb="3" eb="5">
      <t>トウシ</t>
    </rPh>
    <rPh sb="5" eb="6">
      <t>ガク</t>
    </rPh>
    <phoneticPr fontId="7"/>
  </si>
  <si>
    <t>⑩運転資金</t>
    <rPh sb="1" eb="3">
      <t>ウンテン</t>
    </rPh>
    <rPh sb="3" eb="5">
      <t>シキン</t>
    </rPh>
    <phoneticPr fontId="7"/>
  </si>
  <si>
    <t>普通償却額</t>
    <rPh sb="0" eb="2">
      <t>フツウ</t>
    </rPh>
    <rPh sb="2" eb="4">
      <t>ショウキャク</t>
    </rPh>
    <rPh sb="4" eb="5">
      <t>ガク</t>
    </rPh>
    <phoneticPr fontId="7"/>
  </si>
  <si>
    <t>特別償却額</t>
    <rPh sb="0" eb="2">
      <t>トクベツ</t>
    </rPh>
    <rPh sb="2" eb="5">
      <t>ショウキャクガク</t>
    </rPh>
    <phoneticPr fontId="7"/>
  </si>
  <si>
    <t>⑪減価償却費</t>
    <rPh sb="1" eb="3">
      <t>ゲンカ</t>
    </rPh>
    <rPh sb="3" eb="5">
      <t>ショウキャク</t>
    </rPh>
    <rPh sb="5" eb="6">
      <t>ヒ</t>
    </rPh>
    <phoneticPr fontId="7"/>
  </si>
  <si>
    <t>⑫付加価値額　　　　　（⑤＋⑧＋⑪）</t>
    <rPh sb="1" eb="3">
      <t>フカ</t>
    </rPh>
    <rPh sb="3" eb="5">
      <t>カチ</t>
    </rPh>
    <rPh sb="5" eb="6">
      <t>ガク</t>
    </rPh>
    <phoneticPr fontId="7"/>
  </si>
  <si>
    <t>⑬従業員数</t>
    <rPh sb="1" eb="4">
      <t>ジュウギョウイン</t>
    </rPh>
    <rPh sb="4" eb="5">
      <t>スウ</t>
    </rPh>
    <phoneticPr fontId="7"/>
  </si>
  <si>
    <t>⑭一人当たりの付加価値額（⑫÷⑬）</t>
    <rPh sb="1" eb="3">
      <t>ヒトリ</t>
    </rPh>
    <rPh sb="3" eb="4">
      <t>ア</t>
    </rPh>
    <rPh sb="7" eb="9">
      <t>フカ</t>
    </rPh>
    <rPh sb="9" eb="11">
      <t>カチ</t>
    </rPh>
    <rPh sb="11" eb="12">
      <t>ガク</t>
    </rPh>
    <phoneticPr fontId="7"/>
  </si>
  <si>
    <t>政府系金融
機関借入</t>
    <rPh sb="0" eb="3">
      <t>セイフケイ</t>
    </rPh>
    <rPh sb="3" eb="5">
      <t>キンユウ</t>
    </rPh>
    <rPh sb="6" eb="8">
      <t>キカン</t>
    </rPh>
    <rPh sb="8" eb="10">
      <t>カリイレ</t>
    </rPh>
    <phoneticPr fontId="7"/>
  </si>
  <si>
    <t>－</t>
    <phoneticPr fontId="7"/>
  </si>
  <si>
    <t>民間金融機
関借入</t>
    <rPh sb="0" eb="2">
      <t>ミンカン</t>
    </rPh>
    <rPh sb="2" eb="4">
      <t>キンユウ</t>
    </rPh>
    <rPh sb="4" eb="5">
      <t>キ</t>
    </rPh>
    <rPh sb="6" eb="7">
      <t>セキ</t>
    </rPh>
    <rPh sb="7" eb="9">
      <t>カリイレ</t>
    </rPh>
    <phoneticPr fontId="7"/>
  </si>
  <si>
    <t>自己資金</t>
    <rPh sb="0" eb="2">
      <t>ジコ</t>
    </rPh>
    <rPh sb="2" eb="4">
      <t>シキン</t>
    </rPh>
    <phoneticPr fontId="7"/>
  </si>
  <si>
    <t>その他</t>
    <rPh sb="2" eb="3">
      <t>ホカ</t>
    </rPh>
    <phoneticPr fontId="7"/>
  </si>
  <si>
    <t>　合　計</t>
    <rPh sb="1" eb="2">
      <t>ゴウ</t>
    </rPh>
    <rPh sb="3" eb="4">
      <t>ケイ</t>
    </rPh>
    <phoneticPr fontId="7"/>
  </si>
  <si>
    <t>（単位：人）</t>
    <rPh sb="1" eb="3">
      <t>タンイ</t>
    </rPh>
    <rPh sb="4" eb="5">
      <t>ニン</t>
    </rPh>
    <phoneticPr fontId="2"/>
  </si>
  <si>
    <t>１年前</t>
    <rPh sb="1" eb="3">
      <t>ネンマエ</t>
    </rPh>
    <phoneticPr fontId="2"/>
  </si>
  <si>
    <t>２年前</t>
    <rPh sb="1" eb="3">
      <t>ネンマエ</t>
    </rPh>
    <phoneticPr fontId="2"/>
  </si>
  <si>
    <t>政府系金融機関</t>
    <rPh sb="0" eb="3">
      <t>セイフケイ</t>
    </rPh>
    <rPh sb="3" eb="5">
      <t>キンユウ</t>
    </rPh>
    <rPh sb="5" eb="7">
      <t>キカン</t>
    </rPh>
    <phoneticPr fontId="2"/>
  </si>
  <si>
    <t>民間金融機関</t>
    <rPh sb="0" eb="2">
      <t>ミンカン</t>
    </rPh>
    <rPh sb="2" eb="4">
      <t>キンユウ</t>
    </rPh>
    <rPh sb="4" eb="6">
      <t>キカン</t>
    </rPh>
    <phoneticPr fontId="2"/>
  </si>
  <si>
    <t>自己資金</t>
    <rPh sb="0" eb="2">
      <t>ジコ</t>
    </rPh>
    <rPh sb="2" eb="4">
      <t>シキン</t>
    </rPh>
    <phoneticPr fontId="2"/>
  </si>
  <si>
    <t>その他</t>
    <rPh sb="2" eb="3">
      <t>タ</t>
    </rPh>
    <phoneticPr fontId="2"/>
  </si>
  <si>
    <t>資金調達額</t>
    <rPh sb="0" eb="2">
      <t>シキン</t>
    </rPh>
    <rPh sb="2" eb="4">
      <t>チョウタツ</t>
    </rPh>
    <rPh sb="4" eb="5">
      <t>ガク</t>
    </rPh>
    <phoneticPr fontId="2"/>
  </si>
  <si>
    <t>減価償却費(特別)</t>
    <rPh sb="0" eb="2">
      <t>ゲンカ</t>
    </rPh>
    <rPh sb="2" eb="4">
      <t>ショウキャク</t>
    </rPh>
    <rPh sb="4" eb="5">
      <t>ヒ</t>
    </rPh>
    <rPh sb="6" eb="8">
      <t>トクベツ</t>
    </rPh>
    <phoneticPr fontId="2"/>
  </si>
  <si>
    <t>■資金計画</t>
    <rPh sb="1" eb="3">
      <t>シキン</t>
    </rPh>
    <rPh sb="3" eb="5">
      <t>ケイカク</t>
    </rPh>
    <phoneticPr fontId="2"/>
  </si>
  <si>
    <t>運転資金</t>
  </si>
  <si>
    <t>設備投資額</t>
  </si>
  <si>
    <t>必要資金</t>
    <rPh sb="0" eb="2">
      <t>ヒツヨウ</t>
    </rPh>
    <rPh sb="2" eb="4">
      <t>シキン</t>
    </rPh>
    <phoneticPr fontId="2"/>
  </si>
  <si>
    <t>減価償却費(普通)</t>
    <rPh sb="0" eb="2">
      <t>ゲンカ</t>
    </rPh>
    <rPh sb="2" eb="4">
      <t>ショウキャク</t>
    </rPh>
    <rPh sb="4" eb="5">
      <t>ヒ</t>
    </rPh>
    <rPh sb="6" eb="8">
      <t>フツウ</t>
    </rPh>
    <phoneticPr fontId="2"/>
  </si>
  <si>
    <t>■指標</t>
    <rPh sb="1" eb="3">
      <t>シヒョウ</t>
    </rPh>
    <phoneticPr fontId="2"/>
  </si>
  <si>
    <t>付加価値額</t>
    <rPh sb="0" eb="2">
      <t>フカ</t>
    </rPh>
    <rPh sb="2" eb="4">
      <t>カチ</t>
    </rPh>
    <rPh sb="4" eb="5">
      <t>ガク</t>
    </rPh>
    <phoneticPr fontId="2"/>
  </si>
  <si>
    <t>一人当たり付加価値額</t>
    <rPh sb="0" eb="2">
      <t>ヒトリ</t>
    </rPh>
    <rPh sb="2" eb="3">
      <t>ア</t>
    </rPh>
    <rPh sb="5" eb="7">
      <t>フカ</t>
    </rPh>
    <rPh sb="7" eb="9">
      <t>カチ</t>
    </rPh>
    <rPh sb="9" eb="10">
      <t>ガク</t>
    </rPh>
    <phoneticPr fontId="2"/>
  </si>
  <si>
    <t>伸び率</t>
    <rPh sb="0" eb="1">
      <t>ノ</t>
    </rPh>
    <rPh sb="2" eb="3">
      <t>リツ</t>
    </rPh>
    <phoneticPr fontId="2"/>
  </si>
  <si>
    <t>目標最終期</t>
    <rPh sb="0" eb="2">
      <t>モクヒョウ</t>
    </rPh>
    <rPh sb="2" eb="4">
      <t>サイシュウ</t>
    </rPh>
    <rPh sb="4" eb="5">
      <t>キ</t>
    </rPh>
    <phoneticPr fontId="2"/>
  </si>
  <si>
    <t>（％）</t>
    <phoneticPr fontId="2"/>
  </si>
  <si>
    <t>売上高</t>
  </si>
  <si>
    <t>売上原価</t>
  </si>
  <si>
    <t>販管費</t>
  </si>
  <si>
    <t>３年計画</t>
    <rPh sb="1" eb="2">
      <t>ネン</t>
    </rPh>
    <rPh sb="2" eb="4">
      <t>ケイカク</t>
    </rPh>
    <phoneticPr fontId="2"/>
  </si>
  <si>
    <t>４年計画</t>
    <rPh sb="1" eb="2">
      <t>ネン</t>
    </rPh>
    <rPh sb="2" eb="4">
      <t>ケイカク</t>
    </rPh>
    <phoneticPr fontId="2"/>
  </si>
  <si>
    <t>５年計画</t>
    <rPh sb="1" eb="2">
      <t>ネン</t>
    </rPh>
    <rPh sb="2" eb="4">
      <t>ケイカク</t>
    </rPh>
    <phoneticPr fontId="2"/>
  </si>
  <si>
    <t>労務費対象人数</t>
    <rPh sb="0" eb="3">
      <t>ロウムヒ</t>
    </rPh>
    <rPh sb="3" eb="5">
      <t>タイショウ</t>
    </rPh>
    <rPh sb="5" eb="7">
      <t>ニンズウ</t>
    </rPh>
    <phoneticPr fontId="2"/>
  </si>
  <si>
    <t>　　（シート２）</t>
    <phoneticPr fontId="2"/>
  </si>
  <si>
    <t>⑮資金調達額(⑨＋⑩）</t>
    <phoneticPr fontId="7"/>
  </si>
  <si>
    <t>科目別内訳（換算値）</t>
    <rPh sb="0" eb="2">
      <t>カモク</t>
    </rPh>
    <rPh sb="2" eb="3">
      <t>ベツ</t>
    </rPh>
    <rPh sb="3" eb="5">
      <t>ウチワケ</t>
    </rPh>
    <rPh sb="6" eb="8">
      <t>カンサン</t>
    </rPh>
    <rPh sb="8" eb="9">
      <t>チ</t>
    </rPh>
    <phoneticPr fontId="2"/>
  </si>
  <si>
    <t>計（換算値）</t>
    <rPh sb="0" eb="1">
      <t>ケイ</t>
    </rPh>
    <rPh sb="2" eb="4">
      <t>カンサン</t>
    </rPh>
    <rPh sb="4" eb="5">
      <t>チ</t>
    </rPh>
    <phoneticPr fontId="2"/>
  </si>
  <si>
    <t>■人員配分（換算値）</t>
    <rPh sb="1" eb="3">
      <t>ジンイン</t>
    </rPh>
    <rPh sb="3" eb="5">
      <t>ハイブン</t>
    </rPh>
    <rPh sb="6" eb="8">
      <t>カンサン</t>
    </rPh>
    <rPh sb="8" eb="9">
      <t>チ</t>
    </rPh>
    <phoneticPr fontId="2"/>
  </si>
  <si>
    <t>営業利益①</t>
    <phoneticPr fontId="2"/>
  </si>
  <si>
    <t>６年後</t>
    <rPh sb="1" eb="3">
      <t>ネンゴ</t>
    </rPh>
    <phoneticPr fontId="7"/>
  </si>
  <si>
    <t>７年後</t>
    <rPh sb="1" eb="3">
      <t>ネンゴ</t>
    </rPh>
    <phoneticPr fontId="7"/>
  </si>
  <si>
    <t>８年後</t>
    <rPh sb="1" eb="3">
      <t>ネンゴ</t>
    </rPh>
    <phoneticPr fontId="7"/>
  </si>
  <si>
    <t>⑥経常利益</t>
    <rPh sb="1" eb="3">
      <t>ケイジョウ</t>
    </rPh>
    <rPh sb="3" eb="5">
      <t>リエキ</t>
    </rPh>
    <phoneticPr fontId="7"/>
  </si>
  <si>
    <t>⑦給与支給総額</t>
    <rPh sb="1" eb="7">
      <t>キュウヨシキュウソウガク</t>
    </rPh>
    <phoneticPr fontId="7"/>
  </si>
  <si>
    <t>６年後</t>
    <rPh sb="1" eb="3">
      <t>ネンゴ</t>
    </rPh>
    <phoneticPr fontId="2"/>
  </si>
  <si>
    <t>７年後</t>
    <rPh sb="1" eb="3">
      <t>ネンゴ</t>
    </rPh>
    <phoneticPr fontId="2"/>
  </si>
  <si>
    <t>８年後</t>
    <rPh sb="1" eb="3">
      <t>ネンゴ</t>
    </rPh>
    <phoneticPr fontId="2"/>
  </si>
  <si>
    <t>給与支給総額</t>
    <rPh sb="0" eb="6">
      <t>キュウヨシキュウソウガク</t>
    </rPh>
    <phoneticPr fontId="2"/>
  </si>
  <si>
    <t>６年計画</t>
    <rPh sb="1" eb="2">
      <t>ネン</t>
    </rPh>
    <rPh sb="2" eb="4">
      <t>ケイカク</t>
    </rPh>
    <phoneticPr fontId="2"/>
  </si>
  <si>
    <t>７年計画</t>
    <rPh sb="1" eb="2">
      <t>ネン</t>
    </rPh>
    <rPh sb="2" eb="4">
      <t>ケイカク</t>
    </rPh>
    <phoneticPr fontId="2"/>
  </si>
  <si>
    <t>８年計画</t>
    <rPh sb="1" eb="2">
      <t>ネン</t>
    </rPh>
    <rPh sb="2" eb="4">
      <t>ケイカク</t>
    </rPh>
    <phoneticPr fontId="2"/>
  </si>
  <si>
    <t>経常利益</t>
    <phoneticPr fontId="2"/>
  </si>
  <si>
    <r>
      <t>【</t>
    </r>
    <r>
      <rPr>
        <b/>
        <sz val="12"/>
        <color indexed="10"/>
        <rFont val="ＭＳ ゴシック"/>
        <family val="3"/>
        <charset val="128"/>
      </rPr>
      <t>既存事業</t>
    </r>
    <r>
      <rPr>
        <b/>
        <sz val="12"/>
        <rFont val="ＭＳ ゴシック"/>
        <family val="3"/>
        <charset val="128"/>
      </rPr>
      <t>の売上計画等】</t>
    </r>
    <rPh sb="1" eb="3">
      <t>キソン</t>
    </rPh>
    <rPh sb="3" eb="5">
      <t>ジギョウ</t>
    </rPh>
    <rPh sb="6" eb="8">
      <t>ウリアゲ</t>
    </rPh>
    <rPh sb="8" eb="10">
      <t>ケイカク</t>
    </rPh>
    <rPh sb="10" eb="11">
      <t>ナド</t>
    </rPh>
    <phoneticPr fontId="2"/>
  </si>
  <si>
    <t>専従者給与</t>
    <rPh sb="0" eb="5">
      <t>センジュウシャキュウヨ</t>
    </rPh>
    <phoneticPr fontId="2"/>
  </si>
  <si>
    <t>福利厚生費</t>
    <rPh sb="0" eb="5">
      <t>フクリコウセイヒ</t>
    </rPh>
    <phoneticPr fontId="2"/>
  </si>
  <si>
    <t>売上（収入）金額</t>
    <rPh sb="0" eb="2">
      <t>ウリアゲ</t>
    </rPh>
    <rPh sb="3" eb="5">
      <t>シュウニュウ</t>
    </rPh>
    <rPh sb="6" eb="8">
      <t>キンガク</t>
    </rPh>
    <phoneticPr fontId="2"/>
  </si>
  <si>
    <t>給与賃金</t>
    <rPh sb="0" eb="2">
      <t>キュウヨ</t>
    </rPh>
    <rPh sb="2" eb="4">
      <t>チンギン</t>
    </rPh>
    <phoneticPr fontId="2"/>
  </si>
  <si>
    <t>外注工賃</t>
    <rPh sb="0" eb="2">
      <t>ガイチュウ</t>
    </rPh>
    <rPh sb="2" eb="4">
      <t>コウチン</t>
    </rPh>
    <phoneticPr fontId="2"/>
  </si>
  <si>
    <t>個人事業主</t>
    <rPh sb="0" eb="5">
      <t>コジンジギョウヌシ</t>
    </rPh>
    <phoneticPr fontId="2"/>
  </si>
  <si>
    <t>個人事業主</t>
    <rPh sb="0" eb="2">
      <t>コジン</t>
    </rPh>
    <rPh sb="2" eb="5">
      <t>ジギョウヌシ</t>
    </rPh>
    <phoneticPr fontId="2"/>
  </si>
  <si>
    <t>屋号等</t>
    <rPh sb="0" eb="2">
      <t>ヤゴウ</t>
    </rPh>
    <rPh sb="2" eb="3">
      <t>トウ</t>
    </rPh>
    <phoneticPr fontId="2"/>
  </si>
  <si>
    <r>
      <t>【全体の売上計画（既存事業＋新事業）</t>
    </r>
    <r>
      <rPr>
        <b/>
        <sz val="12"/>
        <color indexed="10"/>
        <rFont val="ＭＳ ゴシック"/>
        <family val="3"/>
        <charset val="128"/>
      </rPr>
      <t>自動出力</t>
    </r>
    <r>
      <rPr>
        <b/>
        <sz val="12"/>
        <rFont val="ＭＳ ゴシック"/>
        <family val="3"/>
        <charset val="128"/>
      </rPr>
      <t>】</t>
    </r>
    <rPh sb="1" eb="3">
      <t>ゼンタイ</t>
    </rPh>
    <rPh sb="4" eb="6">
      <t>ウリアゲ</t>
    </rPh>
    <rPh sb="6" eb="8">
      <t>ケイカク</t>
    </rPh>
    <rPh sb="9" eb="11">
      <t>キソン</t>
    </rPh>
    <rPh sb="11" eb="13">
      <t>ジギョウ</t>
    </rPh>
    <rPh sb="14" eb="15">
      <t>シン</t>
    </rPh>
    <rPh sb="15" eb="17">
      <t>ジギョウ</t>
    </rPh>
    <rPh sb="18" eb="20">
      <t>ジドウ</t>
    </rPh>
    <rPh sb="20" eb="22">
      <t>シュツリョク</t>
    </rPh>
    <phoneticPr fontId="2"/>
  </si>
  <si>
    <t>参加特定事業者名　　　　　　　　</t>
    <rPh sb="0" eb="2">
      <t>サンカ</t>
    </rPh>
    <rPh sb="2" eb="4">
      <t>トクテイ</t>
    </rPh>
    <rPh sb="4" eb="7">
      <t>ジギョウシャ</t>
    </rPh>
    <rPh sb="7" eb="8">
      <t>メイ</t>
    </rPh>
    <phoneticPr fontId="7"/>
  </si>
  <si>
    <t>リース料</t>
    <rPh sb="3" eb="4">
      <t>リョウ</t>
    </rPh>
    <phoneticPr fontId="2"/>
  </si>
  <si>
    <t>経　　費</t>
    <rPh sb="0" eb="1">
      <t>ヘ</t>
    </rPh>
    <rPh sb="3" eb="4">
      <t>ヒ</t>
    </rPh>
    <phoneticPr fontId="2"/>
  </si>
  <si>
    <t>利子割引料</t>
    <phoneticPr fontId="2"/>
  </si>
  <si>
    <t>( 年12月期)</t>
    <rPh sb="2" eb="3">
      <t>ネン</t>
    </rPh>
    <rPh sb="5" eb="6">
      <t>ガツ</t>
    </rPh>
    <rPh sb="6" eb="7">
      <t>キ</t>
    </rPh>
    <phoneticPr fontId="2"/>
  </si>
  <si>
    <t>　　　計（差引原価）</t>
    <rPh sb="3" eb="4">
      <t>ケイ</t>
    </rPh>
    <rPh sb="5" eb="7">
      <t>サシヒキ</t>
    </rPh>
    <rPh sb="7" eb="9">
      <t>ゲンカ</t>
    </rPh>
    <phoneticPr fontId="2"/>
  </si>
  <si>
    <t>専従者</t>
    <rPh sb="0" eb="3">
      <t>センジュウシャ</t>
    </rPh>
    <phoneticPr fontId="2"/>
  </si>
  <si>
    <t>専従者</t>
    <phoneticPr fontId="2"/>
  </si>
  <si>
    <t>青色申告特別控除前の所得金額</t>
    <rPh sb="0" eb="2">
      <t>アオイロ</t>
    </rPh>
    <rPh sb="2" eb="4">
      <t>シンコク</t>
    </rPh>
    <rPh sb="4" eb="6">
      <t>トクベツ</t>
    </rPh>
    <rPh sb="6" eb="7">
      <t>ヒカエ</t>
    </rPh>
    <rPh sb="7" eb="8">
      <t>ジ</t>
    </rPh>
    <rPh sb="8" eb="9">
      <t>マエ</t>
    </rPh>
    <rPh sb="10" eb="12">
      <t>ショトク</t>
    </rPh>
    <rPh sb="12" eb="14">
      <t>キンガク</t>
    </rPh>
    <phoneticPr fontId="2"/>
  </si>
  <si>
    <t>労務費（給与賃金）</t>
    <rPh sb="0" eb="3">
      <t>ロウムヒ</t>
    </rPh>
    <rPh sb="4" eb="6">
      <t>キュウヨ</t>
    </rPh>
    <rPh sb="6" eb="8">
      <t>チンギン</t>
    </rPh>
    <phoneticPr fontId="2"/>
  </si>
  <si>
    <t>給与賃金対象人数</t>
    <rPh sb="0" eb="2">
      <t>キュウヨ</t>
    </rPh>
    <rPh sb="2" eb="4">
      <t>チンギン</t>
    </rPh>
    <rPh sb="4" eb="6">
      <t>タイショウ</t>
    </rPh>
    <rPh sb="6" eb="8">
      <t>ニンズウ</t>
    </rPh>
    <phoneticPr fontId="2"/>
  </si>
  <si>
    <t>【過去３期決算実績データ】</t>
    <rPh sb="1" eb="3">
      <t>カコ</t>
    </rPh>
    <rPh sb="4" eb="5">
      <t>キ</t>
    </rPh>
    <rPh sb="5" eb="7">
      <t>ケッサン</t>
    </rPh>
    <rPh sb="7" eb="9">
      <t>ジッセキ</t>
    </rPh>
    <phoneticPr fontId="2"/>
  </si>
  <si>
    <t xml:space="preserve">上記以外　　 　 </t>
    <rPh sb="0" eb="2">
      <t>ジョウキ</t>
    </rPh>
    <rPh sb="2" eb="4">
      <t>イガイ</t>
    </rPh>
    <phoneticPr fontId="2"/>
  </si>
  <si>
    <t>差引金額(売上総利益)　</t>
    <rPh sb="0" eb="2">
      <t>サシヒキ</t>
    </rPh>
    <rPh sb="2" eb="4">
      <t>キンガク</t>
    </rPh>
    <rPh sb="5" eb="7">
      <t>ウリアゲ</t>
    </rPh>
    <rPh sb="7" eb="10">
      <t>ソウリエキ</t>
    </rPh>
    <phoneticPr fontId="2"/>
  </si>
  <si>
    <t xml:space="preserve">営業利益　　　　   </t>
    <rPh sb="0" eb="2">
      <t>エイギョウ</t>
    </rPh>
    <rPh sb="2" eb="4">
      <t>リエキ</t>
    </rPh>
    <phoneticPr fontId="2"/>
  </si>
  <si>
    <t>運転資金　　　</t>
    <phoneticPr fontId="2"/>
  </si>
  <si>
    <r>
      <t xml:space="preserve">２年前
</t>
    </r>
    <r>
      <rPr>
        <sz val="8"/>
        <color rgb="FFFF0000"/>
        <rFont val="ＭＳ ゴシック"/>
        <family val="3"/>
        <charset val="128"/>
      </rPr>
      <t>※自動出力</t>
    </r>
    <rPh sb="1" eb="3">
      <t>ネンマエ</t>
    </rPh>
    <phoneticPr fontId="2"/>
  </si>
  <si>
    <r>
      <t xml:space="preserve">１年前
</t>
    </r>
    <r>
      <rPr>
        <sz val="8"/>
        <color rgb="FFFF0000"/>
        <rFont val="ＭＳ ゴシック"/>
        <family val="3"/>
        <charset val="128"/>
      </rPr>
      <t>※自動出力</t>
    </r>
    <rPh sb="1" eb="3">
      <t>ネンマエ</t>
    </rPh>
    <phoneticPr fontId="2"/>
  </si>
  <si>
    <r>
      <t xml:space="preserve">直近期末
</t>
    </r>
    <r>
      <rPr>
        <sz val="8"/>
        <color rgb="FFFF0000"/>
        <rFont val="ＭＳ ゴシック"/>
        <family val="3"/>
        <charset val="128"/>
      </rPr>
      <t>※自動出力</t>
    </r>
    <rPh sb="0" eb="2">
      <t>チョッキン</t>
    </rPh>
    <rPh sb="2" eb="4">
      <t>キマツ</t>
    </rPh>
    <phoneticPr fontId="2"/>
  </si>
  <si>
    <r>
      <t>■減価償却費等</t>
    </r>
    <r>
      <rPr>
        <b/>
        <sz val="11"/>
        <color rgb="FFFF0000"/>
        <rFont val="ＭＳ ゴシック"/>
        <family val="3"/>
        <charset val="128"/>
      </rPr>
      <t>（既存事業）</t>
    </r>
    <rPh sb="1" eb="3">
      <t>ゲンカ</t>
    </rPh>
    <rPh sb="3" eb="5">
      <t>ショウキャク</t>
    </rPh>
    <rPh sb="5" eb="6">
      <t>ヒ</t>
    </rPh>
    <rPh sb="6" eb="7">
      <t>トウ</t>
    </rPh>
    <rPh sb="8" eb="10">
      <t>キソン</t>
    </rPh>
    <rPh sb="10" eb="12">
      <t>ジギョウ</t>
    </rPh>
    <phoneticPr fontId="2"/>
  </si>
  <si>
    <t>減価償却費</t>
    <phoneticPr fontId="2"/>
  </si>
  <si>
    <t>普通償却額＋賃借料＋リース</t>
    <rPh sb="0" eb="2">
      <t>フツウ</t>
    </rPh>
    <rPh sb="2" eb="4">
      <t>ショウキャク</t>
    </rPh>
    <rPh sb="4" eb="5">
      <t>ガク</t>
    </rPh>
    <rPh sb="6" eb="9">
      <t>チンシャクリョウ</t>
    </rPh>
    <phoneticPr fontId="2"/>
  </si>
  <si>
    <t>特別償却額</t>
    <rPh sb="0" eb="2">
      <t>トクベツ</t>
    </rPh>
    <rPh sb="2" eb="4">
      <t>ショウキャク</t>
    </rPh>
    <rPh sb="4" eb="5">
      <t>ガク</t>
    </rPh>
    <phoneticPr fontId="2"/>
  </si>
  <si>
    <t>計　</t>
    <rPh sb="0" eb="1">
      <t>ケイ</t>
    </rPh>
    <phoneticPr fontId="2"/>
  </si>
  <si>
    <r>
      <t>■必要資金及び資金調達</t>
    </r>
    <r>
      <rPr>
        <b/>
        <sz val="11"/>
        <color rgb="FFFF0000"/>
        <rFont val="ＭＳ ゴシック"/>
        <family val="3"/>
        <charset val="128"/>
      </rPr>
      <t>（既存事業）</t>
    </r>
    <rPh sb="1" eb="3">
      <t>ヒツヨウ</t>
    </rPh>
    <rPh sb="3" eb="5">
      <t>シキン</t>
    </rPh>
    <rPh sb="5" eb="6">
      <t>オヨ</t>
    </rPh>
    <rPh sb="7" eb="9">
      <t>シキン</t>
    </rPh>
    <rPh sb="9" eb="11">
      <t>チョウタツ</t>
    </rPh>
    <rPh sb="12" eb="14">
      <t>キソン</t>
    </rPh>
    <rPh sb="14" eb="16">
      <t>ジギョウ</t>
    </rPh>
    <phoneticPr fontId="2"/>
  </si>
  <si>
    <t xml:space="preserve">運転資金 </t>
    <rPh sb="0" eb="2">
      <t>ウンテン</t>
    </rPh>
    <rPh sb="2" eb="4">
      <t>シキン</t>
    </rPh>
    <phoneticPr fontId="2"/>
  </si>
  <si>
    <r>
      <t>■人員配分</t>
    </r>
    <r>
      <rPr>
        <b/>
        <sz val="11"/>
        <color rgb="FFFF0000"/>
        <rFont val="ＭＳ ゴシック"/>
        <family val="3"/>
        <charset val="128"/>
      </rPr>
      <t>（既存事業）</t>
    </r>
    <rPh sb="1" eb="3">
      <t>ジンイン</t>
    </rPh>
    <rPh sb="3" eb="5">
      <t>ハイブン</t>
    </rPh>
    <rPh sb="6" eb="8">
      <t>キソン</t>
    </rPh>
    <rPh sb="8" eb="10">
      <t>ジギョウ</t>
    </rPh>
    <phoneticPr fontId="2"/>
  </si>
  <si>
    <r>
      <t>【</t>
    </r>
    <r>
      <rPr>
        <b/>
        <sz val="12"/>
        <color rgb="FFFF0000"/>
        <rFont val="ＭＳ ゴシック"/>
        <family val="3"/>
        <charset val="128"/>
      </rPr>
      <t>新事業</t>
    </r>
    <r>
      <rPr>
        <b/>
        <sz val="12"/>
        <rFont val="ＭＳ ゴシック"/>
        <family val="3"/>
        <charset val="128"/>
      </rPr>
      <t>の売上計画等】</t>
    </r>
    <rPh sb="1" eb="4">
      <t>シンジギョウ</t>
    </rPh>
    <rPh sb="5" eb="7">
      <t>ウリアゲ</t>
    </rPh>
    <rPh sb="7" eb="9">
      <t>ケイカク</t>
    </rPh>
    <rPh sb="9" eb="10">
      <t>ナド</t>
    </rPh>
    <phoneticPr fontId="2"/>
  </si>
  <si>
    <r>
      <t>■減価償却費等</t>
    </r>
    <r>
      <rPr>
        <b/>
        <sz val="11"/>
        <color rgb="FFFF0000"/>
        <rFont val="ＭＳ ゴシック"/>
        <family val="3"/>
        <charset val="128"/>
      </rPr>
      <t>(新事業）</t>
    </r>
    <rPh sb="1" eb="3">
      <t>ゲンカ</t>
    </rPh>
    <rPh sb="3" eb="5">
      <t>ショウキャク</t>
    </rPh>
    <rPh sb="5" eb="6">
      <t>ヒ</t>
    </rPh>
    <rPh sb="6" eb="7">
      <t>トウ</t>
    </rPh>
    <rPh sb="8" eb="11">
      <t>シンジギョウ</t>
    </rPh>
    <phoneticPr fontId="2"/>
  </si>
  <si>
    <r>
      <t>■必要資金及び資金調達</t>
    </r>
    <r>
      <rPr>
        <b/>
        <sz val="11"/>
        <color rgb="FFFF0000"/>
        <rFont val="ＭＳ ゴシック"/>
        <family val="3"/>
        <charset val="128"/>
      </rPr>
      <t>（新事業）</t>
    </r>
    <rPh sb="1" eb="3">
      <t>ヒツヨウ</t>
    </rPh>
    <rPh sb="3" eb="5">
      <t>シキン</t>
    </rPh>
    <rPh sb="5" eb="6">
      <t>オヨ</t>
    </rPh>
    <rPh sb="7" eb="9">
      <t>シキン</t>
    </rPh>
    <rPh sb="9" eb="11">
      <t>チョウタツ</t>
    </rPh>
    <rPh sb="12" eb="15">
      <t>シンジギョウ</t>
    </rPh>
    <phoneticPr fontId="2"/>
  </si>
  <si>
    <t>運転資金</t>
    <rPh sb="0" eb="2">
      <t>ウンテン</t>
    </rPh>
    <rPh sb="2" eb="4">
      <t>シキン</t>
    </rPh>
    <phoneticPr fontId="2"/>
  </si>
  <si>
    <t xml:space="preserve">       通常運転資金 </t>
    <rPh sb="7" eb="9">
      <t>ツウジョウ</t>
    </rPh>
    <rPh sb="9" eb="13">
      <t>ウンテンシキン</t>
    </rPh>
    <phoneticPr fontId="2"/>
  </si>
  <si>
    <t xml:space="preserve">       増加運転資金</t>
    <rPh sb="7" eb="9">
      <t>ゾウカ</t>
    </rPh>
    <rPh sb="9" eb="13">
      <t>ウンテンシキン</t>
    </rPh>
    <phoneticPr fontId="2"/>
  </si>
  <si>
    <r>
      <t>■人員配分</t>
    </r>
    <r>
      <rPr>
        <b/>
        <sz val="11"/>
        <color rgb="FFFF0000"/>
        <rFont val="ＭＳ ゴシック"/>
        <family val="3"/>
        <charset val="128"/>
      </rPr>
      <t>（新事業）</t>
    </r>
    <rPh sb="1" eb="3">
      <t>ジンイン</t>
    </rPh>
    <rPh sb="3" eb="5">
      <t>ハイブン</t>
    </rPh>
    <rPh sb="6" eb="9">
      <t>シンジギョウ</t>
    </rPh>
    <phoneticPr fontId="2"/>
  </si>
  <si>
    <t>福利厚生費</t>
    <phoneticPr fontId="2"/>
  </si>
  <si>
    <t>専従者給与</t>
    <phoneticPr fontId="2"/>
  </si>
  <si>
    <t>青色申告特別控除前の所得金額</t>
    <phoneticPr fontId="2"/>
  </si>
  <si>
    <t>給与賃金対象者数(換算値)</t>
    <rPh sb="4" eb="7">
      <t>タイショウシャ</t>
    </rPh>
    <rPh sb="7" eb="8">
      <t>スウ</t>
    </rPh>
    <rPh sb="9" eb="11">
      <t>カンサン</t>
    </rPh>
    <rPh sb="11" eb="12">
      <t>チ</t>
    </rPh>
    <phoneticPr fontId="2"/>
  </si>
  <si>
    <t>給与賃金対象者数(換算値)</t>
    <phoneticPr fontId="2"/>
  </si>
  <si>
    <t>計</t>
    <rPh sb="0" eb="1">
      <t>ケイ</t>
    </rPh>
    <phoneticPr fontId="2"/>
  </si>
  <si>
    <r>
      <t>■給与賃金・専従者給与等</t>
    </r>
    <r>
      <rPr>
        <b/>
        <sz val="11"/>
        <color rgb="FFFF0000"/>
        <rFont val="ＭＳ ゴシック"/>
        <family val="3"/>
        <charset val="128"/>
      </rPr>
      <t>（既存事業）</t>
    </r>
    <rPh sb="1" eb="3">
      <t>キュウヨ</t>
    </rPh>
    <rPh sb="3" eb="5">
      <t>チンギン</t>
    </rPh>
    <rPh sb="6" eb="9">
      <t>センジュウシャ</t>
    </rPh>
    <rPh sb="9" eb="11">
      <t>キュウヨ</t>
    </rPh>
    <rPh sb="11" eb="12">
      <t>トウ</t>
    </rPh>
    <rPh sb="13" eb="15">
      <t>キソン</t>
    </rPh>
    <rPh sb="15" eb="17">
      <t>ジギョウ</t>
    </rPh>
    <phoneticPr fontId="2"/>
  </si>
  <si>
    <r>
      <t>■給与賃金・専従者給与等</t>
    </r>
    <r>
      <rPr>
        <b/>
        <sz val="11"/>
        <color rgb="FFFF0000"/>
        <rFont val="ＭＳ ゴシック"/>
        <family val="3"/>
        <charset val="128"/>
      </rPr>
      <t>（新事業）</t>
    </r>
    <rPh sb="13" eb="16">
      <t>シンジギョウ</t>
    </rPh>
    <phoneticPr fontId="2"/>
  </si>
  <si>
    <t>利子割引料</t>
    <rPh sb="0" eb="2">
      <t>リシ</t>
    </rPh>
    <rPh sb="2" eb="5">
      <t>ワリビキリョウ</t>
    </rPh>
    <phoneticPr fontId="2"/>
  </si>
  <si>
    <r>
      <t>経費</t>
    </r>
    <r>
      <rPr>
        <sz val="9"/>
        <rFont val="ＭＳ ゴシック"/>
        <family val="3"/>
        <charset val="128"/>
      </rPr>
      <t>（利子割引料を除く）</t>
    </r>
    <rPh sb="0" eb="2">
      <t>ケイヒ</t>
    </rPh>
    <rPh sb="3" eb="5">
      <t>リシ</t>
    </rPh>
    <rPh sb="5" eb="8">
      <t>ワリビキリョウ</t>
    </rPh>
    <rPh sb="9" eb="10">
      <t>ノゾ</t>
    </rPh>
    <phoneticPr fontId="2"/>
  </si>
  <si>
    <t>売上原価</t>
    <rPh sb="0" eb="2">
      <t>ウリアゲ</t>
    </rPh>
    <rPh sb="2" eb="4">
      <t>ゲンカ</t>
    </rPh>
    <phoneticPr fontId="2"/>
  </si>
  <si>
    <t xml:space="preserve"> 経 費</t>
    <rPh sb="1" eb="2">
      <t>ヘ</t>
    </rPh>
    <rPh sb="3" eb="4">
      <t>ヒ</t>
    </rPh>
    <phoneticPr fontId="2"/>
  </si>
  <si>
    <t>給与賃金</t>
    <rPh sb="0" eb="2">
      <t>キュウヨ</t>
    </rPh>
    <phoneticPr fontId="2"/>
  </si>
  <si>
    <t>労務費対象者数(換算値)</t>
    <rPh sb="0" eb="3">
      <t>ロウムヒ</t>
    </rPh>
    <phoneticPr fontId="2"/>
  </si>
  <si>
    <t>計</t>
    <phoneticPr fontId="2"/>
  </si>
  <si>
    <t>労務費対象者数(換算値)</t>
    <rPh sb="0" eb="3">
      <t>ロウムヒ</t>
    </rPh>
    <rPh sb="3" eb="6">
      <t>タイショウシャ</t>
    </rPh>
    <rPh sb="6" eb="7">
      <t>スウ</t>
    </rPh>
    <rPh sb="8" eb="10">
      <t>カンサン</t>
    </rPh>
    <rPh sb="10" eb="11">
      <t>チ</t>
    </rPh>
    <phoneticPr fontId="2"/>
  </si>
  <si>
    <t>労務費対象者数（換算値）</t>
    <rPh sb="3" eb="5">
      <t>タイショウ</t>
    </rPh>
    <rPh sb="5" eb="6">
      <t>シャ</t>
    </rPh>
    <rPh sb="6" eb="7">
      <t>スウ</t>
    </rPh>
    <rPh sb="8" eb="10">
      <t>カンサン</t>
    </rPh>
    <rPh sb="10" eb="11">
      <t>チ</t>
    </rPh>
    <phoneticPr fontId="2"/>
  </si>
  <si>
    <t>給与賃金対象者数（換算値）</t>
    <rPh sb="4" eb="6">
      <t>タイショウ</t>
    </rPh>
    <rPh sb="7" eb="8">
      <t>スウ</t>
    </rPh>
    <rPh sb="9" eb="11">
      <t>カンサン</t>
    </rPh>
    <rPh sb="11" eb="12">
      <t>チ</t>
    </rPh>
    <phoneticPr fontId="2"/>
  </si>
  <si>
    <t>売上原価（差引原価）</t>
    <rPh sb="0" eb="2">
      <t>ウリアゲ</t>
    </rPh>
    <rPh sb="2" eb="4">
      <t>ゲンカ</t>
    </rPh>
    <rPh sb="5" eb="7">
      <t>サシヒキ</t>
    </rPh>
    <rPh sb="7" eb="9">
      <t>ゲンカ</t>
    </rPh>
    <phoneticPr fontId="2"/>
  </si>
  <si>
    <t>■給与賃金・専従者給与等</t>
    <phoneticPr fontId="2"/>
  </si>
  <si>
    <t>経常利益（差引金額）</t>
    <rPh sb="0" eb="2">
      <t>ケイジョウ</t>
    </rPh>
    <rPh sb="2" eb="4">
      <t>リエキ</t>
    </rPh>
    <rPh sb="5" eb="7">
      <t>サシヒキ</t>
    </rPh>
    <rPh sb="7" eb="9">
      <t>キンガク</t>
    </rPh>
    <phoneticPr fontId="2"/>
  </si>
  <si>
    <t>■減価償却費等</t>
    <phoneticPr fontId="2"/>
  </si>
  <si>
    <t>設備投資額（税込み）</t>
    <rPh sb="6" eb="8">
      <t>ゼイコ</t>
    </rPh>
    <phoneticPr fontId="2"/>
  </si>
  <si>
    <t>賃借料(地代・家賃を除く)</t>
  </si>
  <si>
    <t>普通償却額＋賃借料（地代・家賃を除く）＋リース</t>
  </si>
  <si>
    <t>■資金</t>
    <rPh sb="1" eb="3">
      <t>シキン</t>
    </rPh>
    <phoneticPr fontId="2"/>
  </si>
  <si>
    <t>■人員配分</t>
    <rPh sb="1" eb="3">
      <t>ジンイン</t>
    </rPh>
    <rPh sb="3" eb="5">
      <t>ハイブン</t>
    </rPh>
    <phoneticPr fontId="2"/>
  </si>
  <si>
    <t>「別表３」作成支援システム（個人事業者用）＜入力１＞</t>
    <rPh sb="1" eb="3">
      <t>ベッピョウ</t>
    </rPh>
    <rPh sb="5" eb="7">
      <t>サクセイ</t>
    </rPh>
    <rPh sb="7" eb="9">
      <t>シエン</t>
    </rPh>
    <rPh sb="14" eb="16">
      <t>コジン</t>
    </rPh>
    <rPh sb="16" eb="19">
      <t>ジギョウシャ</t>
    </rPh>
    <rPh sb="19" eb="20">
      <t>ヨウ</t>
    </rPh>
    <rPh sb="22" eb="24">
      <t>ニュウリョク</t>
    </rPh>
    <phoneticPr fontId="2"/>
  </si>
  <si>
    <t>「別表３」作成支援システム（個人事業者用）＜入力２＞</t>
    <rPh sb="1" eb="3">
      <t>ベッピョウ</t>
    </rPh>
    <rPh sb="5" eb="7">
      <t>サクセイ</t>
    </rPh>
    <rPh sb="7" eb="9">
      <t>シエン</t>
    </rPh>
    <rPh sb="14" eb="16">
      <t>コジン</t>
    </rPh>
    <rPh sb="16" eb="19">
      <t>ジギョウシャ</t>
    </rPh>
    <rPh sb="19" eb="20">
      <t>ヨウ</t>
    </rPh>
    <rPh sb="22" eb="24">
      <t>ニュウリョク</t>
    </rPh>
    <phoneticPr fontId="2"/>
  </si>
  <si>
    <t xml:space="preserve">差引金額(経常利益)   </t>
    <phoneticPr fontId="2"/>
  </si>
  <si>
    <t>差引金額（経常利益）</t>
    <phoneticPr fontId="2"/>
  </si>
  <si>
    <t>人件費②</t>
    <phoneticPr fontId="2"/>
  </si>
  <si>
    <t>減価償却費③</t>
    <phoneticPr fontId="2"/>
  </si>
  <si>
    <t>従業員数④</t>
    <rPh sb="2" eb="3">
      <t>イン</t>
    </rPh>
    <phoneticPr fontId="2"/>
  </si>
  <si>
    <t>付加価値額（①+②+③)</t>
    <phoneticPr fontId="2"/>
  </si>
  <si>
    <t>１人あたり付加価値額(①＋②＋③)/④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</si>
</sst>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_ "/>
    <numFmt numFmtId="178" formatCode="0.0%"/>
    <numFmt numFmtId="179" formatCode="#,###;\-#,###"/>
    <numFmt numFmtId="180" formatCode="#,###.0;\-#,###.0"/>
    <numFmt numFmtId="181" formatCode="#,##0_ "/>
    <numFmt numFmtId="182" formatCode="#,##0.0;&quot;▲ &quot;#,##0.0"/>
    <numFmt numFmtId="183" formatCode="0.0;&quot;▲ &quot;0.0"/>
    <numFmt numFmtId="184" formatCode="#,##0;&quot;△ &quot;#,##0"/>
  </numFmts>
  <fonts count="36">
    <font>
      <sz val="10"/>
      <name val="ＭＳ 明朝"/>
      <family val="1"/>
      <charset val="128"/>
    </font>
    <font>
      <sz val="10"/>
      <name val="ＭＳ 明朝"/>
      <family val="1"/>
      <charset val="128"/>
    </font>
    <font>
      <sz val="6"/>
      <name val="ＭＳ 明朝"/>
      <family val="1"/>
      <charset val="128"/>
    </font>
    <font>
      <sz val="9"/>
      <name val="ＭＳ 明朝"/>
      <family val="1"/>
      <charset val="128"/>
    </font>
    <font>
      <sz val="8"/>
      <name val="ＭＳ 明朝"/>
      <family val="1"/>
      <charset val="128"/>
    </font>
    <font>
      <sz val="12"/>
      <name val="ＭＳ 明朝"/>
      <family val="1"/>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u/>
      <sz val="16"/>
      <name val="ＭＳ Ｐ明朝"/>
      <family val="1"/>
      <charset val="128"/>
    </font>
    <font>
      <sz val="14"/>
      <name val="ＭＳ Ｐ明朝"/>
      <family val="1"/>
      <charset val="128"/>
    </font>
    <font>
      <sz val="12"/>
      <name val="ＭＳ Ｐ明朝"/>
      <family val="1"/>
      <charset val="128"/>
    </font>
    <font>
      <sz val="11"/>
      <color indexed="10"/>
      <name val="ＭＳ Ｐ明朝"/>
      <family val="1"/>
      <charset val="128"/>
    </font>
    <font>
      <sz val="16"/>
      <name val="ＭＳ 明朝"/>
      <family val="1"/>
      <charset val="128"/>
    </font>
    <font>
      <sz val="16"/>
      <name val="ＭＳ Ｐゴシック"/>
      <family val="3"/>
      <charset val="128"/>
    </font>
    <font>
      <sz val="10"/>
      <name val="ＭＳ ゴシック"/>
      <family val="3"/>
      <charset val="128"/>
    </font>
    <font>
      <b/>
      <sz val="12"/>
      <name val="ＭＳ ゴシック"/>
      <family val="3"/>
      <charset val="128"/>
    </font>
    <font>
      <b/>
      <sz val="12"/>
      <color indexed="10"/>
      <name val="ＭＳ ゴシック"/>
      <family val="3"/>
      <charset val="128"/>
    </font>
    <font>
      <b/>
      <sz val="11"/>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b/>
      <sz val="13"/>
      <name val="ＭＳ ゴシック"/>
      <family val="3"/>
      <charset val="128"/>
    </font>
    <font>
      <b/>
      <sz val="14"/>
      <name val="ＭＳ ゴシック"/>
      <family val="3"/>
      <charset val="128"/>
    </font>
    <font>
      <b/>
      <sz val="9"/>
      <color indexed="10"/>
      <name val="ＭＳ ゴシック"/>
      <family val="3"/>
      <charset val="128"/>
    </font>
    <font>
      <sz val="13"/>
      <name val="ＭＳ Ｐ明朝"/>
      <family val="1"/>
      <charset val="128"/>
    </font>
    <font>
      <sz val="10"/>
      <color rgb="FFFF0000"/>
      <name val="ＭＳ ゴシック"/>
      <family val="3"/>
      <charset val="128"/>
    </font>
    <font>
      <sz val="10"/>
      <color rgb="FFFF0000"/>
      <name val="ＭＳ 明朝"/>
      <family val="1"/>
      <charset val="128"/>
    </font>
    <font>
      <b/>
      <sz val="10"/>
      <color rgb="FFFF0000"/>
      <name val="ＭＳ ゴシック"/>
      <family val="3"/>
      <charset val="128"/>
    </font>
    <font>
      <sz val="8"/>
      <color rgb="FFFF0000"/>
      <name val="ＭＳ ゴシック"/>
      <family val="3"/>
      <charset val="128"/>
    </font>
    <font>
      <sz val="10"/>
      <color theme="1"/>
      <name val="ＭＳ ゴシック"/>
      <family val="3"/>
      <charset val="128"/>
    </font>
    <font>
      <sz val="9"/>
      <color theme="1"/>
      <name val="ＭＳ ゴシック"/>
      <family val="3"/>
      <charset val="128"/>
    </font>
    <font>
      <b/>
      <sz val="11"/>
      <color rgb="FFFF0000"/>
      <name val="ＭＳ ゴシック"/>
      <family val="3"/>
      <charset val="128"/>
    </font>
    <font>
      <b/>
      <sz val="12"/>
      <color rgb="FFFF0000"/>
      <name val="ＭＳ ゴシック"/>
      <family val="3"/>
      <charset val="128"/>
    </font>
  </fonts>
  <fills count="13">
    <fill>
      <patternFill patternType="none"/>
    </fill>
    <fill>
      <patternFill patternType="gray125"/>
    </fill>
    <fill>
      <patternFill patternType="mediumGray"/>
    </fill>
    <fill>
      <patternFill patternType="solid">
        <fgColor indexed="41"/>
        <bgColor indexed="64"/>
      </patternFill>
    </fill>
    <fill>
      <patternFill patternType="solid">
        <fgColor theme="4" tint="0.79998168889431442"/>
        <bgColor indexed="64"/>
      </patternFill>
    </fill>
    <fill>
      <patternFill patternType="solid">
        <fgColor theme="4" tint="0.79998168889431442"/>
        <bgColor indexed="31"/>
      </patternFill>
    </fill>
    <fill>
      <patternFill patternType="solid">
        <fgColor rgb="FFCCFFFF"/>
        <bgColor indexed="64"/>
      </patternFill>
    </fill>
    <fill>
      <patternFill patternType="solid">
        <fgColor rgb="FFFFFF99"/>
        <bgColor indexed="64"/>
      </patternFill>
    </fill>
    <fill>
      <patternFill patternType="solid">
        <fgColor theme="4" tint="0.79998168889431442"/>
        <bgColor indexed="43"/>
      </patternFill>
    </fill>
    <fill>
      <patternFill patternType="solid">
        <fgColor rgb="FFFFFFCC"/>
        <bgColor indexed="64"/>
      </patternFill>
    </fill>
    <fill>
      <patternFill patternType="solid">
        <fgColor theme="0" tint="-0.14999847407452621"/>
        <bgColor indexed="64"/>
      </patternFill>
    </fill>
    <fill>
      <patternFill patternType="mediumGray">
        <fgColor auto="1"/>
        <bgColor theme="0"/>
      </patternFill>
    </fill>
    <fill>
      <patternFill patternType="solid">
        <fgColor theme="0" tint="-4.9989318521683403E-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ck">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cellStyleXfs>
  <cellXfs count="478">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right" vertical="center"/>
    </xf>
    <xf numFmtId="0" fontId="8" fillId="0" borderId="0" xfId="3" applyFont="1">
      <alignment vertical="center"/>
    </xf>
    <xf numFmtId="0" fontId="9" fillId="0" borderId="0" xfId="3" applyFont="1">
      <alignment vertical="center"/>
    </xf>
    <xf numFmtId="0" fontId="11" fillId="0" borderId="0" xfId="3" applyFont="1" applyAlignment="1">
      <alignment horizontal="right"/>
    </xf>
    <xf numFmtId="0" fontId="8" fillId="0" borderId="1" xfId="3" applyFont="1" applyBorder="1">
      <alignment vertical="center"/>
    </xf>
    <xf numFmtId="0" fontId="8" fillId="0" borderId="2" xfId="3" applyFont="1" applyBorder="1">
      <alignment vertical="center"/>
    </xf>
    <xf numFmtId="0" fontId="8" fillId="0" borderId="3" xfId="3" applyFont="1" applyBorder="1">
      <alignment vertical="center"/>
    </xf>
    <xf numFmtId="0" fontId="12" fillId="0" borderId="4" xfId="3" applyFont="1" applyBorder="1" applyAlignment="1">
      <alignment horizontal="center" vertical="center"/>
    </xf>
    <xf numFmtId="0" fontId="8" fillId="0" borderId="5" xfId="3" applyFont="1" applyBorder="1">
      <alignment vertical="center"/>
    </xf>
    <xf numFmtId="0" fontId="8" fillId="0" borderId="6" xfId="3" applyFont="1" applyBorder="1">
      <alignment vertical="center"/>
    </xf>
    <xf numFmtId="0" fontId="8" fillId="0" borderId="7" xfId="3" applyFont="1" applyBorder="1">
      <alignment vertical="center"/>
    </xf>
    <xf numFmtId="0" fontId="11" fillId="0" borderId="4" xfId="3" applyFont="1" applyBorder="1">
      <alignment vertical="center"/>
    </xf>
    <xf numFmtId="0" fontId="11" fillId="0" borderId="8" xfId="3" applyFont="1" applyBorder="1">
      <alignment vertical="center"/>
    </xf>
    <xf numFmtId="0" fontId="11" fillId="0" borderId="9" xfId="3" applyFont="1" applyBorder="1">
      <alignment vertical="center"/>
    </xf>
    <xf numFmtId="179" fontId="8" fillId="0" borderId="0" xfId="3" applyNumberFormat="1" applyFont="1">
      <alignment vertical="center"/>
    </xf>
    <xf numFmtId="0" fontId="14" fillId="0" borderId="0" xfId="3" applyFont="1" applyAlignment="1" applyProtection="1">
      <alignment horizontal="justify" vertical="center"/>
    </xf>
    <xf numFmtId="0" fontId="14" fillId="0" borderId="0" xfId="3" applyFont="1" applyAlignment="1" applyProtection="1">
      <alignment vertical="center"/>
    </xf>
    <xf numFmtId="0" fontId="14" fillId="0" borderId="0" xfId="3" applyFont="1" applyProtection="1">
      <alignment vertical="center"/>
    </xf>
    <xf numFmtId="0" fontId="9" fillId="0" borderId="0" xfId="3" applyFont="1" applyProtection="1">
      <alignment vertical="center"/>
    </xf>
    <xf numFmtId="0" fontId="5" fillId="0" borderId="0" xfId="3" applyFont="1" applyAlignment="1" applyProtection="1">
      <alignment vertical="center"/>
      <protection locked="0"/>
    </xf>
    <xf numFmtId="0" fontId="8" fillId="0" borderId="0" xfId="3" applyFont="1" applyProtection="1">
      <alignment vertical="center"/>
      <protection locked="0"/>
    </xf>
    <xf numFmtId="179" fontId="9" fillId="0" borderId="10" xfId="1" applyNumberFormat="1" applyFont="1" applyBorder="1" applyAlignment="1" applyProtection="1">
      <alignment vertical="center" shrinkToFit="1"/>
      <protection locked="0"/>
    </xf>
    <xf numFmtId="179" fontId="9" fillId="0" borderId="8" xfId="1" applyNumberFormat="1" applyFont="1" applyBorder="1" applyAlignment="1" applyProtection="1">
      <alignment vertical="center" shrinkToFit="1"/>
      <protection locked="0"/>
    </xf>
    <xf numFmtId="179" fontId="9" fillId="0" borderId="8" xfId="1" applyNumberFormat="1" applyFont="1" applyBorder="1" applyAlignment="1">
      <alignment vertical="center" shrinkToFit="1"/>
    </xf>
    <xf numFmtId="179" fontId="9" fillId="0" borderId="4" xfId="1" applyNumberFormat="1" applyFont="1" applyBorder="1" applyAlignment="1">
      <alignment vertical="center" shrinkToFit="1"/>
    </xf>
    <xf numFmtId="179" fontId="9" fillId="0" borderId="11" xfId="1" applyNumberFormat="1" applyFont="1" applyBorder="1" applyAlignment="1">
      <alignment vertical="center" shrinkToFit="1"/>
    </xf>
    <xf numFmtId="180" fontId="9" fillId="0" borderId="8" xfId="1" applyNumberFormat="1" applyFont="1" applyBorder="1" applyAlignment="1" applyProtection="1">
      <alignment vertical="center" shrinkToFit="1"/>
      <protection locked="0"/>
    </xf>
    <xf numFmtId="0" fontId="0" fillId="0" borderId="13" xfId="0" applyBorder="1">
      <alignment vertical="center"/>
    </xf>
    <xf numFmtId="0" fontId="0" fillId="0" borderId="13" xfId="0" applyBorder="1" applyAlignment="1">
      <alignment horizontal="right"/>
    </xf>
    <xf numFmtId="176" fontId="0" fillId="0" borderId="13" xfId="0" applyNumberFormat="1" applyFill="1" applyBorder="1">
      <alignment vertical="center"/>
    </xf>
    <xf numFmtId="0" fontId="10" fillId="0" borderId="13" xfId="3" applyFont="1" applyBorder="1" applyAlignment="1">
      <alignment vertical="center"/>
    </xf>
    <xf numFmtId="179" fontId="10" fillId="0" borderId="13" xfId="3" applyNumberFormat="1" applyFont="1" applyBorder="1" applyAlignment="1">
      <alignment horizontal="left" vertical="center"/>
    </xf>
    <xf numFmtId="0" fontId="5" fillId="0" borderId="0" xfId="2">
      <alignment vertical="center"/>
    </xf>
    <xf numFmtId="182" fontId="0" fillId="0" borderId="10" xfId="0" applyNumberFormat="1" applyBorder="1">
      <alignment vertical="center"/>
    </xf>
    <xf numFmtId="182" fontId="0" fillId="0" borderId="14" xfId="0" applyNumberFormat="1" applyBorder="1">
      <alignment vertical="center"/>
    </xf>
    <xf numFmtId="0" fontId="0" fillId="4" borderId="14" xfId="0" applyFill="1" applyBorder="1" applyAlignment="1">
      <alignment vertical="center"/>
    </xf>
    <xf numFmtId="0" fontId="0" fillId="4" borderId="29" xfId="0" applyFill="1" applyBorder="1" applyAlignment="1">
      <alignment vertical="center"/>
    </xf>
    <xf numFmtId="0" fontId="0" fillId="4" borderId="25" xfId="0" applyFill="1" applyBorder="1" applyAlignment="1">
      <alignment horizontal="center" vertical="center"/>
    </xf>
    <xf numFmtId="0" fontId="0" fillId="4" borderId="26" xfId="0" applyFill="1" applyBorder="1" applyAlignment="1">
      <alignment vertical="center"/>
    </xf>
    <xf numFmtId="182" fontId="0" fillId="4" borderId="8" xfId="0" applyNumberFormat="1" applyFill="1" applyBorder="1">
      <alignment vertical="center"/>
    </xf>
    <xf numFmtId="182" fontId="16" fillId="4" borderId="8" xfId="0" applyNumberFormat="1" applyFont="1" applyFill="1" applyBorder="1">
      <alignment vertical="center"/>
    </xf>
    <xf numFmtId="0" fontId="0" fillId="4" borderId="4" xfId="0" applyFill="1" applyBorder="1" applyAlignment="1">
      <alignment horizontal="center" vertical="center"/>
    </xf>
    <xf numFmtId="0" fontId="3" fillId="4" borderId="10" xfId="0" applyFont="1" applyFill="1" applyBorder="1" applyAlignment="1">
      <alignment horizontal="center" vertical="center" shrinkToFit="1"/>
    </xf>
    <xf numFmtId="182" fontId="0" fillId="2" borderId="21" xfId="0" applyNumberFormat="1" applyFill="1" applyBorder="1">
      <alignment vertical="center"/>
    </xf>
    <xf numFmtId="182" fontId="0" fillId="2" borderId="22" xfId="0" applyNumberFormat="1" applyFill="1" applyBorder="1">
      <alignment vertical="center"/>
    </xf>
    <xf numFmtId="182" fontId="0" fillId="2" borderId="23" xfId="0" applyNumberFormat="1" applyFill="1" applyBorder="1">
      <alignment vertical="center"/>
    </xf>
    <xf numFmtId="0" fontId="0" fillId="4" borderId="26" xfId="0" applyFill="1" applyBorder="1" applyAlignment="1">
      <alignment vertical="center" shrinkToFit="1"/>
    </xf>
    <xf numFmtId="0" fontId="0" fillId="4" borderId="31" xfId="0" applyFill="1" applyBorder="1" applyAlignment="1">
      <alignment horizontal="center" vertical="center" shrinkToFit="1"/>
    </xf>
    <xf numFmtId="0" fontId="16" fillId="5" borderId="4" xfId="0" applyFont="1" applyFill="1" applyBorder="1" applyAlignment="1">
      <alignment horizontal="center" vertical="center"/>
    </xf>
    <xf numFmtId="182" fontId="0" fillId="0" borderId="30" xfId="0" applyNumberFormat="1" applyFill="1" applyBorder="1">
      <alignment vertical="center"/>
    </xf>
    <xf numFmtId="182" fontId="0" fillId="0" borderId="30" xfId="0" applyNumberFormat="1" applyBorder="1">
      <alignment vertical="center"/>
    </xf>
    <xf numFmtId="176" fontId="16" fillId="0" borderId="4" xfId="0" applyNumberFormat="1" applyFont="1" applyFill="1" applyBorder="1" applyAlignment="1" applyProtection="1">
      <alignment vertical="center" shrinkToFit="1"/>
      <protection locked="0"/>
    </xf>
    <xf numFmtId="176" fontId="16" fillId="0" borderId="29" xfId="0" applyNumberFormat="1" applyFont="1" applyFill="1" applyBorder="1" applyProtection="1">
      <alignment vertical="center"/>
      <protection locked="0"/>
    </xf>
    <xf numFmtId="0" fontId="17" fillId="6" borderId="13" xfId="0" applyFont="1" applyFill="1" applyBorder="1" applyAlignment="1">
      <alignment vertical="center"/>
    </xf>
    <xf numFmtId="181" fontId="5" fillId="0" borderId="0" xfId="2" applyNumberFormat="1">
      <alignment vertical="center"/>
    </xf>
    <xf numFmtId="176" fontId="0" fillId="0" borderId="4" xfId="1" applyNumberFormat="1" applyFont="1" applyBorder="1" applyAlignment="1">
      <alignment vertical="center" shrinkToFit="1"/>
    </xf>
    <xf numFmtId="176" fontId="0" fillId="0" borderId="1" xfId="1" applyNumberFormat="1" applyFont="1" applyBorder="1" applyAlignment="1">
      <alignment vertical="center" shrinkToFit="1"/>
    </xf>
    <xf numFmtId="176" fontId="1" fillId="7" borderId="4" xfId="1" applyNumberFormat="1" applyFont="1" applyFill="1" applyBorder="1" applyAlignment="1">
      <alignment vertical="center" shrinkToFit="1"/>
    </xf>
    <xf numFmtId="176" fontId="0" fillId="0" borderId="3" xfId="1" applyNumberFormat="1" applyFont="1" applyBorder="1" applyAlignment="1">
      <alignment vertical="center" shrinkToFit="1"/>
    </xf>
    <xf numFmtId="0" fontId="0" fillId="0" borderId="0" xfId="0" applyProtection="1">
      <alignment vertical="center"/>
      <protection hidden="1"/>
    </xf>
    <xf numFmtId="0" fontId="0" fillId="0" borderId="0" xfId="0" applyProtection="1">
      <alignment vertical="center"/>
    </xf>
    <xf numFmtId="0" fontId="16" fillId="0" borderId="8" xfId="0" applyFont="1" applyBorder="1" applyProtection="1">
      <alignment vertical="center"/>
    </xf>
    <xf numFmtId="0" fontId="16" fillId="0" borderId="24" xfId="0" applyFont="1" applyBorder="1" applyProtection="1">
      <alignment vertical="center"/>
    </xf>
    <xf numFmtId="0" fontId="16" fillId="0" borderId="25" xfId="0" applyFont="1" applyBorder="1" applyProtection="1">
      <alignment vertical="center"/>
    </xf>
    <xf numFmtId="0" fontId="16" fillId="7" borderId="4" xfId="0" applyFont="1" applyFill="1" applyBorder="1" applyAlignment="1" applyProtection="1">
      <alignment horizontal="center" vertical="center"/>
    </xf>
    <xf numFmtId="0" fontId="16" fillId="7" borderId="4" xfId="0" applyFont="1" applyFill="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16" fillId="7" borderId="10" xfId="0" applyFont="1" applyFill="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184" fontId="20" fillId="7" borderId="8" xfId="0" applyNumberFormat="1" applyFont="1" applyFill="1" applyBorder="1" applyAlignment="1" applyProtection="1">
      <alignment horizontal="right" vertical="center" shrinkToFit="1"/>
      <protection hidden="1"/>
    </xf>
    <xf numFmtId="182" fontId="20" fillId="0" borderId="8" xfId="0" applyNumberFormat="1" applyFont="1" applyBorder="1" applyAlignment="1" applyProtection="1">
      <alignment horizontal="right" vertical="center" shrinkToFit="1"/>
      <protection hidden="1"/>
    </xf>
    <xf numFmtId="176" fontId="20" fillId="7" borderId="8" xfId="0" applyNumberFormat="1" applyFont="1" applyFill="1" applyBorder="1" applyAlignment="1" applyProtection="1">
      <alignment horizontal="right" vertical="center" shrinkToFit="1"/>
      <protection hidden="1"/>
    </xf>
    <xf numFmtId="0" fontId="0" fillId="0" borderId="0" xfId="0" applyAlignment="1" applyProtection="1">
      <alignment horizontal="center" vertical="center"/>
      <protection hidden="1"/>
    </xf>
    <xf numFmtId="9" fontId="0" fillId="0" borderId="0" xfId="0" applyNumberFormat="1" applyProtection="1">
      <alignment vertical="center"/>
      <protection hidden="1"/>
    </xf>
    <xf numFmtId="181" fontId="0" fillId="0" borderId="0" xfId="0" applyNumberFormat="1" applyProtection="1">
      <alignment vertical="center"/>
      <protection hidden="1"/>
    </xf>
    <xf numFmtId="183" fontId="21" fillId="4" borderId="3" xfId="0" applyNumberFormat="1" applyFont="1" applyFill="1" applyBorder="1" applyAlignment="1" applyProtection="1">
      <alignment horizontal="right" vertical="center" shrinkToFit="1"/>
    </xf>
    <xf numFmtId="9" fontId="0" fillId="0" borderId="0" xfId="0" applyNumberFormat="1" applyAlignment="1" applyProtection="1">
      <alignment horizontal="right" vertical="center"/>
      <protection hidden="1"/>
    </xf>
    <xf numFmtId="0" fontId="0" fillId="4" borderId="17" xfId="0" applyFill="1" applyBorder="1" applyAlignment="1">
      <alignment vertical="center" shrinkToFit="1"/>
    </xf>
    <xf numFmtId="0" fontId="0" fillId="4" borderId="20" xfId="0" applyFill="1" applyBorder="1" applyAlignment="1">
      <alignment vertical="center" shrinkToFit="1"/>
    </xf>
    <xf numFmtId="0" fontId="0" fillId="4" borderId="23" xfId="0" applyFill="1" applyBorder="1" applyAlignment="1">
      <alignment vertical="center" shrinkToFit="1"/>
    </xf>
    <xf numFmtId="0" fontId="0" fillId="0" borderId="32" xfId="0" applyFill="1" applyBorder="1" applyAlignment="1">
      <alignment vertical="center" shrinkToFit="1"/>
    </xf>
    <xf numFmtId="0" fontId="0" fillId="0" borderId="0" xfId="0" applyFont="1" applyAlignment="1"/>
    <xf numFmtId="176" fontId="16" fillId="0" borderId="21" xfId="0" applyNumberFormat="1" applyFont="1" applyFill="1" applyBorder="1" applyAlignment="1" applyProtection="1">
      <alignment horizontal="right" vertical="center"/>
      <protection locked="0"/>
    </xf>
    <xf numFmtId="0" fontId="16" fillId="4" borderId="29" xfId="0" applyFont="1" applyFill="1" applyBorder="1" applyAlignment="1">
      <alignment vertical="center" shrinkToFit="1"/>
    </xf>
    <xf numFmtId="0" fontId="16" fillId="4" borderId="30" xfId="0" applyFont="1" applyFill="1" applyBorder="1" applyAlignment="1">
      <alignment vertical="center" shrinkToFit="1"/>
    </xf>
    <xf numFmtId="183" fontId="21" fillId="4" borderId="8" xfId="0" applyNumberFormat="1" applyFont="1" applyFill="1" applyBorder="1" applyAlignment="1" applyProtection="1">
      <alignment horizontal="right" vertical="center" shrinkToFit="1"/>
    </xf>
    <xf numFmtId="0" fontId="16" fillId="0" borderId="0" xfId="0" applyFont="1">
      <alignment vertical="center"/>
    </xf>
    <xf numFmtId="0" fontId="16" fillId="0" borderId="0" xfId="0" applyFont="1" applyAlignment="1">
      <alignment vertical="center" shrinkToFit="1"/>
    </xf>
    <xf numFmtId="0" fontId="20" fillId="0" borderId="0" xfId="0" applyFont="1">
      <alignment vertical="center"/>
    </xf>
    <xf numFmtId="0" fontId="21" fillId="0" borderId="0" xfId="0" applyFont="1">
      <alignment vertical="center"/>
    </xf>
    <xf numFmtId="176" fontId="16" fillId="0" borderId="14" xfId="0" applyNumberFormat="1" applyFont="1" applyFill="1" applyBorder="1" applyAlignment="1" applyProtection="1">
      <alignment vertical="center" shrinkToFit="1"/>
      <protection locked="0"/>
    </xf>
    <xf numFmtId="176" fontId="16" fillId="0" borderId="30" xfId="0" applyNumberFormat="1" applyFont="1" applyFill="1" applyBorder="1" applyAlignment="1" applyProtection="1">
      <alignment vertical="center" shrinkToFit="1"/>
      <protection locked="0"/>
    </xf>
    <xf numFmtId="179" fontId="9" fillId="0" borderId="34" xfId="1" applyNumberFormat="1" applyFont="1" applyBorder="1" applyAlignment="1" applyProtection="1">
      <alignment vertical="center" shrinkToFit="1"/>
      <protection locked="0"/>
    </xf>
    <xf numFmtId="179" fontId="9" fillId="0" borderId="4" xfId="1" applyNumberFormat="1" applyFont="1" applyBorder="1" applyAlignment="1" applyProtection="1">
      <alignment vertical="center" shrinkToFit="1"/>
      <protection locked="0"/>
    </xf>
    <xf numFmtId="179" fontId="9" fillId="0" borderId="10" xfId="1" applyNumberFormat="1" applyFont="1" applyBorder="1" applyAlignment="1">
      <alignment horizontal="center" vertical="center" shrinkToFit="1"/>
    </xf>
    <xf numFmtId="176" fontId="16" fillId="0" borderId="29" xfId="0" applyNumberFormat="1" applyFont="1" applyFill="1" applyBorder="1" applyAlignment="1" applyProtection="1">
      <alignment vertical="center" shrinkToFit="1"/>
      <protection locked="0"/>
    </xf>
    <xf numFmtId="176" fontId="16" fillId="4" borderId="8" xfId="0" applyNumberFormat="1" applyFont="1" applyFill="1" applyBorder="1" applyAlignment="1">
      <alignment vertical="center" shrinkToFit="1"/>
    </xf>
    <xf numFmtId="176" fontId="16" fillId="4" borderId="9" xfId="0" applyNumberFormat="1" applyFont="1" applyFill="1" applyBorder="1" applyAlignment="1">
      <alignment vertical="center" shrinkToFit="1"/>
    </xf>
    <xf numFmtId="176" fontId="16" fillId="0" borderId="33" xfId="0" applyNumberFormat="1" applyFont="1" applyFill="1" applyBorder="1" applyAlignment="1" applyProtection="1">
      <alignment vertical="center" shrinkToFit="1"/>
      <protection locked="0"/>
    </xf>
    <xf numFmtId="176" fontId="16" fillId="0" borderId="8" xfId="0" applyNumberFormat="1" applyFont="1" applyFill="1" applyBorder="1" applyAlignment="1" applyProtection="1">
      <alignment vertical="center" shrinkToFit="1"/>
      <protection locked="0"/>
    </xf>
    <xf numFmtId="176" fontId="0" fillId="0" borderId="8" xfId="0" applyNumberFormat="1" applyBorder="1" applyAlignment="1">
      <alignment vertical="center" shrinkToFit="1"/>
    </xf>
    <xf numFmtId="176" fontId="0" fillId="0" borderId="30" xfId="0" applyNumberFormat="1" applyBorder="1" applyAlignment="1">
      <alignment vertical="center" shrinkToFit="1"/>
    </xf>
    <xf numFmtId="176" fontId="0" fillId="8" borderId="8" xfId="0" applyNumberFormat="1" applyFill="1" applyBorder="1" applyAlignment="1">
      <alignment vertical="center" shrinkToFit="1"/>
    </xf>
    <xf numFmtId="176" fontId="0" fillId="4" borderId="8" xfId="0" applyNumberFormat="1" applyFill="1" applyBorder="1" applyAlignment="1">
      <alignment vertical="center" shrinkToFit="1"/>
    </xf>
    <xf numFmtId="176" fontId="0" fillId="0" borderId="14" xfId="0" applyNumberFormat="1" applyFill="1" applyBorder="1" applyAlignment="1">
      <alignment vertical="center" shrinkToFit="1"/>
    </xf>
    <xf numFmtId="176" fontId="0" fillId="0" borderId="10" xfId="0" applyNumberFormat="1" applyFill="1" applyBorder="1" applyAlignment="1">
      <alignment vertical="center" shrinkToFit="1"/>
    </xf>
    <xf numFmtId="176" fontId="0" fillId="4" borderId="4" xfId="0" applyNumberFormat="1" applyFill="1" applyBorder="1" applyAlignment="1">
      <alignment vertical="center" shrinkToFit="1"/>
    </xf>
    <xf numFmtId="177" fontId="0" fillId="2" borderId="15" xfId="0" applyNumberFormat="1" applyFill="1" applyBorder="1" applyAlignment="1">
      <alignment vertical="center" shrinkToFit="1"/>
    </xf>
    <xf numFmtId="177" fontId="0" fillId="2" borderId="16" xfId="0" applyNumberFormat="1" applyFill="1" applyBorder="1" applyAlignment="1">
      <alignment vertical="center" shrinkToFit="1"/>
    </xf>
    <xf numFmtId="177" fontId="0" fillId="2" borderId="17" xfId="0" applyNumberFormat="1" applyFill="1" applyBorder="1" applyAlignment="1">
      <alignment vertical="center" shrinkToFit="1"/>
    </xf>
    <xf numFmtId="177" fontId="0" fillId="2" borderId="18" xfId="0" applyNumberFormat="1" applyFill="1" applyBorder="1" applyAlignment="1">
      <alignment vertical="center" shrinkToFit="1"/>
    </xf>
    <xf numFmtId="177" fontId="0" fillId="2" borderId="19" xfId="0" applyNumberFormat="1" applyFill="1" applyBorder="1" applyAlignment="1">
      <alignment vertical="center" shrinkToFit="1"/>
    </xf>
    <xf numFmtId="177" fontId="0" fillId="2" borderId="20" xfId="0" applyNumberFormat="1" applyFill="1" applyBorder="1" applyAlignment="1">
      <alignment vertical="center" shrinkToFit="1"/>
    </xf>
    <xf numFmtId="176" fontId="0" fillId="0" borderId="30" xfId="0" applyNumberFormat="1" applyFill="1" applyBorder="1" applyAlignment="1">
      <alignment vertical="center" shrinkToFit="1"/>
    </xf>
    <xf numFmtId="177" fontId="0" fillId="2" borderId="21" xfId="0" applyNumberFormat="1" applyFill="1" applyBorder="1" applyAlignment="1">
      <alignment vertical="center" shrinkToFit="1"/>
    </xf>
    <xf numFmtId="177" fontId="0" fillId="2" borderId="22" xfId="0" applyNumberFormat="1" applyFill="1" applyBorder="1" applyAlignment="1">
      <alignment vertical="center" shrinkToFit="1"/>
    </xf>
    <xf numFmtId="177" fontId="0" fillId="2" borderId="23" xfId="0" applyNumberFormat="1" applyFill="1" applyBorder="1" applyAlignment="1">
      <alignment vertical="center" shrinkToFit="1"/>
    </xf>
    <xf numFmtId="176" fontId="0" fillId="0" borderId="29" xfId="0" applyNumberFormat="1" applyFill="1" applyBorder="1" applyAlignment="1">
      <alignment vertical="center" shrinkToFit="1"/>
    </xf>
    <xf numFmtId="177" fontId="0" fillId="2" borderId="24" xfId="0" applyNumberFormat="1" applyFill="1" applyBorder="1" applyAlignment="1">
      <alignment vertical="center" shrinkToFit="1"/>
    </xf>
    <xf numFmtId="177" fontId="0" fillId="2" borderId="12" xfId="0" applyNumberFormat="1" applyFill="1" applyBorder="1" applyAlignment="1">
      <alignment vertical="center" shrinkToFit="1"/>
    </xf>
    <xf numFmtId="177" fontId="0" fillId="2" borderId="25" xfId="0" applyNumberFormat="1" applyFill="1" applyBorder="1" applyAlignment="1">
      <alignment vertical="center" shrinkToFit="1"/>
    </xf>
    <xf numFmtId="182" fontId="0" fillId="2" borderId="21" xfId="0" applyNumberFormat="1" applyFill="1" applyBorder="1" applyAlignment="1">
      <alignment vertical="center" shrinkToFit="1"/>
    </xf>
    <xf numFmtId="182" fontId="0" fillId="2" borderId="29" xfId="0" applyNumberFormat="1" applyFill="1" applyBorder="1" applyAlignment="1">
      <alignment vertical="center" shrinkToFit="1"/>
    </xf>
    <xf numFmtId="182" fontId="0" fillId="2" borderId="23" xfId="0" applyNumberFormat="1" applyFill="1" applyBorder="1" applyAlignment="1">
      <alignment vertical="center" shrinkToFit="1"/>
    </xf>
    <xf numFmtId="178" fontId="0" fillId="4" borderId="29" xfId="0" applyNumberFormat="1" applyFill="1" applyBorder="1" applyAlignment="1">
      <alignment vertical="center" shrinkToFit="1"/>
    </xf>
    <xf numFmtId="176" fontId="0" fillId="0" borderId="14" xfId="1" applyNumberFormat="1" applyFont="1" applyBorder="1" applyAlignment="1">
      <alignment horizontal="right" vertical="center" shrinkToFit="1"/>
    </xf>
    <xf numFmtId="176" fontId="0" fillId="0" borderId="14" xfId="1" applyNumberFormat="1" applyFont="1" applyBorder="1" applyAlignment="1">
      <alignment vertical="center" shrinkToFit="1"/>
    </xf>
    <xf numFmtId="176" fontId="1" fillId="7" borderId="14" xfId="1" applyNumberFormat="1" applyFont="1" applyFill="1" applyBorder="1" applyAlignment="1">
      <alignment vertical="center" shrinkToFit="1"/>
    </xf>
    <xf numFmtId="182" fontId="0" fillId="2" borderId="26" xfId="0" applyNumberFormat="1" applyFill="1" applyBorder="1" applyAlignment="1">
      <alignment vertical="center" shrinkToFit="1"/>
    </xf>
    <xf numFmtId="182" fontId="0" fillId="2" borderId="10" xfId="0" applyNumberFormat="1" applyFill="1" applyBorder="1" applyAlignment="1">
      <alignment vertical="center" shrinkToFit="1"/>
    </xf>
    <xf numFmtId="182" fontId="0" fillId="2" borderId="27" xfId="0" applyNumberFormat="1" applyFill="1" applyBorder="1" applyAlignment="1">
      <alignment vertical="center" shrinkToFit="1"/>
    </xf>
    <xf numFmtId="176" fontId="0" fillId="0" borderId="1" xfId="0" applyNumberFormat="1" applyBorder="1" applyAlignment="1">
      <alignment vertical="center" shrinkToFit="1"/>
    </xf>
    <xf numFmtId="176" fontId="0" fillId="0" borderId="4" xfId="0" applyNumberFormat="1" applyBorder="1" applyAlignment="1">
      <alignment vertical="center" shrinkToFit="1"/>
    </xf>
    <xf numFmtId="176" fontId="0" fillId="7" borderId="4" xfId="0" applyNumberFormat="1" applyFill="1" applyBorder="1" applyAlignment="1">
      <alignment vertical="center" shrinkToFit="1"/>
    </xf>
    <xf numFmtId="176" fontId="0" fillId="0" borderId="3" xfId="0" applyNumberFormat="1" applyBorder="1" applyAlignment="1">
      <alignment vertical="center" shrinkToFit="1"/>
    </xf>
    <xf numFmtId="0" fontId="16" fillId="4" borderId="8" xfId="0" applyFont="1" applyFill="1" applyBorder="1" applyAlignment="1">
      <alignment vertical="center" shrinkToFit="1"/>
    </xf>
    <xf numFmtId="176" fontId="16" fillId="0" borderId="10" xfId="0" applyNumberFormat="1" applyFont="1" applyFill="1" applyBorder="1" applyAlignment="1" applyProtection="1">
      <alignment vertical="center" shrinkToFit="1"/>
      <protection locked="0"/>
    </xf>
    <xf numFmtId="179" fontId="9" fillId="0" borderId="35" xfId="1" applyNumberFormat="1" applyFont="1" applyFill="1" applyBorder="1" applyAlignment="1">
      <alignment vertical="center" shrinkToFit="1"/>
    </xf>
    <xf numFmtId="179" fontId="9" fillId="0" borderId="36" xfId="1" applyNumberFormat="1" applyFont="1" applyFill="1" applyBorder="1" applyAlignment="1">
      <alignment vertical="center" shrinkToFit="1"/>
    </xf>
    <xf numFmtId="179" fontId="9" fillId="0" borderId="10" xfId="1" applyNumberFormat="1" applyFont="1" applyBorder="1" applyAlignment="1">
      <alignment horizontal="right" vertical="center" shrinkToFit="1"/>
    </xf>
    <xf numFmtId="179" fontId="13" fillId="0" borderId="0" xfId="3" applyNumberFormat="1" applyFont="1" applyAlignment="1">
      <alignment horizontal="right" vertical="center"/>
    </xf>
    <xf numFmtId="0" fontId="16" fillId="0" borderId="10" xfId="0" applyFont="1" applyFill="1" applyBorder="1" applyAlignment="1" applyProtection="1">
      <alignment horizontal="center" vertical="center" shrinkToFit="1"/>
      <protection locked="0"/>
    </xf>
    <xf numFmtId="0" fontId="25" fillId="6" borderId="0" xfId="0" applyFont="1" applyFill="1" applyAlignment="1">
      <alignment horizontal="left" vertical="center"/>
    </xf>
    <xf numFmtId="0" fontId="24" fillId="6" borderId="0" xfId="0" applyFont="1" applyFill="1" applyAlignment="1">
      <alignment vertical="center"/>
    </xf>
    <xf numFmtId="0" fontId="24" fillId="6" borderId="0" xfId="0" applyFont="1" applyFill="1" applyAlignment="1">
      <alignment vertical="center" shrinkToFit="1"/>
    </xf>
    <xf numFmtId="0" fontId="16" fillId="6" borderId="0" xfId="0" applyFont="1" applyFill="1">
      <alignment vertical="center"/>
    </xf>
    <xf numFmtId="0" fontId="16" fillId="6" borderId="0" xfId="0" applyFont="1" applyFill="1" applyAlignment="1">
      <alignment vertical="center" shrinkToFit="1"/>
    </xf>
    <xf numFmtId="0" fontId="28" fillId="6" borderId="0" xfId="0" applyFont="1" applyFill="1" applyAlignment="1">
      <alignment vertical="center" shrinkToFit="1"/>
    </xf>
    <xf numFmtId="176" fontId="0" fillId="6" borderId="13" xfId="0" applyNumberFormat="1" applyFill="1" applyBorder="1">
      <alignment vertical="center"/>
    </xf>
    <xf numFmtId="0" fontId="16" fillId="6" borderId="13" xfId="0" applyFont="1" applyFill="1" applyBorder="1">
      <alignment vertical="center"/>
    </xf>
    <xf numFmtId="176" fontId="16" fillId="0" borderId="49" xfId="0" applyNumberFormat="1" applyFont="1" applyFill="1" applyBorder="1" applyAlignment="1" applyProtection="1">
      <alignment vertical="center" shrinkToFit="1"/>
      <protection locked="0"/>
    </xf>
    <xf numFmtId="179" fontId="26" fillId="9" borderId="0" xfId="3" applyNumberFormat="1" applyFont="1" applyFill="1" applyAlignment="1">
      <alignment horizontal="center" vertical="center"/>
    </xf>
    <xf numFmtId="0" fontId="20" fillId="0" borderId="2" xfId="0" applyFont="1" applyBorder="1" applyAlignment="1">
      <alignment horizontal="left"/>
    </xf>
    <xf numFmtId="0" fontId="0" fillId="0" borderId="2" xfId="0" applyBorder="1" applyAlignment="1">
      <alignment vertical="center"/>
    </xf>
    <xf numFmtId="0" fontId="29" fillId="9" borderId="2" xfId="0" applyFont="1" applyFill="1" applyBorder="1" applyAlignment="1">
      <alignment vertical="center"/>
    </xf>
    <xf numFmtId="182" fontId="16" fillId="4" borderId="8" xfId="0" applyNumberFormat="1" applyFont="1" applyFill="1" applyBorder="1" applyProtection="1">
      <alignment vertical="center"/>
    </xf>
    <xf numFmtId="0" fontId="0" fillId="4" borderId="48" xfId="0" applyFill="1" applyBorder="1" applyAlignment="1">
      <alignment vertical="center" shrinkToFit="1"/>
    </xf>
    <xf numFmtId="182" fontId="0" fillId="0" borderId="29" xfId="0" applyNumberFormat="1" applyFill="1" applyBorder="1">
      <alignment vertical="center"/>
    </xf>
    <xf numFmtId="182" fontId="0" fillId="0" borderId="29" xfId="0" applyNumberFormat="1" applyBorder="1">
      <alignment vertical="center"/>
    </xf>
    <xf numFmtId="0" fontId="0" fillId="4" borderId="14" xfId="0" applyFont="1" applyFill="1" applyBorder="1" applyAlignment="1">
      <alignment vertical="center"/>
    </xf>
    <xf numFmtId="0" fontId="0" fillId="4" borderId="30" xfId="0" applyFont="1" applyFill="1" applyBorder="1" applyAlignment="1">
      <alignment vertical="center"/>
    </xf>
    <xf numFmtId="0" fontId="0" fillId="4" borderId="29" xfId="0" applyFont="1" applyFill="1" applyBorder="1" applyAlignment="1">
      <alignment vertical="center"/>
    </xf>
    <xf numFmtId="176" fontId="16" fillId="4" borderId="29" xfId="0" applyNumberFormat="1" applyFont="1" applyFill="1" applyBorder="1" applyAlignment="1" applyProtection="1">
      <alignment vertical="center" shrinkToFit="1"/>
    </xf>
    <xf numFmtId="0" fontId="16" fillId="5" borderId="1" xfId="0" applyFont="1" applyFill="1" applyBorder="1" applyAlignment="1">
      <alignment horizontal="center" vertical="center"/>
    </xf>
    <xf numFmtId="176" fontId="16" fillId="4" borderId="24" xfId="0" applyNumberFormat="1" applyFont="1" applyFill="1" applyBorder="1" applyAlignment="1">
      <alignment horizontal="right" vertical="center"/>
    </xf>
    <xf numFmtId="0" fontId="16" fillId="4" borderId="37" xfId="0" applyFont="1" applyFill="1" applyBorder="1" applyAlignment="1">
      <alignment horizontal="center" vertical="center" textRotation="255" shrinkToFit="1"/>
    </xf>
    <xf numFmtId="0" fontId="16" fillId="4" borderId="26" xfId="0" applyFont="1" applyFill="1" applyBorder="1" applyAlignment="1">
      <alignment horizontal="center" vertical="center" textRotation="255" shrinkToFit="1"/>
    </xf>
    <xf numFmtId="176" fontId="16" fillId="4" borderId="15" xfId="0" applyNumberFormat="1" applyFont="1" applyFill="1" applyBorder="1" applyAlignment="1" applyProtection="1">
      <alignment horizontal="right" vertical="center"/>
    </xf>
    <xf numFmtId="0" fontId="17" fillId="10" borderId="8" xfId="0" applyFont="1" applyFill="1" applyBorder="1" applyAlignment="1">
      <alignment horizontal="center" vertical="center"/>
    </xf>
    <xf numFmtId="0" fontId="17" fillId="6" borderId="13" xfId="0" applyFont="1" applyFill="1" applyBorder="1" applyAlignment="1">
      <alignment horizontal="left" vertical="center"/>
    </xf>
    <xf numFmtId="176" fontId="16" fillId="4" borderId="8" xfId="0" applyNumberFormat="1" applyFont="1" applyFill="1" applyBorder="1">
      <alignment vertical="center"/>
    </xf>
    <xf numFmtId="0" fontId="22" fillId="6" borderId="0" xfId="0" applyFont="1" applyFill="1">
      <alignment vertical="center"/>
    </xf>
    <xf numFmtId="0" fontId="21" fillId="6" borderId="0" xfId="0" applyFont="1" applyFill="1">
      <alignment vertical="center"/>
    </xf>
    <xf numFmtId="176" fontId="16" fillId="0" borderId="29" xfId="0" applyNumberFormat="1" applyFont="1" applyFill="1" applyBorder="1" applyAlignment="1" applyProtection="1">
      <alignment horizontal="right" vertical="center"/>
      <protection locked="0"/>
    </xf>
    <xf numFmtId="176" fontId="16" fillId="4" borderId="8" xfId="0" applyNumberFormat="1" applyFont="1" applyFill="1" applyBorder="1" applyAlignment="1">
      <alignment horizontal="right" vertical="center"/>
    </xf>
    <xf numFmtId="182" fontId="16" fillId="4" borderId="8" xfId="0" applyNumberFormat="1" applyFont="1" applyFill="1" applyBorder="1" applyAlignment="1">
      <alignment horizontal="right" vertical="center"/>
    </xf>
    <xf numFmtId="0" fontId="16" fillId="4" borderId="28" xfId="0" applyFont="1" applyFill="1" applyBorder="1" applyAlignment="1" applyProtection="1">
      <alignment vertical="center" shrinkToFit="1"/>
    </xf>
    <xf numFmtId="0" fontId="16" fillId="4" borderId="18" xfId="0" applyFont="1" applyFill="1" applyBorder="1" applyAlignment="1" applyProtection="1">
      <alignment vertical="center" shrinkToFit="1"/>
    </xf>
    <xf numFmtId="0" fontId="20" fillId="4" borderId="21" xfId="0" applyFont="1" applyFill="1" applyBorder="1" applyAlignment="1" applyProtection="1">
      <alignment horizontal="left" vertical="center" shrinkToFit="1"/>
    </xf>
    <xf numFmtId="0" fontId="16" fillId="4" borderId="47" xfId="0" applyFont="1" applyFill="1" applyBorder="1" applyAlignment="1" applyProtection="1">
      <alignment vertical="center" shrinkToFit="1"/>
    </xf>
    <xf numFmtId="0" fontId="16" fillId="4" borderId="8" xfId="0" applyFont="1" applyFill="1" applyBorder="1" applyAlignment="1" applyProtection="1">
      <alignment vertical="center" shrinkToFit="1"/>
    </xf>
    <xf numFmtId="0" fontId="16" fillId="4" borderId="8" xfId="0" applyFont="1" applyFill="1" applyBorder="1" applyAlignment="1" applyProtection="1">
      <alignment vertical="center" wrapText="1"/>
    </xf>
    <xf numFmtId="0" fontId="19" fillId="6" borderId="12" xfId="0" applyFont="1" applyFill="1" applyBorder="1" applyAlignment="1" applyProtection="1">
      <alignment horizontal="left"/>
    </xf>
    <xf numFmtId="0" fontId="19" fillId="6" borderId="13" xfId="0" applyFont="1" applyFill="1" applyBorder="1" applyAlignment="1" applyProtection="1">
      <alignment horizontal="left"/>
    </xf>
    <xf numFmtId="0" fontId="20" fillId="4" borderId="14" xfId="0" applyFont="1" applyFill="1" applyBorder="1" applyAlignment="1" applyProtection="1">
      <alignment vertical="center" shrinkToFit="1"/>
    </xf>
    <xf numFmtId="0" fontId="16" fillId="4" borderId="29" xfId="0" applyFont="1" applyFill="1" applyBorder="1" applyAlignment="1" applyProtection="1">
      <alignment vertical="center" shrinkToFit="1"/>
    </xf>
    <xf numFmtId="0" fontId="16" fillId="4" borderId="25" xfId="0" applyFont="1" applyFill="1" applyBorder="1" applyAlignment="1" applyProtection="1">
      <alignment horizontal="center" vertical="center" shrinkToFit="1"/>
    </xf>
    <xf numFmtId="176" fontId="16" fillId="4" borderId="14" xfId="0" applyNumberFormat="1" applyFont="1" applyFill="1" applyBorder="1" applyProtection="1">
      <alignment vertical="center"/>
    </xf>
    <xf numFmtId="176" fontId="16" fillId="4" borderId="14" xfId="0" applyNumberFormat="1" applyFont="1" applyFill="1" applyBorder="1" applyAlignment="1" applyProtection="1">
      <alignment horizontal="right" vertical="center"/>
    </xf>
    <xf numFmtId="0" fontId="16" fillId="5" borderId="4" xfId="0" applyFont="1" applyFill="1" applyBorder="1" applyAlignment="1" applyProtection="1">
      <alignment horizontal="center" vertical="center" wrapText="1"/>
    </xf>
    <xf numFmtId="0" fontId="16" fillId="4" borderId="10" xfId="0" applyFont="1" applyFill="1" applyBorder="1" applyAlignment="1" applyProtection="1">
      <alignment horizontal="center" vertical="center" shrinkToFit="1"/>
    </xf>
    <xf numFmtId="176" fontId="16" fillId="4" borderId="8" xfId="0" applyNumberFormat="1" applyFont="1" applyFill="1" applyBorder="1" applyAlignment="1" applyProtection="1">
      <alignment vertical="center" shrinkToFit="1"/>
    </xf>
    <xf numFmtId="176" fontId="16" fillId="4" borderId="25" xfId="0" applyNumberFormat="1" applyFont="1" applyFill="1" applyBorder="1" applyAlignment="1" applyProtection="1">
      <alignment vertical="center" shrinkToFit="1"/>
    </xf>
    <xf numFmtId="183" fontId="21" fillId="4" borderId="12" xfId="0" applyNumberFormat="1" applyFont="1" applyFill="1" applyBorder="1" applyAlignment="1" applyProtection="1">
      <alignment vertical="center" shrinkToFit="1"/>
    </xf>
    <xf numFmtId="176" fontId="32" fillId="0" borderId="8" xfId="0" applyNumberFormat="1" applyFont="1" applyFill="1" applyBorder="1" applyAlignment="1" applyProtection="1">
      <alignment vertical="center" shrinkToFit="1"/>
      <protection locked="0"/>
    </xf>
    <xf numFmtId="183" fontId="33" fillId="4" borderId="25" xfId="0" applyNumberFormat="1" applyFont="1" applyFill="1" applyBorder="1" applyAlignment="1" applyProtection="1">
      <alignment vertical="center" shrinkToFit="1"/>
    </xf>
    <xf numFmtId="183" fontId="33" fillId="4" borderId="25" xfId="0" applyNumberFormat="1" applyFont="1" applyFill="1" applyBorder="1" applyAlignment="1" applyProtection="1">
      <alignment horizontal="right" vertical="center" shrinkToFit="1"/>
    </xf>
    <xf numFmtId="176" fontId="16" fillId="4" borderId="4" xfId="0" applyNumberFormat="1" applyFont="1" applyFill="1" applyBorder="1" applyAlignment="1" applyProtection="1">
      <alignment vertical="center" shrinkToFit="1"/>
    </xf>
    <xf numFmtId="176" fontId="16" fillId="4" borderId="3" xfId="0" applyNumberFormat="1" applyFont="1" applyFill="1" applyBorder="1" applyAlignment="1" applyProtection="1">
      <alignment vertical="center" shrinkToFit="1"/>
    </xf>
    <xf numFmtId="183" fontId="21" fillId="4" borderId="2" xfId="0" applyNumberFormat="1" applyFont="1" applyFill="1" applyBorder="1" applyAlignment="1" applyProtection="1">
      <alignment horizontal="right" vertical="center" shrinkToFit="1"/>
    </xf>
    <xf numFmtId="176" fontId="32" fillId="0" borderId="4" xfId="0" applyNumberFormat="1" applyFont="1" applyFill="1" applyBorder="1" applyAlignment="1" applyProtection="1">
      <alignment vertical="center" shrinkToFit="1"/>
      <protection locked="0"/>
    </xf>
    <xf numFmtId="183" fontId="33" fillId="4" borderId="3" xfId="0" applyNumberFormat="1" applyFont="1" applyFill="1" applyBorder="1" applyAlignment="1" applyProtection="1">
      <alignment horizontal="right" vertical="center" shrinkToFit="1"/>
    </xf>
    <xf numFmtId="183" fontId="21" fillId="4" borderId="24" xfId="0" applyNumberFormat="1" applyFont="1" applyFill="1" applyBorder="1" applyAlignment="1" applyProtection="1">
      <alignment horizontal="right" vertical="center" shrinkToFit="1"/>
    </xf>
    <xf numFmtId="176" fontId="32" fillId="4" borderId="4" xfId="0" applyNumberFormat="1" applyFont="1" applyFill="1" applyBorder="1" applyAlignment="1" applyProtection="1">
      <alignment vertical="center" shrinkToFit="1"/>
    </xf>
    <xf numFmtId="183" fontId="33" fillId="4" borderId="8" xfId="0" applyNumberFormat="1" applyFont="1" applyFill="1" applyBorder="1" applyAlignment="1" applyProtection="1">
      <alignment horizontal="right" vertical="center" shrinkToFit="1"/>
    </xf>
    <xf numFmtId="176" fontId="32" fillId="4" borderId="8" xfId="0" applyNumberFormat="1" applyFont="1" applyFill="1" applyBorder="1" applyAlignment="1" applyProtection="1">
      <alignment vertical="center" shrinkToFit="1"/>
    </xf>
    <xf numFmtId="183" fontId="21" fillId="4" borderId="12" xfId="0" applyNumberFormat="1" applyFont="1" applyFill="1" applyBorder="1" applyAlignment="1" applyProtection="1">
      <alignment horizontal="right" vertical="center" shrinkToFit="1"/>
    </xf>
    <xf numFmtId="183" fontId="21" fillId="4" borderId="25" xfId="0" applyNumberFormat="1" applyFont="1" applyFill="1" applyBorder="1" applyAlignment="1" applyProtection="1">
      <alignment horizontal="right" vertical="center" shrinkToFit="1"/>
    </xf>
    <xf numFmtId="0" fontId="21" fillId="4" borderId="29" xfId="0" applyFont="1" applyFill="1" applyBorder="1" applyAlignment="1">
      <alignment vertical="center" shrinkToFit="1"/>
    </xf>
    <xf numFmtId="183" fontId="21" fillId="4" borderId="22" xfId="0" applyNumberFormat="1" applyFont="1" applyFill="1" applyBorder="1" applyAlignment="1" applyProtection="1">
      <alignment horizontal="right" vertical="center" shrinkToFit="1"/>
    </xf>
    <xf numFmtId="183" fontId="21" fillId="4" borderId="23" xfId="0" applyNumberFormat="1" applyFont="1" applyFill="1" applyBorder="1" applyAlignment="1" applyProtection="1">
      <alignment horizontal="right" vertical="center" shrinkToFit="1"/>
    </xf>
    <xf numFmtId="176" fontId="16" fillId="4" borderId="4" xfId="0" applyNumberFormat="1" applyFont="1" applyFill="1" applyBorder="1" applyProtection="1">
      <alignment vertical="center"/>
    </xf>
    <xf numFmtId="0" fontId="16" fillId="6" borderId="0" xfId="0" applyFont="1" applyFill="1" applyBorder="1" applyAlignment="1">
      <alignment vertical="center"/>
    </xf>
    <xf numFmtId="0" fontId="16" fillId="6" borderId="0" xfId="0" applyFont="1" applyFill="1" applyBorder="1" applyAlignment="1">
      <alignment horizontal="center" vertical="center"/>
    </xf>
    <xf numFmtId="177" fontId="16" fillId="6" borderId="0" xfId="0" applyNumberFormat="1" applyFont="1" applyFill="1" applyBorder="1">
      <alignment vertical="center"/>
    </xf>
    <xf numFmtId="0" fontId="16" fillId="6" borderId="0" xfId="0" applyFont="1" applyFill="1" applyBorder="1">
      <alignment vertical="center"/>
    </xf>
    <xf numFmtId="0" fontId="16" fillId="6" borderId="0" xfId="0" applyFont="1" applyFill="1" applyBorder="1" applyAlignment="1">
      <alignment vertical="center" shrinkToFit="1"/>
    </xf>
    <xf numFmtId="182" fontId="16" fillId="4" borderId="29" xfId="0" applyNumberFormat="1" applyFont="1" applyFill="1" applyBorder="1" applyAlignment="1" applyProtection="1">
      <alignment vertical="center" shrinkToFit="1"/>
    </xf>
    <xf numFmtId="183" fontId="33" fillId="4" borderId="3" xfId="0" applyNumberFormat="1" applyFont="1" applyFill="1" applyBorder="1" applyAlignment="1" applyProtection="1">
      <alignment vertical="center" shrinkToFit="1"/>
    </xf>
    <xf numFmtId="182" fontId="16" fillId="4" borderId="30" xfId="0" applyNumberFormat="1" applyFont="1" applyFill="1" applyBorder="1" applyAlignment="1" applyProtection="1">
      <alignment vertical="center" shrinkToFit="1"/>
    </xf>
    <xf numFmtId="182" fontId="16" fillId="0" borderId="14" xfId="0" applyNumberFormat="1" applyFont="1" applyFill="1" applyBorder="1" applyAlignment="1" applyProtection="1">
      <alignment horizontal="right" vertical="center"/>
      <protection locked="0"/>
    </xf>
    <xf numFmtId="182" fontId="16" fillId="0" borderId="15" xfId="0" applyNumberFormat="1" applyFont="1" applyFill="1" applyBorder="1" applyAlignment="1" applyProtection="1">
      <alignment vertical="center"/>
      <protection locked="0"/>
    </xf>
    <xf numFmtId="182" fontId="16" fillId="0" borderId="30" xfId="0" applyNumberFormat="1" applyFont="1" applyFill="1" applyBorder="1" applyAlignment="1" applyProtection="1">
      <alignment horizontal="right" vertical="center"/>
      <protection locked="0"/>
    </xf>
    <xf numFmtId="182" fontId="16" fillId="0" borderId="18" xfId="0" applyNumberFormat="1" applyFont="1" applyFill="1" applyBorder="1" applyAlignment="1" applyProtection="1">
      <alignment vertical="center"/>
      <protection locked="0"/>
    </xf>
    <xf numFmtId="182" fontId="16" fillId="4" borderId="29" xfId="0" applyNumberFormat="1" applyFont="1" applyFill="1" applyBorder="1" applyProtection="1">
      <alignment vertical="center"/>
    </xf>
    <xf numFmtId="182" fontId="16" fillId="4" borderId="29" xfId="0" applyNumberFormat="1" applyFont="1" applyFill="1" applyBorder="1" applyAlignment="1" applyProtection="1">
      <alignment horizontal="right" vertical="center"/>
    </xf>
    <xf numFmtId="0" fontId="16" fillId="4" borderId="2" xfId="0" applyFont="1" applyFill="1" applyBorder="1" applyAlignment="1">
      <alignment vertical="center" shrinkToFit="1"/>
    </xf>
    <xf numFmtId="0" fontId="16" fillId="4" borderId="25" xfId="0" applyFont="1" applyFill="1" applyBorder="1" applyAlignment="1">
      <alignment horizontal="center" vertical="center" shrinkToFit="1"/>
    </xf>
    <xf numFmtId="0" fontId="16" fillId="5" borderId="1" xfId="0" applyFont="1" applyFill="1" applyBorder="1" applyAlignment="1" applyProtection="1">
      <alignment horizontal="center" vertical="center" wrapText="1"/>
    </xf>
    <xf numFmtId="0" fontId="17" fillId="6" borderId="50" xfId="0" applyFont="1" applyFill="1" applyBorder="1" applyAlignment="1">
      <alignment horizontal="left" vertical="center"/>
    </xf>
    <xf numFmtId="0" fontId="17" fillId="6" borderId="50" xfId="0" applyFont="1" applyFill="1" applyBorder="1" applyAlignment="1">
      <alignment vertical="center"/>
    </xf>
    <xf numFmtId="0" fontId="16" fillId="6" borderId="50" xfId="0" applyFont="1" applyFill="1" applyBorder="1">
      <alignment vertical="center"/>
    </xf>
    <xf numFmtId="0" fontId="16" fillId="6" borderId="50" xfId="0" applyFont="1" applyFill="1" applyBorder="1" applyAlignment="1">
      <alignment vertical="center" shrinkToFit="1"/>
    </xf>
    <xf numFmtId="0" fontId="28" fillId="6" borderId="50" xfId="0" applyFont="1" applyFill="1" applyBorder="1" applyAlignment="1">
      <alignment vertical="center" shrinkToFit="1"/>
    </xf>
    <xf numFmtId="0" fontId="16" fillId="4" borderId="21" xfId="0" applyFont="1" applyFill="1" applyBorder="1" applyAlignment="1">
      <alignment vertical="center" shrinkToFit="1"/>
    </xf>
    <xf numFmtId="176" fontId="32" fillId="0" borderId="29" xfId="0" applyNumberFormat="1" applyFont="1" applyFill="1" applyBorder="1" applyAlignment="1" applyProtection="1">
      <alignment vertical="center" shrinkToFit="1"/>
      <protection locked="0"/>
    </xf>
    <xf numFmtId="183" fontId="33" fillId="4" borderId="23" xfId="0" applyNumberFormat="1" applyFont="1" applyFill="1" applyBorder="1" applyAlignment="1" applyProtection="1">
      <alignment horizontal="right" vertical="center" shrinkToFit="1"/>
    </xf>
    <xf numFmtId="0" fontId="21" fillId="4" borderId="4" xfId="0" applyFont="1" applyFill="1" applyBorder="1" applyAlignment="1">
      <alignment vertical="center" shrinkToFit="1"/>
    </xf>
    <xf numFmtId="0" fontId="16" fillId="4" borderId="3" xfId="0" applyFont="1" applyFill="1" applyBorder="1" applyAlignment="1">
      <alignment horizontal="center" vertical="center" shrinkToFit="1"/>
    </xf>
    <xf numFmtId="0" fontId="16" fillId="4" borderId="4" xfId="0" applyFont="1" applyFill="1" applyBorder="1" applyAlignment="1">
      <alignment vertical="center" shrinkToFit="1"/>
    </xf>
    <xf numFmtId="0" fontId="16" fillId="4" borderId="26" xfId="0" applyFont="1" applyFill="1" applyBorder="1" applyAlignment="1">
      <alignment horizontal="center" vertical="center" shrinkToFit="1"/>
    </xf>
    <xf numFmtId="0" fontId="16" fillId="4" borderId="13" xfId="0" applyFont="1" applyFill="1" applyBorder="1" applyAlignment="1">
      <alignment horizontal="center" vertical="center" shrinkToFit="1"/>
    </xf>
    <xf numFmtId="0" fontId="16" fillId="4" borderId="52" xfId="0" applyFont="1" applyFill="1" applyBorder="1" applyAlignment="1">
      <alignment vertical="center" shrinkToFit="1"/>
    </xf>
    <xf numFmtId="182" fontId="16" fillId="4" borderId="9" xfId="0" applyNumberFormat="1" applyFont="1" applyFill="1" applyBorder="1" applyAlignment="1" applyProtection="1">
      <alignment vertical="center" shrinkToFit="1"/>
    </xf>
    <xf numFmtId="182" fontId="16" fillId="4" borderId="14" xfId="0" applyNumberFormat="1" applyFont="1" applyFill="1" applyBorder="1" applyAlignment="1" applyProtection="1">
      <alignment vertical="center" shrinkToFit="1"/>
    </xf>
    <xf numFmtId="176" fontId="0" fillId="0" borderId="0" xfId="0" applyNumberFormat="1" applyFill="1" applyBorder="1">
      <alignment vertical="center"/>
    </xf>
    <xf numFmtId="0" fontId="20" fillId="0" borderId="0" xfId="0" applyFont="1" applyFill="1" applyBorder="1" applyAlignment="1">
      <alignment horizontal="left" shrinkToFit="1"/>
    </xf>
    <xf numFmtId="176" fontId="0" fillId="0" borderId="8" xfId="0" applyNumberFormat="1" applyFill="1" applyBorder="1">
      <alignment vertical="center"/>
    </xf>
    <xf numFmtId="176" fontId="0" fillId="4" borderId="8" xfId="0" applyNumberFormat="1" applyFill="1" applyBorder="1">
      <alignment vertical="center"/>
    </xf>
    <xf numFmtId="176" fontId="0" fillId="0" borderId="4" xfId="0" applyNumberFormat="1" applyFill="1" applyBorder="1" applyAlignment="1">
      <alignment vertical="center" shrinkToFit="1"/>
    </xf>
    <xf numFmtId="0" fontId="21" fillId="4" borderId="4" xfId="0" applyFont="1" applyFill="1" applyBorder="1" applyAlignment="1">
      <alignment vertical="center" wrapText="1"/>
    </xf>
    <xf numFmtId="0" fontId="35" fillId="6" borderId="0" xfId="0" applyFont="1" applyFill="1" applyAlignment="1">
      <alignment horizontal="right" vertical="center"/>
    </xf>
    <xf numFmtId="0" fontId="16" fillId="0" borderId="1" xfId="0" applyFont="1" applyBorder="1" applyProtection="1">
      <alignment vertical="center"/>
    </xf>
    <xf numFmtId="0" fontId="16" fillId="0" borderId="3" xfId="0" applyFont="1" applyBorder="1" applyProtection="1">
      <alignment vertical="center"/>
    </xf>
    <xf numFmtId="182" fontId="20" fillId="7" borderId="4" xfId="0" applyNumberFormat="1" applyFont="1" applyFill="1" applyBorder="1" applyAlignment="1" applyProtection="1">
      <alignment horizontal="right" vertical="center" shrinkToFit="1"/>
      <protection hidden="1"/>
    </xf>
    <xf numFmtId="182" fontId="20" fillId="0" borderId="4" xfId="0" applyNumberFormat="1" applyFont="1" applyBorder="1" applyAlignment="1" applyProtection="1">
      <alignment horizontal="right" vertical="center" shrinkToFit="1"/>
      <protection hidden="1"/>
    </xf>
    <xf numFmtId="176" fontId="20" fillId="7" borderId="54" xfId="0" applyNumberFormat="1" applyFont="1" applyFill="1" applyBorder="1" applyAlignment="1" applyProtection="1">
      <alignment horizontal="right" vertical="center" shrinkToFit="1"/>
      <protection hidden="1"/>
    </xf>
    <xf numFmtId="182" fontId="20" fillId="0" borderId="55" xfId="0" applyNumberFormat="1" applyFont="1" applyBorder="1" applyAlignment="1" applyProtection="1">
      <alignment horizontal="right" vertical="center" shrinkToFit="1"/>
      <protection hidden="1"/>
    </xf>
    <xf numFmtId="182" fontId="20" fillId="0" borderId="57" xfId="0" applyNumberFormat="1" applyFont="1" applyBorder="1" applyAlignment="1" applyProtection="1">
      <alignment horizontal="right" vertical="center" shrinkToFit="1"/>
      <protection hidden="1"/>
    </xf>
    <xf numFmtId="176" fontId="20" fillId="7" borderId="59" xfId="0" applyNumberFormat="1" applyFont="1" applyFill="1" applyBorder="1" applyAlignment="1" applyProtection="1">
      <alignment horizontal="right" vertical="center" shrinkToFit="1"/>
      <protection hidden="1"/>
    </xf>
    <xf numFmtId="182" fontId="20" fillId="0" borderId="60" xfId="0" applyNumberFormat="1" applyFont="1" applyBorder="1" applyAlignment="1" applyProtection="1">
      <alignment horizontal="right" vertical="center" shrinkToFit="1"/>
      <protection hidden="1"/>
    </xf>
    <xf numFmtId="0" fontId="16" fillId="4" borderId="15" xfId="0" applyFont="1" applyFill="1" applyBorder="1" applyAlignment="1" applyProtection="1">
      <alignment horizontal="left" vertical="center" wrapText="1"/>
    </xf>
    <xf numFmtId="0" fontId="16" fillId="4" borderId="17" xfId="0" applyFont="1" applyFill="1" applyBorder="1" applyAlignment="1" applyProtection="1">
      <alignment horizontal="left" vertical="center" wrapText="1"/>
    </xf>
    <xf numFmtId="0" fontId="16" fillId="4" borderId="21" xfId="0" applyFont="1" applyFill="1" applyBorder="1" applyAlignment="1" applyProtection="1">
      <alignment horizontal="left" vertical="center"/>
    </xf>
    <xf numFmtId="0" fontId="16" fillId="4" borderId="23" xfId="0" applyFont="1" applyFill="1" applyBorder="1" applyAlignment="1" applyProtection="1">
      <alignment horizontal="left" vertical="center"/>
    </xf>
    <xf numFmtId="0" fontId="16" fillId="4" borderId="24" xfId="0" applyFont="1" applyFill="1" applyBorder="1" applyAlignment="1" applyProtection="1">
      <alignment horizontal="center" vertical="center" shrinkToFit="1"/>
    </xf>
    <xf numFmtId="0" fontId="16" fillId="4" borderId="25" xfId="0" applyFont="1" applyFill="1" applyBorder="1" applyAlignment="1" applyProtection="1">
      <alignment horizontal="center" vertical="center" shrinkToFit="1"/>
    </xf>
    <xf numFmtId="0" fontId="16" fillId="4" borderId="18" xfId="0" applyFont="1" applyFill="1" applyBorder="1" applyAlignment="1" applyProtection="1">
      <alignment horizontal="left" vertical="center" wrapText="1"/>
    </xf>
    <xf numFmtId="0" fontId="16" fillId="4" borderId="20" xfId="0" applyFont="1" applyFill="1" applyBorder="1" applyAlignment="1" applyProtection="1">
      <alignment horizontal="left" vertical="center" wrapText="1"/>
    </xf>
    <xf numFmtId="0" fontId="16" fillId="4" borderId="18" xfId="0" applyFont="1" applyFill="1" applyBorder="1" applyAlignment="1" applyProtection="1">
      <alignment horizontal="left" vertical="center"/>
    </xf>
    <xf numFmtId="0" fontId="16" fillId="4" borderId="20" xfId="0" applyFont="1" applyFill="1" applyBorder="1" applyAlignment="1" applyProtection="1">
      <alignment horizontal="left" vertical="center"/>
    </xf>
    <xf numFmtId="0" fontId="23" fillId="0" borderId="24" xfId="0" applyNumberFormat="1" applyFont="1" applyFill="1" applyBorder="1" applyAlignment="1" applyProtection="1">
      <alignment horizontal="left" vertical="center" shrinkToFit="1"/>
      <protection locked="0"/>
    </xf>
    <xf numFmtId="0" fontId="5" fillId="0" borderId="25" xfId="0" applyNumberFormat="1" applyFont="1" applyFill="1" applyBorder="1" applyAlignment="1" applyProtection="1">
      <alignment horizontal="left" vertical="center" shrinkToFit="1"/>
      <protection locked="0"/>
    </xf>
    <xf numFmtId="0" fontId="16" fillId="4" borderId="26" xfId="0" applyFont="1" applyFill="1" applyBorder="1" applyAlignment="1" applyProtection="1">
      <alignment vertical="center" shrinkToFit="1"/>
    </xf>
    <xf numFmtId="0" fontId="16" fillId="4" borderId="13" xfId="0" applyFont="1" applyFill="1" applyBorder="1" applyAlignment="1" applyProtection="1">
      <alignment vertical="center" shrinkToFit="1"/>
    </xf>
    <xf numFmtId="0" fontId="16" fillId="4" borderId="1" xfId="0" applyFont="1" applyFill="1" applyBorder="1" applyAlignment="1" applyProtection="1">
      <alignment horizontal="center" vertical="center" textRotation="255" shrinkToFit="1"/>
    </xf>
    <xf numFmtId="0" fontId="16" fillId="4" borderId="37" xfId="0" applyFont="1" applyFill="1" applyBorder="1" applyAlignment="1" applyProtection="1">
      <alignment horizontal="center" vertical="center" textRotation="255" shrinkToFit="1"/>
    </xf>
    <xf numFmtId="0" fontId="16" fillId="4" borderId="26" xfId="0" applyFont="1" applyFill="1" applyBorder="1" applyAlignment="1" applyProtection="1">
      <alignment horizontal="center" vertical="center" textRotation="255" shrinkToFit="1"/>
    </xf>
    <xf numFmtId="0" fontId="16" fillId="5" borderId="38" xfId="0" applyFont="1" applyFill="1" applyBorder="1" applyAlignment="1" applyProtection="1">
      <alignment horizontal="center" vertical="center"/>
    </xf>
    <xf numFmtId="0" fontId="16" fillId="5" borderId="42" xfId="0" applyFont="1" applyFill="1" applyBorder="1" applyAlignment="1" applyProtection="1">
      <alignment horizontal="center" vertical="center"/>
    </xf>
    <xf numFmtId="0" fontId="16" fillId="5" borderId="40" xfId="0" applyFont="1" applyFill="1" applyBorder="1" applyAlignment="1" applyProtection="1">
      <alignment horizontal="center" vertical="center"/>
    </xf>
    <xf numFmtId="0" fontId="16" fillId="5" borderId="43" xfId="0" applyFont="1" applyFill="1" applyBorder="1" applyAlignment="1" applyProtection="1">
      <alignment horizontal="center" vertical="center"/>
    </xf>
    <xf numFmtId="0" fontId="16" fillId="4" borderId="24" xfId="0" applyFont="1" applyFill="1" applyBorder="1" applyAlignment="1" applyProtection="1">
      <alignment vertical="center" shrinkToFit="1"/>
    </xf>
    <xf numFmtId="0" fontId="16" fillId="4" borderId="25" xfId="0" applyFont="1" applyFill="1" applyBorder="1" applyAlignment="1" applyProtection="1">
      <alignment vertical="center" shrinkToFit="1"/>
    </xf>
    <xf numFmtId="0" fontId="20" fillId="4" borderId="24" xfId="0" applyFont="1" applyFill="1" applyBorder="1" applyAlignment="1" applyProtection="1">
      <alignment vertical="center" shrinkToFit="1"/>
    </xf>
    <xf numFmtId="0" fontId="20" fillId="4" borderId="12" xfId="0" applyFont="1" applyFill="1" applyBorder="1" applyAlignment="1" applyProtection="1">
      <alignment vertical="center" shrinkToFit="1"/>
    </xf>
    <xf numFmtId="0" fontId="16" fillId="4" borderId="26" xfId="0" applyFont="1" applyFill="1" applyBorder="1" applyAlignment="1" applyProtection="1">
      <alignment horizontal="left" vertical="center" shrinkToFit="1"/>
    </xf>
    <xf numFmtId="0" fontId="16" fillId="4" borderId="12" xfId="0" applyFont="1" applyFill="1" applyBorder="1" applyAlignment="1" applyProtection="1">
      <alignment horizontal="left" vertical="center" shrinkToFit="1"/>
    </xf>
    <xf numFmtId="0" fontId="16" fillId="4" borderId="4" xfId="0" applyFont="1" applyFill="1" applyBorder="1" applyAlignment="1" applyProtection="1">
      <alignment horizontal="center" vertical="center" textRotation="255" shrinkToFit="1"/>
    </xf>
    <xf numFmtId="0" fontId="0" fillId="0" borderId="9" xfId="0" applyFont="1" applyBorder="1" applyAlignment="1" applyProtection="1">
      <alignment horizontal="center" vertical="center" textRotation="255" shrinkToFit="1"/>
    </xf>
    <xf numFmtId="0" fontId="16" fillId="4" borderId="26" xfId="0" applyFont="1" applyFill="1" applyBorder="1" applyAlignment="1" applyProtection="1">
      <alignment horizontal="center" vertical="center" shrinkToFit="1"/>
    </xf>
    <xf numFmtId="0" fontId="0" fillId="0" borderId="27" xfId="0" applyBorder="1" applyAlignment="1" applyProtection="1">
      <alignment horizontal="center" vertical="center" shrinkToFit="1"/>
    </xf>
    <xf numFmtId="0" fontId="16" fillId="4" borderId="4" xfId="0" applyFont="1" applyFill="1" applyBorder="1" applyAlignment="1" applyProtection="1">
      <alignment horizontal="center" vertical="center" textRotation="255"/>
    </xf>
    <xf numFmtId="0" fontId="16" fillId="4" borderId="9" xfId="0" applyFont="1" applyFill="1" applyBorder="1" applyAlignment="1" applyProtection="1">
      <alignment horizontal="center" vertical="center" textRotation="255"/>
    </xf>
    <xf numFmtId="0" fontId="16" fillId="4" borderId="10" xfId="0" applyFont="1" applyFill="1" applyBorder="1" applyAlignment="1" applyProtection="1">
      <alignment horizontal="center" vertical="center" textRotation="255" shrinkToFit="1"/>
    </xf>
    <xf numFmtId="0" fontId="17" fillId="4" borderId="24" xfId="0" applyFont="1" applyFill="1" applyBorder="1" applyAlignment="1">
      <alignment horizontal="center" vertical="center"/>
    </xf>
    <xf numFmtId="0" fontId="17" fillId="4" borderId="25" xfId="0" applyFont="1" applyFill="1" applyBorder="1" applyAlignment="1">
      <alignment horizontal="center" vertical="center"/>
    </xf>
    <xf numFmtId="179" fontId="23" fillId="9" borderId="24" xfId="0" applyNumberFormat="1" applyFont="1" applyFill="1" applyBorder="1" applyAlignment="1" applyProtection="1">
      <alignment horizontal="left" vertical="center" shrinkToFit="1"/>
    </xf>
    <xf numFmtId="179" fontId="23" fillId="9" borderId="12" xfId="0" applyNumberFormat="1" applyFont="1" applyFill="1" applyBorder="1" applyAlignment="1" applyProtection="1">
      <alignment horizontal="left" vertical="center" shrinkToFit="1"/>
    </xf>
    <xf numFmtId="179" fontId="23" fillId="9" borderId="25" xfId="0" applyNumberFormat="1" applyFont="1" applyFill="1" applyBorder="1" applyAlignment="1" applyProtection="1">
      <alignment horizontal="left" vertical="center" shrinkToFit="1"/>
    </xf>
    <xf numFmtId="0" fontId="30" fillId="6" borderId="0" xfId="0" applyFont="1" applyFill="1" applyBorder="1" applyAlignment="1">
      <alignment horizontal="right" vertical="center"/>
    </xf>
    <xf numFmtId="0" fontId="28"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26" xfId="0" applyFont="1" applyFill="1" applyBorder="1" applyAlignment="1">
      <alignment horizontal="center" vertical="center"/>
    </xf>
    <xf numFmtId="0" fontId="16" fillId="5" borderId="13" xfId="0" applyFont="1" applyFill="1" applyBorder="1" applyAlignment="1">
      <alignment horizontal="center" vertical="center"/>
    </xf>
    <xf numFmtId="0" fontId="16" fillId="5" borderId="1" xfId="0" applyFont="1" applyFill="1" applyBorder="1" applyAlignment="1" applyProtection="1">
      <alignment horizontal="center" vertical="center" wrapText="1"/>
    </xf>
    <xf numFmtId="0" fontId="16" fillId="5" borderId="2" xfId="0" applyFont="1" applyFill="1" applyBorder="1" applyAlignment="1" applyProtection="1">
      <alignment horizontal="center" vertical="center"/>
    </xf>
    <xf numFmtId="0" fontId="32" fillId="5" borderId="1" xfId="0" applyFont="1" applyFill="1" applyBorder="1" applyAlignment="1">
      <alignment horizontal="center" vertical="center"/>
    </xf>
    <xf numFmtId="0" fontId="32" fillId="5" borderId="3" xfId="0" applyFont="1" applyFill="1" applyBorder="1" applyAlignment="1">
      <alignment horizontal="center" vertical="center"/>
    </xf>
    <xf numFmtId="0" fontId="16" fillId="4" borderId="13" xfId="0" applyFont="1" applyFill="1" applyBorder="1" applyAlignment="1" applyProtection="1">
      <alignment horizontal="center" vertical="center" shrinkToFit="1"/>
    </xf>
    <xf numFmtId="0" fontId="32" fillId="0" borderId="26" xfId="0" applyFont="1" applyFill="1" applyBorder="1" applyAlignment="1" applyProtection="1">
      <alignment horizontal="center" vertical="center" shrinkToFit="1"/>
      <protection locked="0"/>
    </xf>
    <xf numFmtId="0" fontId="32" fillId="0" borderId="27" xfId="0" applyFont="1" applyFill="1" applyBorder="1" applyAlignment="1" applyProtection="1">
      <alignment horizontal="center" vertical="center" shrinkToFit="1"/>
      <protection locked="0"/>
    </xf>
    <xf numFmtId="0" fontId="16" fillId="4" borderId="24" xfId="0" applyFont="1" applyFill="1" applyBorder="1" applyAlignment="1">
      <alignment vertical="center" shrinkToFit="1"/>
    </xf>
    <xf numFmtId="0" fontId="16" fillId="4" borderId="12" xfId="0" applyFont="1" applyFill="1" applyBorder="1" applyAlignment="1">
      <alignment vertical="center" shrinkToFit="1"/>
    </xf>
    <xf numFmtId="0" fontId="19" fillId="6" borderId="0" xfId="0" applyFont="1" applyFill="1" applyBorder="1" applyAlignment="1">
      <alignment horizontal="left" shrinkToFit="1"/>
    </xf>
    <xf numFmtId="0" fontId="0" fillId="0" borderId="0" xfId="0" applyBorder="1" applyAlignment="1">
      <alignment vertical="center"/>
    </xf>
    <xf numFmtId="0" fontId="16" fillId="4" borderId="1" xfId="0" applyFont="1" applyFill="1" applyBorder="1" applyAlignment="1">
      <alignment vertical="center" shrinkToFit="1"/>
    </xf>
    <xf numFmtId="0" fontId="16" fillId="4" borderId="2" xfId="0" applyFont="1" applyFill="1" applyBorder="1" applyAlignment="1">
      <alignment vertical="center" shrinkToFit="1"/>
    </xf>
    <xf numFmtId="0" fontId="16" fillId="4" borderId="4" xfId="0" applyFont="1" applyFill="1" applyBorder="1" applyAlignment="1">
      <alignment vertical="top" textRotation="255" shrinkToFit="1"/>
    </xf>
    <xf numFmtId="0" fontId="0" fillId="0" borderId="9" xfId="0" applyBorder="1" applyAlignment="1">
      <alignment vertical="top" textRotation="255" shrinkToFit="1"/>
    </xf>
    <xf numFmtId="0" fontId="0" fillId="0" borderId="26" xfId="0" applyBorder="1" applyAlignment="1">
      <alignment vertical="top" shrinkToFit="1"/>
    </xf>
    <xf numFmtId="0" fontId="19" fillId="6" borderId="2" xfId="0" applyFont="1" applyFill="1" applyBorder="1" applyAlignment="1">
      <alignment horizontal="left" shrinkToFit="1"/>
    </xf>
    <xf numFmtId="0" fontId="0" fillId="0" borderId="2" xfId="0" applyBorder="1" applyAlignment="1">
      <alignment vertical="center"/>
    </xf>
    <xf numFmtId="0" fontId="16" fillId="4" borderId="1" xfId="0" applyFont="1" applyFill="1" applyBorder="1" applyAlignment="1">
      <alignment vertical="center" textRotation="255" shrinkToFit="1"/>
    </xf>
    <xf numFmtId="0" fontId="0" fillId="0" borderId="37" xfId="0" applyBorder="1" applyAlignment="1">
      <alignment vertical="center" textRotation="255" shrinkToFit="1"/>
    </xf>
    <xf numFmtId="0" fontId="0" fillId="0" borderId="26" xfId="0" applyBorder="1" applyAlignment="1">
      <alignment vertical="center" shrinkToFit="1"/>
    </xf>
    <xf numFmtId="0" fontId="16" fillId="4" borderId="1" xfId="0" applyFont="1" applyFill="1" applyBorder="1" applyAlignment="1">
      <alignment horizontal="center" vertical="center" textRotation="255" shrinkToFit="1"/>
    </xf>
    <xf numFmtId="0" fontId="0" fillId="0" borderId="37" xfId="0" applyBorder="1" applyAlignment="1">
      <alignment horizontal="center" vertical="center" textRotation="255" shrinkToFit="1"/>
    </xf>
    <xf numFmtId="176" fontId="16" fillId="4" borderId="1" xfId="0" applyNumberFormat="1" applyFont="1" applyFill="1" applyBorder="1" applyAlignment="1" applyProtection="1">
      <alignment horizontal="right" vertical="center" shrinkToFit="1"/>
    </xf>
    <xf numFmtId="176" fontId="0" fillId="4" borderId="2" xfId="0" applyNumberFormat="1" applyFont="1" applyFill="1" applyBorder="1" applyAlignment="1" applyProtection="1">
      <alignment vertical="center" shrinkToFit="1"/>
    </xf>
    <xf numFmtId="176" fontId="32" fillId="4" borderId="1" xfId="0" applyNumberFormat="1" applyFont="1" applyFill="1" applyBorder="1" applyAlignment="1" applyProtection="1">
      <alignment horizontal="right" vertical="center"/>
    </xf>
    <xf numFmtId="176" fontId="32" fillId="4" borderId="3" xfId="0" applyNumberFormat="1" applyFont="1" applyFill="1" applyBorder="1" applyAlignment="1" applyProtection="1">
      <alignment horizontal="right" vertical="center"/>
    </xf>
    <xf numFmtId="176" fontId="16" fillId="12" borderId="8" xfId="0" applyNumberFormat="1" applyFont="1" applyFill="1" applyBorder="1" applyAlignment="1" applyProtection="1">
      <alignment horizontal="right" vertical="center"/>
      <protection locked="0"/>
    </xf>
    <xf numFmtId="176" fontId="16" fillId="4" borderId="1" xfId="0" applyNumberFormat="1" applyFont="1" applyFill="1" applyBorder="1" applyAlignment="1" applyProtection="1">
      <alignment horizontal="right" vertical="center"/>
    </xf>
    <xf numFmtId="176" fontId="16" fillId="4" borderId="2" xfId="0" applyNumberFormat="1" applyFont="1" applyFill="1" applyBorder="1" applyAlignment="1" applyProtection="1">
      <alignment horizontal="right" vertical="center"/>
    </xf>
    <xf numFmtId="176" fontId="16" fillId="4" borderId="3" xfId="0" applyNumberFormat="1" applyFont="1" applyFill="1" applyBorder="1" applyAlignment="1" applyProtection="1">
      <alignment horizontal="right" vertical="center"/>
    </xf>
    <xf numFmtId="0" fontId="16" fillId="4" borderId="51" xfId="0" applyFont="1" applyFill="1" applyBorder="1" applyAlignment="1">
      <alignment vertical="center" textRotation="255" shrinkToFit="1"/>
    </xf>
    <xf numFmtId="0" fontId="0" fillId="0" borderId="9" xfId="0" applyBorder="1" applyAlignment="1">
      <alignment vertical="center" textRotation="255" shrinkToFit="1"/>
    </xf>
    <xf numFmtId="176" fontId="16" fillId="2" borderId="52" xfId="0" applyNumberFormat="1" applyFont="1" applyFill="1" applyBorder="1" applyAlignment="1" applyProtection="1">
      <alignment vertical="center" shrinkToFit="1"/>
    </xf>
    <xf numFmtId="0" fontId="0" fillId="0" borderId="52" xfId="0" applyBorder="1" applyAlignment="1">
      <alignment vertical="center" shrinkToFit="1"/>
    </xf>
    <xf numFmtId="176" fontId="16" fillId="0" borderId="52" xfId="0" applyNumberFormat="1" applyFont="1" applyFill="1" applyBorder="1" applyAlignment="1" applyProtection="1">
      <alignment horizontal="right" vertical="center"/>
      <protection locked="0"/>
    </xf>
    <xf numFmtId="176" fontId="16" fillId="2" borderId="30" xfId="0" applyNumberFormat="1" applyFont="1" applyFill="1" applyBorder="1" applyAlignment="1" applyProtection="1">
      <alignment vertical="center" shrinkToFit="1"/>
    </xf>
    <xf numFmtId="0" fontId="0" fillId="0" borderId="30" xfId="0" applyBorder="1" applyAlignment="1">
      <alignment vertical="center" shrinkToFit="1"/>
    </xf>
    <xf numFmtId="176" fontId="16" fillId="0" borderId="30" xfId="0" applyNumberFormat="1" applyFont="1" applyFill="1" applyBorder="1" applyAlignment="1" applyProtection="1">
      <alignment horizontal="right" vertical="center"/>
      <protection locked="0"/>
    </xf>
    <xf numFmtId="176" fontId="16" fillId="2" borderId="29" xfId="0" applyNumberFormat="1" applyFont="1" applyFill="1" applyBorder="1" applyAlignment="1" applyProtection="1">
      <alignment vertical="center" shrinkToFit="1"/>
    </xf>
    <xf numFmtId="0" fontId="0" fillId="0" borderId="29" xfId="0" applyBorder="1" applyAlignment="1">
      <alignment vertical="center" shrinkToFit="1"/>
    </xf>
    <xf numFmtId="176" fontId="16" fillId="0" borderId="29" xfId="0" applyNumberFormat="1" applyFont="1" applyFill="1" applyBorder="1" applyAlignment="1" applyProtection="1">
      <alignment horizontal="right" vertical="center"/>
      <protection locked="0"/>
    </xf>
    <xf numFmtId="176" fontId="16" fillId="4" borderId="8" xfId="0" applyNumberFormat="1" applyFont="1" applyFill="1" applyBorder="1" applyAlignment="1" applyProtection="1">
      <alignment horizontal="right" vertical="center"/>
    </xf>
    <xf numFmtId="0" fontId="28" fillId="6" borderId="0" xfId="0" applyFont="1" applyFill="1" applyBorder="1" applyAlignment="1">
      <alignment vertical="center" shrinkToFit="1"/>
    </xf>
    <xf numFmtId="0" fontId="29" fillId="6" borderId="0" xfId="0" applyFont="1" applyFill="1" applyBorder="1" applyAlignment="1">
      <alignment vertical="center"/>
    </xf>
    <xf numFmtId="0" fontId="19" fillId="6" borderId="0" xfId="0" applyFont="1" applyFill="1" applyBorder="1" applyAlignment="1">
      <alignment horizontal="left"/>
    </xf>
    <xf numFmtId="176" fontId="16" fillId="2" borderId="24" xfId="0" applyNumberFormat="1" applyFont="1" applyFill="1" applyBorder="1" applyAlignment="1" applyProtection="1">
      <alignment vertical="center" shrinkToFit="1"/>
    </xf>
    <xf numFmtId="0" fontId="0" fillId="0" borderId="12" xfId="0" applyBorder="1" applyAlignment="1">
      <alignment vertical="center" shrinkToFit="1"/>
    </xf>
    <xf numFmtId="182" fontId="16" fillId="4" borderId="24" xfId="0" applyNumberFormat="1" applyFont="1" applyFill="1" applyBorder="1" applyAlignment="1" applyProtection="1">
      <alignment horizontal="right" vertical="center"/>
    </xf>
    <xf numFmtId="182" fontId="16" fillId="4" borderId="12" xfId="0" applyNumberFormat="1" applyFont="1" applyFill="1" applyBorder="1" applyAlignment="1" applyProtection="1">
      <alignment horizontal="right" vertical="center"/>
    </xf>
    <xf numFmtId="0" fontId="30" fillId="6" borderId="50" xfId="0" applyFont="1" applyFill="1" applyBorder="1" applyAlignment="1">
      <alignment horizontal="right" vertical="center"/>
    </xf>
    <xf numFmtId="0" fontId="16" fillId="5" borderId="1" xfId="0" applyFont="1" applyFill="1" applyBorder="1" applyAlignment="1">
      <alignment horizontal="center" vertical="center"/>
    </xf>
    <xf numFmtId="0" fontId="16" fillId="11" borderId="1" xfId="0" applyFont="1" applyFill="1" applyBorder="1" applyAlignment="1" applyProtection="1">
      <alignment horizontal="center" vertical="center" wrapText="1"/>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11" borderId="26" xfId="0" applyFill="1" applyBorder="1" applyAlignment="1">
      <alignment horizontal="center" vertical="center"/>
    </xf>
    <xf numFmtId="0" fontId="0" fillId="11" borderId="13" xfId="0" applyFill="1" applyBorder="1" applyAlignment="1">
      <alignment horizontal="center" vertical="center"/>
    </xf>
    <xf numFmtId="0" fontId="0" fillId="11" borderId="27" xfId="0" applyFill="1" applyBorder="1" applyAlignment="1">
      <alignment horizontal="center" vertical="center"/>
    </xf>
    <xf numFmtId="0" fontId="16" fillId="4" borderId="24" xfId="0" applyFont="1" applyFill="1" applyBorder="1" applyAlignment="1">
      <alignment horizontal="center" vertical="center" shrinkToFit="1"/>
    </xf>
    <xf numFmtId="0" fontId="16" fillId="4" borderId="25" xfId="0" applyFont="1" applyFill="1" applyBorder="1" applyAlignment="1">
      <alignment horizontal="center" vertical="center" shrinkToFit="1"/>
    </xf>
    <xf numFmtId="0" fontId="32" fillId="4" borderId="26" xfId="0" applyFont="1" applyFill="1" applyBorder="1" applyAlignment="1" applyProtection="1">
      <alignment horizontal="center" vertical="center" shrinkToFit="1"/>
    </xf>
    <xf numFmtId="0" fontId="32" fillId="4" borderId="27" xfId="0" applyFont="1" applyFill="1" applyBorder="1" applyAlignment="1" applyProtection="1">
      <alignment horizontal="center" vertical="center" shrinkToFit="1"/>
    </xf>
    <xf numFmtId="0" fontId="0" fillId="0" borderId="25" xfId="0" applyBorder="1" applyAlignment="1">
      <alignment vertical="center" shrinkToFit="1"/>
    </xf>
    <xf numFmtId="0" fontId="16" fillId="4" borderId="4" xfId="0" applyFont="1" applyFill="1" applyBorder="1" applyAlignment="1">
      <alignment horizontal="center" vertical="center" textRotation="255" shrinkToFit="1"/>
    </xf>
    <xf numFmtId="0" fontId="16" fillId="4" borderId="9" xfId="0" applyFont="1" applyFill="1" applyBorder="1" applyAlignment="1">
      <alignment horizontal="center" vertical="center" textRotation="255" shrinkToFit="1"/>
    </xf>
    <xf numFmtId="0" fontId="16" fillId="4" borderId="4" xfId="0" applyFont="1" applyFill="1" applyBorder="1" applyAlignment="1">
      <alignment vertical="center" shrinkToFit="1"/>
    </xf>
    <xf numFmtId="0" fontId="16" fillId="4" borderId="9" xfId="0" applyFont="1" applyFill="1" applyBorder="1" applyAlignment="1">
      <alignment vertical="center" shrinkToFit="1"/>
    </xf>
    <xf numFmtId="176" fontId="16" fillId="4" borderId="1" xfId="0" applyNumberFormat="1" applyFont="1" applyFill="1" applyBorder="1" applyAlignment="1" applyProtection="1">
      <alignment horizontal="left" vertical="center" wrapText="1"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176" fontId="16" fillId="2" borderId="1" xfId="0" applyNumberFormat="1" applyFont="1" applyFill="1" applyBorder="1" applyAlignment="1" applyProtection="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9" fillId="6" borderId="13" xfId="0" applyFont="1" applyFill="1" applyBorder="1" applyAlignment="1">
      <alignment horizontal="left" shrinkToFit="1"/>
    </xf>
    <xf numFmtId="183" fontId="16" fillId="4" borderId="21" xfId="0" applyNumberFormat="1" applyFont="1" applyFill="1" applyBorder="1" applyAlignment="1" applyProtection="1">
      <alignment horizontal="left" vertical="center" shrinkToFit="1"/>
    </xf>
    <xf numFmtId="0" fontId="0" fillId="0" borderId="22" xfId="0" applyBorder="1" applyAlignment="1">
      <alignment horizontal="left" vertical="center" shrinkToFit="1"/>
    </xf>
    <xf numFmtId="0" fontId="0" fillId="0" borderId="23" xfId="0" applyBorder="1" applyAlignment="1">
      <alignment horizontal="left" vertical="center" shrinkToFit="1"/>
    </xf>
    <xf numFmtId="176" fontId="16" fillId="0" borderId="21" xfId="0" applyNumberFormat="1" applyFont="1" applyFill="1" applyBorder="1" applyAlignment="1" applyProtection="1">
      <alignment horizontal="right" vertical="center"/>
      <protection locked="0"/>
    </xf>
    <xf numFmtId="176" fontId="16" fillId="0" borderId="23" xfId="0" applyNumberFormat="1" applyFont="1" applyFill="1" applyBorder="1" applyAlignment="1" applyProtection="1">
      <alignment horizontal="right" vertical="center"/>
      <protection locked="0"/>
    </xf>
    <xf numFmtId="183" fontId="21" fillId="4" borderId="1" xfId="0" applyNumberFormat="1" applyFont="1" applyFill="1" applyBorder="1" applyAlignment="1" applyProtection="1">
      <alignment horizontal="center" vertical="center" shrinkToFit="1"/>
    </xf>
    <xf numFmtId="176" fontId="16" fillId="0" borderId="24" xfId="0" applyNumberFormat="1" applyFont="1" applyFill="1" applyBorder="1" applyAlignment="1" applyProtection="1">
      <alignment horizontal="right" vertical="center"/>
      <protection locked="0"/>
    </xf>
    <xf numFmtId="176" fontId="16" fillId="0" borderId="25" xfId="0" applyNumberFormat="1" applyFont="1" applyFill="1" applyBorder="1" applyAlignment="1" applyProtection="1">
      <alignment horizontal="right" vertical="center"/>
      <protection locked="0"/>
    </xf>
    <xf numFmtId="0" fontId="16" fillId="4" borderId="18" xfId="0" applyFont="1" applyFill="1" applyBorder="1" applyAlignment="1" applyProtection="1">
      <alignment horizontal="left" vertical="center" shrinkToFit="1"/>
    </xf>
    <xf numFmtId="0" fontId="16" fillId="4" borderId="20" xfId="0" applyFont="1" applyFill="1" applyBorder="1" applyAlignment="1" applyProtection="1">
      <alignment horizontal="left" vertical="center" shrinkToFit="1"/>
    </xf>
    <xf numFmtId="182" fontId="16" fillId="4" borderId="18" xfId="0" applyNumberFormat="1" applyFont="1" applyFill="1" applyBorder="1" applyAlignment="1" applyProtection="1">
      <alignment horizontal="right" vertical="center" shrinkToFit="1"/>
    </xf>
    <xf numFmtId="182" fontId="0" fillId="4" borderId="19" xfId="0" applyNumberFormat="1" applyFont="1" applyFill="1" applyBorder="1" applyAlignment="1" applyProtection="1">
      <alignment vertical="center" shrinkToFit="1"/>
    </xf>
    <xf numFmtId="182" fontId="16" fillId="0" borderId="18" xfId="0" applyNumberFormat="1" applyFont="1" applyFill="1" applyBorder="1" applyAlignment="1" applyProtection="1">
      <alignment horizontal="right" vertical="center"/>
      <protection locked="0"/>
    </xf>
    <xf numFmtId="182" fontId="16" fillId="0" borderId="20" xfId="0" applyNumberFormat="1" applyFont="1" applyFill="1" applyBorder="1" applyAlignment="1" applyProtection="1">
      <alignment horizontal="right" vertical="center"/>
      <protection locked="0"/>
    </xf>
    <xf numFmtId="0" fontId="16" fillId="4" borderId="24" xfId="0" applyFont="1" applyFill="1" applyBorder="1" applyAlignment="1">
      <alignment horizontal="left" vertical="center" shrinkToFit="1"/>
    </xf>
    <xf numFmtId="0" fontId="16" fillId="4" borderId="25" xfId="0" applyFont="1" applyFill="1" applyBorder="1" applyAlignment="1">
      <alignment horizontal="left" vertical="center" shrinkToFit="1"/>
    </xf>
    <xf numFmtId="182" fontId="16" fillId="0" borderId="24" xfId="0" applyNumberFormat="1" applyFont="1" applyFill="1" applyBorder="1" applyAlignment="1" applyProtection="1">
      <alignment horizontal="right" vertical="center"/>
      <protection locked="0"/>
    </xf>
    <xf numFmtId="182" fontId="16" fillId="0" borderId="25" xfId="0" applyNumberFormat="1" applyFont="1" applyFill="1" applyBorder="1" applyAlignment="1" applyProtection="1">
      <alignment horizontal="right" vertical="center"/>
      <protection locked="0"/>
    </xf>
    <xf numFmtId="0" fontId="0" fillId="0" borderId="25" xfId="0" applyFill="1" applyBorder="1" applyAlignment="1" applyProtection="1">
      <alignment horizontal="right" vertical="center"/>
      <protection locked="0"/>
    </xf>
    <xf numFmtId="0" fontId="19" fillId="6" borderId="13" xfId="0" applyFont="1" applyFill="1" applyBorder="1" applyAlignment="1">
      <alignment horizontal="left"/>
    </xf>
    <xf numFmtId="0" fontId="16" fillId="4" borderId="21" xfId="0" applyFont="1" applyFill="1" applyBorder="1" applyAlignment="1" applyProtection="1">
      <alignment horizontal="left" vertical="center" shrinkToFit="1"/>
    </xf>
    <xf numFmtId="0" fontId="16" fillId="4" borderId="23" xfId="0" applyFont="1" applyFill="1" applyBorder="1" applyAlignment="1" applyProtection="1">
      <alignment horizontal="left" vertical="center" shrinkToFit="1"/>
    </xf>
    <xf numFmtId="182" fontId="16" fillId="4" borderId="21" xfId="0" applyNumberFormat="1" applyFont="1" applyFill="1" applyBorder="1" applyAlignment="1" applyProtection="1">
      <alignment horizontal="right" vertical="center" shrinkToFit="1"/>
    </xf>
    <xf numFmtId="182" fontId="0" fillId="4" borderId="22" xfId="0" applyNumberFormat="1" applyFont="1" applyFill="1" applyBorder="1" applyAlignment="1" applyProtection="1">
      <alignment vertical="center" shrinkToFit="1"/>
    </xf>
    <xf numFmtId="182" fontId="16" fillId="4" borderId="21" xfId="0" applyNumberFormat="1" applyFont="1" applyFill="1" applyBorder="1" applyAlignment="1" applyProtection="1">
      <alignment horizontal="right" vertical="center"/>
    </xf>
    <xf numFmtId="182" fontId="16" fillId="4" borderId="23" xfId="0" applyNumberFormat="1" applyFont="1" applyFill="1" applyBorder="1" applyAlignment="1" applyProtection="1">
      <alignment horizontal="right" vertical="center"/>
    </xf>
    <xf numFmtId="182" fontId="16" fillId="0" borderId="15" xfId="0" applyNumberFormat="1" applyFont="1" applyFill="1" applyBorder="1" applyAlignment="1" applyProtection="1">
      <alignment horizontal="right" vertical="center"/>
      <protection locked="0"/>
    </xf>
    <xf numFmtId="182" fontId="16" fillId="0" borderId="17" xfId="0" applyNumberFormat="1" applyFont="1" applyFill="1" applyBorder="1" applyAlignment="1" applyProtection="1">
      <alignment horizontal="right" vertical="center"/>
      <protection locked="0"/>
    </xf>
    <xf numFmtId="0" fontId="16" fillId="4" borderId="1" xfId="0" applyFont="1" applyFill="1" applyBorder="1" applyAlignment="1" applyProtection="1">
      <alignment horizontal="left" vertical="center" shrinkToFit="1"/>
    </xf>
    <xf numFmtId="0" fontId="16" fillId="4" borderId="3" xfId="0" applyFont="1" applyFill="1" applyBorder="1" applyAlignment="1" applyProtection="1">
      <alignment horizontal="left" vertical="center" shrinkToFit="1"/>
    </xf>
    <xf numFmtId="182" fontId="16" fillId="4" borderId="15" xfId="0" applyNumberFormat="1" applyFont="1" applyFill="1" applyBorder="1" applyAlignment="1" applyProtection="1">
      <alignment horizontal="right" vertical="center" shrinkToFit="1"/>
    </xf>
    <xf numFmtId="182" fontId="0" fillId="4" borderId="16" xfId="0" applyNumberFormat="1" applyFont="1" applyFill="1" applyBorder="1" applyAlignment="1" applyProtection="1">
      <alignment vertical="center" shrinkToFit="1"/>
    </xf>
    <xf numFmtId="176" fontId="16" fillId="2" borderId="21" xfId="0" applyNumberFormat="1" applyFont="1" applyFill="1" applyBorder="1" applyAlignment="1" applyProtection="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182" fontId="16" fillId="4" borderId="24" xfId="0" applyNumberFormat="1" applyFont="1" applyFill="1" applyBorder="1" applyAlignment="1">
      <alignment horizontal="right" vertical="center"/>
    </xf>
    <xf numFmtId="182" fontId="16" fillId="4" borderId="25" xfId="0" applyNumberFormat="1" applyFont="1" applyFill="1" applyBorder="1" applyAlignment="1">
      <alignment horizontal="right" vertical="center"/>
    </xf>
    <xf numFmtId="176" fontId="16" fillId="2" borderId="8" xfId="0" applyNumberFormat="1" applyFont="1" applyFill="1" applyBorder="1" applyAlignment="1" applyProtection="1">
      <alignment vertical="center" shrinkToFit="1"/>
    </xf>
    <xf numFmtId="0" fontId="0" fillId="0" borderId="8" xfId="0" applyBorder="1" applyAlignment="1">
      <alignment vertical="center" shrinkToFit="1"/>
    </xf>
    <xf numFmtId="0" fontId="0" fillId="0" borderId="25" xfId="0" applyBorder="1" applyAlignment="1">
      <alignment horizontal="right" vertical="center"/>
    </xf>
    <xf numFmtId="0" fontId="3" fillId="4" borderId="1" xfId="0" applyFont="1" applyFill="1" applyBorder="1" applyAlignment="1">
      <alignment horizontal="center" vertical="center" textRotation="255" shrinkToFit="1"/>
    </xf>
    <xf numFmtId="0" fontId="3" fillId="4" borderId="37" xfId="0" applyFont="1" applyFill="1" applyBorder="1" applyAlignment="1">
      <alignment horizontal="center" vertical="center" textRotation="255" shrinkToFit="1"/>
    </xf>
    <xf numFmtId="0" fontId="3" fillId="4" borderId="26" xfId="0" applyFont="1" applyFill="1" applyBorder="1" applyAlignment="1">
      <alignment horizontal="center" vertical="center" textRotation="255" shrinkToFit="1"/>
    </xf>
    <xf numFmtId="0" fontId="24" fillId="0" borderId="0" xfId="2" applyFont="1" applyAlignment="1">
      <alignment horizontal="center" vertical="center"/>
    </xf>
    <xf numFmtId="0" fontId="20" fillId="0" borderId="13" xfId="0" applyFont="1" applyFill="1" applyBorder="1" applyAlignment="1">
      <alignment horizontal="left" shrinkToFit="1"/>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17" fillId="3" borderId="13" xfId="0" applyFont="1" applyFill="1" applyBorder="1" applyAlignment="1">
      <alignment horizontal="left" vertical="center"/>
    </xf>
    <xf numFmtId="0" fontId="20" fillId="0" borderId="0" xfId="0" applyFont="1" applyFill="1" applyBorder="1" applyAlignment="1">
      <alignment horizontal="left" shrinkToFit="1"/>
    </xf>
    <xf numFmtId="0" fontId="16" fillId="4" borderId="3" xfId="0" applyFont="1" applyFill="1" applyBorder="1" applyAlignment="1">
      <alignment vertical="center" shrinkToFit="1"/>
    </xf>
    <xf numFmtId="0" fontId="20" fillId="0" borderId="13" xfId="0" applyFont="1" applyFill="1" applyBorder="1" applyAlignment="1">
      <alignment horizontal="left"/>
    </xf>
    <xf numFmtId="0" fontId="0" fillId="0" borderId="13" xfId="0" applyBorder="1" applyAlignment="1">
      <alignment vertical="center"/>
    </xf>
    <xf numFmtId="0" fontId="16" fillId="4" borderId="25" xfId="0" applyFont="1" applyFill="1" applyBorder="1" applyAlignment="1">
      <alignment vertical="center" shrinkToFit="1"/>
    </xf>
    <xf numFmtId="0" fontId="0" fillId="4" borderId="4" xfId="0" applyFill="1" applyBorder="1" applyAlignment="1">
      <alignment vertical="center" shrinkToFit="1"/>
    </xf>
    <xf numFmtId="0" fontId="0" fillId="4" borderId="15" xfId="0" applyFill="1" applyBorder="1" applyAlignment="1">
      <alignment vertical="center" shrinkToFit="1"/>
    </xf>
    <xf numFmtId="0" fontId="0" fillId="4" borderId="17" xfId="0" applyFill="1" applyBorder="1" applyAlignment="1">
      <alignment vertical="center" shrinkToFit="1"/>
    </xf>
    <xf numFmtId="0" fontId="0" fillId="4" borderId="24"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26" xfId="0" applyFill="1" applyBorder="1" applyAlignment="1">
      <alignment vertical="center" shrinkToFit="1"/>
    </xf>
    <xf numFmtId="0" fontId="0" fillId="4" borderId="27" xfId="0" applyFill="1" applyBorder="1" applyAlignment="1">
      <alignment vertical="center" shrinkToFit="1"/>
    </xf>
    <xf numFmtId="0" fontId="0" fillId="4" borderId="4" xfId="0" applyFill="1" applyBorder="1" applyAlignment="1">
      <alignment vertical="center" textRotation="255"/>
    </xf>
    <xf numFmtId="0" fontId="0" fillId="4" borderId="9" xfId="0" applyFill="1" applyBorder="1" applyAlignment="1">
      <alignment vertical="center" textRotation="255"/>
    </xf>
    <xf numFmtId="0" fontId="20" fillId="0" borderId="13" xfId="0" applyFont="1" applyBorder="1" applyAlignment="1">
      <alignment horizontal="left"/>
    </xf>
    <xf numFmtId="0" fontId="10" fillId="0" borderId="13" xfId="3" applyFont="1" applyBorder="1" applyAlignment="1" applyProtection="1">
      <alignment horizontal="left" vertical="center"/>
      <protection locked="0"/>
    </xf>
    <xf numFmtId="0" fontId="14" fillId="0" borderId="0" xfId="3" applyFont="1" applyAlignment="1" applyProtection="1">
      <alignment horizontal="justify" vertical="center"/>
    </xf>
    <xf numFmtId="0" fontId="15" fillId="0" borderId="0" xfId="3" applyFont="1" applyAlignment="1" applyProtection="1">
      <alignment vertical="center"/>
    </xf>
    <xf numFmtId="0" fontId="14" fillId="0" borderId="0" xfId="3" applyFont="1" applyAlignment="1" applyProtection="1">
      <alignment vertical="center"/>
    </xf>
    <xf numFmtId="0" fontId="11" fillId="0" borderId="9" xfId="3" applyFont="1" applyBorder="1" applyAlignment="1">
      <alignment horizontal="left" vertical="center" wrapText="1"/>
    </xf>
    <xf numFmtId="0" fontId="11" fillId="0" borderId="45" xfId="3" applyFont="1" applyBorder="1" applyAlignment="1">
      <alignment horizontal="left" vertical="center" wrapText="1"/>
    </xf>
    <xf numFmtId="0" fontId="11" fillId="0" borderId="11" xfId="3" applyFont="1" applyBorder="1" applyAlignment="1">
      <alignment horizontal="left" vertical="center" wrapText="1"/>
    </xf>
    <xf numFmtId="0" fontId="11" fillId="0" borderId="10" xfId="3" applyFont="1" applyBorder="1" applyAlignment="1">
      <alignment horizontal="left" vertical="center" wrapText="1"/>
    </xf>
    <xf numFmtId="0" fontId="27" fillId="0" borderId="46" xfId="3" applyFont="1" applyBorder="1" applyAlignment="1">
      <alignment horizontal="center" vertical="center" textRotation="255" wrapText="1"/>
    </xf>
    <xf numFmtId="0" fontId="27" fillId="0" borderId="37" xfId="3" applyFont="1" applyBorder="1" applyAlignment="1">
      <alignment horizontal="center" vertical="center" textRotation="255" wrapText="1"/>
    </xf>
    <xf numFmtId="0" fontId="27" fillId="0" borderId="26" xfId="3" applyFont="1" applyBorder="1" applyAlignment="1">
      <alignment horizontal="center" vertical="center" textRotation="255" wrapText="1"/>
    </xf>
    <xf numFmtId="0" fontId="11" fillId="0" borderId="8" xfId="3" applyFont="1" applyBorder="1" applyAlignment="1">
      <alignment horizontal="left" vertical="center" wrapText="1"/>
    </xf>
    <xf numFmtId="0" fontId="11" fillId="0" borderId="12" xfId="3" applyFont="1" applyBorder="1" applyAlignment="1">
      <alignment horizontal="left" vertical="center" wrapText="1"/>
    </xf>
    <xf numFmtId="0" fontId="11" fillId="0" borderId="25" xfId="3" applyFont="1" applyBorder="1" applyAlignment="1">
      <alignment horizontal="left" vertical="center" wrapText="1"/>
    </xf>
    <xf numFmtId="0" fontId="11" fillId="0" borderId="8" xfId="3" applyFont="1" applyBorder="1" applyAlignment="1">
      <alignment horizontal="left" vertical="center"/>
    </xf>
    <xf numFmtId="0" fontId="11" fillId="0" borderId="4" xfId="3" applyFont="1" applyBorder="1" applyAlignment="1">
      <alignment vertical="center" wrapText="1"/>
    </xf>
    <xf numFmtId="0" fontId="11" fillId="0" borderId="4" xfId="3" applyFont="1" applyBorder="1" applyAlignment="1">
      <alignment horizontal="left" vertical="center" wrapText="1"/>
    </xf>
    <xf numFmtId="0" fontId="11" fillId="0" borderId="44" xfId="3" applyFont="1" applyBorder="1" applyAlignment="1">
      <alignment horizontal="left" vertical="center" wrapText="1"/>
    </xf>
    <xf numFmtId="0" fontId="11" fillId="0" borderId="35" xfId="3" applyFont="1" applyBorder="1" applyAlignment="1">
      <alignment horizontal="left" vertical="center" wrapText="1"/>
    </xf>
    <xf numFmtId="0" fontId="16" fillId="0" borderId="53" xfId="0" applyFont="1" applyBorder="1" applyAlignment="1" applyProtection="1">
      <alignment horizontal="left" vertical="center" shrinkToFit="1"/>
    </xf>
    <xf numFmtId="0" fontId="16" fillId="0" borderId="54" xfId="0" applyFont="1" applyBorder="1" applyAlignment="1" applyProtection="1">
      <alignment horizontal="left" vertical="center" shrinkToFit="1"/>
    </xf>
    <xf numFmtId="0" fontId="16" fillId="0" borderId="8" xfId="0" applyFont="1" applyBorder="1" applyAlignment="1" applyProtection="1">
      <alignment horizontal="left" vertical="center"/>
    </xf>
    <xf numFmtId="0" fontId="16" fillId="0" borderId="58" xfId="0" applyFont="1" applyBorder="1" applyAlignment="1" applyProtection="1">
      <alignment horizontal="left" vertical="center" wrapText="1"/>
    </xf>
    <xf numFmtId="0" fontId="16" fillId="0" borderId="59" xfId="0" applyFont="1" applyBorder="1" applyAlignment="1" applyProtection="1">
      <alignment horizontal="left" vertical="center" wrapText="1"/>
    </xf>
    <xf numFmtId="0" fontId="22" fillId="0" borderId="56" xfId="0" applyFont="1" applyBorder="1" applyAlignment="1" applyProtection="1">
      <alignment horizontal="left" vertical="center" wrapText="1"/>
    </xf>
    <xf numFmtId="0" fontId="22" fillId="0" borderId="8" xfId="0" applyFont="1" applyBorder="1" applyAlignment="1" applyProtection="1">
      <alignment horizontal="left" vertical="center"/>
    </xf>
    <xf numFmtId="0" fontId="0" fillId="4" borderId="13" xfId="0" applyFill="1" applyBorder="1" applyAlignment="1" applyProtection="1">
      <alignment horizontal="left" vertical="center"/>
    </xf>
    <xf numFmtId="0" fontId="23" fillId="0" borderId="38" xfId="0" applyFont="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0" xfId="0" applyFont="1" applyBorder="1" applyAlignment="1" applyProtection="1">
      <alignment horizontal="center" vertical="center"/>
    </xf>
    <xf numFmtId="0" fontId="23" fillId="0" borderId="41" xfId="0" applyFont="1" applyBorder="1" applyAlignment="1" applyProtection="1">
      <alignment horizontal="center" vertical="center"/>
    </xf>
  </cellXfs>
  <cellStyles count="4">
    <cellStyle name="桁区切り" xfId="1" builtinId="6"/>
    <cellStyle name="標準" xfId="0" builtinId="0"/>
    <cellStyle name="標準_Sheet" xfId="2"/>
    <cellStyle name="標準_申請書様式３（エクセル）" xfId="3"/>
  </cellStyles>
  <dxfs count="0"/>
  <tableStyles count="0" defaultTableStyle="TableStyleMedium9" defaultPivotStyle="PivotStyleLight16"/>
  <colors>
    <mruColors>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120647</xdr:rowOff>
    </xdr:from>
    <xdr:to>
      <xdr:col>11</xdr:col>
      <xdr:colOff>419100</xdr:colOff>
      <xdr:row>41</xdr:row>
      <xdr:rowOff>9525</xdr:rowOff>
    </xdr:to>
    <xdr:sp macro="" textlink="">
      <xdr:nvSpPr>
        <xdr:cNvPr id="2" name="テキスト ボックス 1"/>
        <xdr:cNvSpPr txBox="1"/>
      </xdr:nvSpPr>
      <xdr:spPr>
        <a:xfrm>
          <a:off x="200025" y="120647"/>
          <a:ext cx="6515100" cy="61372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t>＜ご利用方法＞</a:t>
          </a:r>
          <a:r>
            <a:rPr kumimoji="1" lang="ja-JP" altLang="en-US" sz="1400" b="0" i="0" u="none" strike="noStrike" kern="0" cap="none" spc="0" normalizeH="0" baseline="0" noProof="0">
              <a:ln>
                <a:noFill/>
              </a:ln>
              <a:solidFill>
                <a:prstClr val="black"/>
              </a:solidFill>
              <a:effectLst/>
              <a:uLnTx/>
              <a:uFillTx/>
              <a:latin typeface="+mn-ea"/>
              <a:ea typeface="+mn-ea"/>
              <a:cs typeface="+mn-cs"/>
            </a:rPr>
            <a:t>「別表３」作成支援システム（個人事業者用）</a:t>
          </a:r>
          <a:endParaRPr kumimoji="1" lang="en-US" altLang="ja-JP" sz="1400" b="0" i="0" u="none" strike="noStrike" kern="0" cap="none" spc="0" normalizeH="0" baseline="0" noProof="0">
            <a:ln>
              <a:noFill/>
            </a:ln>
            <a:solidFill>
              <a:prstClr val="black"/>
            </a:solidFill>
            <a:effectLst/>
            <a:uLnTx/>
            <a:uFillTx/>
            <a:latin typeface="+mn-ea"/>
            <a:ea typeface="+mn-ea"/>
            <a:cs typeface="+mn-cs"/>
          </a:endParaRPr>
        </a:p>
        <a:p>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・このシステムは個人事業者向けとなっています。</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・最初に、「過去</a:t>
          </a:r>
          <a:r>
            <a:rPr kumimoji="1" lang="en-US" altLang="ja-JP" sz="1400" b="0" i="0" u="none" strike="noStrike" kern="0" cap="none" spc="0" normalizeH="0" baseline="0" noProof="0">
              <a:ln>
                <a:noFill/>
              </a:ln>
              <a:solidFill>
                <a:prstClr val="black"/>
              </a:solidFill>
              <a:effectLst/>
              <a:uLnTx/>
              <a:uFillTx/>
              <a:latin typeface="+mn-lt"/>
              <a:ea typeface="+mn-ea"/>
              <a:cs typeface="+mn-cs"/>
            </a:rPr>
            <a:t>3</a:t>
          </a:r>
          <a:r>
            <a:rPr kumimoji="1" lang="ja-JP" altLang="en-US" sz="1400" b="0" i="0" u="none" strike="noStrike" kern="0" cap="none" spc="0" normalizeH="0" baseline="0" noProof="0">
              <a:ln>
                <a:noFill/>
              </a:ln>
              <a:solidFill>
                <a:prstClr val="black"/>
              </a:solidFill>
              <a:effectLst/>
              <a:uLnTx/>
              <a:uFillTx/>
              <a:latin typeface="+mn-lt"/>
              <a:ea typeface="+mn-ea"/>
              <a:cs typeface="+mn-cs"/>
            </a:rPr>
            <a:t>期決算実績（入力１）」のシートについて、青色申告決算書を基に実績値を千円単位で入力してください。</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・続いて、「計画数値データ（入力２）」のシートについて、既存事業（上段）及び新規事業（下段）について、１年後以降から目標最終期の計画数値を千円単位で入力してください。</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・入力に当たっては、右欄外の吹出しの注意書をご覧になり、誤りのないようご留意ください。ご不明な点は申請相談窓口にご確認ください。</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・入力するデータは、経営革新計画の指標と別表３を作成するのに最低限必要な項目のみになっています。</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・「会社全体の売上計画（自動出力）」は、既存事業及び新事業を合算した結果の数値、直近期末の指標の金額、３年後以降から計画した期間までの各年の指標の伸び率等が自動計算されます。</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・「申請書＜別表３＞（自動出力）」は、別表３が自動作成されます。</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a:t>
          </a:r>
          <a:r>
            <a:rPr kumimoji="1" lang="en-US" altLang="ja-JP" sz="1400" b="0" i="0" u="none" strike="noStrike" kern="0" cap="none" spc="0" normalizeH="0" baseline="0" noProof="0">
              <a:ln>
                <a:noFill/>
              </a:ln>
              <a:solidFill>
                <a:prstClr val="black"/>
              </a:solidFill>
              <a:effectLst/>
              <a:uLnTx/>
              <a:uFillTx/>
              <a:latin typeface="+mn-lt"/>
              <a:ea typeface="+mn-ea"/>
              <a:cs typeface="+mn-cs"/>
            </a:rPr>
            <a:t>※</a:t>
          </a:r>
          <a:r>
            <a:rPr kumimoji="1" lang="ja-JP" altLang="en-US" sz="1400" b="0" i="0" u="none" strike="noStrike" kern="0" cap="none" spc="0" normalizeH="0" baseline="0" noProof="0">
              <a:ln>
                <a:noFill/>
              </a:ln>
              <a:solidFill>
                <a:prstClr val="black"/>
              </a:solidFill>
              <a:effectLst/>
              <a:uLnTx/>
              <a:uFillTx/>
              <a:latin typeface="+mn-lt"/>
              <a:ea typeface="+mn-ea"/>
              <a:cs typeface="+mn-cs"/>
            </a:rPr>
            <a:t>数値目標確認用（自動出力）」は、目標最終期の各指標の伸び率（数値目標）が確認できます。</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139701</xdr:colOff>
      <xdr:row>18</xdr:row>
      <xdr:rowOff>110685</xdr:rowOff>
    </xdr:from>
    <xdr:to>
      <xdr:col>14</xdr:col>
      <xdr:colOff>567266</xdr:colOff>
      <xdr:row>20</xdr:row>
      <xdr:rowOff>50800</xdr:rowOff>
    </xdr:to>
    <xdr:sp macro="" textlink="">
      <xdr:nvSpPr>
        <xdr:cNvPr id="18" name="AutoShape 8"/>
        <xdr:cNvSpPr>
          <a:spLocks noChangeArrowheads="1"/>
        </xdr:cNvSpPr>
      </xdr:nvSpPr>
      <xdr:spPr bwMode="auto">
        <a:xfrm>
          <a:off x="6786034" y="4860485"/>
          <a:ext cx="4457699" cy="481982"/>
        </a:xfrm>
        <a:prstGeom prst="wedgeRectCallout">
          <a:avLst>
            <a:gd name="adj1" fmla="val -52746"/>
            <a:gd name="adj2" fmla="val -37449"/>
          </a:avLst>
        </a:prstGeom>
        <a:solidFill>
          <a:srgbClr val="FFFF99"/>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福利厚生費</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⑲</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や退職金を入力してください。</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福利厚生費は、法定福利費や従業員に対する福利厚生費の総額。</a:t>
          </a:r>
        </a:p>
      </xdr:txBody>
    </xdr:sp>
    <xdr:clientData/>
  </xdr:twoCellAnchor>
  <xdr:twoCellAnchor>
    <xdr:from>
      <xdr:col>7</xdr:col>
      <xdr:colOff>148165</xdr:colOff>
      <xdr:row>30</xdr:row>
      <xdr:rowOff>42332</xdr:rowOff>
    </xdr:from>
    <xdr:to>
      <xdr:col>14</xdr:col>
      <xdr:colOff>567266</xdr:colOff>
      <xdr:row>32</xdr:row>
      <xdr:rowOff>93132</xdr:rowOff>
    </xdr:to>
    <xdr:sp macro="" textlink="">
      <xdr:nvSpPr>
        <xdr:cNvPr id="67" name="AutoShape 11"/>
        <xdr:cNvSpPr>
          <a:spLocks noChangeArrowheads="1"/>
        </xdr:cNvSpPr>
      </xdr:nvSpPr>
      <xdr:spPr bwMode="auto">
        <a:xfrm>
          <a:off x="6794498" y="8043332"/>
          <a:ext cx="4449235" cy="575733"/>
        </a:xfrm>
        <a:prstGeom prst="wedgeRectCallout">
          <a:avLst>
            <a:gd name="adj1" fmla="val -52904"/>
            <a:gd name="adj2" fmla="val 22725"/>
          </a:avLst>
        </a:prstGeom>
        <a:solidFill>
          <a:srgbClr val="FFFF99"/>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FF0000"/>
              </a:solidFill>
              <a:latin typeface="ＭＳ ゴシック" pitchFamily="49" charset="-128"/>
              <a:ea typeface="ＭＳ ゴシック" pitchFamily="49" charset="-128"/>
            </a:rPr>
            <a:t>運転資金については、下記の簡便方式で自動計算しています。</a:t>
          </a:r>
        </a:p>
        <a:p>
          <a:pPr algn="l" rtl="0">
            <a:lnSpc>
              <a:spcPts val="1200"/>
            </a:lnSpc>
            <a:defRPr sz="1000"/>
          </a:pPr>
          <a:r>
            <a:rPr lang="ja-JP" altLang="en-US" sz="1000" b="0" i="0" u="none" strike="noStrike" baseline="0">
              <a:solidFill>
                <a:srgbClr val="FF0000"/>
              </a:solidFill>
              <a:latin typeface="ＭＳ ゴシック" pitchFamily="49" charset="-128"/>
              <a:ea typeface="ＭＳ ゴシック" pitchFamily="49" charset="-128"/>
            </a:rPr>
            <a:t>■簡便方式</a:t>
          </a:r>
          <a:endParaRPr lang="en-US" altLang="ja-JP" sz="1000" b="0" i="0" u="none" strike="noStrike" baseline="0">
            <a:solidFill>
              <a:srgbClr val="FF0000"/>
            </a:solidFill>
            <a:latin typeface="ＭＳ ゴシック" pitchFamily="49" charset="-128"/>
            <a:ea typeface="ＭＳ ゴシック" pitchFamily="49" charset="-128"/>
          </a:endParaRPr>
        </a:p>
        <a:p>
          <a:pPr algn="l" rtl="0">
            <a:lnSpc>
              <a:spcPts val="1100"/>
            </a:lnSpc>
            <a:defRPr sz="1000"/>
          </a:pPr>
          <a:r>
            <a:rPr lang="ja-JP" altLang="en-US" sz="1000" b="0" i="0" u="none" strike="noStrike" baseline="0">
              <a:solidFill>
                <a:srgbClr val="FF0000"/>
              </a:solidFill>
              <a:latin typeface="ＭＳ ゴシック" pitchFamily="49" charset="-128"/>
              <a:ea typeface="ＭＳ ゴシック" pitchFamily="49" charset="-128"/>
            </a:rPr>
            <a:t>　（売上原価＋経費）</a:t>
          </a:r>
          <a:r>
            <a:rPr lang="en-US" altLang="ja-JP" sz="1000" b="0" i="0" u="none" strike="noStrike" baseline="0">
              <a:solidFill>
                <a:srgbClr val="FF0000"/>
              </a:solidFill>
              <a:latin typeface="ＭＳ ゴシック" pitchFamily="49" charset="-128"/>
              <a:ea typeface="ＭＳ ゴシック" pitchFamily="49" charset="-128"/>
            </a:rPr>
            <a:t>÷</a:t>
          </a:r>
          <a:r>
            <a:rPr lang="ja-JP" altLang="en-US" sz="1000" b="0" i="0" u="none" strike="noStrike" baseline="0">
              <a:solidFill>
                <a:srgbClr val="FF0000"/>
              </a:solidFill>
              <a:latin typeface="ＭＳ ゴシック" pitchFamily="49" charset="-128"/>
              <a:ea typeface="ＭＳ ゴシック" pitchFamily="49" charset="-128"/>
            </a:rPr>
            <a:t>１２</a:t>
          </a:r>
          <a:r>
            <a:rPr lang="en-US" altLang="ja-JP" sz="1000" b="0" i="0" u="none" strike="noStrike" baseline="0">
              <a:solidFill>
                <a:srgbClr val="FF0000"/>
              </a:solidFill>
              <a:latin typeface="ＭＳ ゴシック" pitchFamily="49" charset="-128"/>
              <a:ea typeface="ＭＳ ゴシック" pitchFamily="49" charset="-128"/>
            </a:rPr>
            <a:t>(</a:t>
          </a:r>
          <a:r>
            <a:rPr lang="ja-JP" altLang="en-US" sz="1000" b="0" i="0" u="none" strike="noStrike" baseline="0">
              <a:solidFill>
                <a:srgbClr val="FF0000"/>
              </a:solidFill>
              <a:latin typeface="ＭＳ ゴシック" pitchFamily="49" charset="-128"/>
              <a:ea typeface="ＭＳ ゴシック" pitchFamily="49" charset="-128"/>
            </a:rPr>
            <a:t>月</a:t>
          </a:r>
          <a:r>
            <a:rPr lang="en-US" altLang="ja-JP" sz="1000" b="0" i="0" u="none" strike="noStrike" baseline="0">
              <a:solidFill>
                <a:srgbClr val="FF0000"/>
              </a:solidFill>
              <a:latin typeface="ＭＳ ゴシック" pitchFamily="49" charset="-128"/>
              <a:ea typeface="ＭＳ ゴシック" pitchFamily="49" charset="-128"/>
            </a:rPr>
            <a:t>)</a:t>
          </a:r>
          <a:endParaRPr lang="ja-JP" altLang="en-US" sz="1000" b="0"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7</xdr:col>
      <xdr:colOff>157693</xdr:colOff>
      <xdr:row>32</xdr:row>
      <xdr:rowOff>169334</xdr:rowOff>
    </xdr:from>
    <xdr:to>
      <xdr:col>15</xdr:col>
      <xdr:colOff>4234</xdr:colOff>
      <xdr:row>40</xdr:row>
      <xdr:rowOff>12700</xdr:rowOff>
    </xdr:to>
    <xdr:sp macro="" textlink="">
      <xdr:nvSpPr>
        <xdr:cNvPr id="69" name="AutoShape 13"/>
        <xdr:cNvSpPr>
          <a:spLocks noChangeArrowheads="1"/>
        </xdr:cNvSpPr>
      </xdr:nvSpPr>
      <xdr:spPr bwMode="auto">
        <a:xfrm>
          <a:off x="6804026" y="8695267"/>
          <a:ext cx="4452408" cy="1985433"/>
        </a:xfrm>
        <a:prstGeom prst="wedgeRectCallout">
          <a:avLst>
            <a:gd name="adj1" fmla="val -52591"/>
            <a:gd name="adj2" fmla="val 18008"/>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○従業員については、正社員換算人数（換算値）を入力してください。</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　正社員換算人数（換算値）とは、短時間労働者の人数を実人員数ではなく、勤務日数・勤務時間により、正社員の勤務時間（通年・週５日・８時間</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日）等に対する人数にすることをいいます。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（例）通年、週</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2</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1</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4</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時間勤務者＝</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1</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×2</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/5</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日（週）</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×4</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ｈ</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/8</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ｈ＝</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0.2</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　</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　また、正社員でもその期の途中で採用する場合も期間換算します。　　　　</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（例）期中採用６ヶ月勤務者＝１人</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６月</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/12</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月</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=0.5</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人（期間換算）</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　</a:t>
          </a:r>
          <a:r>
            <a:rPr kumimoji="0" lang="en-US" altLang="ja-JP"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過去３期は</a:t>
          </a:r>
          <a:r>
            <a:rPr kumimoji="0" lang="en-US" altLang="ja-JP"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給与支給総額</a:t>
          </a:r>
          <a:r>
            <a:rPr kumimoji="0" lang="en-US" altLang="ja-JP"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正社員平均給与月額</a:t>
          </a:r>
          <a:r>
            <a:rPr kumimoji="0" lang="en-US" altLang="ja-JP"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a:t>
          </a:r>
          <a:r>
            <a:rPr kumimoji="0" lang="en-US" altLang="ja-JP"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sng"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等の算出方法でも可</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p>
        <a:p>
          <a:pPr algn="l" rtl="0">
            <a:lnSpc>
              <a:spcPts val="1200"/>
            </a:lnSpc>
            <a:defRPr sz="1000"/>
          </a:pPr>
          <a:endParaRPr lang="en-US" altLang="ja-JP" sz="1000" b="0" i="0" u="none" strike="noStrike" baseline="0">
            <a:solidFill>
              <a:srgbClr val="FF0000"/>
            </a:solidFill>
            <a:latin typeface="ＭＳ ゴシック" pitchFamily="49" charset="-128"/>
            <a:ea typeface="ＭＳ ゴシック" pitchFamily="49"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○個人事業主については、便宜上、予め１人で入れてあります。</a:t>
          </a:r>
          <a:endParaRPr lang="ja-JP" altLang="en-US" sz="1000" b="0" i="0" u="none" strike="noStrike" baseline="0">
            <a:solidFill>
              <a:sysClr val="windowText" lastClr="000000"/>
            </a:solidFill>
            <a:latin typeface="ＭＳ ゴシック" pitchFamily="49" charset="-128"/>
            <a:ea typeface="ＭＳ ゴシック" pitchFamily="49" charset="-128"/>
          </a:endParaRPr>
        </a:p>
      </xdr:txBody>
    </xdr:sp>
    <xdr:clientData/>
  </xdr:twoCellAnchor>
  <xdr:twoCellAnchor>
    <xdr:from>
      <xdr:col>7</xdr:col>
      <xdr:colOff>139701</xdr:colOff>
      <xdr:row>6</xdr:row>
      <xdr:rowOff>16933</xdr:rowOff>
    </xdr:from>
    <xdr:to>
      <xdr:col>14</xdr:col>
      <xdr:colOff>567266</xdr:colOff>
      <xdr:row>8</xdr:row>
      <xdr:rowOff>0</xdr:rowOff>
    </xdr:to>
    <xdr:sp macro="" textlink="">
      <xdr:nvSpPr>
        <xdr:cNvPr id="71" name="AutoShape 8"/>
        <xdr:cNvSpPr>
          <a:spLocks noChangeArrowheads="1"/>
        </xdr:cNvSpPr>
      </xdr:nvSpPr>
      <xdr:spPr bwMode="auto">
        <a:xfrm>
          <a:off x="6786034" y="1515533"/>
          <a:ext cx="4457699" cy="524934"/>
        </a:xfrm>
        <a:prstGeom prst="wedgeRectCallout">
          <a:avLst>
            <a:gd name="adj1" fmla="val -53011"/>
            <a:gd name="adj2" fmla="val 19789"/>
          </a:avLst>
        </a:prstGeom>
        <a:solidFill>
          <a:srgbClr val="FFFF99"/>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青色申告決算書の製造原価の計算に労務費を計上している場合に、労務費の給与・賃金・各種手当の金額を入力してください。</a:t>
          </a:r>
        </a:p>
      </xdr:txBody>
    </xdr:sp>
    <xdr:clientData/>
  </xdr:twoCellAnchor>
  <xdr:twoCellAnchor>
    <xdr:from>
      <xdr:col>7</xdr:col>
      <xdr:colOff>139701</xdr:colOff>
      <xdr:row>8</xdr:row>
      <xdr:rowOff>20995</xdr:rowOff>
    </xdr:from>
    <xdr:to>
      <xdr:col>14</xdr:col>
      <xdr:colOff>567266</xdr:colOff>
      <xdr:row>10</xdr:row>
      <xdr:rowOff>67734</xdr:rowOff>
    </xdr:to>
    <xdr:sp macro="" textlink="">
      <xdr:nvSpPr>
        <xdr:cNvPr id="72" name="AutoShape 8"/>
        <xdr:cNvSpPr>
          <a:spLocks noChangeArrowheads="1"/>
        </xdr:cNvSpPr>
      </xdr:nvSpPr>
      <xdr:spPr bwMode="auto">
        <a:xfrm>
          <a:off x="6786034" y="2061462"/>
          <a:ext cx="4457699" cy="588605"/>
        </a:xfrm>
        <a:prstGeom prst="wedgeRectCallout">
          <a:avLst>
            <a:gd name="adj1" fmla="val -52810"/>
            <a:gd name="adj2" fmla="val -22484"/>
          </a:avLst>
        </a:prstGeom>
        <a:solidFill>
          <a:srgbClr val="FFFF99"/>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労務費の中に福利厚生費、法定福利費や退職金等が入っている場合は、給与賃金と分けてこちらに入力してください。</a:t>
          </a:r>
        </a:p>
      </xdr:txBody>
    </xdr:sp>
    <xdr:clientData/>
  </xdr:twoCellAnchor>
  <xdr:twoCellAnchor>
    <xdr:from>
      <xdr:col>7</xdr:col>
      <xdr:colOff>139700</xdr:colOff>
      <xdr:row>16</xdr:row>
      <xdr:rowOff>187679</xdr:rowOff>
    </xdr:from>
    <xdr:to>
      <xdr:col>14</xdr:col>
      <xdr:colOff>567265</xdr:colOff>
      <xdr:row>18</xdr:row>
      <xdr:rowOff>76201</xdr:rowOff>
    </xdr:to>
    <xdr:sp macro="" textlink="">
      <xdr:nvSpPr>
        <xdr:cNvPr id="76" name="AutoShape 8"/>
        <xdr:cNvSpPr>
          <a:spLocks noChangeArrowheads="1"/>
        </xdr:cNvSpPr>
      </xdr:nvSpPr>
      <xdr:spPr bwMode="auto">
        <a:xfrm>
          <a:off x="6786033" y="4395612"/>
          <a:ext cx="4457699" cy="430389"/>
        </a:xfrm>
        <a:prstGeom prst="wedgeRectCallout">
          <a:avLst>
            <a:gd name="adj1" fmla="val -52739"/>
            <a:gd name="adj2" fmla="val -3768"/>
          </a:avLst>
        </a:prstGeom>
        <a:solidFill>
          <a:srgbClr val="FFFF99"/>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baseline="0">
              <a:solidFill>
                <a:srgbClr val="FF0000"/>
              </a:solidFill>
              <a:latin typeface="ＭＳ ゴシック" pitchFamily="49" charset="-128"/>
              <a:ea typeface="ＭＳ ゴシック" pitchFamily="49" charset="-128"/>
              <a:cs typeface="+mn-cs"/>
            </a:rPr>
            <a:t>給与賃金</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⑳</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を入力してください。</a:t>
          </a:r>
          <a:endParaRPr lang="en-US" altLang="ja-JP" sz="1000" b="0" i="0" baseline="0">
            <a:solidFill>
              <a:srgbClr val="FF0000"/>
            </a:solidFill>
            <a:latin typeface="ＭＳ ゴシック" pitchFamily="49" charset="-128"/>
            <a:ea typeface="ＭＳ ゴシック"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退職金は含めません。</a:t>
          </a:r>
        </a:p>
        <a:p>
          <a:pPr algn="l" rtl="0">
            <a:lnSpc>
              <a:spcPts val="1200"/>
            </a:lnSpc>
            <a:defRPr sz="1000"/>
          </a:pPr>
          <a:endParaRPr lang="ja-JP" altLang="en-US" sz="1100" b="0"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7</xdr:col>
      <xdr:colOff>139701</xdr:colOff>
      <xdr:row>25</xdr:row>
      <xdr:rowOff>152400</xdr:rowOff>
    </xdr:from>
    <xdr:to>
      <xdr:col>14</xdr:col>
      <xdr:colOff>567266</xdr:colOff>
      <xdr:row>26</xdr:row>
      <xdr:rowOff>243033</xdr:rowOff>
    </xdr:to>
    <xdr:sp macro="" textlink="">
      <xdr:nvSpPr>
        <xdr:cNvPr id="17" name="AutoShape 8"/>
        <xdr:cNvSpPr>
          <a:spLocks noChangeArrowheads="1"/>
        </xdr:cNvSpPr>
      </xdr:nvSpPr>
      <xdr:spPr bwMode="auto">
        <a:xfrm>
          <a:off x="7086601" y="6756400"/>
          <a:ext cx="4694765" cy="357333"/>
        </a:xfrm>
        <a:prstGeom prst="wedgeRectCallout">
          <a:avLst>
            <a:gd name="adj1" fmla="val -52710"/>
            <a:gd name="adj2" fmla="val 16637"/>
          </a:avLst>
        </a:prstGeom>
        <a:solidFill>
          <a:srgbClr val="FFFF99"/>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baseline="0">
              <a:solidFill>
                <a:srgbClr val="FF0000"/>
              </a:solidFill>
              <a:latin typeface="ＭＳ ゴシック" pitchFamily="49" charset="-128"/>
              <a:ea typeface="ＭＳ ゴシック" pitchFamily="49" charset="-128"/>
              <a:cs typeface="+mn-cs"/>
            </a:rPr>
            <a:t>営業利益＝</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差引金額（㉝）＋</a:t>
          </a:r>
          <a:r>
            <a:rPr lang="ja-JP" altLang="en-US" sz="1000" b="0" i="0" baseline="0">
              <a:solidFill>
                <a:srgbClr val="FF0000"/>
              </a:solidFill>
              <a:latin typeface="ＭＳ ゴシック" pitchFamily="49" charset="-128"/>
              <a:ea typeface="ＭＳ ゴシック" pitchFamily="49" charset="-128"/>
              <a:cs typeface="+mn-cs"/>
            </a:rPr>
            <a:t>利子割引料</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㉒</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になります（自動計算）。</a:t>
          </a:r>
          <a:endParaRPr lang="ja-JP" altLang="en-US" sz="1100" b="0"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7</xdr:col>
      <xdr:colOff>139701</xdr:colOff>
      <xdr:row>15</xdr:row>
      <xdr:rowOff>20432</xdr:rowOff>
    </xdr:from>
    <xdr:to>
      <xdr:col>14</xdr:col>
      <xdr:colOff>567266</xdr:colOff>
      <xdr:row>16</xdr:row>
      <xdr:rowOff>156910</xdr:rowOff>
    </xdr:to>
    <xdr:sp macro="" textlink="">
      <xdr:nvSpPr>
        <xdr:cNvPr id="19" name="AutoShape 8"/>
        <xdr:cNvSpPr>
          <a:spLocks noChangeArrowheads="1"/>
        </xdr:cNvSpPr>
      </xdr:nvSpPr>
      <xdr:spPr bwMode="auto">
        <a:xfrm>
          <a:off x="6786034" y="3957432"/>
          <a:ext cx="4457699" cy="407411"/>
        </a:xfrm>
        <a:prstGeom prst="wedgeRectCallout">
          <a:avLst>
            <a:gd name="adj1" fmla="val -52971"/>
            <a:gd name="adj2" fmla="val -24384"/>
          </a:avLst>
        </a:prstGeom>
        <a:solidFill>
          <a:srgbClr val="FFFF99"/>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baseline="0">
              <a:solidFill>
                <a:srgbClr val="FF0000"/>
              </a:solidFill>
              <a:latin typeface="ＭＳ ゴシック" pitchFamily="49" charset="-128"/>
              <a:ea typeface="ＭＳ ゴシック" pitchFamily="49" charset="-128"/>
              <a:cs typeface="+mn-cs"/>
            </a:rPr>
            <a:t>差引原価</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⑥</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とイコールになります。</a:t>
          </a:r>
        </a:p>
        <a:p>
          <a:pPr algn="l" rtl="0">
            <a:lnSpc>
              <a:spcPts val="1200"/>
            </a:lnSpc>
            <a:defRPr sz="1000"/>
          </a:pP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科目番号は青色申告決算書の一般用</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以下同じ）</a:t>
          </a:r>
          <a:endParaRPr lang="ja-JP" altLang="en-US" sz="1100" b="0"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7</xdr:col>
      <xdr:colOff>139700</xdr:colOff>
      <xdr:row>27</xdr:row>
      <xdr:rowOff>6351</xdr:rowOff>
    </xdr:from>
    <xdr:to>
      <xdr:col>14</xdr:col>
      <xdr:colOff>567266</xdr:colOff>
      <xdr:row>28</xdr:row>
      <xdr:rowOff>101600</xdr:rowOff>
    </xdr:to>
    <xdr:sp macro="" textlink="">
      <xdr:nvSpPr>
        <xdr:cNvPr id="21" name="AutoShape 8"/>
        <xdr:cNvSpPr>
          <a:spLocks noChangeArrowheads="1"/>
        </xdr:cNvSpPr>
      </xdr:nvSpPr>
      <xdr:spPr bwMode="auto">
        <a:xfrm>
          <a:off x="6786033" y="7194551"/>
          <a:ext cx="4457700" cy="366182"/>
        </a:xfrm>
        <a:prstGeom prst="wedgeRectCallout">
          <a:avLst>
            <a:gd name="adj1" fmla="val -52759"/>
            <a:gd name="adj2" fmla="val -22317"/>
          </a:avLst>
        </a:prstGeom>
        <a:solidFill>
          <a:srgbClr val="FFFF99"/>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差引金額</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㉝</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を</a:t>
          </a:r>
          <a:r>
            <a:rPr kumimoji="0" lang="ja-JP" altLang="ja-JP" sz="1000" b="0" i="0" u="none" strike="noStrike" kern="0" cap="none" spc="0" normalizeH="0" baseline="0" noProof="0">
              <a:ln>
                <a:noFill/>
              </a:ln>
              <a:solidFill>
                <a:srgbClr val="FF0000"/>
              </a:solidFill>
              <a:effectLst/>
              <a:uLnTx/>
              <a:uFillTx/>
              <a:latin typeface="+mn-lt"/>
              <a:ea typeface="+mn-ea"/>
              <a:cs typeface="+mn-cs"/>
            </a:rPr>
            <a:t>入力してください</a:t>
          </a:r>
          <a:r>
            <a:rPr kumimoji="0" lang="ja-JP" altLang="en-US" sz="1000" b="0" i="0" u="none" strike="noStrike" kern="0" cap="none" spc="0" normalizeH="0" baseline="0" noProof="0">
              <a:ln>
                <a:noFill/>
              </a:ln>
              <a:solidFill>
                <a:srgbClr val="FF0000"/>
              </a:solidFill>
              <a:effectLst/>
              <a:uLnTx/>
              <a:uFillTx/>
              <a:latin typeface="+mn-lt"/>
              <a:ea typeface="+mn-ea"/>
              <a:cs typeface="+mn-cs"/>
            </a:rPr>
            <a:t>（</a:t>
          </a:r>
          <a:r>
            <a:rPr lang="ja-JP" altLang="en-US" sz="1000" b="0" i="0" baseline="0">
              <a:solidFill>
                <a:srgbClr val="FF0000"/>
              </a:solidFill>
              <a:latin typeface="ＭＳ ゴシック" pitchFamily="49" charset="-128"/>
              <a:ea typeface="ＭＳ ゴシック" pitchFamily="49" charset="-128"/>
              <a:cs typeface="+mn-cs"/>
            </a:rPr>
            <a:t>差引金額</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㉝</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mn-lt"/>
              <a:ea typeface="+mn-ea"/>
              <a:cs typeface="+mn-cs"/>
            </a:rPr>
            <a:t>経常利益</a:t>
          </a:r>
          <a:r>
            <a:rPr lang="ja-JP" altLang="en-US" sz="1000" b="0" i="0" baseline="0">
              <a:solidFill>
                <a:srgbClr val="FF0000"/>
              </a:solidFill>
              <a:latin typeface="ＭＳ ゴシック" pitchFamily="49" charset="-128"/>
              <a:ea typeface="ＭＳ ゴシック" pitchFamily="49" charset="-128"/>
              <a:cs typeface="+mn-cs"/>
            </a:rPr>
            <a:t>となります）。</a:t>
          </a:r>
          <a:endParaRPr lang="ja-JP" altLang="en-US" sz="1100" b="0"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7</xdr:col>
      <xdr:colOff>139700</xdr:colOff>
      <xdr:row>28</xdr:row>
      <xdr:rowOff>141796</xdr:rowOff>
    </xdr:from>
    <xdr:to>
      <xdr:col>14</xdr:col>
      <xdr:colOff>567265</xdr:colOff>
      <xdr:row>30</xdr:row>
      <xdr:rowOff>12700</xdr:rowOff>
    </xdr:to>
    <xdr:sp macro="" textlink="">
      <xdr:nvSpPr>
        <xdr:cNvPr id="22" name="AutoShape 8"/>
        <xdr:cNvSpPr>
          <a:spLocks noChangeArrowheads="1"/>
        </xdr:cNvSpPr>
      </xdr:nvSpPr>
      <xdr:spPr bwMode="auto">
        <a:xfrm>
          <a:off x="6786033" y="7600929"/>
          <a:ext cx="4457699" cy="412771"/>
        </a:xfrm>
        <a:prstGeom prst="wedgeRectCallout">
          <a:avLst>
            <a:gd name="adj1" fmla="val -52804"/>
            <a:gd name="adj2" fmla="val -20765"/>
          </a:avLst>
        </a:prstGeom>
        <a:solidFill>
          <a:srgbClr val="FFFF99"/>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baseline="0">
              <a:solidFill>
                <a:srgbClr val="FF0000"/>
              </a:solidFill>
              <a:latin typeface="ＭＳ ゴシック" pitchFamily="49" charset="-128"/>
              <a:ea typeface="ＭＳ ゴシック" pitchFamily="49" charset="-128"/>
              <a:cs typeface="+mn-cs"/>
            </a:rPr>
            <a:t>専従者給与</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㊳</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と青色申告特別控除前の所得金額</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㊸</a:t>
          </a:r>
          <a:r>
            <a:rPr lang="en-US" altLang="ja-JP" sz="1000" b="0" i="0" baseline="0">
              <a:solidFill>
                <a:srgbClr val="FF0000"/>
              </a:solidFill>
              <a:latin typeface="ＭＳ ゴシック" pitchFamily="49" charset="-128"/>
              <a:ea typeface="ＭＳ ゴシック" pitchFamily="49" charset="-128"/>
              <a:cs typeface="+mn-cs"/>
            </a:rPr>
            <a:t>)</a:t>
          </a:r>
          <a:r>
            <a:rPr lang="ja-JP" altLang="en-US" sz="1000" b="0" i="0" baseline="0">
              <a:solidFill>
                <a:srgbClr val="FF0000"/>
              </a:solidFill>
              <a:latin typeface="ＭＳ ゴシック" pitchFamily="49" charset="-128"/>
              <a:ea typeface="ＭＳ ゴシック" pitchFamily="49" charset="-128"/>
              <a:cs typeface="+mn-cs"/>
            </a:rPr>
            <a:t>をそれぞれ入力してください。</a:t>
          </a:r>
          <a:endParaRPr lang="ja-JP" altLang="en-US" sz="1100" b="0"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7</xdr:col>
      <xdr:colOff>139700</xdr:colOff>
      <xdr:row>0</xdr:row>
      <xdr:rowOff>101600</xdr:rowOff>
    </xdr:from>
    <xdr:to>
      <xdr:col>14</xdr:col>
      <xdr:colOff>567266</xdr:colOff>
      <xdr:row>2</xdr:row>
      <xdr:rowOff>3176</xdr:rowOff>
    </xdr:to>
    <xdr:sp macro="" textlink="">
      <xdr:nvSpPr>
        <xdr:cNvPr id="31" name="AutoShape 8"/>
        <xdr:cNvSpPr>
          <a:spLocks noChangeArrowheads="1"/>
        </xdr:cNvSpPr>
      </xdr:nvSpPr>
      <xdr:spPr bwMode="auto">
        <a:xfrm>
          <a:off x="6786033" y="101600"/>
          <a:ext cx="4457700" cy="443443"/>
        </a:xfrm>
        <a:prstGeom prst="wedgeRectCallout">
          <a:avLst>
            <a:gd name="adj1" fmla="val -52554"/>
            <a:gd name="adj2" fmla="val 18861"/>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申請書の屋号又は個人事業者（氏名）を入力してください。</a:t>
          </a:r>
        </a:p>
      </xdr:txBody>
    </xdr:sp>
    <xdr:clientData/>
  </xdr:twoCellAnchor>
  <xdr:twoCellAnchor>
    <xdr:from>
      <xdr:col>3</xdr:col>
      <xdr:colOff>406400</xdr:colOff>
      <xdr:row>2</xdr:row>
      <xdr:rowOff>63500</xdr:rowOff>
    </xdr:from>
    <xdr:to>
      <xdr:col>5</xdr:col>
      <xdr:colOff>152400</xdr:colOff>
      <xdr:row>3</xdr:row>
      <xdr:rowOff>279400</xdr:rowOff>
    </xdr:to>
    <xdr:sp macro="" textlink="">
      <xdr:nvSpPr>
        <xdr:cNvPr id="39" name="AutoShape 10"/>
        <xdr:cNvSpPr>
          <a:spLocks noChangeArrowheads="1"/>
        </xdr:cNvSpPr>
      </xdr:nvSpPr>
      <xdr:spPr bwMode="auto">
        <a:xfrm>
          <a:off x="3044825" y="615950"/>
          <a:ext cx="2527300" cy="339725"/>
        </a:xfrm>
        <a:prstGeom prst="roundRect">
          <a:avLst>
            <a:gd name="adj" fmla="val 16667"/>
          </a:avLst>
        </a:prstGeom>
        <a:solidFill>
          <a:srgbClr val="FFFF99"/>
        </a:solidFill>
        <a:ln w="9525">
          <a:solidFill>
            <a:srgbClr val="000000"/>
          </a:solidFill>
          <a:round/>
          <a:headEnd/>
          <a:tailEnd/>
        </a:ln>
      </xdr:spPr>
      <xdr:txBody>
        <a:bodyPr vertOverflow="clip" wrap="square" lIns="27432" tIns="18288" rIns="0" bIns="18288" anchor="ctr" upright="1"/>
        <a:lstStyle/>
        <a:p>
          <a:pPr algn="ctr" rtl="0">
            <a:lnSpc>
              <a:spcPts val="1400"/>
            </a:lnSpc>
            <a:defRPr sz="1000"/>
          </a:pPr>
          <a:r>
            <a:rPr lang="ja-JP" altLang="en-US" sz="1200" b="1" i="0" u="none" strike="noStrike" baseline="0">
              <a:solidFill>
                <a:srgbClr val="FF0000"/>
              </a:solidFill>
              <a:latin typeface="ＭＳ ゴシック" pitchFamily="49" charset="-128"/>
              <a:ea typeface="ＭＳ ゴシック" pitchFamily="49" charset="-128"/>
            </a:rPr>
            <a:t>空欄（白色）のセルのみ入力</a:t>
          </a:r>
          <a:endParaRPr lang="en-US" altLang="ja-JP" sz="9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7</xdr:col>
      <xdr:colOff>136524</xdr:colOff>
      <xdr:row>2</xdr:row>
      <xdr:rowOff>38100</xdr:rowOff>
    </xdr:from>
    <xdr:to>
      <xdr:col>14</xdr:col>
      <xdr:colOff>558800</xdr:colOff>
      <xdr:row>3</xdr:row>
      <xdr:rowOff>318559</xdr:rowOff>
    </xdr:to>
    <xdr:sp macro="" textlink="">
      <xdr:nvSpPr>
        <xdr:cNvPr id="41" name="AutoShape 10"/>
        <xdr:cNvSpPr>
          <a:spLocks noChangeArrowheads="1"/>
        </xdr:cNvSpPr>
      </xdr:nvSpPr>
      <xdr:spPr bwMode="auto">
        <a:xfrm>
          <a:off x="6782857" y="579967"/>
          <a:ext cx="4452410" cy="398992"/>
        </a:xfrm>
        <a:prstGeom prst="roundRect">
          <a:avLst>
            <a:gd name="adj" fmla="val 16667"/>
          </a:avLst>
        </a:prstGeom>
        <a:solidFill>
          <a:srgbClr val="FFFF99"/>
        </a:solidFill>
        <a:ln w="9525">
          <a:solidFill>
            <a:srgbClr val="000000"/>
          </a:solidFill>
          <a:round/>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金額は、千円未満を四捨五入するなどして</a:t>
          </a:r>
          <a:r>
            <a:rPr kumimoji="0" lang="en-US" altLang="ja-JP" sz="10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a:t>
          </a:r>
          <a:r>
            <a:rPr kumimoji="0" lang="ja-JP" altLang="en-US" sz="10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千円単位</a:t>
          </a:r>
          <a:r>
            <a:rPr kumimoji="0" lang="en-US" altLang="ja-JP" sz="10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a:t>
          </a:r>
          <a:r>
            <a:rPr kumimoji="0" lang="ja-JP" altLang="en-US" sz="10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で入力してください。</a:t>
          </a:r>
          <a:endParaRPr kumimoji="0" lang="en-US" altLang="ja-JP" sz="10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endParaRPr>
        </a:p>
      </xdr:txBody>
    </xdr:sp>
    <xdr:clientData/>
  </xdr:twoCellAnchor>
  <xdr:twoCellAnchor>
    <xdr:from>
      <xdr:col>7</xdr:col>
      <xdr:colOff>136523</xdr:colOff>
      <xdr:row>4</xdr:row>
      <xdr:rowOff>59267</xdr:rowOff>
    </xdr:from>
    <xdr:to>
      <xdr:col>14</xdr:col>
      <xdr:colOff>567266</xdr:colOff>
      <xdr:row>5</xdr:row>
      <xdr:rowOff>237066</xdr:rowOff>
    </xdr:to>
    <xdr:sp macro="" textlink="">
      <xdr:nvSpPr>
        <xdr:cNvPr id="42" name="AutoShape 8"/>
        <xdr:cNvSpPr>
          <a:spLocks noChangeArrowheads="1"/>
        </xdr:cNvSpPr>
      </xdr:nvSpPr>
      <xdr:spPr bwMode="auto">
        <a:xfrm>
          <a:off x="6782856" y="1066800"/>
          <a:ext cx="4460877" cy="423333"/>
        </a:xfrm>
        <a:prstGeom prst="wedgeRectCallout">
          <a:avLst>
            <a:gd name="adj1" fmla="val -52896"/>
            <a:gd name="adj2" fmla="val 22411"/>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各決算期の年月を入力してください。</a:t>
          </a:r>
        </a:p>
      </xdr:txBody>
    </xdr:sp>
    <xdr:clientData/>
  </xdr:twoCellAnchor>
  <xdr:twoCellAnchor>
    <xdr:from>
      <xdr:col>7</xdr:col>
      <xdr:colOff>136524</xdr:colOff>
      <xdr:row>11</xdr:row>
      <xdr:rowOff>127000</xdr:rowOff>
    </xdr:from>
    <xdr:to>
      <xdr:col>14</xdr:col>
      <xdr:colOff>567265</xdr:colOff>
      <xdr:row>12</xdr:row>
      <xdr:rowOff>245533</xdr:rowOff>
    </xdr:to>
    <xdr:sp macro="" textlink="">
      <xdr:nvSpPr>
        <xdr:cNvPr id="44" name="AutoShape 8"/>
        <xdr:cNvSpPr>
          <a:spLocks noChangeArrowheads="1"/>
        </xdr:cNvSpPr>
      </xdr:nvSpPr>
      <xdr:spPr bwMode="auto">
        <a:xfrm>
          <a:off x="6782857" y="2980267"/>
          <a:ext cx="4460875" cy="389466"/>
        </a:xfrm>
        <a:prstGeom prst="wedgeRectCallout">
          <a:avLst>
            <a:gd name="adj1" fmla="val -53595"/>
            <a:gd name="adj2" fmla="val 22095"/>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賃借料には、地代家賃等の不動産の賃借は含めません。</a:t>
          </a:r>
        </a:p>
      </xdr:txBody>
    </xdr:sp>
    <xdr:clientData/>
  </xdr:twoCellAnchor>
  <xdr:twoCellAnchor>
    <xdr:from>
      <xdr:col>7</xdr:col>
      <xdr:colOff>136524</xdr:colOff>
      <xdr:row>13</xdr:row>
      <xdr:rowOff>76200</xdr:rowOff>
    </xdr:from>
    <xdr:to>
      <xdr:col>14</xdr:col>
      <xdr:colOff>567266</xdr:colOff>
      <xdr:row>14</xdr:row>
      <xdr:rowOff>241300</xdr:rowOff>
    </xdr:to>
    <xdr:sp macro="" textlink="">
      <xdr:nvSpPr>
        <xdr:cNvPr id="45" name="AutoShape 8"/>
        <xdr:cNvSpPr>
          <a:spLocks noChangeArrowheads="1"/>
        </xdr:cNvSpPr>
      </xdr:nvSpPr>
      <xdr:spPr bwMode="auto">
        <a:xfrm>
          <a:off x="6782857" y="3471333"/>
          <a:ext cx="4460876" cy="436034"/>
        </a:xfrm>
        <a:prstGeom prst="wedgeRectCallout">
          <a:avLst>
            <a:gd name="adj1" fmla="val -52817"/>
            <a:gd name="adj2" fmla="val 23798"/>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この欄「上記以外」は、下段（空欄）の「計（差引原価）」を入力すれば自動計算されます。</a:t>
          </a:r>
          <a:endParaRPr kumimoji="0" lang="ja-JP" altLang="en-US" sz="9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endParaRPr>
        </a:p>
      </xdr:txBody>
    </xdr:sp>
    <xdr:clientData/>
  </xdr:twoCellAnchor>
  <xdr:twoCellAnchor>
    <xdr:from>
      <xdr:col>7</xdr:col>
      <xdr:colOff>139699</xdr:colOff>
      <xdr:row>20</xdr:row>
      <xdr:rowOff>203200</xdr:rowOff>
    </xdr:from>
    <xdr:to>
      <xdr:col>14</xdr:col>
      <xdr:colOff>567266</xdr:colOff>
      <xdr:row>22</xdr:row>
      <xdr:rowOff>12700</xdr:rowOff>
    </xdr:to>
    <xdr:sp macro="" textlink="">
      <xdr:nvSpPr>
        <xdr:cNvPr id="46" name="AutoShape 8"/>
        <xdr:cNvSpPr>
          <a:spLocks noChangeArrowheads="1"/>
        </xdr:cNvSpPr>
      </xdr:nvSpPr>
      <xdr:spPr bwMode="auto">
        <a:xfrm>
          <a:off x="7086599" y="5473700"/>
          <a:ext cx="4694767" cy="342900"/>
        </a:xfrm>
        <a:prstGeom prst="wedgeRectCallout">
          <a:avLst>
            <a:gd name="adj1" fmla="val -52835"/>
            <a:gd name="adj2" fmla="val 19656"/>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賃借料には、地代・家賃等の不動産の賃借は含めません。</a:t>
          </a:r>
        </a:p>
      </xdr:txBody>
    </xdr:sp>
    <xdr:clientData/>
  </xdr:twoCellAnchor>
  <xdr:twoCellAnchor>
    <xdr:from>
      <xdr:col>7</xdr:col>
      <xdr:colOff>139700</xdr:colOff>
      <xdr:row>23</xdr:row>
      <xdr:rowOff>101600</xdr:rowOff>
    </xdr:from>
    <xdr:to>
      <xdr:col>14</xdr:col>
      <xdr:colOff>567266</xdr:colOff>
      <xdr:row>25</xdr:row>
      <xdr:rowOff>0</xdr:rowOff>
    </xdr:to>
    <xdr:sp macro="" textlink="">
      <xdr:nvSpPr>
        <xdr:cNvPr id="47" name="AutoShape 8"/>
        <xdr:cNvSpPr>
          <a:spLocks noChangeArrowheads="1"/>
        </xdr:cNvSpPr>
      </xdr:nvSpPr>
      <xdr:spPr bwMode="auto">
        <a:xfrm>
          <a:off x="6786033" y="6206067"/>
          <a:ext cx="4457700" cy="440266"/>
        </a:xfrm>
        <a:prstGeom prst="wedgeRectCallout">
          <a:avLst>
            <a:gd name="adj1" fmla="val -53006"/>
            <a:gd name="adj2" fmla="val 17973"/>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この欄「上記以外」は、下段（空欄）の計を入力すれば自動計算されます。</a:t>
          </a:r>
          <a:endParaRPr kumimoji="0" lang="ja-JP" altLang="en-US" sz="9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143932</xdr:colOff>
      <xdr:row>23</xdr:row>
      <xdr:rowOff>296333</xdr:rowOff>
    </xdr:from>
    <xdr:to>
      <xdr:col>29</xdr:col>
      <xdr:colOff>550332</xdr:colOff>
      <xdr:row>26</xdr:row>
      <xdr:rowOff>142240</xdr:rowOff>
    </xdr:to>
    <xdr:sp macro="" textlink="">
      <xdr:nvSpPr>
        <xdr:cNvPr id="2" name="AutoShape 11"/>
        <xdr:cNvSpPr>
          <a:spLocks noChangeArrowheads="1"/>
        </xdr:cNvSpPr>
      </xdr:nvSpPr>
      <xdr:spPr bwMode="auto">
        <a:xfrm>
          <a:off x="13260492" y="6067213"/>
          <a:ext cx="4815840" cy="618067"/>
        </a:xfrm>
        <a:prstGeom prst="wedgeRectCallout">
          <a:avLst>
            <a:gd name="adj1" fmla="val -53084"/>
            <a:gd name="adj2" fmla="val -20617"/>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○既存事業の運転資金については、下記の簡便方式で自動計算されます。</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　■簡便方式　（売上原価＋販管費）</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１２</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月）</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○既存事業の設備投資額は、確実な予定がある場合を除き０円としてください。</a:t>
          </a:r>
        </a:p>
      </xdr:txBody>
    </xdr:sp>
    <xdr:clientData/>
  </xdr:twoCellAnchor>
  <xdr:twoCellAnchor>
    <xdr:from>
      <xdr:col>22</xdr:col>
      <xdr:colOff>139701</xdr:colOff>
      <xdr:row>27</xdr:row>
      <xdr:rowOff>228600</xdr:rowOff>
    </xdr:from>
    <xdr:to>
      <xdr:col>29</xdr:col>
      <xdr:colOff>558800</xdr:colOff>
      <xdr:row>29</xdr:row>
      <xdr:rowOff>152400</xdr:rowOff>
    </xdr:to>
    <xdr:sp macro="" textlink="">
      <xdr:nvSpPr>
        <xdr:cNvPr id="3" name="AutoShape 12"/>
        <xdr:cNvSpPr>
          <a:spLocks noChangeArrowheads="1"/>
        </xdr:cNvSpPr>
      </xdr:nvSpPr>
      <xdr:spPr bwMode="auto">
        <a:xfrm>
          <a:off x="12585701" y="6946900"/>
          <a:ext cx="4686299" cy="431800"/>
        </a:xfrm>
        <a:prstGeom prst="wedgeRectCallout">
          <a:avLst>
            <a:gd name="adj1" fmla="val -52237"/>
            <a:gd name="adj2" fmla="val 21485"/>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algn="l" rtl="0">
            <a:lnSpc>
              <a:spcPts val="1200"/>
            </a:lnSpc>
            <a:defRPr sz="1000"/>
          </a:pPr>
          <a:r>
            <a:rPr lang="ja-JP" altLang="en-US" sz="1000" b="0" i="0" u="none" strike="noStrike" baseline="0">
              <a:solidFill>
                <a:srgbClr val="FF0000"/>
              </a:solidFill>
              <a:latin typeface="ＭＳ ゴシック" pitchFamily="49" charset="-128"/>
              <a:ea typeface="ＭＳ ゴシック" pitchFamily="49" charset="-128"/>
            </a:rPr>
            <a:t>必要資金額＝資金調達額 になるようにしてください。合計が合わないと「エラー」が表示されます。</a:t>
          </a:r>
        </a:p>
      </xdr:txBody>
    </xdr:sp>
    <xdr:clientData/>
  </xdr:twoCellAnchor>
  <xdr:twoCellAnchor>
    <xdr:from>
      <xdr:col>22</xdr:col>
      <xdr:colOff>139700</xdr:colOff>
      <xdr:row>3</xdr:row>
      <xdr:rowOff>101599</xdr:rowOff>
    </xdr:from>
    <xdr:to>
      <xdr:col>29</xdr:col>
      <xdr:colOff>558800</xdr:colOff>
      <xdr:row>4</xdr:row>
      <xdr:rowOff>177800</xdr:rowOff>
    </xdr:to>
    <xdr:sp macro="" textlink="">
      <xdr:nvSpPr>
        <xdr:cNvPr id="6" name="AutoShape 8"/>
        <xdr:cNvSpPr>
          <a:spLocks noChangeArrowheads="1"/>
        </xdr:cNvSpPr>
      </xdr:nvSpPr>
      <xdr:spPr bwMode="auto">
        <a:xfrm>
          <a:off x="12617450" y="987424"/>
          <a:ext cx="4686300" cy="371476"/>
        </a:xfrm>
        <a:prstGeom prst="wedgeRectCallout">
          <a:avLst>
            <a:gd name="adj1" fmla="val -52203"/>
            <a:gd name="adj2" fmla="val 24292"/>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１年後～目標最終期までの決算期の年月を入力してください。</a:t>
          </a:r>
        </a:p>
      </xdr:txBody>
    </xdr:sp>
    <xdr:clientData/>
  </xdr:twoCellAnchor>
  <xdr:twoCellAnchor>
    <xdr:from>
      <xdr:col>22</xdr:col>
      <xdr:colOff>50800</xdr:colOff>
      <xdr:row>1</xdr:row>
      <xdr:rowOff>25400</xdr:rowOff>
    </xdr:from>
    <xdr:to>
      <xdr:col>30</xdr:col>
      <xdr:colOff>12700</xdr:colOff>
      <xdr:row>2</xdr:row>
      <xdr:rowOff>228599</xdr:rowOff>
    </xdr:to>
    <xdr:sp macro="" textlink="">
      <xdr:nvSpPr>
        <xdr:cNvPr id="7" name="AutoShape 10"/>
        <xdr:cNvSpPr>
          <a:spLocks noChangeArrowheads="1"/>
        </xdr:cNvSpPr>
      </xdr:nvSpPr>
      <xdr:spPr bwMode="auto">
        <a:xfrm>
          <a:off x="12528550" y="368300"/>
          <a:ext cx="4838700" cy="460374"/>
        </a:xfrm>
        <a:prstGeom prst="roundRect">
          <a:avLst>
            <a:gd name="adj" fmla="val 16667"/>
          </a:avLst>
        </a:prstGeom>
        <a:solidFill>
          <a:srgbClr val="FFFF99"/>
        </a:solidFill>
        <a:ln w="9525">
          <a:solidFill>
            <a:srgbClr val="000000"/>
          </a:solidFill>
          <a:round/>
          <a:headEnd/>
          <a:tailEnd/>
        </a:ln>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入力に当たっては、以下の吹出しの説明をよくご覧になり、誤りのないよう入力してください。</a:t>
          </a:r>
          <a:endParaRPr kumimoji="0" lang="en-US" altLang="ja-JP" sz="10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endParaRPr>
        </a:p>
      </xdr:txBody>
    </xdr:sp>
    <xdr:clientData/>
  </xdr:twoCellAnchor>
  <xdr:twoCellAnchor>
    <xdr:from>
      <xdr:col>22</xdr:col>
      <xdr:colOff>139700</xdr:colOff>
      <xdr:row>5</xdr:row>
      <xdr:rowOff>88900</xdr:rowOff>
    </xdr:from>
    <xdr:to>
      <xdr:col>29</xdr:col>
      <xdr:colOff>558800</xdr:colOff>
      <xdr:row>6</xdr:row>
      <xdr:rowOff>228600</xdr:rowOff>
    </xdr:to>
    <xdr:sp macro="" textlink="">
      <xdr:nvSpPr>
        <xdr:cNvPr id="9" name="AutoShape 8"/>
        <xdr:cNvSpPr>
          <a:spLocks noChangeArrowheads="1"/>
        </xdr:cNvSpPr>
      </xdr:nvSpPr>
      <xdr:spPr bwMode="auto">
        <a:xfrm>
          <a:off x="12617450" y="1470025"/>
          <a:ext cx="4686300" cy="387350"/>
        </a:xfrm>
        <a:prstGeom prst="wedgeRectCallout">
          <a:avLst>
            <a:gd name="adj1" fmla="val -52279"/>
            <a:gd name="adj2" fmla="val 21125"/>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既存事業の売上原価は、</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直近期末までの実績を参考に、</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材料費・外注費・労務費、</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減価償却費、</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その他経費</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の計画数値を入力してください。</a:t>
          </a:r>
        </a:p>
      </xdr:txBody>
    </xdr:sp>
    <xdr:clientData/>
  </xdr:twoCellAnchor>
  <xdr:twoCellAnchor>
    <xdr:from>
      <xdr:col>22</xdr:col>
      <xdr:colOff>139700</xdr:colOff>
      <xdr:row>7</xdr:row>
      <xdr:rowOff>177800</xdr:rowOff>
    </xdr:from>
    <xdr:to>
      <xdr:col>29</xdr:col>
      <xdr:colOff>558800</xdr:colOff>
      <xdr:row>9</xdr:row>
      <xdr:rowOff>143934</xdr:rowOff>
    </xdr:to>
    <xdr:sp macro="" textlink="">
      <xdr:nvSpPr>
        <xdr:cNvPr id="10" name="AutoShape 8"/>
        <xdr:cNvSpPr>
          <a:spLocks noChangeArrowheads="1"/>
        </xdr:cNvSpPr>
      </xdr:nvSpPr>
      <xdr:spPr bwMode="auto">
        <a:xfrm>
          <a:off x="12852400" y="2044700"/>
          <a:ext cx="4686300" cy="474134"/>
        </a:xfrm>
        <a:prstGeom prst="wedgeRectCallout">
          <a:avLst>
            <a:gd name="adj1" fmla="val -52495"/>
            <a:gd name="adj2" fmla="val 20325"/>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既存事業の経費は、直近期末までの実績を参考に、既存事業の人件費、減価償却費、その他経費</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の計画数値を入力してください。</a:t>
          </a:r>
        </a:p>
      </xdr:txBody>
    </xdr:sp>
    <xdr:clientData/>
  </xdr:twoCellAnchor>
  <xdr:twoCellAnchor>
    <xdr:from>
      <xdr:col>22</xdr:col>
      <xdr:colOff>152400</xdr:colOff>
      <xdr:row>20</xdr:row>
      <xdr:rowOff>0</xdr:rowOff>
    </xdr:from>
    <xdr:to>
      <xdr:col>29</xdr:col>
      <xdr:colOff>558800</xdr:colOff>
      <xdr:row>22</xdr:row>
      <xdr:rowOff>114300</xdr:rowOff>
    </xdr:to>
    <xdr:sp macro="" textlink="">
      <xdr:nvSpPr>
        <xdr:cNvPr id="11" name="AutoShape 8"/>
        <xdr:cNvSpPr>
          <a:spLocks noChangeArrowheads="1"/>
        </xdr:cNvSpPr>
      </xdr:nvSpPr>
      <xdr:spPr bwMode="auto">
        <a:xfrm>
          <a:off x="12865100" y="5270500"/>
          <a:ext cx="4673600" cy="596900"/>
        </a:xfrm>
        <a:prstGeom prst="wedgeRectCallout">
          <a:avLst>
            <a:gd name="adj1" fmla="val -52709"/>
            <a:gd name="adj2" fmla="val -22357"/>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mn-lt"/>
              <a:ea typeface="+mn-ea"/>
              <a:cs typeface="+mn-cs"/>
            </a:rPr>
            <a:t>賃借料（</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地代・家賃等の不動産の賃借は含めない）</a:t>
          </a:r>
          <a:r>
            <a:rPr kumimoji="0" lang="ja-JP" altLang="en-US" sz="1000" b="0" i="0" u="none" strike="noStrike" kern="0" cap="none" spc="0" normalizeH="0" baseline="0" noProof="0">
              <a:ln>
                <a:noFill/>
              </a:ln>
              <a:solidFill>
                <a:srgbClr val="FF0000"/>
              </a:solidFill>
              <a:effectLst/>
              <a:uLnTx/>
              <a:uFillTx/>
              <a:latin typeface="+mn-lt"/>
              <a:ea typeface="+mn-ea"/>
              <a:cs typeface="+mn-cs"/>
            </a:rPr>
            <a:t>及びリース料は、別表３では減価償却費の普通償却額に加算して含めます。</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直近期末までの実績を参考に、計画数値を入力してください。</a:t>
          </a:r>
        </a:p>
      </xdr:txBody>
    </xdr:sp>
    <xdr:clientData/>
  </xdr:twoCellAnchor>
  <xdr:twoCellAnchor>
    <xdr:from>
      <xdr:col>22</xdr:col>
      <xdr:colOff>139700</xdr:colOff>
      <xdr:row>62</xdr:row>
      <xdr:rowOff>101600</xdr:rowOff>
    </xdr:from>
    <xdr:to>
      <xdr:col>29</xdr:col>
      <xdr:colOff>558800</xdr:colOff>
      <xdr:row>64</xdr:row>
      <xdr:rowOff>114300</xdr:rowOff>
    </xdr:to>
    <xdr:sp macro="" textlink="">
      <xdr:nvSpPr>
        <xdr:cNvPr id="12" name="AutoShape 11"/>
        <xdr:cNvSpPr>
          <a:spLocks noChangeArrowheads="1"/>
        </xdr:cNvSpPr>
      </xdr:nvSpPr>
      <xdr:spPr bwMode="auto">
        <a:xfrm>
          <a:off x="12852400" y="15671800"/>
          <a:ext cx="4686300" cy="520700"/>
        </a:xfrm>
        <a:prstGeom prst="wedgeRectCallout">
          <a:avLst>
            <a:gd name="adj1" fmla="val -52398"/>
            <a:gd name="adj2" fmla="val -23799"/>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algn="l" rtl="0">
            <a:lnSpc>
              <a:spcPts val="1200"/>
            </a:lnSpc>
            <a:defRPr sz="1000"/>
          </a:pPr>
          <a:r>
            <a:rPr lang="ja-JP" altLang="en-US" sz="1000" b="0" i="0" u="none" strike="noStrike" baseline="0">
              <a:solidFill>
                <a:srgbClr val="FF0000"/>
              </a:solidFill>
              <a:latin typeface="ＭＳ ゴシック" pitchFamily="49" charset="-128"/>
              <a:ea typeface="ＭＳ ゴシック" pitchFamily="49" charset="-128"/>
            </a:rPr>
            <a:t>通常運転資金については、既存事業と同様に簡便方式で自動計算されます。</a:t>
          </a:r>
          <a:endParaRPr lang="en-US" altLang="ja-JP" sz="1000" b="0" i="0" u="none" strike="noStrike" baseline="0">
            <a:solidFill>
              <a:srgbClr val="FF0000"/>
            </a:solidFill>
            <a:latin typeface="ＭＳ ゴシック" pitchFamily="49" charset="-128"/>
            <a:ea typeface="ＭＳ ゴシック" pitchFamily="49" charset="-128"/>
          </a:endParaRPr>
        </a:p>
        <a:p>
          <a:pPr algn="l" rtl="0">
            <a:lnSpc>
              <a:spcPts val="1200"/>
            </a:lnSpc>
            <a:defRPr sz="1000"/>
          </a:pPr>
          <a:r>
            <a:rPr lang="ja-JP" altLang="en-US" sz="1000" b="0" i="0" u="none" strike="noStrike" baseline="0">
              <a:solidFill>
                <a:srgbClr val="FF0000"/>
              </a:solidFill>
              <a:latin typeface="ＭＳ ゴシック" pitchFamily="49" charset="-128"/>
              <a:ea typeface="ＭＳ ゴシック" pitchFamily="49" charset="-128"/>
            </a:rPr>
            <a:t>増加運転資金が見込まれる場合は、増加運転資金の額を入力してください。</a:t>
          </a:r>
          <a:endParaRPr lang="en-US" altLang="ja-JP" sz="1000" b="0"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22</xdr:col>
      <xdr:colOff>139700</xdr:colOff>
      <xdr:row>65</xdr:row>
      <xdr:rowOff>0</xdr:rowOff>
    </xdr:from>
    <xdr:to>
      <xdr:col>29</xdr:col>
      <xdr:colOff>558799</xdr:colOff>
      <xdr:row>67</xdr:row>
      <xdr:rowOff>0</xdr:rowOff>
    </xdr:to>
    <xdr:sp macro="" textlink="">
      <xdr:nvSpPr>
        <xdr:cNvPr id="13" name="AutoShape 12"/>
        <xdr:cNvSpPr>
          <a:spLocks noChangeArrowheads="1"/>
        </xdr:cNvSpPr>
      </xdr:nvSpPr>
      <xdr:spPr bwMode="auto">
        <a:xfrm>
          <a:off x="12852400" y="16332200"/>
          <a:ext cx="4686299" cy="508000"/>
        </a:xfrm>
        <a:prstGeom prst="wedgeRectCallout">
          <a:avLst>
            <a:gd name="adj1" fmla="val -52491"/>
            <a:gd name="adj2" fmla="val -21546"/>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algn="l" rtl="0">
            <a:lnSpc>
              <a:spcPts val="1200"/>
            </a:lnSpc>
            <a:defRPr sz="1000"/>
          </a:pPr>
          <a:r>
            <a:rPr lang="ja-JP" altLang="en-US" sz="1000" b="0" i="0" u="none" strike="noStrike" baseline="0">
              <a:solidFill>
                <a:srgbClr val="FF0000"/>
              </a:solidFill>
              <a:latin typeface="ＭＳ ゴシック" pitchFamily="49" charset="-128"/>
              <a:ea typeface="ＭＳ ゴシック" pitchFamily="49" charset="-128"/>
            </a:rPr>
            <a:t>経営革新計画に係る設備投資について税込みの金額で記載してください。なお、申請書の別表４に記載の導入期及び金額と整合させてください。</a:t>
          </a:r>
        </a:p>
      </xdr:txBody>
    </xdr:sp>
    <xdr:clientData/>
  </xdr:twoCellAnchor>
  <xdr:twoCellAnchor>
    <xdr:from>
      <xdr:col>22</xdr:col>
      <xdr:colOff>135467</xdr:colOff>
      <xdr:row>50</xdr:row>
      <xdr:rowOff>0</xdr:rowOff>
    </xdr:from>
    <xdr:to>
      <xdr:col>29</xdr:col>
      <xdr:colOff>554567</xdr:colOff>
      <xdr:row>53</xdr:row>
      <xdr:rowOff>12700</xdr:rowOff>
    </xdr:to>
    <xdr:sp macro="" textlink="">
      <xdr:nvSpPr>
        <xdr:cNvPr id="14" name="AutoShape 8"/>
        <xdr:cNvSpPr>
          <a:spLocks noChangeArrowheads="1"/>
        </xdr:cNvSpPr>
      </xdr:nvSpPr>
      <xdr:spPr bwMode="auto">
        <a:xfrm>
          <a:off x="12848167" y="12141200"/>
          <a:ext cx="4686300" cy="749300"/>
        </a:xfrm>
        <a:prstGeom prst="wedgeRectCallout">
          <a:avLst>
            <a:gd name="adj1" fmla="val -52576"/>
            <a:gd name="adj2" fmla="val 38380"/>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新事業の労務費（給与賃金）及び給与賃金は、既存事業とも整合させた上で、一人当たりの給与賃金の月額（年額）、各年の人数などを予め計画し算出して入力してください（人数</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年収</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人で算出）。なお、最低賃金に抵触しないようご留意ください。</a:t>
          </a:r>
        </a:p>
      </xdr:txBody>
    </xdr:sp>
    <xdr:clientData/>
  </xdr:twoCellAnchor>
  <xdr:twoCellAnchor>
    <xdr:from>
      <xdr:col>22</xdr:col>
      <xdr:colOff>139700</xdr:colOff>
      <xdr:row>47</xdr:row>
      <xdr:rowOff>50800</xdr:rowOff>
    </xdr:from>
    <xdr:to>
      <xdr:col>29</xdr:col>
      <xdr:colOff>558800</xdr:colOff>
      <xdr:row>48</xdr:row>
      <xdr:rowOff>215900</xdr:rowOff>
    </xdr:to>
    <xdr:sp macro="" textlink="">
      <xdr:nvSpPr>
        <xdr:cNvPr id="15" name="AutoShape 8"/>
        <xdr:cNvSpPr>
          <a:spLocks noChangeArrowheads="1"/>
        </xdr:cNvSpPr>
      </xdr:nvSpPr>
      <xdr:spPr bwMode="auto">
        <a:xfrm>
          <a:off x="12852400" y="11468100"/>
          <a:ext cx="4686300" cy="406400"/>
        </a:xfrm>
        <a:prstGeom prst="wedgeRectCallout">
          <a:avLst>
            <a:gd name="adj1" fmla="val -52217"/>
            <a:gd name="adj2" fmla="val -24274"/>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新事業に係る利子割引料は、新事業の資金調達（借入）に係る支払利息の金額を入れてください。</a:t>
          </a:r>
        </a:p>
      </xdr:txBody>
    </xdr:sp>
    <xdr:clientData/>
  </xdr:twoCellAnchor>
  <xdr:twoCellAnchor>
    <xdr:from>
      <xdr:col>22</xdr:col>
      <xdr:colOff>135467</xdr:colOff>
      <xdr:row>53</xdr:row>
      <xdr:rowOff>42333</xdr:rowOff>
    </xdr:from>
    <xdr:to>
      <xdr:col>29</xdr:col>
      <xdr:colOff>554567</xdr:colOff>
      <xdr:row>55</xdr:row>
      <xdr:rowOff>114300</xdr:rowOff>
    </xdr:to>
    <xdr:sp macro="" textlink="">
      <xdr:nvSpPr>
        <xdr:cNvPr id="17" name="AutoShape 8"/>
        <xdr:cNvSpPr>
          <a:spLocks noChangeArrowheads="1"/>
        </xdr:cNvSpPr>
      </xdr:nvSpPr>
      <xdr:spPr bwMode="auto">
        <a:xfrm>
          <a:off x="12848167" y="13326533"/>
          <a:ext cx="4686300" cy="579967"/>
        </a:xfrm>
        <a:prstGeom prst="wedgeRectCallout">
          <a:avLst>
            <a:gd name="adj1" fmla="val -52528"/>
            <a:gd name="adj2" fmla="val 18242"/>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mn-lt"/>
              <a:ea typeface="+mn-ea"/>
              <a:cs typeface="+mn-cs"/>
            </a:rPr>
            <a:t>新事業の福利厚生費は、労務費（賃金給与）及び給与賃金等に対する掛率を予め定めて算出し入力してください。</a:t>
          </a:r>
          <a:endParaRPr kumimoji="0" lang="en-US" altLang="ja-JP" sz="10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FF0000"/>
              </a:solidFill>
              <a:effectLst/>
              <a:uLnTx/>
              <a:uFillTx/>
              <a:latin typeface="+mn-lt"/>
              <a:ea typeface="+mn-ea"/>
              <a:cs typeface="+mn-cs"/>
            </a:rPr>
            <a:t>※</a:t>
          </a:r>
          <a:r>
            <a:rPr kumimoji="0" lang="ja-JP" altLang="en-US" sz="1000" b="0" i="0" u="none" strike="noStrike" kern="0" cap="none" spc="0" normalizeH="0" baseline="0" noProof="0">
              <a:ln>
                <a:noFill/>
              </a:ln>
              <a:solidFill>
                <a:srgbClr val="FF0000"/>
              </a:solidFill>
              <a:effectLst/>
              <a:uLnTx/>
              <a:uFillTx/>
              <a:latin typeface="+mn-lt"/>
              <a:ea typeface="+mn-ea"/>
              <a:cs typeface="+mn-cs"/>
            </a:rPr>
            <a:t>掛率については既存事業と整合させてください。　　</a:t>
          </a:r>
        </a:p>
      </xdr:txBody>
    </xdr:sp>
    <xdr:clientData/>
  </xdr:twoCellAnchor>
  <xdr:twoCellAnchor>
    <xdr:from>
      <xdr:col>22</xdr:col>
      <xdr:colOff>139700</xdr:colOff>
      <xdr:row>43</xdr:row>
      <xdr:rowOff>76200</xdr:rowOff>
    </xdr:from>
    <xdr:to>
      <xdr:col>29</xdr:col>
      <xdr:colOff>558800</xdr:colOff>
      <xdr:row>45</xdr:row>
      <xdr:rowOff>0</xdr:rowOff>
    </xdr:to>
    <xdr:sp macro="" textlink="">
      <xdr:nvSpPr>
        <xdr:cNvPr id="18" name="AutoShape 8"/>
        <xdr:cNvSpPr>
          <a:spLocks noChangeArrowheads="1"/>
        </xdr:cNvSpPr>
      </xdr:nvSpPr>
      <xdr:spPr bwMode="auto">
        <a:xfrm>
          <a:off x="12852400" y="10820400"/>
          <a:ext cx="4686300" cy="431800"/>
        </a:xfrm>
        <a:prstGeom prst="wedgeRectCallout">
          <a:avLst>
            <a:gd name="adj1" fmla="val -52579"/>
            <a:gd name="adj2" fmla="val 20108"/>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新事業の売上原価は、新規事業に係る材料費・外注費・労務費、減価償却費、その他経費等の計画数値を</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入力してください。</a:t>
          </a:r>
        </a:p>
      </xdr:txBody>
    </xdr:sp>
    <xdr:clientData/>
  </xdr:twoCellAnchor>
  <xdr:twoCellAnchor>
    <xdr:from>
      <xdr:col>22</xdr:col>
      <xdr:colOff>139700</xdr:colOff>
      <xdr:row>45</xdr:row>
      <xdr:rowOff>63501</xdr:rowOff>
    </xdr:from>
    <xdr:to>
      <xdr:col>29</xdr:col>
      <xdr:colOff>558800</xdr:colOff>
      <xdr:row>47</xdr:row>
      <xdr:rowOff>25401</xdr:rowOff>
    </xdr:to>
    <xdr:sp macro="" textlink="">
      <xdr:nvSpPr>
        <xdr:cNvPr id="19" name="AutoShape 8"/>
        <xdr:cNvSpPr>
          <a:spLocks noChangeArrowheads="1"/>
        </xdr:cNvSpPr>
      </xdr:nvSpPr>
      <xdr:spPr bwMode="auto">
        <a:xfrm>
          <a:off x="12852400" y="10998201"/>
          <a:ext cx="4686300" cy="444500"/>
        </a:xfrm>
        <a:prstGeom prst="wedgeRectCallout">
          <a:avLst>
            <a:gd name="adj1" fmla="val -52564"/>
            <a:gd name="adj2" fmla="val 14146"/>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新事業の経費は、新規事業に係る給与賃金・福利厚生費、減価償却費、広告宣伝費、地代家賃、その他経費</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を入力してください。</a:t>
          </a:r>
        </a:p>
      </xdr:txBody>
    </xdr:sp>
    <xdr:clientData/>
  </xdr:twoCellAnchor>
  <xdr:twoCellAnchor>
    <xdr:from>
      <xdr:col>22</xdr:col>
      <xdr:colOff>139700</xdr:colOff>
      <xdr:row>57</xdr:row>
      <xdr:rowOff>160868</xdr:rowOff>
    </xdr:from>
    <xdr:to>
      <xdr:col>29</xdr:col>
      <xdr:colOff>558800</xdr:colOff>
      <xdr:row>60</xdr:row>
      <xdr:rowOff>93134</xdr:rowOff>
    </xdr:to>
    <xdr:sp macro="" textlink="">
      <xdr:nvSpPr>
        <xdr:cNvPr id="20" name="AutoShape 8"/>
        <xdr:cNvSpPr>
          <a:spLocks noChangeArrowheads="1"/>
        </xdr:cNvSpPr>
      </xdr:nvSpPr>
      <xdr:spPr bwMode="auto">
        <a:xfrm>
          <a:off x="12852400" y="14461068"/>
          <a:ext cx="4686300" cy="694266"/>
        </a:xfrm>
        <a:prstGeom prst="wedgeRectCallout">
          <a:avLst>
            <a:gd name="adj1" fmla="val -52429"/>
            <a:gd name="adj2" fmla="val -22358"/>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経営革新計画の別表３では、賃借料</a:t>
          </a:r>
          <a:r>
            <a:rPr kumimoji="0" lang="ja-JP" altLang="en-US" sz="1000" b="0" i="0" u="none" strike="noStrike" kern="0" cap="none" spc="0" normalizeH="0" baseline="0" noProof="0">
              <a:ln>
                <a:noFill/>
              </a:ln>
              <a:solidFill>
                <a:srgbClr val="FF0000"/>
              </a:solidFill>
              <a:effectLst/>
              <a:uLnTx/>
              <a:uFillTx/>
              <a:latin typeface="+mn-lt"/>
              <a:ea typeface="+mn-ea"/>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地代家賃等の不動産の賃借は含めない）</a:t>
          </a:r>
          <a:r>
            <a:rPr kumimoji="0" lang="ja-JP" altLang="en-US"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及びリース料を減価償却費の普通償却額に含めます。新事業について、減価償却費、機械や設備等のレンタル又はリース</a:t>
          </a:r>
          <a:r>
            <a:rPr kumimoji="0" lang="ja-JP" altLang="en-US" sz="1000" b="0" i="0" u="none" strike="noStrike" kern="0" cap="none" spc="0" normalizeH="0" baseline="0" noProof="0">
              <a:ln>
                <a:noFill/>
              </a:ln>
              <a:solidFill>
                <a:srgbClr val="FF0000"/>
              </a:solidFill>
              <a:effectLst/>
              <a:uLnTx/>
              <a:uFillTx/>
              <a:latin typeface="+mn-lt"/>
              <a:ea typeface="+mn-ea"/>
              <a:cs typeface="+mn-cs"/>
            </a:rPr>
            <a:t>があれば、その</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計画数値を入力してください。</a:t>
          </a:r>
        </a:p>
      </xdr:txBody>
    </xdr:sp>
    <xdr:clientData/>
  </xdr:twoCellAnchor>
  <xdr:twoCellAnchor>
    <xdr:from>
      <xdr:col>6</xdr:col>
      <xdr:colOff>10160</xdr:colOff>
      <xdr:row>0</xdr:row>
      <xdr:rowOff>330200</xdr:rowOff>
    </xdr:from>
    <xdr:to>
      <xdr:col>13</xdr:col>
      <xdr:colOff>10160</xdr:colOff>
      <xdr:row>2</xdr:row>
      <xdr:rowOff>254000</xdr:rowOff>
    </xdr:to>
    <xdr:sp macro="" textlink="">
      <xdr:nvSpPr>
        <xdr:cNvPr id="21" name="AutoShape 10"/>
        <xdr:cNvSpPr>
          <a:spLocks noChangeArrowheads="1"/>
        </xdr:cNvSpPr>
      </xdr:nvSpPr>
      <xdr:spPr bwMode="auto">
        <a:xfrm>
          <a:off x="4511040" y="330200"/>
          <a:ext cx="3962400" cy="523240"/>
        </a:xfrm>
        <a:prstGeom prst="roundRect">
          <a:avLst>
            <a:gd name="adj" fmla="val 16667"/>
          </a:avLst>
        </a:prstGeom>
        <a:solidFill>
          <a:srgbClr val="FFFF99"/>
        </a:solidFill>
        <a:ln w="9525">
          <a:solidFill>
            <a:srgbClr val="000000"/>
          </a:solidFill>
          <a:round/>
          <a:headEnd/>
          <a:tailEnd/>
        </a:ln>
      </xdr:spPr>
      <xdr:txBody>
        <a:bodyPr vertOverflow="clip" wrap="square" lIns="27432" tIns="18288" rIns="0" bIns="18288" anchor="ctr"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・空欄（白）のセルのみ入力してください。</a:t>
          </a:r>
          <a:endParaRPr kumimoji="0" lang="en-US" altLang="ja-JP" sz="12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・金額は千円未満を四捨五入して入力してください。</a:t>
          </a:r>
          <a:endParaRPr kumimoji="0" lang="en-US" altLang="ja-JP" sz="90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xdr:txBody>
    </xdr:sp>
    <xdr:clientData/>
  </xdr:twoCellAnchor>
  <xdr:twoCellAnchor>
    <xdr:from>
      <xdr:col>22</xdr:col>
      <xdr:colOff>139701</xdr:colOff>
      <xdr:row>74</xdr:row>
      <xdr:rowOff>63500</xdr:rowOff>
    </xdr:from>
    <xdr:to>
      <xdr:col>29</xdr:col>
      <xdr:colOff>558801</xdr:colOff>
      <xdr:row>76</xdr:row>
      <xdr:rowOff>203200</xdr:rowOff>
    </xdr:to>
    <xdr:sp macro="" textlink="">
      <xdr:nvSpPr>
        <xdr:cNvPr id="22" name="AutoShape 13"/>
        <xdr:cNvSpPr>
          <a:spLocks noChangeArrowheads="1"/>
        </xdr:cNvSpPr>
      </xdr:nvSpPr>
      <xdr:spPr bwMode="auto">
        <a:xfrm>
          <a:off x="12852401" y="18478500"/>
          <a:ext cx="4686300" cy="647700"/>
        </a:xfrm>
        <a:prstGeom prst="wedgeRectCallout">
          <a:avLst>
            <a:gd name="adj1" fmla="val -52321"/>
            <a:gd name="adj2" fmla="val -20332"/>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○従業員については、正社員換算人数（換算値）を入力してください。</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⇒個人事業主及び専従者は、便宜上、既存事業のみに計上します。　</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換算値や算出方法の詳細については、既存事業の当該吹き出しをご覧ください。</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xdr:txBody>
    </xdr:sp>
    <xdr:clientData/>
  </xdr:twoCellAnchor>
  <xdr:twoCellAnchor>
    <xdr:from>
      <xdr:col>22</xdr:col>
      <xdr:colOff>139700</xdr:colOff>
      <xdr:row>70</xdr:row>
      <xdr:rowOff>152400</xdr:rowOff>
    </xdr:from>
    <xdr:to>
      <xdr:col>29</xdr:col>
      <xdr:colOff>558800</xdr:colOff>
      <xdr:row>72</xdr:row>
      <xdr:rowOff>114300</xdr:rowOff>
    </xdr:to>
    <xdr:sp macro="" textlink="">
      <xdr:nvSpPr>
        <xdr:cNvPr id="23" name="AutoShape 12"/>
        <xdr:cNvSpPr>
          <a:spLocks noChangeArrowheads="1"/>
        </xdr:cNvSpPr>
      </xdr:nvSpPr>
      <xdr:spPr bwMode="auto">
        <a:xfrm>
          <a:off x="12852400" y="17754600"/>
          <a:ext cx="4686300" cy="469900"/>
        </a:xfrm>
        <a:prstGeom prst="wedgeRectCallout">
          <a:avLst>
            <a:gd name="adj1" fmla="val -52456"/>
            <a:gd name="adj2" fmla="val 19443"/>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rPr>
            <a:t>必要資金額＝資金調達額 になるようにしてください。合計が合わないと「エラー」が表示されます。</a:t>
          </a:r>
        </a:p>
      </xdr:txBody>
    </xdr:sp>
    <xdr:clientData/>
  </xdr:twoCellAnchor>
  <xdr:twoCellAnchor>
    <xdr:from>
      <xdr:col>22</xdr:col>
      <xdr:colOff>143933</xdr:colOff>
      <xdr:row>15</xdr:row>
      <xdr:rowOff>182034</xdr:rowOff>
    </xdr:from>
    <xdr:to>
      <xdr:col>29</xdr:col>
      <xdr:colOff>550333</xdr:colOff>
      <xdr:row>18</xdr:row>
      <xdr:rowOff>165100</xdr:rowOff>
    </xdr:to>
    <xdr:sp macro="" textlink="">
      <xdr:nvSpPr>
        <xdr:cNvPr id="24" name="AutoShape 8"/>
        <xdr:cNvSpPr>
          <a:spLocks noChangeArrowheads="1"/>
        </xdr:cNvSpPr>
      </xdr:nvSpPr>
      <xdr:spPr bwMode="auto">
        <a:xfrm>
          <a:off x="12856633" y="4131734"/>
          <a:ext cx="4673600" cy="745066"/>
        </a:xfrm>
        <a:prstGeom prst="wedgeRectCallout">
          <a:avLst>
            <a:gd name="adj1" fmla="val -52682"/>
            <a:gd name="adj2" fmla="val -23327"/>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福利厚生費は、上記の売上原価の労務給与等＋販管費の給与賃金</a:t>
          </a:r>
          <a:r>
            <a:rPr kumimoji="0" lang="ja-JP" altLang="en-US" sz="1000" b="0" i="0" u="none" strike="noStrike" kern="0" cap="none" spc="0" normalizeH="0" baseline="0" noProof="0">
              <a:ln>
                <a:noFill/>
              </a:ln>
              <a:solidFill>
                <a:srgbClr val="FF0000"/>
              </a:solidFill>
              <a:effectLst/>
              <a:uLnTx/>
              <a:uFillTx/>
              <a:latin typeface="+mn-lt"/>
              <a:ea typeface="+mn-ea"/>
              <a:cs typeface="+mn-cs"/>
            </a:rPr>
            <a:t>に対する掛率で算出された金額の合算になります。予め掛率を定め算出し入力してください。</a:t>
          </a:r>
          <a:endParaRPr kumimoji="0" lang="en-US" altLang="ja-JP" sz="10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FF0000"/>
              </a:solidFill>
              <a:effectLst/>
              <a:uLnTx/>
              <a:uFillTx/>
              <a:latin typeface="+mn-lt"/>
              <a:ea typeface="+mn-ea"/>
              <a:cs typeface="+mn-cs"/>
            </a:rPr>
            <a:t>※</a:t>
          </a:r>
          <a:r>
            <a:rPr kumimoji="0" lang="ja-JP" altLang="en-US" sz="1000" b="0" i="0" u="none" strike="noStrike" kern="0" cap="none" spc="0" normalizeH="0" baseline="0" noProof="0">
              <a:ln>
                <a:noFill/>
              </a:ln>
              <a:solidFill>
                <a:srgbClr val="FF0000"/>
              </a:solidFill>
              <a:effectLst/>
              <a:uLnTx/>
              <a:uFillTx/>
              <a:latin typeface="+mn-lt"/>
              <a:ea typeface="+mn-ea"/>
              <a:cs typeface="+mn-cs"/>
            </a:rPr>
            <a:t>掛率については直近期末までの実績値を参考にするとよいでしょう。　　</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退職金はこちらに含めます。</a:t>
          </a:r>
          <a:endPar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endParaRPr>
        </a:p>
      </xdr:txBody>
    </xdr:sp>
    <xdr:clientData/>
  </xdr:twoCellAnchor>
  <xdr:twoCellAnchor>
    <xdr:from>
      <xdr:col>22</xdr:col>
      <xdr:colOff>139701</xdr:colOff>
      <xdr:row>10</xdr:row>
      <xdr:rowOff>0</xdr:rowOff>
    </xdr:from>
    <xdr:to>
      <xdr:col>29</xdr:col>
      <xdr:colOff>558801</xdr:colOff>
      <xdr:row>11</xdr:row>
      <xdr:rowOff>159906</xdr:rowOff>
    </xdr:to>
    <xdr:sp macro="" textlink="">
      <xdr:nvSpPr>
        <xdr:cNvPr id="25" name="AutoShape 8"/>
        <xdr:cNvSpPr>
          <a:spLocks noChangeArrowheads="1"/>
        </xdr:cNvSpPr>
      </xdr:nvSpPr>
      <xdr:spPr bwMode="auto">
        <a:xfrm>
          <a:off x="12852401" y="2628900"/>
          <a:ext cx="4686300" cy="413906"/>
        </a:xfrm>
        <a:prstGeom prst="wedgeRectCallout">
          <a:avLst>
            <a:gd name="adj1" fmla="val -52513"/>
            <a:gd name="adj2" fmla="val -21830"/>
          </a:avLst>
        </a:prstGeom>
        <a:solidFill>
          <a:srgbClr val="FFFF99"/>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別表３では、販売費及び一般管理費に利子割引料</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㉒</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は含まれません。</a:t>
          </a: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⇒経費の計</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㉜</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 利子割引料</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㉒</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別表３）販売費及び一般管理費</a:t>
          </a:r>
          <a:endParaRPr kumimoji="0" lang="ja-JP" altLang="en-US" sz="11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endParaRPr>
        </a:p>
      </xdr:txBody>
    </xdr:sp>
    <xdr:clientData/>
  </xdr:twoCellAnchor>
  <xdr:twoCellAnchor>
    <xdr:from>
      <xdr:col>22</xdr:col>
      <xdr:colOff>139700</xdr:colOff>
      <xdr:row>29</xdr:row>
      <xdr:rowOff>215901</xdr:rowOff>
    </xdr:from>
    <xdr:to>
      <xdr:col>29</xdr:col>
      <xdr:colOff>558799</xdr:colOff>
      <xdr:row>41</xdr:row>
      <xdr:rowOff>42333</xdr:rowOff>
    </xdr:to>
    <xdr:sp macro="" textlink="">
      <xdr:nvSpPr>
        <xdr:cNvPr id="26" name="AutoShape 13"/>
        <xdr:cNvSpPr>
          <a:spLocks noChangeArrowheads="1"/>
        </xdr:cNvSpPr>
      </xdr:nvSpPr>
      <xdr:spPr bwMode="auto">
        <a:xfrm>
          <a:off x="12314767" y="7658101"/>
          <a:ext cx="4449232" cy="2578099"/>
        </a:xfrm>
        <a:prstGeom prst="wedgeRectCallout">
          <a:avLst>
            <a:gd name="adj1" fmla="val -52424"/>
            <a:gd name="adj2" fmla="val 19183"/>
          </a:avLst>
        </a:prstGeom>
        <a:solidFill>
          <a:srgbClr val="FFFF99"/>
        </a:solidFill>
        <a:ln w="9525">
          <a:solidFill>
            <a:srgbClr val="000000"/>
          </a:solidFill>
          <a:miter lim="800000"/>
          <a:headEnd/>
          <a:tailEnd/>
        </a:ln>
      </xdr:spPr>
      <xdr:txBody>
        <a:bodyPr vertOverflow="clip" wrap="square" lIns="27432" tIns="18288" rIns="0" bIns="0" anchor="ctr" anchorCtr="0"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○従業員については、正社員換算人数（換算値）を入力してください。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　正社員換算人数（換算値）とは、短時間労働者の人数を実人員数ではなく、勤務日数・勤務時間により、正社員の勤務時間（通年・週５日・８時間</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日）等に対する人数にすることをいいます。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（例）通年、週</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2</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1</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4</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時間勤務者＝</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1</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×2</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/5</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日（週）</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×4</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ｈ</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/8</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ｈ＝</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0.2</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　また、正社員でもその期の途中で採用する場合も期間換算します。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（例）期中採用６ヶ月勤務者＝１人</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６月</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/12</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月</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=0.5</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人（期間換算）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　なお、同一従業員を既存事業と新事業に割当てる場合は、その者の給与と人数を従事割合や売上割合等で按分した数値を入力してください。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（例）給与年額</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500</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万円で既存事業と新事業の按分が７対３の場合、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　　　既存事業　</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350</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万円、</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0.7</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　　新事業　 </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150</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万円、</a:t>
          </a:r>
          <a:r>
            <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0.3</a:t>
          </a: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人</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○個人事業主については、便宜上、予め既存事業に１人で入れてあります。専従者人数についても既存事業のみ入力するようにしてあります。</a:t>
          </a:r>
          <a:endParaRPr kumimoji="0" lang="ja-JP" altLang="en-US" sz="10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22</xdr:col>
      <xdr:colOff>143932</xdr:colOff>
      <xdr:row>13</xdr:row>
      <xdr:rowOff>220134</xdr:rowOff>
    </xdr:from>
    <xdr:to>
      <xdr:col>29</xdr:col>
      <xdr:colOff>550332</xdr:colOff>
      <xdr:row>15</xdr:row>
      <xdr:rowOff>143934</xdr:rowOff>
    </xdr:to>
    <xdr:sp macro="" textlink="">
      <xdr:nvSpPr>
        <xdr:cNvPr id="28" name="AutoShape 8"/>
        <xdr:cNvSpPr>
          <a:spLocks noChangeArrowheads="1"/>
        </xdr:cNvSpPr>
      </xdr:nvSpPr>
      <xdr:spPr bwMode="auto">
        <a:xfrm>
          <a:off x="12318999" y="3556001"/>
          <a:ext cx="4436533" cy="474133"/>
        </a:xfrm>
        <a:prstGeom prst="wedgeRectCallout">
          <a:avLst>
            <a:gd name="adj1" fmla="val -52801"/>
            <a:gd name="adj2" fmla="val 21420"/>
          </a:avLst>
        </a:prstGeom>
        <a:solidFill>
          <a:srgbClr val="FFFF99"/>
        </a:solidFill>
        <a:ln w="9525">
          <a:solidFill>
            <a:srgbClr val="000000"/>
          </a:solidFill>
          <a:miter lim="800000"/>
          <a:headEnd/>
          <a:tailEnd/>
        </a:ln>
      </xdr:spPr>
      <xdr:txBody>
        <a:bodyPr vertOverflow="clip" wrap="square" lIns="36000" tIns="36000" rIns="36000" bIns="36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既存事業の労務費の給与賃金及び販管費の給与賃金は、直近期末までの実績を参考に、計画数値を入力してください。</a:t>
          </a:r>
        </a:p>
      </xdr:txBody>
    </xdr:sp>
    <xdr:clientData/>
  </xdr:twoCellAnchor>
  <xdr:twoCellAnchor>
    <xdr:from>
      <xdr:col>22</xdr:col>
      <xdr:colOff>139700</xdr:colOff>
      <xdr:row>55</xdr:row>
      <xdr:rowOff>139700</xdr:rowOff>
    </xdr:from>
    <xdr:to>
      <xdr:col>29</xdr:col>
      <xdr:colOff>558800</xdr:colOff>
      <xdr:row>57</xdr:row>
      <xdr:rowOff>8467</xdr:rowOff>
    </xdr:to>
    <xdr:sp macro="" textlink="">
      <xdr:nvSpPr>
        <xdr:cNvPr id="27" name="AutoShape 16"/>
        <xdr:cNvSpPr>
          <a:spLocks noChangeArrowheads="1"/>
        </xdr:cNvSpPr>
      </xdr:nvSpPr>
      <xdr:spPr bwMode="auto">
        <a:xfrm>
          <a:off x="12314767" y="13686367"/>
          <a:ext cx="4449233" cy="359833"/>
        </a:xfrm>
        <a:prstGeom prst="wedgeRectCallout">
          <a:avLst>
            <a:gd name="adj1" fmla="val -52430"/>
            <a:gd name="adj2" fmla="val -37820"/>
          </a:avLst>
        </a:prstGeom>
        <a:solidFill>
          <a:srgbClr val="FFFF99"/>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新事業の専従者給与については、便宜上、既存事業のみ入力してください。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381000</xdr:colOff>
      <xdr:row>26</xdr:row>
      <xdr:rowOff>95250</xdr:rowOff>
    </xdr:from>
    <xdr:to>
      <xdr:col>13</xdr:col>
      <xdr:colOff>123825</xdr:colOff>
      <xdr:row>37</xdr:row>
      <xdr:rowOff>66675</xdr:rowOff>
    </xdr:to>
    <xdr:pic>
      <xdr:nvPicPr>
        <xdr:cNvPr id="2785"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1487150"/>
          <a:ext cx="9648825"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
  <sheetViews>
    <sheetView workbookViewId="0">
      <selection activeCell="AD1" sqref="AD1"/>
    </sheetView>
  </sheetViews>
  <sheetFormatPr defaultRowHeight="12"/>
  <cols>
    <col min="1" max="1" width="3" customWidth="1"/>
  </cols>
  <sheetData/>
  <sheetProtection algorithmName="SHA-512" hashValue="dQd0hbO2IqSBcBNUuqhcagGSC6mk6wGjHkggxvmupKziHmwuZVFd/mIEWHqLQ30XoSFUdwvWOPr2uT5BZETjjg==" saltValue="yjPEuy/Mji0IQ47yiZtEBA==" spinCount="100000" sheet="1" objects="1" scenarios="1"/>
  <phoneticPr fontId="2"/>
  <printOptions horizontalCentered="1"/>
  <pageMargins left="0.31496062992125984"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B1:H82"/>
  <sheetViews>
    <sheetView showGridLines="0" tabSelected="1" view="pageBreakPreview" zoomScale="75" zoomScaleNormal="100" zoomScaleSheetLayoutView="75" workbookViewId="0">
      <pane xSplit="3" ySplit="6" topLeftCell="D7" activePane="bottomRight" state="frozen"/>
      <selection pane="topRight" activeCell="D1" sqref="D1"/>
      <selection pane="bottomLeft" activeCell="A7" sqref="A7"/>
      <selection pane="bottomRight" activeCell="E2" sqref="E2:F2"/>
    </sheetView>
  </sheetViews>
  <sheetFormatPr defaultColWidth="9.109375" defaultRowHeight="12"/>
  <cols>
    <col min="1" max="1" width="1.6640625" style="89" customWidth="1"/>
    <col min="2" max="2" width="3" style="89" customWidth="1"/>
    <col min="3" max="3" width="34.88671875" style="89" customWidth="1"/>
    <col min="4" max="6" width="21" style="89" customWidth="1"/>
    <col min="7" max="7" width="1.6640625" style="89" customWidth="1"/>
    <col min="8" max="16384" width="9.109375" style="89"/>
  </cols>
  <sheetData>
    <row r="1" spans="2:8" ht="21.75" customHeight="1">
      <c r="B1" s="145" t="s">
        <v>159</v>
      </c>
      <c r="C1" s="145"/>
      <c r="D1" s="145"/>
      <c r="E1" s="145"/>
      <c r="F1" s="145"/>
      <c r="G1" s="148"/>
    </row>
    <row r="2" spans="2:8" ht="21.75" customHeight="1">
      <c r="B2" s="145"/>
      <c r="C2" s="145"/>
      <c r="D2" s="171" t="s">
        <v>96</v>
      </c>
      <c r="E2" s="274"/>
      <c r="F2" s="275"/>
      <c r="G2" s="148"/>
    </row>
    <row r="3" spans="2:8" ht="9.75" customHeight="1">
      <c r="B3" s="148"/>
      <c r="C3" s="148"/>
      <c r="D3" s="148"/>
      <c r="E3" s="148"/>
      <c r="F3" s="148"/>
      <c r="G3" s="148"/>
    </row>
    <row r="4" spans="2:8" ht="27" customHeight="1">
      <c r="B4" s="172" t="s">
        <v>109</v>
      </c>
      <c r="C4" s="56"/>
      <c r="D4" s="56"/>
      <c r="E4" s="56"/>
      <c r="F4" s="254" t="s">
        <v>9</v>
      </c>
      <c r="G4" s="148"/>
    </row>
    <row r="5" spans="2:8" ht="19.5" customHeight="1">
      <c r="B5" s="281"/>
      <c r="C5" s="282"/>
      <c r="D5" s="51" t="s">
        <v>44</v>
      </c>
      <c r="E5" s="166" t="s">
        <v>43</v>
      </c>
      <c r="F5" s="51" t="s">
        <v>0</v>
      </c>
      <c r="G5" s="148"/>
    </row>
    <row r="6" spans="2:8" ht="19.5" customHeight="1">
      <c r="B6" s="283"/>
      <c r="C6" s="284"/>
      <c r="D6" s="144" t="s">
        <v>102</v>
      </c>
      <c r="E6" s="144" t="s">
        <v>102</v>
      </c>
      <c r="F6" s="144" t="s">
        <v>102</v>
      </c>
      <c r="G6" s="148"/>
      <c r="H6" s="91"/>
    </row>
    <row r="7" spans="2:8" ht="21" customHeight="1">
      <c r="B7" s="285" t="s">
        <v>91</v>
      </c>
      <c r="C7" s="286"/>
      <c r="D7" s="54"/>
      <c r="E7" s="54"/>
      <c r="F7" s="54"/>
      <c r="G7" s="148"/>
    </row>
    <row r="8" spans="2:8" ht="21" customHeight="1">
      <c r="B8" s="295" t="s">
        <v>142</v>
      </c>
      <c r="C8" s="179" t="s">
        <v>107</v>
      </c>
      <c r="D8" s="93"/>
      <c r="E8" s="93"/>
      <c r="F8" s="93"/>
      <c r="G8" s="148"/>
    </row>
    <row r="9" spans="2:8" ht="21" customHeight="1">
      <c r="B9" s="296"/>
      <c r="C9" s="179" t="s">
        <v>90</v>
      </c>
      <c r="D9" s="101"/>
      <c r="E9" s="101"/>
      <c r="F9" s="101"/>
      <c r="G9" s="148"/>
    </row>
    <row r="10" spans="2:8" ht="21" customHeight="1">
      <c r="B10" s="296"/>
      <c r="C10" s="180" t="s">
        <v>93</v>
      </c>
      <c r="D10" s="94"/>
      <c r="E10" s="94"/>
      <c r="F10" s="94"/>
      <c r="G10" s="148"/>
    </row>
    <row r="11" spans="2:8" ht="21" customHeight="1">
      <c r="B11" s="296"/>
      <c r="C11" s="180" t="s">
        <v>55</v>
      </c>
      <c r="D11" s="94"/>
      <c r="E11" s="94"/>
      <c r="F11" s="94"/>
      <c r="G11" s="148"/>
    </row>
    <row r="12" spans="2:8" ht="21" customHeight="1">
      <c r="B12" s="296"/>
      <c r="C12" s="180" t="s">
        <v>50</v>
      </c>
      <c r="D12" s="94"/>
      <c r="E12" s="94"/>
      <c r="F12" s="94"/>
      <c r="G12" s="148"/>
    </row>
    <row r="13" spans="2:8" ht="21" customHeight="1">
      <c r="B13" s="296"/>
      <c r="C13" s="180" t="s">
        <v>155</v>
      </c>
      <c r="D13" s="94"/>
      <c r="E13" s="94"/>
      <c r="F13" s="94"/>
      <c r="G13" s="148"/>
    </row>
    <row r="14" spans="2:8" ht="21" customHeight="1">
      <c r="B14" s="296"/>
      <c r="C14" s="180" t="s">
        <v>99</v>
      </c>
      <c r="D14" s="94"/>
      <c r="E14" s="94"/>
      <c r="F14" s="94"/>
      <c r="G14" s="174"/>
    </row>
    <row r="15" spans="2:8" ht="21" customHeight="1">
      <c r="B15" s="296"/>
      <c r="C15" s="181" t="s">
        <v>110</v>
      </c>
      <c r="D15" s="165">
        <f>D16-(D8+D9+D10+D11+D12+D13+D14)</f>
        <v>0</v>
      </c>
      <c r="E15" s="165">
        <f t="shared" ref="E15:F15" si="0">E16-(E8+E9+E10+E11+E12+E13+E14)</f>
        <v>0</v>
      </c>
      <c r="F15" s="165">
        <f t="shared" si="0"/>
        <v>0</v>
      </c>
      <c r="G15" s="174"/>
    </row>
    <row r="16" spans="2:8" ht="21" customHeight="1">
      <c r="B16" s="289" t="s">
        <v>103</v>
      </c>
      <c r="C16" s="290"/>
      <c r="D16" s="102"/>
      <c r="E16" s="102"/>
      <c r="F16" s="102"/>
      <c r="G16" s="174"/>
    </row>
    <row r="17" spans="2:7" ht="21" customHeight="1">
      <c r="B17" s="285" t="s">
        <v>111</v>
      </c>
      <c r="C17" s="286"/>
      <c r="D17" s="100">
        <f>D7-D16</f>
        <v>0</v>
      </c>
      <c r="E17" s="100">
        <f>E7-E16</f>
        <v>0</v>
      </c>
      <c r="F17" s="100">
        <f>F7-F16</f>
        <v>0</v>
      </c>
      <c r="G17" s="148"/>
    </row>
    <row r="18" spans="2:7" ht="21" customHeight="1">
      <c r="B18" s="291" t="s">
        <v>100</v>
      </c>
      <c r="C18" s="179" t="s">
        <v>92</v>
      </c>
      <c r="D18" s="93"/>
      <c r="E18" s="93"/>
      <c r="F18" s="93"/>
      <c r="G18" s="148"/>
    </row>
    <row r="19" spans="2:7" ht="21" customHeight="1">
      <c r="B19" s="292"/>
      <c r="C19" s="179" t="s">
        <v>90</v>
      </c>
      <c r="D19" s="101"/>
      <c r="E19" s="101"/>
      <c r="F19" s="101"/>
      <c r="G19" s="148"/>
    </row>
    <row r="20" spans="2:7" ht="21" customHeight="1">
      <c r="B20" s="292"/>
      <c r="C20" s="180" t="s">
        <v>55</v>
      </c>
      <c r="D20" s="94"/>
      <c r="E20" s="94"/>
      <c r="F20" s="94"/>
      <c r="G20" s="148"/>
    </row>
    <row r="21" spans="2:7" ht="21" customHeight="1">
      <c r="B21" s="292"/>
      <c r="C21" s="180" t="s">
        <v>50</v>
      </c>
      <c r="D21" s="94"/>
      <c r="E21" s="94"/>
      <c r="F21" s="94"/>
      <c r="G21" s="148"/>
    </row>
    <row r="22" spans="2:7" ht="21" customHeight="1">
      <c r="B22" s="292"/>
      <c r="C22" s="180" t="s">
        <v>155</v>
      </c>
      <c r="D22" s="94"/>
      <c r="E22" s="94"/>
      <c r="F22" s="94"/>
      <c r="G22" s="148"/>
    </row>
    <row r="23" spans="2:7" ht="21" customHeight="1">
      <c r="B23" s="292"/>
      <c r="C23" s="180" t="s">
        <v>99</v>
      </c>
      <c r="D23" s="94"/>
      <c r="E23" s="94"/>
      <c r="F23" s="94"/>
      <c r="G23" s="148"/>
    </row>
    <row r="24" spans="2:7" ht="21" customHeight="1">
      <c r="B24" s="292"/>
      <c r="C24" s="182" t="s">
        <v>101</v>
      </c>
      <c r="D24" s="153"/>
      <c r="E24" s="153"/>
      <c r="F24" s="153"/>
      <c r="G24" s="148"/>
    </row>
    <row r="25" spans="2:7" ht="21" customHeight="1">
      <c r="B25" s="292"/>
      <c r="C25" s="181" t="s">
        <v>110</v>
      </c>
      <c r="D25" s="165">
        <f>D26-(D18+D19+D20+D21+D22+D23+D24)</f>
        <v>0</v>
      </c>
      <c r="E25" s="165">
        <f t="shared" ref="E25:F25" si="1">E26-(E18+E19+E20+E21+E22+E23+E24)</f>
        <v>0</v>
      </c>
      <c r="F25" s="165">
        <f t="shared" si="1"/>
        <v>0</v>
      </c>
      <c r="G25" s="148"/>
    </row>
    <row r="26" spans="2:7" ht="21" customHeight="1">
      <c r="B26" s="293" t="s">
        <v>1</v>
      </c>
      <c r="C26" s="294"/>
      <c r="D26" s="102"/>
      <c r="E26" s="102"/>
      <c r="F26" s="102"/>
      <c r="G26" s="148"/>
    </row>
    <row r="27" spans="2:7" ht="21" customHeight="1">
      <c r="B27" s="287" t="s">
        <v>112</v>
      </c>
      <c r="C27" s="288"/>
      <c r="D27" s="99">
        <f>D17-D26+D24</f>
        <v>0</v>
      </c>
      <c r="E27" s="99">
        <f t="shared" ref="E27:F27" si="2">E17-E26+E24</f>
        <v>0</v>
      </c>
      <c r="F27" s="99">
        <f t="shared" si="2"/>
        <v>0</v>
      </c>
      <c r="G27" s="175"/>
    </row>
    <row r="28" spans="2:7" ht="21" customHeight="1">
      <c r="B28" s="276" t="s">
        <v>161</v>
      </c>
      <c r="C28" s="277"/>
      <c r="D28" s="102"/>
      <c r="E28" s="102"/>
      <c r="F28" s="102"/>
      <c r="G28" s="175"/>
    </row>
    <row r="29" spans="2:7" ht="21" customHeight="1">
      <c r="B29" s="291" t="s">
        <v>48</v>
      </c>
      <c r="C29" s="183" t="s">
        <v>89</v>
      </c>
      <c r="D29" s="102"/>
      <c r="E29" s="102"/>
      <c r="F29" s="102"/>
      <c r="G29" s="175"/>
    </row>
    <row r="30" spans="2:7" ht="21" customHeight="1">
      <c r="B30" s="297"/>
      <c r="C30" s="184" t="s">
        <v>106</v>
      </c>
      <c r="D30" s="139"/>
      <c r="E30" s="139"/>
      <c r="F30" s="139"/>
      <c r="G30" s="175"/>
    </row>
    <row r="31" spans="2:7" ht="20.25" customHeight="1">
      <c r="B31" s="185" t="s">
        <v>157</v>
      </c>
      <c r="C31" s="186"/>
      <c r="D31" s="151"/>
      <c r="E31" s="151"/>
      <c r="F31" s="151"/>
      <c r="G31" s="175"/>
    </row>
    <row r="32" spans="2:7" ht="21" customHeight="1">
      <c r="B32" s="278" t="s">
        <v>54</v>
      </c>
      <c r="C32" s="187" t="s">
        <v>113</v>
      </c>
      <c r="D32" s="190">
        <f>ROUND((D16+D26-D24)/12,-2)</f>
        <v>0</v>
      </c>
      <c r="E32" s="170">
        <f t="shared" ref="E32:F32" si="3">ROUND((E16+E26-E24)/12,-2)</f>
        <v>0</v>
      </c>
      <c r="F32" s="191">
        <f t="shared" si="3"/>
        <v>0</v>
      </c>
      <c r="G32" s="175"/>
    </row>
    <row r="33" spans="2:7" ht="21" customHeight="1">
      <c r="B33" s="279"/>
      <c r="C33" s="188" t="s">
        <v>154</v>
      </c>
      <c r="D33" s="55"/>
      <c r="E33" s="85"/>
      <c r="F33" s="176"/>
      <c r="G33" s="175"/>
    </row>
    <row r="34" spans="2:7" ht="21" customHeight="1">
      <c r="B34" s="280"/>
      <c r="C34" s="189" t="s">
        <v>1</v>
      </c>
      <c r="D34" s="173">
        <f>SUM(D32:D33)</f>
        <v>0</v>
      </c>
      <c r="E34" s="167">
        <f>SUM(E32:E33)</f>
        <v>0</v>
      </c>
      <c r="F34" s="177">
        <f>SUM(F32:F33)</f>
        <v>0</v>
      </c>
      <c r="G34" s="175"/>
    </row>
    <row r="35" spans="2:7" ht="19.5" customHeight="1">
      <c r="B35" s="186" t="s">
        <v>158</v>
      </c>
      <c r="C35" s="186"/>
      <c r="D35" s="152"/>
      <c r="E35" s="152"/>
      <c r="F35" s="254" t="s">
        <v>42</v>
      </c>
      <c r="G35" s="148"/>
    </row>
    <row r="36" spans="2:7" ht="21" customHeight="1">
      <c r="B36" s="264" t="s">
        <v>148</v>
      </c>
      <c r="C36" s="265"/>
      <c r="D36" s="223"/>
      <c r="E36" s="224"/>
      <c r="F36" s="223"/>
      <c r="G36" s="148"/>
    </row>
    <row r="37" spans="2:7" ht="21" customHeight="1">
      <c r="B37" s="270" t="s">
        <v>149</v>
      </c>
      <c r="C37" s="271"/>
      <c r="D37" s="225"/>
      <c r="E37" s="226"/>
      <c r="F37" s="225"/>
      <c r="G37" s="148"/>
    </row>
    <row r="38" spans="2:7" ht="21" customHeight="1">
      <c r="B38" s="272" t="s">
        <v>104</v>
      </c>
      <c r="C38" s="273"/>
      <c r="D38" s="225"/>
      <c r="E38" s="226"/>
      <c r="F38" s="225"/>
      <c r="G38" s="148"/>
    </row>
    <row r="39" spans="2:7" ht="21" customHeight="1">
      <c r="B39" s="266" t="s">
        <v>94</v>
      </c>
      <c r="C39" s="267"/>
      <c r="D39" s="227">
        <v>1</v>
      </c>
      <c r="E39" s="227">
        <v>1</v>
      </c>
      <c r="F39" s="228">
        <v>1</v>
      </c>
      <c r="G39" s="148"/>
    </row>
    <row r="40" spans="2:7" ht="21" customHeight="1">
      <c r="B40" s="268" t="s">
        <v>72</v>
      </c>
      <c r="C40" s="269"/>
      <c r="D40" s="43">
        <f>ROUND((D36+D37+D38+D39),1)</f>
        <v>1</v>
      </c>
      <c r="E40" s="43">
        <f>ROUND((E36+E37+E38+E39),1)</f>
        <v>1</v>
      </c>
      <c r="F40" s="178">
        <f t="shared" ref="F40" si="4">ROUND((F36+F37+F38+F39),1)</f>
        <v>1</v>
      </c>
      <c r="G40" s="148"/>
    </row>
    <row r="41" spans="2:7" ht="16.5" customHeight="1"/>
    <row r="42" spans="2:7" ht="16.5" customHeight="1"/>
    <row r="43" spans="2:7" ht="16.5" customHeight="1"/>
    <row r="44" spans="2:7" ht="16.5" customHeight="1"/>
    <row r="45" spans="2:7" ht="16.5" customHeight="1"/>
    <row r="46" spans="2:7" ht="16.5" customHeight="1"/>
    <row r="47" spans="2:7" ht="16.5" customHeight="1"/>
    <row r="48" spans="2:7"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5.75" customHeight="1"/>
    <row r="77" ht="15.75" customHeight="1"/>
    <row r="78" ht="15.75" customHeight="1"/>
    <row r="79" ht="15.75" customHeight="1"/>
    <row r="80" ht="15.75" customHeight="1"/>
    <row r="81" ht="15.75" customHeight="1"/>
    <row r="82" ht="15.75" customHeight="1"/>
  </sheetData>
  <sheetProtection algorithmName="SHA-512" hashValue="t3tS5Z3Lb8gavWVigcL2zJFYIxaU170Tg8KSAmZcft3rHpU1dB8jOx0ghweLKYuXsAe3U+xf7jD0k+laFfC8SQ==" saltValue="mKb3ME6cRHfBZRHN6Kif/Q==" spinCount="100000" sheet="1" objects="1" scenarios="1"/>
  <mergeCells count="17">
    <mergeCell ref="E2:F2"/>
    <mergeCell ref="B28:C28"/>
    <mergeCell ref="B32:B34"/>
    <mergeCell ref="B5:C6"/>
    <mergeCell ref="B17:C17"/>
    <mergeCell ref="B27:C27"/>
    <mergeCell ref="B16:C16"/>
    <mergeCell ref="B18:B25"/>
    <mergeCell ref="B26:C26"/>
    <mergeCell ref="B8:B15"/>
    <mergeCell ref="B29:B30"/>
    <mergeCell ref="B7:C7"/>
    <mergeCell ref="B36:C36"/>
    <mergeCell ref="B39:C39"/>
    <mergeCell ref="B40:C40"/>
    <mergeCell ref="B37:C37"/>
    <mergeCell ref="B38:C38"/>
  </mergeCells>
  <phoneticPr fontId="2"/>
  <dataValidations count="2">
    <dataValidation type="whole" allowBlank="1" showInputMessage="1" showErrorMessage="1" error="小数点以下は入力できません。千円単位で入力してください。" sqref="D32:F34 D7:F30">
      <formula1>-10000000000</formula1>
      <formula2>10000000000</formula2>
    </dataValidation>
    <dataValidation type="custom" operator="greaterThanOrEqual" allowBlank="1" showInputMessage="1" showErrorMessage="1" error="小数点以下は１位までしか入力できません。" sqref="D36:F38">
      <formula1>D36*10=INT(D36*10)</formula1>
    </dataValidation>
  </dataValidations>
  <pageMargins left="0.43307086614173229" right="0.19685039370078741" top="0.19685039370078741" bottom="7.874015748031496E-2" header="0" footer="0"/>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X79"/>
  <sheetViews>
    <sheetView showGridLines="0" view="pageBreakPreview" zoomScale="75" zoomScaleNormal="100" zoomScaleSheetLayoutView="75" workbookViewId="0">
      <pane ySplit="5" topLeftCell="A6" activePane="bottomLeft" state="frozen"/>
      <selection pane="bottomLeft" activeCell="G5" sqref="G5:H5"/>
    </sheetView>
  </sheetViews>
  <sheetFormatPr defaultColWidth="9.109375" defaultRowHeight="12"/>
  <cols>
    <col min="1" max="1" width="3" style="89" customWidth="1"/>
    <col min="2" max="2" width="25.6640625" style="89" customWidth="1"/>
    <col min="3" max="5" width="10.6640625" style="89" customWidth="1"/>
    <col min="6" max="6" width="5" style="89" customWidth="1"/>
    <col min="7" max="7" width="10.6640625" style="89" customWidth="1"/>
    <col min="8" max="8" width="5" style="90" customWidth="1"/>
    <col min="9" max="9" width="10.6640625" style="89" customWidth="1"/>
    <col min="10" max="10" width="5" style="90" customWidth="1"/>
    <col min="11" max="11" width="10.6640625" style="89" customWidth="1"/>
    <col min="12" max="12" width="5" style="90" customWidth="1"/>
    <col min="13" max="13" width="10.6640625" style="89" customWidth="1"/>
    <col min="14" max="14" width="5" style="90" customWidth="1"/>
    <col min="15" max="15" width="10.6640625" style="89" customWidth="1"/>
    <col min="16" max="16" width="5" style="90" customWidth="1"/>
    <col min="17" max="17" width="10.6640625" style="89" customWidth="1"/>
    <col min="18" max="18" width="5" style="90" customWidth="1"/>
    <col min="19" max="19" width="10.6640625" style="89" customWidth="1"/>
    <col min="20" max="20" width="5" style="90" customWidth="1"/>
    <col min="21" max="21" width="10.6640625" style="89" customWidth="1"/>
    <col min="22" max="22" width="5" style="90" customWidth="1"/>
    <col min="23" max="16384" width="9.109375" style="89"/>
  </cols>
  <sheetData>
    <row r="1" spans="1:24" ht="27" customHeight="1">
      <c r="A1" s="145" t="s">
        <v>160</v>
      </c>
      <c r="B1" s="145"/>
      <c r="C1" s="145"/>
      <c r="D1" s="145"/>
      <c r="E1" s="145"/>
      <c r="F1" s="145"/>
      <c r="G1" s="146"/>
      <c r="H1" s="147"/>
      <c r="I1" s="146"/>
      <c r="J1" s="147"/>
      <c r="K1" s="146"/>
      <c r="L1" s="147"/>
      <c r="M1" s="146"/>
      <c r="N1" s="147"/>
      <c r="O1" s="146"/>
      <c r="P1" s="147"/>
      <c r="Q1" s="146"/>
      <c r="R1" s="147"/>
      <c r="S1" s="146"/>
      <c r="T1" s="147"/>
      <c r="U1" s="146"/>
      <c r="V1" s="147"/>
    </row>
    <row r="2" spans="1:24" ht="20.25" customHeight="1">
      <c r="A2" s="148"/>
      <c r="B2" s="148"/>
      <c r="C2" s="148"/>
      <c r="D2" s="148"/>
      <c r="E2" s="148"/>
      <c r="F2" s="148"/>
      <c r="G2" s="148"/>
      <c r="H2" s="149"/>
      <c r="I2" s="148"/>
      <c r="J2" s="149"/>
      <c r="K2" s="148"/>
      <c r="L2" s="149"/>
      <c r="M2" s="148"/>
      <c r="N2" s="149"/>
      <c r="O2" s="298" t="s">
        <v>96</v>
      </c>
      <c r="P2" s="299"/>
      <c r="Q2" s="300">
        <f>'過去３期決算実績（入力１）'!E2</f>
        <v>0</v>
      </c>
      <c r="R2" s="301"/>
      <c r="S2" s="301"/>
      <c r="T2" s="301"/>
      <c r="U2" s="302"/>
      <c r="V2" s="149"/>
    </row>
    <row r="3" spans="1:24" ht="23.1" customHeight="1">
      <c r="A3" s="172" t="s">
        <v>88</v>
      </c>
      <c r="B3" s="56"/>
      <c r="C3" s="56"/>
      <c r="D3" s="56"/>
      <c r="E3" s="148"/>
      <c r="F3" s="148"/>
      <c r="G3" s="148"/>
      <c r="H3" s="149"/>
      <c r="I3" s="148"/>
      <c r="J3" s="149"/>
      <c r="K3" s="148"/>
      <c r="L3" s="149"/>
      <c r="M3" s="148"/>
      <c r="N3" s="149"/>
      <c r="O3" s="148"/>
      <c r="P3" s="149"/>
      <c r="Q3" s="148"/>
      <c r="R3" s="149"/>
      <c r="S3" s="148"/>
      <c r="T3" s="150"/>
      <c r="U3" s="303" t="s">
        <v>9</v>
      </c>
      <c r="V3" s="303"/>
    </row>
    <row r="4" spans="1:24" ht="21.9" customHeight="1">
      <c r="A4" s="304"/>
      <c r="B4" s="305"/>
      <c r="C4" s="192" t="s">
        <v>114</v>
      </c>
      <c r="D4" s="231" t="s">
        <v>115</v>
      </c>
      <c r="E4" s="308" t="s">
        <v>116</v>
      </c>
      <c r="F4" s="309"/>
      <c r="G4" s="310" t="s">
        <v>4</v>
      </c>
      <c r="H4" s="311"/>
      <c r="I4" s="310" t="s">
        <v>5</v>
      </c>
      <c r="J4" s="311"/>
      <c r="K4" s="310" t="s">
        <v>6</v>
      </c>
      <c r="L4" s="311"/>
      <c r="M4" s="310" t="s">
        <v>7</v>
      </c>
      <c r="N4" s="311"/>
      <c r="O4" s="310" t="s">
        <v>8</v>
      </c>
      <c r="P4" s="311"/>
      <c r="Q4" s="310" t="s">
        <v>80</v>
      </c>
      <c r="R4" s="311"/>
      <c r="S4" s="310" t="s">
        <v>81</v>
      </c>
      <c r="T4" s="311"/>
      <c r="U4" s="310" t="s">
        <v>82</v>
      </c>
      <c r="V4" s="311"/>
    </row>
    <row r="5" spans="1:24" ht="15" customHeight="1">
      <c r="A5" s="306"/>
      <c r="B5" s="307"/>
      <c r="C5" s="193" t="str">
        <f>'過去３期決算実績（入力１）'!D6</f>
        <v>( 年12月期)</v>
      </c>
      <c r="D5" s="193" t="str">
        <f>'過去３期決算実績（入力１）'!E6</f>
        <v>( 年12月期)</v>
      </c>
      <c r="E5" s="293" t="str">
        <f>'過去３期決算実績（入力１）'!F6</f>
        <v>( 年12月期)</v>
      </c>
      <c r="F5" s="312"/>
      <c r="G5" s="313" t="s">
        <v>102</v>
      </c>
      <c r="H5" s="314"/>
      <c r="I5" s="313" t="s">
        <v>102</v>
      </c>
      <c r="J5" s="314"/>
      <c r="K5" s="313" t="s">
        <v>102</v>
      </c>
      <c r="L5" s="314"/>
      <c r="M5" s="313" t="s">
        <v>102</v>
      </c>
      <c r="N5" s="314"/>
      <c r="O5" s="313" t="s">
        <v>102</v>
      </c>
      <c r="P5" s="314"/>
      <c r="Q5" s="313" t="s">
        <v>102</v>
      </c>
      <c r="R5" s="314"/>
      <c r="S5" s="313" t="s">
        <v>102</v>
      </c>
      <c r="T5" s="314"/>
      <c r="U5" s="313" t="s">
        <v>102</v>
      </c>
      <c r="V5" s="314"/>
      <c r="X5" s="91"/>
    </row>
    <row r="6" spans="1:24" ht="18.899999999999999" customHeight="1">
      <c r="A6" s="315" t="s">
        <v>91</v>
      </c>
      <c r="B6" s="316"/>
      <c r="C6" s="194">
        <f>'過去３期決算実績（入力１）'!D7</f>
        <v>0</v>
      </c>
      <c r="D6" s="194">
        <f>'過去３期決算実績（入力１）'!E7</f>
        <v>0</v>
      </c>
      <c r="E6" s="194">
        <f>'過去３期決算実績（入力１）'!F7</f>
        <v>0</v>
      </c>
      <c r="F6" s="196">
        <v>100</v>
      </c>
      <c r="G6" s="197"/>
      <c r="H6" s="198">
        <v>100</v>
      </c>
      <c r="I6" s="197"/>
      <c r="J6" s="198">
        <v>100</v>
      </c>
      <c r="K6" s="197"/>
      <c r="L6" s="198">
        <v>100</v>
      </c>
      <c r="M6" s="197"/>
      <c r="N6" s="198">
        <v>100</v>
      </c>
      <c r="O6" s="197"/>
      <c r="P6" s="198">
        <v>100</v>
      </c>
      <c r="Q6" s="197"/>
      <c r="R6" s="198">
        <v>100</v>
      </c>
      <c r="S6" s="197"/>
      <c r="T6" s="199">
        <v>100</v>
      </c>
      <c r="U6" s="197"/>
      <c r="V6" s="198">
        <v>100</v>
      </c>
      <c r="X6" s="91"/>
    </row>
    <row r="7" spans="1:24" ht="18.899999999999999" customHeight="1">
      <c r="A7" s="319" t="s">
        <v>150</v>
      </c>
      <c r="B7" s="320"/>
      <c r="C7" s="200">
        <f>'過去３期決算実績（入力１）'!D16</f>
        <v>0</v>
      </c>
      <c r="D7" s="200">
        <f>'過去３期決算実績（入力１）'!E16</f>
        <v>0</v>
      </c>
      <c r="E7" s="200">
        <f>'過去３期決算実績（入力１）'!F16</f>
        <v>0</v>
      </c>
      <c r="F7" s="202" t="str">
        <f t="shared" ref="F7:F13" si="0">IF(E$6=0,"－",IF(E7&lt;=0,"－",E7/E$6*100))</f>
        <v>－</v>
      </c>
      <c r="G7" s="203"/>
      <c r="H7" s="204" t="str">
        <f t="shared" ref="H7:H13" si="1">IF(G$6=0,"－",IF(G7&lt;=0,"－",G7/G$6*100))</f>
        <v>－</v>
      </c>
      <c r="I7" s="203"/>
      <c r="J7" s="204" t="str">
        <f t="shared" ref="J7:J13" si="2">IF(I$6=0,"－",IF(I7&lt;=0,"－",I7/I$6*100))</f>
        <v>－</v>
      </c>
      <c r="K7" s="203"/>
      <c r="L7" s="204" t="str">
        <f t="shared" ref="L7:L13" si="3">IF(K$6=0,"－",IF(K7&lt;=0,"－",K7/K$6*100))</f>
        <v>－</v>
      </c>
      <c r="M7" s="203"/>
      <c r="N7" s="204" t="str">
        <f t="shared" ref="N7:N13" si="4">IF(M$6=0,"－",IF(M7&lt;=0,"－",M7/M$6*100))</f>
        <v>－</v>
      </c>
      <c r="O7" s="203"/>
      <c r="P7" s="204" t="str">
        <f t="shared" ref="P7:P13" si="5">IF(O$6=0,"－",IF(O7&lt;=0,"－",O7/O$6*100))</f>
        <v>－</v>
      </c>
      <c r="Q7" s="203"/>
      <c r="R7" s="204" t="str">
        <f t="shared" ref="R7:R13" si="6">IF(Q$6=0,"－",IF(Q7&lt;=0,"－",Q7/Q$6*100))</f>
        <v>－</v>
      </c>
      <c r="S7" s="203"/>
      <c r="T7" s="204" t="str">
        <f t="shared" ref="T7:T13" si="7">IF(S$6=0,"－",IF(S7&lt;=0,"－",S7/S$6*100))</f>
        <v>－</v>
      </c>
      <c r="U7" s="203"/>
      <c r="V7" s="204" t="str">
        <f t="shared" ref="V7:V13" si="8">IF(U$6=0,"－",IF(U7&lt;=0,"－",U7/U$6*100))</f>
        <v>－</v>
      </c>
      <c r="X7" s="91"/>
    </row>
    <row r="8" spans="1:24" ht="18.899999999999999" customHeight="1">
      <c r="A8" s="315" t="s">
        <v>111</v>
      </c>
      <c r="B8" s="316"/>
      <c r="C8" s="194">
        <f>'過去３期決算実績（入力１）'!D17</f>
        <v>0</v>
      </c>
      <c r="D8" s="194">
        <f>'過去３期決算実績（入力１）'!E17</f>
        <v>0</v>
      </c>
      <c r="E8" s="194">
        <f>'過去３期決算実績（入力１）'!F17</f>
        <v>0</v>
      </c>
      <c r="F8" s="205" t="str">
        <f t="shared" si="0"/>
        <v>－</v>
      </c>
      <c r="G8" s="206">
        <f>G6-G7</f>
        <v>0</v>
      </c>
      <c r="H8" s="207" t="str">
        <f t="shared" si="1"/>
        <v>－</v>
      </c>
      <c r="I8" s="208">
        <f>I6-I7</f>
        <v>0</v>
      </c>
      <c r="J8" s="207" t="str">
        <f t="shared" si="2"/>
        <v>－</v>
      </c>
      <c r="K8" s="208">
        <f>K6-K7</f>
        <v>0</v>
      </c>
      <c r="L8" s="207" t="str">
        <f t="shared" si="3"/>
        <v>－</v>
      </c>
      <c r="M8" s="208">
        <f>M6-M7</f>
        <v>0</v>
      </c>
      <c r="N8" s="207" t="str">
        <f t="shared" si="4"/>
        <v>－</v>
      </c>
      <c r="O8" s="208">
        <f>O6-O7</f>
        <v>0</v>
      </c>
      <c r="P8" s="207" t="str">
        <f t="shared" si="5"/>
        <v>－</v>
      </c>
      <c r="Q8" s="208">
        <f>Q6-Q7</f>
        <v>0</v>
      </c>
      <c r="R8" s="207" t="str">
        <f t="shared" si="6"/>
        <v>－</v>
      </c>
      <c r="S8" s="208">
        <f>S6-S7</f>
        <v>0</v>
      </c>
      <c r="T8" s="207" t="str">
        <f t="shared" si="7"/>
        <v>－</v>
      </c>
      <c r="U8" s="208">
        <f>U6-U7</f>
        <v>0</v>
      </c>
      <c r="V8" s="207" t="str">
        <f t="shared" si="8"/>
        <v>－</v>
      </c>
    </row>
    <row r="9" spans="1:24" ht="18.899999999999999" customHeight="1">
      <c r="A9" s="321" t="s">
        <v>143</v>
      </c>
      <c r="B9" s="229" t="s">
        <v>141</v>
      </c>
      <c r="C9" s="200">
        <f>'過去３期決算実績（入力１）'!D26-'過去３期決算実績（入力１）'!D24</f>
        <v>0</v>
      </c>
      <c r="D9" s="200">
        <f>'過去３期決算実績（入力１）'!E26-'過去３期決算実績（入力１）'!E24</f>
        <v>0</v>
      </c>
      <c r="E9" s="200">
        <f>'過去３期決算実績（入力１）'!F26-'過去３期決算実績（入力１）'!F24</f>
        <v>0</v>
      </c>
      <c r="F9" s="202" t="str">
        <f t="shared" si="0"/>
        <v>－</v>
      </c>
      <c r="G9" s="203"/>
      <c r="H9" s="204" t="str">
        <f t="shared" si="1"/>
        <v>－</v>
      </c>
      <c r="I9" s="203"/>
      <c r="J9" s="204" t="str">
        <f t="shared" si="2"/>
        <v>－</v>
      </c>
      <c r="K9" s="203"/>
      <c r="L9" s="204" t="str">
        <f t="shared" si="3"/>
        <v>－</v>
      </c>
      <c r="M9" s="203"/>
      <c r="N9" s="204" t="str">
        <f t="shared" si="4"/>
        <v>－</v>
      </c>
      <c r="O9" s="203"/>
      <c r="P9" s="204" t="str">
        <f t="shared" si="5"/>
        <v>－</v>
      </c>
      <c r="Q9" s="203"/>
      <c r="R9" s="204" t="str">
        <f t="shared" si="6"/>
        <v>－</v>
      </c>
      <c r="S9" s="203"/>
      <c r="T9" s="204" t="str">
        <f t="shared" si="7"/>
        <v>－</v>
      </c>
      <c r="U9" s="203"/>
      <c r="V9" s="204" t="str">
        <f t="shared" si="8"/>
        <v>－</v>
      </c>
      <c r="X9" s="91"/>
    </row>
    <row r="10" spans="1:24" ht="18.899999999999999" customHeight="1">
      <c r="A10" s="322"/>
      <c r="B10" s="237" t="s">
        <v>140</v>
      </c>
      <c r="C10" s="165">
        <f>'過去３期決算実績（入力１）'!D24</f>
        <v>0</v>
      </c>
      <c r="D10" s="165">
        <f>'過去３期決算実績（入力１）'!E24</f>
        <v>0</v>
      </c>
      <c r="E10" s="165">
        <f>'過去３期決算実績（入力１）'!F24</f>
        <v>0</v>
      </c>
      <c r="F10" s="212" t="str">
        <f t="shared" si="0"/>
        <v>－</v>
      </c>
      <c r="G10" s="238"/>
      <c r="H10" s="239" t="str">
        <f t="shared" si="1"/>
        <v>－</v>
      </c>
      <c r="I10" s="238"/>
      <c r="J10" s="239" t="str">
        <f t="shared" si="2"/>
        <v>－</v>
      </c>
      <c r="K10" s="238"/>
      <c r="L10" s="239" t="str">
        <f t="shared" si="3"/>
        <v>－</v>
      </c>
      <c r="M10" s="238"/>
      <c r="N10" s="239" t="str">
        <f t="shared" si="4"/>
        <v>－</v>
      </c>
      <c r="O10" s="238"/>
      <c r="P10" s="239" t="str">
        <f t="shared" si="5"/>
        <v>－</v>
      </c>
      <c r="Q10" s="238"/>
      <c r="R10" s="239" t="str">
        <f t="shared" si="6"/>
        <v>－</v>
      </c>
      <c r="S10" s="238"/>
      <c r="T10" s="239" t="str">
        <f t="shared" si="7"/>
        <v>－</v>
      </c>
      <c r="U10" s="238"/>
      <c r="V10" s="239" t="str">
        <f t="shared" si="8"/>
        <v>－</v>
      </c>
      <c r="X10" s="91"/>
    </row>
    <row r="11" spans="1:24" ht="18.899999999999999" customHeight="1">
      <c r="A11" s="323"/>
      <c r="B11" s="230" t="s">
        <v>137</v>
      </c>
      <c r="C11" s="194">
        <f t="shared" ref="C11:E11" si="9">C9+C10</f>
        <v>0</v>
      </c>
      <c r="D11" s="195">
        <f t="shared" si="9"/>
        <v>0</v>
      </c>
      <c r="E11" s="194">
        <f t="shared" si="9"/>
        <v>0</v>
      </c>
      <c r="F11" s="202" t="str">
        <f t="shared" si="0"/>
        <v>－</v>
      </c>
      <c r="G11" s="208">
        <f>G9+G10</f>
        <v>0</v>
      </c>
      <c r="H11" s="204" t="str">
        <f t="shared" si="1"/>
        <v>－</v>
      </c>
      <c r="I11" s="208">
        <f>I9+I10</f>
        <v>0</v>
      </c>
      <c r="J11" s="204" t="str">
        <f t="shared" si="2"/>
        <v>－</v>
      </c>
      <c r="K11" s="208">
        <f>K9+K10</f>
        <v>0</v>
      </c>
      <c r="L11" s="204" t="str">
        <f t="shared" si="3"/>
        <v>－</v>
      </c>
      <c r="M11" s="208">
        <f>M9+M10</f>
        <v>0</v>
      </c>
      <c r="N11" s="204" t="str">
        <f t="shared" si="4"/>
        <v>－</v>
      </c>
      <c r="O11" s="208">
        <f>O9+O10</f>
        <v>0</v>
      </c>
      <c r="P11" s="204" t="str">
        <f t="shared" si="5"/>
        <v>－</v>
      </c>
      <c r="Q11" s="208">
        <f>Q9+Q10</f>
        <v>0</v>
      </c>
      <c r="R11" s="204" t="str">
        <f t="shared" si="6"/>
        <v>－</v>
      </c>
      <c r="S11" s="208">
        <f>S9+S10</f>
        <v>0</v>
      </c>
      <c r="T11" s="204" t="str">
        <f t="shared" si="7"/>
        <v>－</v>
      </c>
      <c r="U11" s="208">
        <f>U9+U10</f>
        <v>0</v>
      </c>
      <c r="V11" s="204" t="str">
        <f t="shared" si="8"/>
        <v>－</v>
      </c>
      <c r="X11" s="91"/>
    </row>
    <row r="12" spans="1:24" ht="18.899999999999999" customHeight="1">
      <c r="A12" s="315" t="s">
        <v>2</v>
      </c>
      <c r="B12" s="316"/>
      <c r="C12" s="206">
        <f t="shared" ref="C12:E12" si="10">C8-C9</f>
        <v>0</v>
      </c>
      <c r="D12" s="206">
        <f t="shared" si="10"/>
        <v>0</v>
      </c>
      <c r="E12" s="206">
        <f t="shared" si="10"/>
        <v>0</v>
      </c>
      <c r="F12" s="209" t="str">
        <f t="shared" si="0"/>
        <v>－</v>
      </c>
      <c r="G12" s="206">
        <f>G8-G9</f>
        <v>0</v>
      </c>
      <c r="H12" s="199" t="str">
        <f t="shared" si="1"/>
        <v>－</v>
      </c>
      <c r="I12" s="208">
        <f>I8-I9</f>
        <v>0</v>
      </c>
      <c r="J12" s="199" t="str">
        <f t="shared" si="2"/>
        <v>－</v>
      </c>
      <c r="K12" s="208">
        <f>K8-K9</f>
        <v>0</v>
      </c>
      <c r="L12" s="199" t="str">
        <f t="shared" si="3"/>
        <v>－</v>
      </c>
      <c r="M12" s="208">
        <f>M8-M9</f>
        <v>0</v>
      </c>
      <c r="N12" s="199" t="str">
        <f t="shared" si="4"/>
        <v>－</v>
      </c>
      <c r="O12" s="208">
        <f>O8-O9</f>
        <v>0</v>
      </c>
      <c r="P12" s="199" t="str">
        <f t="shared" si="5"/>
        <v>－</v>
      </c>
      <c r="Q12" s="208">
        <f>Q8-Q9</f>
        <v>0</v>
      </c>
      <c r="R12" s="199" t="str">
        <f t="shared" si="6"/>
        <v>－</v>
      </c>
      <c r="S12" s="208">
        <f>S8-S9</f>
        <v>0</v>
      </c>
      <c r="T12" s="199" t="str">
        <f t="shared" si="7"/>
        <v>－</v>
      </c>
      <c r="U12" s="208">
        <f>U8-U9</f>
        <v>0</v>
      </c>
      <c r="V12" s="207" t="str">
        <f t="shared" si="8"/>
        <v>－</v>
      </c>
      <c r="X12" s="91"/>
    </row>
    <row r="13" spans="1:24" ht="18.899999999999999" customHeight="1">
      <c r="A13" s="315" t="s">
        <v>162</v>
      </c>
      <c r="B13" s="316"/>
      <c r="C13" s="208">
        <f t="shared" ref="C13:E13" si="11">C8-C11</f>
        <v>0</v>
      </c>
      <c r="D13" s="208">
        <f t="shared" si="11"/>
        <v>0</v>
      </c>
      <c r="E13" s="208">
        <f t="shared" si="11"/>
        <v>0</v>
      </c>
      <c r="F13" s="209" t="str">
        <f t="shared" si="0"/>
        <v>－</v>
      </c>
      <c r="G13" s="208">
        <f>G8-G11</f>
        <v>0</v>
      </c>
      <c r="H13" s="199" t="str">
        <f t="shared" si="1"/>
        <v>－</v>
      </c>
      <c r="I13" s="208">
        <f>I8-I11</f>
        <v>0</v>
      </c>
      <c r="J13" s="199" t="str">
        <f t="shared" si="2"/>
        <v>－</v>
      </c>
      <c r="K13" s="208">
        <f>K8-K11</f>
        <v>0</v>
      </c>
      <c r="L13" s="199" t="str">
        <f t="shared" si="3"/>
        <v>－</v>
      </c>
      <c r="M13" s="208">
        <f>M8-M11</f>
        <v>0</v>
      </c>
      <c r="N13" s="199" t="str">
        <f t="shared" si="4"/>
        <v>－</v>
      </c>
      <c r="O13" s="208">
        <f>O8-O11</f>
        <v>0</v>
      </c>
      <c r="P13" s="199" t="str">
        <f t="shared" si="5"/>
        <v>－</v>
      </c>
      <c r="Q13" s="208">
        <f>Q8-Q11</f>
        <v>0</v>
      </c>
      <c r="R13" s="199" t="str">
        <f t="shared" si="6"/>
        <v>－</v>
      </c>
      <c r="S13" s="208">
        <f>S8-S11</f>
        <v>0</v>
      </c>
      <c r="T13" s="199" t="str">
        <f t="shared" si="7"/>
        <v>－</v>
      </c>
      <c r="U13" s="208">
        <f>U8-U11</f>
        <v>0</v>
      </c>
      <c r="V13" s="199" t="str">
        <f t="shared" si="8"/>
        <v>－</v>
      </c>
      <c r="X13" s="91"/>
    </row>
    <row r="14" spans="1:24" ht="24" customHeight="1">
      <c r="A14" s="317" t="s">
        <v>138</v>
      </c>
      <c r="B14" s="317"/>
      <c r="C14" s="318"/>
      <c r="D14" s="318"/>
      <c r="E14" s="318"/>
      <c r="F14" s="318"/>
      <c r="G14" s="318"/>
      <c r="H14" s="318"/>
      <c r="I14" s="318"/>
      <c r="J14" s="318"/>
      <c r="K14" s="318"/>
      <c r="L14" s="318"/>
      <c r="M14" s="318"/>
      <c r="N14" s="318"/>
      <c r="O14" s="318"/>
      <c r="P14" s="318"/>
      <c r="Q14" s="318"/>
      <c r="R14" s="318"/>
      <c r="S14" s="318"/>
      <c r="T14" s="318"/>
      <c r="U14" s="318"/>
      <c r="V14" s="318"/>
    </row>
    <row r="15" spans="1:24" ht="18.899999999999999" customHeight="1">
      <c r="A15" s="319" t="s">
        <v>107</v>
      </c>
      <c r="B15" s="320"/>
      <c r="C15" s="194">
        <f>'過去３期決算実績（入力１）'!D8</f>
        <v>0</v>
      </c>
      <c r="D15" s="194">
        <f>'過去３期決算実績（入力１）'!E8</f>
        <v>0</v>
      </c>
      <c r="E15" s="194">
        <f>'過去３期決算実績（入力１）'!F8</f>
        <v>0</v>
      </c>
      <c r="F15" s="209" t="str">
        <f>IF(E$6=0,"－",IF(E15&lt;=0,"－",E15/E$6*100))</f>
        <v>－</v>
      </c>
      <c r="G15" s="102"/>
      <c r="H15" s="210" t="str">
        <f>IF(G$6=0,"－",IF(G15&lt;=0,"－",G15/G$6*100))</f>
        <v>－</v>
      </c>
      <c r="I15" s="102"/>
      <c r="J15" s="210" t="str">
        <f t="shared" ref="J15:J17" si="12">IF(I$6=0,"－",IF(I15&lt;=0,"－",I15/I$6*100))</f>
        <v>－</v>
      </c>
      <c r="K15" s="102"/>
      <c r="L15" s="210" t="str">
        <f t="shared" ref="L15:L17" si="13">IF(K$6=0,"－",IF(K15&lt;=0,"－",K15/K$6*100))</f>
        <v>－</v>
      </c>
      <c r="M15" s="102"/>
      <c r="N15" s="210" t="str">
        <f t="shared" ref="N15:N17" si="14">IF(M$6=0,"－",IF(M15&lt;=0,"－",M15/M$6*100))</f>
        <v>－</v>
      </c>
      <c r="O15" s="102"/>
      <c r="P15" s="210" t="str">
        <f t="shared" ref="P15:P17" si="15">IF(O$6=0,"－",IF(O15&lt;=0,"－",O15/O$6*100))</f>
        <v>－</v>
      </c>
      <c r="Q15" s="102"/>
      <c r="R15" s="210" t="str">
        <f t="shared" ref="R15:R17" si="16">IF(Q$6=0,"－",IF(Q15&lt;=0,"－",Q15/Q$6*100))</f>
        <v>－</v>
      </c>
      <c r="S15" s="102"/>
      <c r="T15" s="210" t="str">
        <f t="shared" ref="T15:T17" si="17">IF(S$6=0,"－",IF(S15&lt;=0,"－",S15/S$6*100))</f>
        <v>－</v>
      </c>
      <c r="U15" s="102"/>
      <c r="V15" s="210" t="str">
        <f t="shared" ref="V15:V17" si="18">IF(U$6=0,"－",IF(U15&lt;=0,"－",U15/U$6*100))</f>
        <v>－</v>
      </c>
      <c r="X15" s="91"/>
    </row>
    <row r="16" spans="1:24" ht="18.899999999999999" customHeight="1">
      <c r="A16" s="319" t="s">
        <v>144</v>
      </c>
      <c r="B16" s="320"/>
      <c r="C16" s="194">
        <f>'過去３期決算実績（入力１）'!D18</f>
        <v>0</v>
      </c>
      <c r="D16" s="194">
        <f>'過去３期決算実績（入力１）'!E18</f>
        <v>0</v>
      </c>
      <c r="E16" s="194">
        <f>'過去３期決算実績（入力１）'!F18</f>
        <v>0</v>
      </c>
      <c r="F16" s="209" t="str">
        <f>IF(E$6=0,"－",IF(E16&lt;=0,"－",E16/E$6*100))</f>
        <v>－</v>
      </c>
      <c r="G16" s="102"/>
      <c r="H16" s="210" t="str">
        <f>IF(G$6=0,"－",IF(G16&lt;=0,"－",G16/G$6*100))</f>
        <v>－</v>
      </c>
      <c r="I16" s="102"/>
      <c r="J16" s="210" t="str">
        <f t="shared" si="12"/>
        <v>－</v>
      </c>
      <c r="K16" s="102"/>
      <c r="L16" s="210" t="str">
        <f t="shared" si="13"/>
        <v>－</v>
      </c>
      <c r="M16" s="102"/>
      <c r="N16" s="210" t="str">
        <f t="shared" si="14"/>
        <v>－</v>
      </c>
      <c r="O16" s="102"/>
      <c r="P16" s="210" t="str">
        <f t="shared" si="15"/>
        <v>－</v>
      </c>
      <c r="Q16" s="102"/>
      <c r="R16" s="210" t="str">
        <f t="shared" si="16"/>
        <v>－</v>
      </c>
      <c r="S16" s="102"/>
      <c r="T16" s="210" t="str">
        <f t="shared" si="17"/>
        <v>－</v>
      </c>
      <c r="U16" s="102"/>
      <c r="V16" s="210" t="str">
        <f t="shared" si="18"/>
        <v>－</v>
      </c>
      <c r="X16" s="91"/>
    </row>
    <row r="17" spans="1:24" ht="18.899999999999999" customHeight="1">
      <c r="A17" s="319" t="s">
        <v>132</v>
      </c>
      <c r="B17" s="320"/>
      <c r="C17" s="194">
        <f>'過去３期決算実績（入力１）'!D9+'過去３期決算実績（入力１）'!D19</f>
        <v>0</v>
      </c>
      <c r="D17" s="194">
        <f>'過去３期決算実績（入力１）'!E9+'過去３期決算実績（入力１）'!E19</f>
        <v>0</v>
      </c>
      <c r="E17" s="194">
        <f>'過去３期決算実績（入力１）'!F9+'過去３期決算実績（入力１）'!F19</f>
        <v>0</v>
      </c>
      <c r="F17" s="88" t="str">
        <f>IF(E$6=0,"－",IF(E17&lt;=0,"－",E17/E$6*100))</f>
        <v>－</v>
      </c>
      <c r="G17" s="102"/>
      <c r="H17" s="88" t="str">
        <f>IF(G$6=0,"－",IF(G17&lt;=0,"－",G17/G$6*100))</f>
        <v>－</v>
      </c>
      <c r="I17" s="102"/>
      <c r="J17" s="88" t="str">
        <f t="shared" si="12"/>
        <v>－</v>
      </c>
      <c r="K17" s="102"/>
      <c r="L17" s="88" t="str">
        <f t="shared" si="13"/>
        <v>－</v>
      </c>
      <c r="M17" s="102"/>
      <c r="N17" s="88" t="str">
        <f t="shared" si="14"/>
        <v>－</v>
      </c>
      <c r="O17" s="102"/>
      <c r="P17" s="88" t="str">
        <f t="shared" si="15"/>
        <v>－</v>
      </c>
      <c r="Q17" s="102"/>
      <c r="R17" s="88" t="str">
        <f t="shared" si="16"/>
        <v>－</v>
      </c>
      <c r="S17" s="102"/>
      <c r="T17" s="88" t="str">
        <f t="shared" si="17"/>
        <v>－</v>
      </c>
      <c r="U17" s="102"/>
      <c r="V17" s="88" t="str">
        <f t="shared" si="18"/>
        <v>－</v>
      </c>
      <c r="X17" s="91"/>
    </row>
    <row r="18" spans="1:24" ht="18.899999999999999" customHeight="1">
      <c r="A18" s="319" t="s">
        <v>133</v>
      </c>
      <c r="B18" s="320"/>
      <c r="C18" s="194">
        <f>'過去３期決算実績（入力１）'!D29</f>
        <v>0</v>
      </c>
      <c r="D18" s="194">
        <f>'過去３期決算実績（入力１）'!E29</f>
        <v>0</v>
      </c>
      <c r="E18" s="194">
        <f>'過去３期決算実績（入力１）'!F29</f>
        <v>0</v>
      </c>
      <c r="F18" s="88" t="str">
        <f>IF(E$6=0,"－",IF(E18&lt;=0,"－",E18/E$6*100))</f>
        <v>－</v>
      </c>
      <c r="G18" s="102"/>
      <c r="H18" s="88" t="str">
        <f>IF(G$6=0,"－",IF(G18&lt;=0,"－",G18/G$6*100))</f>
        <v>－</v>
      </c>
      <c r="I18" s="102"/>
      <c r="J18" s="88" t="str">
        <f t="shared" ref="J18:J19" si="19">IF(I$6=0,"－",IF(I18&lt;=0,"－",I18/I$6*100))</f>
        <v>－</v>
      </c>
      <c r="K18" s="102"/>
      <c r="L18" s="88" t="str">
        <f t="shared" ref="L18:L19" si="20">IF(K$6=0,"－",IF(K18&lt;=0,"－",K18/K$6*100))</f>
        <v>－</v>
      </c>
      <c r="M18" s="102"/>
      <c r="N18" s="88" t="str">
        <f t="shared" ref="N18:N19" si="21">IF(M$6=0,"－",IF(M18&lt;=0,"－",M18/M$6*100))</f>
        <v>－</v>
      </c>
      <c r="O18" s="102"/>
      <c r="P18" s="88" t="str">
        <f t="shared" ref="P18:P19" si="22">IF(O$6=0,"－",IF(O18&lt;=0,"－",O18/O$6*100))</f>
        <v>－</v>
      </c>
      <c r="Q18" s="102"/>
      <c r="R18" s="88" t="str">
        <f t="shared" ref="R18:R19" si="23">IF(Q$6=0,"－",IF(Q18&lt;=0,"－",Q18/Q$6*100))</f>
        <v>－</v>
      </c>
      <c r="S18" s="102"/>
      <c r="T18" s="88" t="str">
        <f t="shared" ref="T18:T19" si="24">IF(S$6=0,"－",IF(S18&lt;=0,"－",S18/S$6*100))</f>
        <v>－</v>
      </c>
      <c r="U18" s="102"/>
      <c r="V18" s="88" t="str">
        <f t="shared" ref="V18:V19" si="25">IF(U$6=0,"－",IF(U18&lt;=0,"－",U18/U$6*100))</f>
        <v>－</v>
      </c>
      <c r="X18" s="91"/>
    </row>
    <row r="19" spans="1:24" ht="18.899999999999999" customHeight="1">
      <c r="A19" s="319" t="s">
        <v>134</v>
      </c>
      <c r="B19" s="320"/>
      <c r="C19" s="194">
        <f>'過去３期決算実績（入力１）'!D30</f>
        <v>0</v>
      </c>
      <c r="D19" s="194">
        <f>'過去３期決算実績（入力１）'!E30</f>
        <v>0</v>
      </c>
      <c r="E19" s="194">
        <f>'過去３期決算実績（入力１）'!F30</f>
        <v>0</v>
      </c>
      <c r="F19" s="88" t="str">
        <f>IF(E$6=0,"－",IF(E19&lt;=0,"－",E19/E$6*100))</f>
        <v>－</v>
      </c>
      <c r="G19" s="194">
        <f>G13-G18</f>
        <v>0</v>
      </c>
      <c r="H19" s="88" t="str">
        <f>IF(G$6=0,"－",IF(G19&lt;=0,"－",G19/G$6*100))</f>
        <v>－</v>
      </c>
      <c r="I19" s="194">
        <f>I13-I18</f>
        <v>0</v>
      </c>
      <c r="J19" s="88" t="str">
        <f t="shared" si="19"/>
        <v>－</v>
      </c>
      <c r="K19" s="194">
        <f>K13-K18</f>
        <v>0</v>
      </c>
      <c r="L19" s="88" t="str">
        <f t="shared" si="20"/>
        <v>－</v>
      </c>
      <c r="M19" s="194">
        <f>M13-M18</f>
        <v>0</v>
      </c>
      <c r="N19" s="88" t="str">
        <f t="shared" si="21"/>
        <v>－</v>
      </c>
      <c r="O19" s="194">
        <f>O13-O18</f>
        <v>0</v>
      </c>
      <c r="P19" s="88" t="str">
        <f t="shared" si="22"/>
        <v>－</v>
      </c>
      <c r="Q19" s="194">
        <f>Q13-Q18</f>
        <v>0</v>
      </c>
      <c r="R19" s="88" t="str">
        <f t="shared" si="23"/>
        <v>－</v>
      </c>
      <c r="S19" s="194">
        <f>S13-S18</f>
        <v>0</v>
      </c>
      <c r="T19" s="88" t="str">
        <f t="shared" si="24"/>
        <v>－</v>
      </c>
      <c r="U19" s="194">
        <f>U13-U18</f>
        <v>0</v>
      </c>
      <c r="V19" s="88" t="str">
        <f t="shared" si="25"/>
        <v>－</v>
      </c>
      <c r="X19" s="91"/>
    </row>
    <row r="20" spans="1:24" ht="24" customHeight="1">
      <c r="A20" s="324" t="s">
        <v>117</v>
      </c>
      <c r="B20" s="324"/>
      <c r="C20" s="325"/>
      <c r="D20" s="325"/>
      <c r="E20" s="325"/>
      <c r="F20" s="325"/>
      <c r="G20" s="318"/>
      <c r="H20" s="318"/>
      <c r="I20" s="318"/>
      <c r="J20" s="318"/>
      <c r="K20" s="318"/>
      <c r="L20" s="318"/>
      <c r="M20" s="318"/>
      <c r="N20" s="318"/>
      <c r="O20" s="318"/>
      <c r="P20" s="318"/>
      <c r="Q20" s="318"/>
      <c r="R20" s="318"/>
      <c r="S20" s="318"/>
      <c r="T20" s="318"/>
      <c r="U20" s="318"/>
      <c r="V20" s="318"/>
    </row>
    <row r="21" spans="1:24" ht="23.1" customHeight="1">
      <c r="A21" s="326" t="s">
        <v>118</v>
      </c>
      <c r="B21" s="253" t="s">
        <v>156</v>
      </c>
      <c r="C21" s="200">
        <f>'過去３期決算実績（入力１）'!D11+'過去３期決算実績（入力１）'!D13+'過去３期決算実績（入力１）'!D14+'過去３期決算実績（入力１）'!D20+'過去３期決算実績（入力１）'!D22+'過去３期決算実績（入力１）'!D23</f>
        <v>0</v>
      </c>
      <c r="D21" s="200">
        <f>'過去３期決算実績（入力１）'!E11+'過去３期決算実績（入力１）'!E13+'過去３期決算実績（入力１）'!E14+'過去３期決算実績（入力１）'!E20+'過去３期決算実績（入力１）'!E22+'過去３期決算実績（入力１）'!E23</f>
        <v>0</v>
      </c>
      <c r="E21" s="200">
        <f>'過去３期決算実績（入力１）'!F11+'過去３期決算実績（入力１）'!F13+'過去３期決算実績（入力１）'!F14+'過去３期決算実績（入力１）'!F20+'過去３期決算実績（入力１）'!F22+'過去３期決算実績（入力１）'!F23</f>
        <v>0</v>
      </c>
      <c r="F21" s="202" t="str">
        <f>IF(E$6=0,"－",IF(E21&lt;=0,"－",E21/E$6*100))</f>
        <v>－</v>
      </c>
      <c r="G21" s="54"/>
      <c r="H21" s="78" t="str">
        <f>IF(G$6=0,"－",IF(G21&lt;=0,"－",G21/G$6*100))</f>
        <v>－</v>
      </c>
      <c r="I21" s="54"/>
      <c r="J21" s="78" t="str">
        <f t="shared" ref="J21:J23" si="26">IF(I$6=0,"－",IF(I21&lt;=0,"－",I21/I$6*100))</f>
        <v>－</v>
      </c>
      <c r="K21" s="54"/>
      <c r="L21" s="78" t="str">
        <f t="shared" ref="L21:L23" si="27">IF(K$6=0,"－",IF(K21&lt;=0,"－",K21/K$6*100))</f>
        <v>－</v>
      </c>
      <c r="M21" s="54"/>
      <c r="N21" s="78" t="str">
        <f t="shared" ref="N21:N23" si="28">IF(M$6=0,"－",IF(M21&lt;=0,"－",M21/M$6*100))</f>
        <v>－</v>
      </c>
      <c r="O21" s="54"/>
      <c r="P21" s="78" t="str">
        <f t="shared" ref="P21:P23" si="29">IF(O$6=0,"－",IF(O21&lt;=0,"－",O21/O$6*100))</f>
        <v>－</v>
      </c>
      <c r="Q21" s="54"/>
      <c r="R21" s="78" t="str">
        <f t="shared" ref="R21:R23" si="30">IF(Q$6=0,"－",IF(Q21&lt;=0,"－",Q21/Q$6*100))</f>
        <v>－</v>
      </c>
      <c r="S21" s="54"/>
      <c r="T21" s="78" t="str">
        <f t="shared" ref="T21:T23" si="31">IF(S$6=0,"－",IF(S21&lt;=0,"－",S21/S$6*100))</f>
        <v>－</v>
      </c>
      <c r="U21" s="54"/>
      <c r="V21" s="78" t="str">
        <f t="shared" ref="V21:V23" si="32">IF(U$6=0,"－",IF(U21&lt;=0,"－",U21/U$6*100))</f>
        <v>－</v>
      </c>
      <c r="X21" s="91"/>
    </row>
    <row r="22" spans="1:24" ht="18.600000000000001" customHeight="1">
      <c r="A22" s="327"/>
      <c r="B22" s="211" t="s">
        <v>120</v>
      </c>
      <c r="C22" s="165">
        <f>'過去３期決算実績（入力１）'!D12+'過去３期決算実績（入力１）'!D21</f>
        <v>0</v>
      </c>
      <c r="D22" s="165">
        <f>'過去３期決算実績（入力１）'!E12+'過去３期決算実績（入力１）'!E21</f>
        <v>0</v>
      </c>
      <c r="E22" s="165">
        <f>'過去３期決算実績（入力１）'!F12+'過去３期決算実績（入力１）'!F21</f>
        <v>0</v>
      </c>
      <c r="F22" s="212" t="str">
        <f>IF(E$6=0,"－",IF(E22&lt;=0,"－",E22/E$6*100))</f>
        <v>－</v>
      </c>
      <c r="G22" s="98"/>
      <c r="H22" s="213" t="str">
        <f>IF(G$6=0,"－",IF(G22&lt;=0,"－",G22/G$6*100))</f>
        <v>－</v>
      </c>
      <c r="I22" s="98"/>
      <c r="J22" s="213" t="str">
        <f t="shared" si="26"/>
        <v>－</v>
      </c>
      <c r="K22" s="98"/>
      <c r="L22" s="213" t="str">
        <f t="shared" si="27"/>
        <v>－</v>
      </c>
      <c r="M22" s="98"/>
      <c r="N22" s="213" t="str">
        <f t="shared" si="28"/>
        <v>－</v>
      </c>
      <c r="O22" s="98"/>
      <c r="P22" s="213" t="str">
        <f t="shared" si="29"/>
        <v>－</v>
      </c>
      <c r="Q22" s="98"/>
      <c r="R22" s="213" t="str">
        <f t="shared" si="30"/>
        <v>－</v>
      </c>
      <c r="S22" s="98"/>
      <c r="T22" s="213" t="str">
        <f t="shared" si="31"/>
        <v>－</v>
      </c>
      <c r="U22" s="98"/>
      <c r="V22" s="213" t="str">
        <f t="shared" si="32"/>
        <v>－</v>
      </c>
      <c r="X22" s="91"/>
    </row>
    <row r="23" spans="1:24" ht="18.899999999999999" customHeight="1">
      <c r="A23" s="328"/>
      <c r="B23" s="241" t="s">
        <v>121</v>
      </c>
      <c r="C23" s="200">
        <f>C21+C22</f>
        <v>0</v>
      </c>
      <c r="D23" s="201">
        <f>D21+D22</f>
        <v>0</v>
      </c>
      <c r="E23" s="200">
        <f>E21+E22</f>
        <v>0</v>
      </c>
      <c r="F23" s="202" t="str">
        <f>IF(E$6=0,"－",IF(E23&lt;=0,"－",E23/E$6*100))</f>
        <v>－</v>
      </c>
      <c r="G23" s="194">
        <f>SUM(G21:G22)</f>
        <v>0</v>
      </c>
      <c r="H23" s="210" t="str">
        <f>IF(G$6=0,"－",IF(G23&lt;=0,"－",G23/G$6*100))</f>
        <v>－</v>
      </c>
      <c r="I23" s="194">
        <f>SUM(I21:I22)</f>
        <v>0</v>
      </c>
      <c r="J23" s="210" t="str">
        <f t="shared" si="26"/>
        <v>－</v>
      </c>
      <c r="K23" s="194">
        <f>SUM(K21:K22)</f>
        <v>0</v>
      </c>
      <c r="L23" s="210" t="str">
        <f t="shared" si="27"/>
        <v>－</v>
      </c>
      <c r="M23" s="194">
        <f>SUM(M21:M22)</f>
        <v>0</v>
      </c>
      <c r="N23" s="210" t="str">
        <f t="shared" si="28"/>
        <v>－</v>
      </c>
      <c r="O23" s="194">
        <f>SUM(O21:O22)</f>
        <v>0</v>
      </c>
      <c r="P23" s="210" t="str">
        <f t="shared" si="29"/>
        <v>－</v>
      </c>
      <c r="Q23" s="194">
        <f>SUM(Q21:Q22)</f>
        <v>0</v>
      </c>
      <c r="R23" s="210" t="str">
        <f t="shared" si="30"/>
        <v>－</v>
      </c>
      <c r="S23" s="194">
        <f>SUM(S21:S22)</f>
        <v>0</v>
      </c>
      <c r="T23" s="210" t="str">
        <f t="shared" si="31"/>
        <v>－</v>
      </c>
      <c r="U23" s="194">
        <f>SUM(U21:U22)</f>
        <v>0</v>
      </c>
      <c r="V23" s="210" t="str">
        <f t="shared" si="32"/>
        <v>－</v>
      </c>
      <c r="X23" s="91"/>
    </row>
    <row r="24" spans="1:24" ht="24" customHeight="1">
      <c r="A24" s="324" t="s">
        <v>122</v>
      </c>
      <c r="B24" s="324"/>
      <c r="C24" s="325"/>
      <c r="D24" s="325"/>
      <c r="E24" s="325"/>
      <c r="F24" s="325"/>
      <c r="G24" s="318"/>
      <c r="H24" s="318"/>
      <c r="I24" s="318"/>
      <c r="J24" s="318"/>
      <c r="K24" s="318"/>
      <c r="L24" s="318"/>
      <c r="M24" s="318"/>
      <c r="N24" s="318"/>
      <c r="O24" s="318"/>
      <c r="P24" s="318"/>
      <c r="Q24" s="318"/>
      <c r="R24" s="318"/>
      <c r="S24" s="318"/>
      <c r="T24" s="318"/>
      <c r="U24" s="318"/>
      <c r="V24" s="318"/>
    </row>
    <row r="25" spans="1:24" ht="18.899999999999999" customHeight="1">
      <c r="A25" s="329" t="s">
        <v>54</v>
      </c>
      <c r="B25" s="242" t="s">
        <v>123</v>
      </c>
      <c r="C25" s="200">
        <f>'過去３期決算実績（入力１）'!D32</f>
        <v>0</v>
      </c>
      <c r="D25" s="200">
        <f>'過去３期決算実績（入力１）'!E32</f>
        <v>0</v>
      </c>
      <c r="E25" s="331">
        <f>'過去３期決算実績（入力１）'!F32</f>
        <v>0</v>
      </c>
      <c r="F25" s="332"/>
      <c r="G25" s="333">
        <f>ROUND((G7+G9)/12,-2)</f>
        <v>0</v>
      </c>
      <c r="H25" s="334"/>
      <c r="I25" s="333">
        <f>ROUND((I7+I9)/12,-2)</f>
        <v>0</v>
      </c>
      <c r="J25" s="334"/>
      <c r="K25" s="333">
        <f>ROUND((K7+K9)/12,-2)</f>
        <v>0</v>
      </c>
      <c r="L25" s="334"/>
      <c r="M25" s="333">
        <f>ROUND((M7+M9)/12,-2)</f>
        <v>0</v>
      </c>
      <c r="N25" s="334"/>
      <c r="O25" s="333">
        <f>ROUND((O7+O9)/12,-2)</f>
        <v>0</v>
      </c>
      <c r="P25" s="334"/>
      <c r="Q25" s="333">
        <f>ROUND((Q7+Q9)/12,-2)</f>
        <v>0</v>
      </c>
      <c r="R25" s="334"/>
      <c r="S25" s="333">
        <f>ROUND((S7+S9)/12,-2)</f>
        <v>0</v>
      </c>
      <c r="T25" s="334"/>
      <c r="U25" s="333">
        <f>ROUND((U7+U9)/12,-2)</f>
        <v>0</v>
      </c>
      <c r="V25" s="334"/>
      <c r="W25" s="92"/>
    </row>
    <row r="26" spans="1:24" ht="18.899999999999999" customHeight="1">
      <c r="A26" s="330"/>
      <c r="B26" s="138" t="s">
        <v>154</v>
      </c>
      <c r="C26" s="200">
        <f>'過去３期決算実績（入力１）'!D33</f>
        <v>0</v>
      </c>
      <c r="D26" s="200">
        <f>'過去３期決算実績（入力１）'!E33</f>
        <v>0</v>
      </c>
      <c r="E26" s="331">
        <f>'過去３期決算実績（入力１）'!F33</f>
        <v>0</v>
      </c>
      <c r="F26" s="332"/>
      <c r="G26" s="335">
        <v>0</v>
      </c>
      <c r="H26" s="335"/>
      <c r="I26" s="335">
        <v>0</v>
      </c>
      <c r="J26" s="335"/>
      <c r="K26" s="335">
        <v>0</v>
      </c>
      <c r="L26" s="335"/>
      <c r="M26" s="335">
        <v>0</v>
      </c>
      <c r="N26" s="335"/>
      <c r="O26" s="335">
        <v>0</v>
      </c>
      <c r="P26" s="335"/>
      <c r="Q26" s="335">
        <v>0</v>
      </c>
      <c r="R26" s="335"/>
      <c r="S26" s="335">
        <v>0</v>
      </c>
      <c r="T26" s="335"/>
      <c r="U26" s="335">
        <v>0</v>
      </c>
      <c r="V26" s="335"/>
      <c r="W26" s="92"/>
    </row>
    <row r="27" spans="1:24" ht="18.899999999999999" customHeight="1" thickBot="1">
      <c r="A27" s="330"/>
      <c r="B27" s="241" t="s">
        <v>121</v>
      </c>
      <c r="C27" s="214">
        <f t="shared" ref="C27:V27" si="33">C25+C26</f>
        <v>0</v>
      </c>
      <c r="D27" s="214">
        <f t="shared" si="33"/>
        <v>0</v>
      </c>
      <c r="E27" s="336">
        <f t="shared" si="33"/>
        <v>0</v>
      </c>
      <c r="F27" s="337">
        <f t="shared" si="33"/>
        <v>0</v>
      </c>
      <c r="G27" s="336">
        <f>SUM(G25:H26)</f>
        <v>0</v>
      </c>
      <c r="H27" s="338">
        <f t="shared" si="33"/>
        <v>0</v>
      </c>
      <c r="I27" s="336">
        <f t="shared" ref="I27" si="34">SUM(I25:J26)</f>
        <v>0</v>
      </c>
      <c r="J27" s="338">
        <f t="shared" si="33"/>
        <v>0</v>
      </c>
      <c r="K27" s="336">
        <f t="shared" ref="K27" si="35">SUM(K25:L26)</f>
        <v>0</v>
      </c>
      <c r="L27" s="338">
        <f t="shared" si="33"/>
        <v>0</v>
      </c>
      <c r="M27" s="336">
        <f t="shared" ref="M27" si="36">SUM(M25:N26)</f>
        <v>0</v>
      </c>
      <c r="N27" s="338">
        <f t="shared" si="33"/>
        <v>0</v>
      </c>
      <c r="O27" s="336">
        <f t="shared" ref="O27" si="37">SUM(O25:P26)</f>
        <v>0</v>
      </c>
      <c r="P27" s="338">
        <f t="shared" si="33"/>
        <v>0</v>
      </c>
      <c r="Q27" s="336">
        <f t="shared" ref="Q27" si="38">SUM(Q25:R26)</f>
        <v>0</v>
      </c>
      <c r="R27" s="338">
        <f t="shared" si="33"/>
        <v>0</v>
      </c>
      <c r="S27" s="336">
        <f t="shared" ref="S27" si="39">SUM(S25:T26)</f>
        <v>0</v>
      </c>
      <c r="T27" s="338">
        <f t="shared" si="33"/>
        <v>0</v>
      </c>
      <c r="U27" s="336">
        <f t="shared" ref="U27" si="40">SUM(U25:V26)</f>
        <v>0</v>
      </c>
      <c r="V27" s="338">
        <f t="shared" si="33"/>
        <v>0</v>
      </c>
      <c r="W27" s="92"/>
    </row>
    <row r="28" spans="1:24" ht="18.899999999999999" customHeight="1" thickTop="1">
      <c r="A28" s="339" t="s">
        <v>49</v>
      </c>
      <c r="B28" s="245" t="s">
        <v>45</v>
      </c>
      <c r="C28" s="341"/>
      <c r="D28" s="342"/>
      <c r="E28" s="342"/>
      <c r="F28" s="342"/>
      <c r="G28" s="343"/>
      <c r="H28" s="343"/>
      <c r="I28" s="343"/>
      <c r="J28" s="343"/>
      <c r="K28" s="343"/>
      <c r="L28" s="343"/>
      <c r="M28" s="343"/>
      <c r="N28" s="343"/>
      <c r="O28" s="343"/>
      <c r="P28" s="343"/>
      <c r="Q28" s="343"/>
      <c r="R28" s="343"/>
      <c r="S28" s="343"/>
      <c r="T28" s="343"/>
      <c r="U28" s="343"/>
      <c r="V28" s="343"/>
      <c r="W28" s="92"/>
    </row>
    <row r="29" spans="1:24" ht="18.899999999999999" customHeight="1">
      <c r="A29" s="340"/>
      <c r="B29" s="87" t="s">
        <v>46</v>
      </c>
      <c r="C29" s="344"/>
      <c r="D29" s="345"/>
      <c r="E29" s="345"/>
      <c r="F29" s="345"/>
      <c r="G29" s="346"/>
      <c r="H29" s="346"/>
      <c r="I29" s="346"/>
      <c r="J29" s="346"/>
      <c r="K29" s="346"/>
      <c r="L29" s="346"/>
      <c r="M29" s="346"/>
      <c r="N29" s="346"/>
      <c r="O29" s="346"/>
      <c r="P29" s="346"/>
      <c r="Q29" s="346"/>
      <c r="R29" s="346"/>
      <c r="S29" s="346"/>
      <c r="T29" s="346"/>
      <c r="U29" s="346"/>
      <c r="V29" s="346"/>
      <c r="W29" s="92"/>
    </row>
    <row r="30" spans="1:24" ht="18.899999999999999" customHeight="1">
      <c r="A30" s="340"/>
      <c r="B30" s="87" t="s">
        <v>47</v>
      </c>
      <c r="C30" s="344"/>
      <c r="D30" s="345"/>
      <c r="E30" s="345"/>
      <c r="F30" s="345"/>
      <c r="G30" s="346"/>
      <c r="H30" s="346"/>
      <c r="I30" s="346"/>
      <c r="J30" s="346"/>
      <c r="K30" s="346"/>
      <c r="L30" s="346"/>
      <c r="M30" s="346"/>
      <c r="N30" s="346"/>
      <c r="O30" s="346"/>
      <c r="P30" s="346"/>
      <c r="Q30" s="346"/>
      <c r="R30" s="346"/>
      <c r="S30" s="346"/>
      <c r="T30" s="346"/>
      <c r="U30" s="346"/>
      <c r="V30" s="346"/>
      <c r="W30" s="92"/>
    </row>
    <row r="31" spans="1:24" ht="18.899999999999999" customHeight="1">
      <c r="A31" s="340"/>
      <c r="B31" s="86" t="s">
        <v>48</v>
      </c>
      <c r="C31" s="347"/>
      <c r="D31" s="348"/>
      <c r="E31" s="348"/>
      <c r="F31" s="348"/>
      <c r="G31" s="349"/>
      <c r="H31" s="349"/>
      <c r="I31" s="349"/>
      <c r="J31" s="349"/>
      <c r="K31" s="349"/>
      <c r="L31" s="349"/>
      <c r="M31" s="349"/>
      <c r="N31" s="349"/>
      <c r="O31" s="349"/>
      <c r="P31" s="349"/>
      <c r="Q31" s="349"/>
      <c r="R31" s="349"/>
      <c r="S31" s="349"/>
      <c r="T31" s="349"/>
      <c r="U31" s="349"/>
      <c r="V31" s="349"/>
      <c r="W31" s="92"/>
    </row>
    <row r="32" spans="1:24" ht="18.899999999999999" customHeight="1">
      <c r="A32" s="243"/>
      <c r="B32" s="244" t="s">
        <v>121</v>
      </c>
      <c r="C32" s="354"/>
      <c r="D32" s="355"/>
      <c r="E32" s="355"/>
      <c r="F32" s="355"/>
      <c r="G32" s="350">
        <f>SUM(G28:H31)</f>
        <v>0</v>
      </c>
      <c r="H32" s="350">
        <f>H29+H31</f>
        <v>0</v>
      </c>
      <c r="I32" s="350">
        <f t="shared" ref="I32" si="41">SUM(I28:J31)</f>
        <v>0</v>
      </c>
      <c r="J32" s="350">
        <f t="shared" ref="J32" si="42">J29+J31</f>
        <v>0</v>
      </c>
      <c r="K32" s="350">
        <f t="shared" ref="K32" si="43">SUM(K28:L31)</f>
        <v>0</v>
      </c>
      <c r="L32" s="350">
        <f t="shared" ref="L32" si="44">L29+L31</f>
        <v>0</v>
      </c>
      <c r="M32" s="350">
        <f t="shared" ref="M32" si="45">SUM(M28:N31)</f>
        <v>0</v>
      </c>
      <c r="N32" s="350">
        <f t="shared" ref="N32" si="46">N29+N31</f>
        <v>0</v>
      </c>
      <c r="O32" s="350">
        <f t="shared" ref="O32" si="47">SUM(O28:P31)</f>
        <v>0</v>
      </c>
      <c r="P32" s="350">
        <f t="shared" ref="P32" si="48">P29+P31</f>
        <v>0</v>
      </c>
      <c r="Q32" s="350">
        <f t="shared" ref="Q32" si="49">SUM(Q28:R31)</f>
        <v>0</v>
      </c>
      <c r="R32" s="350">
        <f t="shared" ref="R32" si="50">R29+R31</f>
        <v>0</v>
      </c>
      <c r="S32" s="350">
        <f t="shared" ref="S32" si="51">SUM(S28:T31)</f>
        <v>0</v>
      </c>
      <c r="T32" s="350">
        <f t="shared" ref="T32" si="52">T29+T31</f>
        <v>0</v>
      </c>
      <c r="U32" s="350">
        <f t="shared" ref="U32" si="53">SUM(U28:V31)</f>
        <v>0</v>
      </c>
      <c r="V32" s="350">
        <f t="shared" ref="V32" si="54">V29+V31</f>
        <v>0</v>
      </c>
      <c r="W32" s="92"/>
    </row>
    <row r="33" spans="1:24" ht="12.75" customHeight="1">
      <c r="A33" s="215"/>
      <c r="B33" s="216"/>
      <c r="C33" s="217"/>
      <c r="D33" s="351"/>
      <c r="E33" s="352"/>
      <c r="F33" s="352"/>
      <c r="G33" s="154" t="str">
        <f t="shared" ref="G33:V33" si="55">IF(G27=G32," ","エラー")</f>
        <v xml:space="preserve"> </v>
      </c>
      <c r="H33" s="154" t="str">
        <f t="shared" si="55"/>
        <v xml:space="preserve"> </v>
      </c>
      <c r="I33" s="154" t="str">
        <f t="shared" si="55"/>
        <v xml:space="preserve"> </v>
      </c>
      <c r="J33" s="154" t="str">
        <f t="shared" si="55"/>
        <v xml:space="preserve"> </v>
      </c>
      <c r="K33" s="154" t="str">
        <f t="shared" si="55"/>
        <v xml:space="preserve"> </v>
      </c>
      <c r="L33" s="154" t="str">
        <f t="shared" si="55"/>
        <v xml:space="preserve"> </v>
      </c>
      <c r="M33" s="154" t="str">
        <f t="shared" si="55"/>
        <v xml:space="preserve"> </v>
      </c>
      <c r="N33" s="154" t="str">
        <f t="shared" si="55"/>
        <v xml:space="preserve"> </v>
      </c>
      <c r="O33" s="154" t="str">
        <f t="shared" si="55"/>
        <v xml:space="preserve"> </v>
      </c>
      <c r="P33" s="154" t="str">
        <f t="shared" si="55"/>
        <v xml:space="preserve"> </v>
      </c>
      <c r="Q33" s="154" t="str">
        <f t="shared" si="55"/>
        <v xml:space="preserve"> </v>
      </c>
      <c r="R33" s="154" t="str">
        <f t="shared" si="55"/>
        <v xml:space="preserve"> </v>
      </c>
      <c r="S33" s="154" t="str">
        <f t="shared" si="55"/>
        <v xml:space="preserve"> </v>
      </c>
      <c r="T33" s="154" t="str">
        <f t="shared" si="55"/>
        <v xml:space="preserve"> </v>
      </c>
      <c r="U33" s="154" t="str">
        <f t="shared" si="55"/>
        <v xml:space="preserve"> </v>
      </c>
      <c r="V33" s="154" t="str">
        <f t="shared" si="55"/>
        <v xml:space="preserve"> </v>
      </c>
      <c r="W33" s="92"/>
    </row>
    <row r="34" spans="1:24" ht="17.100000000000001" customHeight="1">
      <c r="A34" s="353" t="s">
        <v>124</v>
      </c>
      <c r="B34" s="353"/>
      <c r="C34" s="318"/>
      <c r="D34" s="318"/>
      <c r="E34" s="318"/>
      <c r="F34" s="318"/>
      <c r="G34" s="218"/>
      <c r="H34" s="219"/>
      <c r="I34" s="218"/>
      <c r="J34" s="219"/>
      <c r="K34" s="218"/>
      <c r="L34" s="219"/>
      <c r="M34" s="218"/>
      <c r="N34" s="219"/>
      <c r="O34" s="218"/>
      <c r="P34" s="219"/>
      <c r="Q34" s="218"/>
      <c r="R34" s="219"/>
      <c r="S34" s="218"/>
      <c r="T34" s="219"/>
      <c r="U34" s="303" t="s">
        <v>42</v>
      </c>
      <c r="V34" s="303"/>
    </row>
    <row r="35" spans="1:24" ht="18.899999999999999" customHeight="1">
      <c r="A35" s="410" t="s">
        <v>147</v>
      </c>
      <c r="B35" s="411"/>
      <c r="C35" s="247">
        <f>'過去３期決算実績（入力１）'!D36</f>
        <v>0</v>
      </c>
      <c r="D35" s="247">
        <f>'過去３期決算実績（入力１）'!E36</f>
        <v>0</v>
      </c>
      <c r="E35" s="412">
        <f>'過去３期決算実績（入力１）'!F36</f>
        <v>0</v>
      </c>
      <c r="F35" s="413"/>
      <c r="G35" s="408"/>
      <c r="H35" s="409"/>
      <c r="I35" s="408"/>
      <c r="J35" s="409"/>
      <c r="K35" s="408"/>
      <c r="L35" s="409"/>
      <c r="M35" s="408"/>
      <c r="N35" s="409"/>
      <c r="O35" s="408"/>
      <c r="P35" s="409"/>
      <c r="Q35" s="408"/>
      <c r="R35" s="409"/>
      <c r="S35" s="408"/>
      <c r="T35" s="409"/>
      <c r="U35" s="408"/>
      <c r="V35" s="409"/>
    </row>
    <row r="36" spans="1:24" ht="18.899999999999999" customHeight="1">
      <c r="A36" s="390" t="s">
        <v>135</v>
      </c>
      <c r="B36" s="391"/>
      <c r="C36" s="246">
        <f>'過去３期決算実績（入力１）'!D37</f>
        <v>0</v>
      </c>
      <c r="D36" s="246">
        <f>'過去３期決算実績（入力１）'!E37</f>
        <v>0</v>
      </c>
      <c r="E36" s="392">
        <f>'過去３期決算実績（入力１）'!F37</f>
        <v>0</v>
      </c>
      <c r="F36" s="393"/>
      <c r="G36" s="394"/>
      <c r="H36" s="395"/>
      <c r="I36" s="394"/>
      <c r="J36" s="395"/>
      <c r="K36" s="394"/>
      <c r="L36" s="395"/>
      <c r="M36" s="394"/>
      <c r="N36" s="395"/>
      <c r="O36" s="394"/>
      <c r="P36" s="395"/>
      <c r="Q36" s="394"/>
      <c r="R36" s="395"/>
      <c r="S36" s="394"/>
      <c r="T36" s="395"/>
      <c r="U36" s="394"/>
      <c r="V36" s="395"/>
    </row>
    <row r="37" spans="1:24" ht="18.899999999999999" customHeight="1">
      <c r="A37" s="390" t="s">
        <v>104</v>
      </c>
      <c r="B37" s="391"/>
      <c r="C37" s="222">
        <f>'過去３期決算実績（入力１）'!D38</f>
        <v>0</v>
      </c>
      <c r="D37" s="222">
        <f>'過去３期決算実績（入力１）'!E38</f>
        <v>0</v>
      </c>
      <c r="E37" s="392">
        <f>'過去３期決算実績（入力１）'!F38</f>
        <v>0</v>
      </c>
      <c r="F37" s="393"/>
      <c r="G37" s="394"/>
      <c r="H37" s="395"/>
      <c r="I37" s="394"/>
      <c r="J37" s="395"/>
      <c r="K37" s="394"/>
      <c r="L37" s="395"/>
      <c r="M37" s="394"/>
      <c r="N37" s="395"/>
      <c r="O37" s="394"/>
      <c r="P37" s="395"/>
      <c r="Q37" s="394"/>
      <c r="R37" s="395"/>
      <c r="S37" s="394"/>
      <c r="T37" s="395"/>
      <c r="U37" s="394"/>
      <c r="V37" s="395"/>
    </row>
    <row r="38" spans="1:24" ht="18.899999999999999" customHeight="1">
      <c r="A38" s="402" t="s">
        <v>94</v>
      </c>
      <c r="B38" s="403"/>
      <c r="C38" s="220">
        <f>'過去３期決算実績（入力１）'!D39</f>
        <v>1</v>
      </c>
      <c r="D38" s="220">
        <f>'過去３期決算実績（入力１）'!E39</f>
        <v>1</v>
      </c>
      <c r="E38" s="404">
        <f>'過去３期決算実績（入力１）'!F39</f>
        <v>1</v>
      </c>
      <c r="F38" s="405"/>
      <c r="G38" s="406">
        <v>1</v>
      </c>
      <c r="H38" s="407"/>
      <c r="I38" s="406">
        <v>1</v>
      </c>
      <c r="J38" s="407"/>
      <c r="K38" s="406">
        <v>1</v>
      </c>
      <c r="L38" s="407"/>
      <c r="M38" s="406">
        <v>1</v>
      </c>
      <c r="N38" s="407"/>
      <c r="O38" s="406">
        <v>1</v>
      </c>
      <c r="P38" s="407"/>
      <c r="Q38" s="406">
        <v>1</v>
      </c>
      <c r="R38" s="407"/>
      <c r="S38" s="406">
        <v>1</v>
      </c>
      <c r="T38" s="407"/>
      <c r="U38" s="406">
        <v>1</v>
      </c>
      <c r="V38" s="407"/>
    </row>
    <row r="39" spans="1:24" ht="18.899999999999999" customHeight="1">
      <c r="A39" s="366" t="s">
        <v>146</v>
      </c>
      <c r="B39" s="367"/>
      <c r="C39" s="158">
        <f>SUM(C35:C38)</f>
        <v>1</v>
      </c>
      <c r="D39" s="158">
        <f>SUM(D35:D38)</f>
        <v>1</v>
      </c>
      <c r="E39" s="356">
        <f>SUM(E35:F38)</f>
        <v>1</v>
      </c>
      <c r="F39" s="357">
        <f>SUM(F35:F35)</f>
        <v>0</v>
      </c>
      <c r="G39" s="356">
        <f t="shared" ref="G39" si="56">SUM(G35:H38)</f>
        <v>1</v>
      </c>
      <c r="H39" s="357">
        <f t="shared" ref="H39" si="57">SUM(H35:H35)</f>
        <v>0</v>
      </c>
      <c r="I39" s="356">
        <f t="shared" ref="I39" si="58">SUM(I35:J38)</f>
        <v>1</v>
      </c>
      <c r="J39" s="357">
        <f t="shared" ref="J39" si="59">SUM(J35:J35)</f>
        <v>0</v>
      </c>
      <c r="K39" s="356">
        <f t="shared" ref="K39" si="60">SUM(K35:L38)</f>
        <v>1</v>
      </c>
      <c r="L39" s="357">
        <f t="shared" ref="L39" si="61">SUM(L35:L35)</f>
        <v>0</v>
      </c>
      <c r="M39" s="356">
        <f t="shared" ref="M39" si="62">SUM(M35:N38)</f>
        <v>1</v>
      </c>
      <c r="N39" s="357">
        <f t="shared" ref="N39" si="63">SUM(N35:N35)</f>
        <v>0</v>
      </c>
      <c r="O39" s="356">
        <f t="shared" ref="O39" si="64">SUM(O35:P38)</f>
        <v>1</v>
      </c>
      <c r="P39" s="357">
        <f t="shared" ref="P39" si="65">SUM(P35:P35)</f>
        <v>0</v>
      </c>
      <c r="Q39" s="356">
        <f t="shared" ref="Q39" si="66">SUM(Q35:R38)</f>
        <v>1</v>
      </c>
      <c r="R39" s="357">
        <f t="shared" ref="R39" si="67">SUM(R35:R35)</f>
        <v>0</v>
      </c>
      <c r="S39" s="356">
        <f t="shared" ref="S39" si="68">SUM(S35:T38)</f>
        <v>1</v>
      </c>
      <c r="T39" s="357">
        <f t="shared" ref="T39" si="69">SUM(T35:T35)</f>
        <v>0</v>
      </c>
      <c r="U39" s="356">
        <f t="shared" ref="U39" si="70">SUM(U35:V38)</f>
        <v>1</v>
      </c>
      <c r="V39" s="357">
        <f t="shared" ref="V39" si="71">SUM(V35:V35)</f>
        <v>0</v>
      </c>
    </row>
    <row r="40" spans="1:24" ht="12" customHeight="1" thickBot="1">
      <c r="A40" s="148"/>
      <c r="B40" s="148"/>
      <c r="C40" s="148"/>
      <c r="D40" s="148"/>
      <c r="E40" s="148"/>
      <c r="F40" s="148"/>
      <c r="G40" s="148"/>
      <c r="H40" s="149"/>
      <c r="I40" s="148"/>
      <c r="J40" s="149"/>
      <c r="K40" s="148"/>
      <c r="L40" s="149"/>
      <c r="M40" s="148"/>
      <c r="N40" s="149"/>
      <c r="O40" s="148"/>
      <c r="P40" s="149"/>
      <c r="Q40" s="148"/>
      <c r="R40" s="149"/>
      <c r="S40" s="148"/>
      <c r="T40" s="149"/>
      <c r="U40" s="148"/>
      <c r="V40" s="149"/>
    </row>
    <row r="41" spans="1:24" ht="20.100000000000001" customHeight="1" thickTop="1">
      <c r="A41" s="232" t="s">
        <v>125</v>
      </c>
      <c r="B41" s="233"/>
      <c r="C41" s="233"/>
      <c r="D41" s="233"/>
      <c r="E41" s="234"/>
      <c r="F41" s="234"/>
      <c r="G41" s="234"/>
      <c r="H41" s="235"/>
      <c r="I41" s="234"/>
      <c r="J41" s="235"/>
      <c r="K41" s="234"/>
      <c r="L41" s="235"/>
      <c r="M41" s="234"/>
      <c r="N41" s="235"/>
      <c r="O41" s="234"/>
      <c r="P41" s="235"/>
      <c r="Q41" s="234"/>
      <c r="R41" s="235"/>
      <c r="S41" s="234"/>
      <c r="T41" s="236"/>
      <c r="U41" s="358" t="s">
        <v>9</v>
      </c>
      <c r="V41" s="358"/>
    </row>
    <row r="42" spans="1:24" ht="13.5" customHeight="1">
      <c r="A42" s="359"/>
      <c r="B42" s="305"/>
      <c r="C42" s="360"/>
      <c r="D42" s="361"/>
      <c r="E42" s="361"/>
      <c r="F42" s="362"/>
      <c r="G42" s="310" t="s">
        <v>4</v>
      </c>
      <c r="H42" s="311"/>
      <c r="I42" s="310" t="s">
        <v>5</v>
      </c>
      <c r="J42" s="311"/>
      <c r="K42" s="310" t="s">
        <v>6</v>
      </c>
      <c r="L42" s="311"/>
      <c r="M42" s="310" t="s">
        <v>7</v>
      </c>
      <c r="N42" s="311"/>
      <c r="O42" s="310" t="s">
        <v>8</v>
      </c>
      <c r="P42" s="311"/>
      <c r="Q42" s="310" t="s">
        <v>80</v>
      </c>
      <c r="R42" s="311"/>
      <c r="S42" s="310" t="s">
        <v>81</v>
      </c>
      <c r="T42" s="311"/>
      <c r="U42" s="310" t="s">
        <v>82</v>
      </c>
      <c r="V42" s="311"/>
    </row>
    <row r="43" spans="1:24" ht="14.1" customHeight="1">
      <c r="A43" s="306"/>
      <c r="B43" s="307"/>
      <c r="C43" s="363"/>
      <c r="D43" s="364"/>
      <c r="E43" s="364"/>
      <c r="F43" s="365"/>
      <c r="G43" s="368" t="str">
        <f>G5</f>
        <v>( 年12月期)</v>
      </c>
      <c r="H43" s="369"/>
      <c r="I43" s="368" t="str">
        <f>I5</f>
        <v>( 年12月期)</v>
      </c>
      <c r="J43" s="369"/>
      <c r="K43" s="368" t="str">
        <f>K5</f>
        <v>( 年12月期)</v>
      </c>
      <c r="L43" s="369"/>
      <c r="M43" s="368" t="str">
        <f>M5</f>
        <v>( 年12月期)</v>
      </c>
      <c r="N43" s="369"/>
      <c r="O43" s="368" t="str">
        <f>O5</f>
        <v>( 年12月期)</v>
      </c>
      <c r="P43" s="369"/>
      <c r="Q43" s="368" t="str">
        <f>Q5</f>
        <v>( 年12月期)</v>
      </c>
      <c r="R43" s="369"/>
      <c r="S43" s="368" t="str">
        <f>S5</f>
        <v>( 年12月期)</v>
      </c>
      <c r="T43" s="369"/>
      <c r="U43" s="368" t="str">
        <f>U5</f>
        <v>( 年12月期)</v>
      </c>
      <c r="V43" s="369"/>
      <c r="X43" s="91"/>
    </row>
    <row r="44" spans="1:24" ht="18.899999999999999" customHeight="1">
      <c r="A44" s="315" t="s">
        <v>91</v>
      </c>
      <c r="B44" s="316"/>
      <c r="C44" s="354"/>
      <c r="D44" s="355"/>
      <c r="E44" s="355"/>
      <c r="F44" s="370"/>
      <c r="G44" s="197"/>
      <c r="H44" s="221">
        <v>100</v>
      </c>
      <c r="I44" s="197"/>
      <c r="J44" s="221">
        <v>100</v>
      </c>
      <c r="K44" s="203"/>
      <c r="L44" s="221">
        <v>100</v>
      </c>
      <c r="M44" s="203"/>
      <c r="N44" s="221">
        <v>100</v>
      </c>
      <c r="O44" s="203"/>
      <c r="P44" s="221">
        <v>100</v>
      </c>
      <c r="Q44" s="203"/>
      <c r="R44" s="221">
        <v>100</v>
      </c>
      <c r="S44" s="203"/>
      <c r="T44" s="204">
        <v>100</v>
      </c>
      <c r="U44" s="203"/>
      <c r="V44" s="221">
        <v>100</v>
      </c>
      <c r="X44" s="91"/>
    </row>
    <row r="45" spans="1:24" ht="18.899999999999999" customHeight="1">
      <c r="A45" s="319" t="s">
        <v>150</v>
      </c>
      <c r="B45" s="320"/>
      <c r="C45" s="354"/>
      <c r="D45" s="355"/>
      <c r="E45" s="355"/>
      <c r="F45" s="370"/>
      <c r="G45" s="203"/>
      <c r="H45" s="204" t="str">
        <f t="shared" ref="H45:H51" si="72">IF(G$6=0,"－",IF(G45&lt;=0,"－",G45/G$6*100))</f>
        <v>－</v>
      </c>
      <c r="I45" s="203"/>
      <c r="J45" s="204" t="str">
        <f t="shared" ref="J45:J51" si="73">IF(I$6=0,"－",IF(I45&lt;=0,"－",I45/I$6*100))</f>
        <v>－</v>
      </c>
      <c r="K45" s="203"/>
      <c r="L45" s="204" t="str">
        <f t="shared" ref="L45:L51" si="74">IF(K$6=0,"－",IF(K45&lt;=0,"－",K45/K$6*100))</f>
        <v>－</v>
      </c>
      <c r="M45" s="203"/>
      <c r="N45" s="204" t="str">
        <f t="shared" ref="N45:N51" si="75">IF(M$6=0,"－",IF(M45&lt;=0,"－",M45/M$6*100))</f>
        <v>－</v>
      </c>
      <c r="O45" s="203"/>
      <c r="P45" s="204" t="str">
        <f t="shared" ref="P45:P51" si="76">IF(O$6=0,"－",IF(O45&lt;=0,"－",O45/O$6*100))</f>
        <v>－</v>
      </c>
      <c r="Q45" s="203"/>
      <c r="R45" s="204" t="str">
        <f t="shared" ref="R45:R51" si="77">IF(Q$6=0,"－",IF(Q45&lt;=0,"－",Q45/Q$6*100))</f>
        <v>－</v>
      </c>
      <c r="S45" s="203"/>
      <c r="T45" s="204" t="str">
        <f t="shared" ref="T45:T51" si="78">IF(S$6=0,"－",IF(S45&lt;=0,"－",S45/S$6*100))</f>
        <v>－</v>
      </c>
      <c r="U45" s="203"/>
      <c r="V45" s="204" t="str">
        <f t="shared" ref="V45:V51" si="79">IF(U$6=0,"－",IF(U45&lt;=0,"－",U45/U$6*100))</f>
        <v>－</v>
      </c>
      <c r="X45" s="91"/>
    </row>
    <row r="46" spans="1:24" ht="18.899999999999999" customHeight="1">
      <c r="A46" s="315" t="s">
        <v>111</v>
      </c>
      <c r="B46" s="316"/>
      <c r="C46" s="354"/>
      <c r="D46" s="355"/>
      <c r="E46" s="355"/>
      <c r="F46" s="370"/>
      <c r="G46" s="206">
        <f>G44-G45</f>
        <v>0</v>
      </c>
      <c r="H46" s="207" t="str">
        <f t="shared" si="72"/>
        <v>－</v>
      </c>
      <c r="I46" s="208">
        <f>I44-I45</f>
        <v>0</v>
      </c>
      <c r="J46" s="207" t="str">
        <f t="shared" si="73"/>
        <v>－</v>
      </c>
      <c r="K46" s="208">
        <f>K44-K45</f>
        <v>0</v>
      </c>
      <c r="L46" s="207" t="str">
        <f t="shared" si="74"/>
        <v>－</v>
      </c>
      <c r="M46" s="208">
        <f>M44-M45</f>
        <v>0</v>
      </c>
      <c r="N46" s="207" t="str">
        <f t="shared" si="75"/>
        <v>－</v>
      </c>
      <c r="O46" s="208">
        <f>O44-O45</f>
        <v>0</v>
      </c>
      <c r="P46" s="207" t="str">
        <f t="shared" si="76"/>
        <v>－</v>
      </c>
      <c r="Q46" s="208">
        <f>Q44-Q45</f>
        <v>0</v>
      </c>
      <c r="R46" s="207" t="str">
        <f t="shared" si="77"/>
        <v>－</v>
      </c>
      <c r="S46" s="208">
        <f>S44-S45</f>
        <v>0</v>
      </c>
      <c r="T46" s="207" t="str">
        <f t="shared" si="78"/>
        <v>－</v>
      </c>
      <c r="U46" s="208">
        <f>U44-U45</f>
        <v>0</v>
      </c>
      <c r="V46" s="207" t="str">
        <f t="shared" si="79"/>
        <v>－</v>
      </c>
    </row>
    <row r="47" spans="1:24" ht="18.899999999999999" customHeight="1">
      <c r="A47" s="321" t="s">
        <v>143</v>
      </c>
      <c r="B47" s="229" t="s">
        <v>141</v>
      </c>
      <c r="C47" s="378"/>
      <c r="D47" s="379"/>
      <c r="E47" s="379"/>
      <c r="F47" s="380"/>
      <c r="G47" s="203"/>
      <c r="H47" s="204" t="str">
        <f t="shared" si="72"/>
        <v>－</v>
      </c>
      <c r="I47" s="203"/>
      <c r="J47" s="204" t="str">
        <f t="shared" si="73"/>
        <v>－</v>
      </c>
      <c r="K47" s="203"/>
      <c r="L47" s="204" t="str">
        <f t="shared" si="74"/>
        <v>－</v>
      </c>
      <c r="M47" s="203"/>
      <c r="N47" s="204" t="str">
        <f t="shared" si="75"/>
        <v>－</v>
      </c>
      <c r="O47" s="203"/>
      <c r="P47" s="204" t="str">
        <f t="shared" si="76"/>
        <v>－</v>
      </c>
      <c r="Q47" s="203"/>
      <c r="R47" s="204" t="str">
        <f t="shared" si="77"/>
        <v>－</v>
      </c>
      <c r="S47" s="203"/>
      <c r="T47" s="204" t="str">
        <f t="shared" si="78"/>
        <v>－</v>
      </c>
      <c r="U47" s="203"/>
      <c r="V47" s="204" t="str">
        <f t="shared" si="79"/>
        <v>－</v>
      </c>
      <c r="X47" s="91"/>
    </row>
    <row r="48" spans="1:24" ht="18.899999999999999" customHeight="1">
      <c r="A48" s="322"/>
      <c r="B48" s="237" t="s">
        <v>140</v>
      </c>
      <c r="C48" s="414"/>
      <c r="D48" s="415"/>
      <c r="E48" s="415"/>
      <c r="F48" s="416"/>
      <c r="G48" s="238"/>
      <c r="H48" s="239" t="str">
        <f t="shared" si="72"/>
        <v>－</v>
      </c>
      <c r="I48" s="238"/>
      <c r="J48" s="239" t="str">
        <f t="shared" si="73"/>
        <v>－</v>
      </c>
      <c r="K48" s="238"/>
      <c r="L48" s="239" t="str">
        <f t="shared" si="74"/>
        <v>－</v>
      </c>
      <c r="M48" s="238"/>
      <c r="N48" s="239" t="str">
        <f t="shared" si="75"/>
        <v>－</v>
      </c>
      <c r="O48" s="238"/>
      <c r="P48" s="239" t="str">
        <f t="shared" si="76"/>
        <v>－</v>
      </c>
      <c r="Q48" s="238"/>
      <c r="R48" s="239" t="str">
        <f t="shared" si="77"/>
        <v>－</v>
      </c>
      <c r="S48" s="238"/>
      <c r="T48" s="239" t="str">
        <f t="shared" si="78"/>
        <v>－</v>
      </c>
      <c r="U48" s="238"/>
      <c r="V48" s="239" t="str">
        <f t="shared" si="79"/>
        <v>－</v>
      </c>
      <c r="X48" s="91"/>
    </row>
    <row r="49" spans="1:24" ht="18.899999999999999" customHeight="1">
      <c r="A49" s="323"/>
      <c r="B49" s="230" t="s">
        <v>137</v>
      </c>
      <c r="C49" s="354"/>
      <c r="D49" s="355"/>
      <c r="E49" s="355"/>
      <c r="F49" s="370"/>
      <c r="G49" s="208">
        <f>G47+G48</f>
        <v>0</v>
      </c>
      <c r="H49" s="204" t="str">
        <f t="shared" si="72"/>
        <v>－</v>
      </c>
      <c r="I49" s="208">
        <f>I47+I48</f>
        <v>0</v>
      </c>
      <c r="J49" s="204" t="str">
        <f t="shared" si="73"/>
        <v>－</v>
      </c>
      <c r="K49" s="208">
        <f>K47+K48</f>
        <v>0</v>
      </c>
      <c r="L49" s="204" t="str">
        <f t="shared" si="74"/>
        <v>－</v>
      </c>
      <c r="M49" s="208">
        <f>M47+M48</f>
        <v>0</v>
      </c>
      <c r="N49" s="204" t="str">
        <f t="shared" si="75"/>
        <v>－</v>
      </c>
      <c r="O49" s="208">
        <f>O47+O48</f>
        <v>0</v>
      </c>
      <c r="P49" s="204" t="str">
        <f t="shared" si="76"/>
        <v>－</v>
      </c>
      <c r="Q49" s="208">
        <f>Q47+Q48</f>
        <v>0</v>
      </c>
      <c r="R49" s="204" t="str">
        <f t="shared" si="77"/>
        <v>－</v>
      </c>
      <c r="S49" s="208">
        <f>S47+S48</f>
        <v>0</v>
      </c>
      <c r="T49" s="204" t="str">
        <f t="shared" si="78"/>
        <v>－</v>
      </c>
      <c r="U49" s="208">
        <f>U47+U48</f>
        <v>0</v>
      </c>
      <c r="V49" s="204" t="str">
        <f t="shared" si="79"/>
        <v>－</v>
      </c>
      <c r="X49" s="91"/>
    </row>
    <row r="50" spans="1:24" ht="18.899999999999999" customHeight="1">
      <c r="A50" s="315" t="s">
        <v>2</v>
      </c>
      <c r="B50" s="316"/>
      <c r="C50" s="354"/>
      <c r="D50" s="355"/>
      <c r="E50" s="355"/>
      <c r="F50" s="370"/>
      <c r="G50" s="206">
        <f>G46-G47</f>
        <v>0</v>
      </c>
      <c r="H50" s="199" t="str">
        <f t="shared" si="72"/>
        <v>－</v>
      </c>
      <c r="I50" s="208">
        <f>I46-I47</f>
        <v>0</v>
      </c>
      <c r="J50" s="199" t="str">
        <f t="shared" si="73"/>
        <v>－</v>
      </c>
      <c r="K50" s="208">
        <f>K46-K47</f>
        <v>0</v>
      </c>
      <c r="L50" s="199" t="str">
        <f t="shared" si="74"/>
        <v>－</v>
      </c>
      <c r="M50" s="208">
        <f>M46-M47</f>
        <v>0</v>
      </c>
      <c r="N50" s="199" t="str">
        <f t="shared" si="75"/>
        <v>－</v>
      </c>
      <c r="O50" s="208">
        <f>O46-O47</f>
        <v>0</v>
      </c>
      <c r="P50" s="199" t="str">
        <f t="shared" si="76"/>
        <v>－</v>
      </c>
      <c r="Q50" s="208">
        <f>Q46-Q47</f>
        <v>0</v>
      </c>
      <c r="R50" s="199" t="str">
        <f t="shared" si="77"/>
        <v>－</v>
      </c>
      <c r="S50" s="208">
        <f>S46-S47</f>
        <v>0</v>
      </c>
      <c r="T50" s="199" t="str">
        <f t="shared" si="78"/>
        <v>－</v>
      </c>
      <c r="U50" s="208">
        <f>U46-U47</f>
        <v>0</v>
      </c>
      <c r="V50" s="207" t="str">
        <f t="shared" si="79"/>
        <v>－</v>
      </c>
      <c r="X50" s="91"/>
    </row>
    <row r="51" spans="1:24" ht="18.899999999999999" customHeight="1">
      <c r="A51" s="315" t="s">
        <v>162</v>
      </c>
      <c r="B51" s="316"/>
      <c r="C51" s="354"/>
      <c r="D51" s="355"/>
      <c r="E51" s="355"/>
      <c r="F51" s="370"/>
      <c r="G51" s="208">
        <f>G46-G49</f>
        <v>0</v>
      </c>
      <c r="H51" s="199" t="str">
        <f t="shared" si="72"/>
        <v>－</v>
      </c>
      <c r="I51" s="208">
        <f>I46-I49</f>
        <v>0</v>
      </c>
      <c r="J51" s="199" t="str">
        <f t="shared" si="73"/>
        <v>－</v>
      </c>
      <c r="K51" s="208">
        <f>K46-K49</f>
        <v>0</v>
      </c>
      <c r="L51" s="199" t="str">
        <f t="shared" si="74"/>
        <v>－</v>
      </c>
      <c r="M51" s="208">
        <f>M46-M49</f>
        <v>0</v>
      </c>
      <c r="N51" s="199" t="str">
        <f t="shared" si="75"/>
        <v>－</v>
      </c>
      <c r="O51" s="208">
        <f>O46-O49</f>
        <v>0</v>
      </c>
      <c r="P51" s="199" t="str">
        <f t="shared" si="76"/>
        <v>－</v>
      </c>
      <c r="Q51" s="208">
        <f>Q46-Q49</f>
        <v>0</v>
      </c>
      <c r="R51" s="199" t="str">
        <f t="shared" si="77"/>
        <v>－</v>
      </c>
      <c r="S51" s="208">
        <f>S46-S49</f>
        <v>0</v>
      </c>
      <c r="T51" s="199" t="str">
        <f t="shared" si="78"/>
        <v>－</v>
      </c>
      <c r="U51" s="208">
        <f>U46-U49</f>
        <v>0</v>
      </c>
      <c r="V51" s="199" t="str">
        <f t="shared" si="79"/>
        <v>－</v>
      </c>
      <c r="X51" s="91"/>
    </row>
    <row r="52" spans="1:24" ht="20.100000000000001" customHeight="1">
      <c r="A52" s="317" t="s">
        <v>139</v>
      </c>
      <c r="B52" s="317"/>
      <c r="C52" s="318"/>
      <c r="D52" s="318"/>
      <c r="E52" s="318"/>
      <c r="F52" s="318"/>
      <c r="G52" s="318"/>
      <c r="H52" s="318"/>
      <c r="I52" s="318"/>
      <c r="J52" s="318"/>
      <c r="K52" s="318"/>
      <c r="L52" s="318"/>
      <c r="M52" s="318"/>
      <c r="N52" s="318"/>
      <c r="O52" s="318"/>
      <c r="P52" s="318"/>
      <c r="Q52" s="318"/>
      <c r="R52" s="318"/>
      <c r="S52" s="318"/>
      <c r="T52" s="318"/>
      <c r="U52" s="318"/>
      <c r="V52" s="318"/>
    </row>
    <row r="53" spans="1:24" ht="18.899999999999999" customHeight="1">
      <c r="A53" s="319" t="s">
        <v>107</v>
      </c>
      <c r="B53" s="320"/>
      <c r="C53" s="419"/>
      <c r="D53" s="420"/>
      <c r="E53" s="420"/>
      <c r="F53" s="420"/>
      <c r="G53" s="102"/>
      <c r="H53" s="210" t="str">
        <f>IF(G$6=0,"－",IF(G53&lt;=0,"－",G53/G$6*100))</f>
        <v>－</v>
      </c>
      <c r="I53" s="102"/>
      <c r="J53" s="210" t="str">
        <f t="shared" ref="J53:J57" si="80">IF(I$6=0,"－",IF(I53&lt;=0,"－",I53/I$6*100))</f>
        <v>－</v>
      </c>
      <c r="K53" s="102"/>
      <c r="L53" s="210" t="str">
        <f t="shared" ref="L53:L57" si="81">IF(K$6=0,"－",IF(K53&lt;=0,"－",K53/K$6*100))</f>
        <v>－</v>
      </c>
      <c r="M53" s="102"/>
      <c r="N53" s="210" t="str">
        <f t="shared" ref="N53:N57" si="82">IF(M$6=0,"－",IF(M53&lt;=0,"－",M53/M$6*100))</f>
        <v>－</v>
      </c>
      <c r="O53" s="102"/>
      <c r="P53" s="210" t="str">
        <f t="shared" ref="P53:P57" si="83">IF(O$6=0,"－",IF(O53&lt;=0,"－",O53/O$6*100))</f>
        <v>－</v>
      </c>
      <c r="Q53" s="102"/>
      <c r="R53" s="210" t="str">
        <f t="shared" ref="R53:R57" si="84">IF(Q$6=0,"－",IF(Q53&lt;=0,"－",Q53/Q$6*100))</f>
        <v>－</v>
      </c>
      <c r="S53" s="102"/>
      <c r="T53" s="210" t="str">
        <f t="shared" ref="T53:T57" si="85">IF(S$6=0,"－",IF(S53&lt;=0,"－",S53/S$6*100))</f>
        <v>－</v>
      </c>
      <c r="U53" s="102"/>
      <c r="V53" s="210" t="str">
        <f t="shared" ref="V53:V57" si="86">IF(U$6=0,"－",IF(U53&lt;=0,"－",U53/U$6*100))</f>
        <v>－</v>
      </c>
      <c r="X53" s="91"/>
    </row>
    <row r="54" spans="1:24" ht="18.899999999999999" customHeight="1">
      <c r="A54" s="319" t="s">
        <v>144</v>
      </c>
      <c r="B54" s="320"/>
      <c r="C54" s="419"/>
      <c r="D54" s="420"/>
      <c r="E54" s="420"/>
      <c r="F54" s="420"/>
      <c r="G54" s="102"/>
      <c r="H54" s="210" t="str">
        <f>IF(G$6=0,"－",IF(G54&lt;=0,"－",G54/G$6*100))</f>
        <v>－</v>
      </c>
      <c r="I54" s="102"/>
      <c r="J54" s="210" t="str">
        <f t="shared" si="80"/>
        <v>－</v>
      </c>
      <c r="K54" s="102"/>
      <c r="L54" s="210" t="str">
        <f t="shared" si="81"/>
        <v>－</v>
      </c>
      <c r="M54" s="102"/>
      <c r="N54" s="210" t="str">
        <f t="shared" si="82"/>
        <v>－</v>
      </c>
      <c r="O54" s="102"/>
      <c r="P54" s="210" t="str">
        <f t="shared" si="83"/>
        <v>－</v>
      </c>
      <c r="Q54" s="102"/>
      <c r="R54" s="210" t="str">
        <f t="shared" si="84"/>
        <v>－</v>
      </c>
      <c r="S54" s="102"/>
      <c r="T54" s="210" t="str">
        <f t="shared" si="85"/>
        <v>－</v>
      </c>
      <c r="U54" s="102"/>
      <c r="V54" s="210" t="str">
        <f t="shared" si="86"/>
        <v>－</v>
      </c>
      <c r="X54" s="91"/>
    </row>
    <row r="55" spans="1:24" ht="18.899999999999999" customHeight="1">
      <c r="A55" s="319" t="s">
        <v>132</v>
      </c>
      <c r="B55" s="320"/>
      <c r="C55" s="419"/>
      <c r="D55" s="420"/>
      <c r="E55" s="420"/>
      <c r="F55" s="420"/>
      <c r="G55" s="102"/>
      <c r="H55" s="88" t="str">
        <f>IF(G$6=0,"－",IF(G55&lt;=0,"－",G55/G$6*100))</f>
        <v>－</v>
      </c>
      <c r="I55" s="102"/>
      <c r="J55" s="88" t="str">
        <f t="shared" si="80"/>
        <v>－</v>
      </c>
      <c r="K55" s="102"/>
      <c r="L55" s="88" t="str">
        <f t="shared" si="81"/>
        <v>－</v>
      </c>
      <c r="M55" s="102"/>
      <c r="N55" s="88" t="str">
        <f t="shared" si="82"/>
        <v>－</v>
      </c>
      <c r="O55" s="102"/>
      <c r="P55" s="88" t="str">
        <f t="shared" si="83"/>
        <v>－</v>
      </c>
      <c r="Q55" s="102"/>
      <c r="R55" s="88" t="str">
        <f t="shared" si="84"/>
        <v>－</v>
      </c>
      <c r="S55" s="102"/>
      <c r="T55" s="88" t="str">
        <f t="shared" si="85"/>
        <v>－</v>
      </c>
      <c r="U55" s="102"/>
      <c r="V55" s="88" t="str">
        <f t="shared" si="86"/>
        <v>－</v>
      </c>
      <c r="X55" s="91"/>
    </row>
    <row r="56" spans="1:24" ht="18.899999999999999" customHeight="1">
      <c r="A56" s="319" t="s">
        <v>133</v>
      </c>
      <c r="B56" s="320"/>
      <c r="C56" s="354"/>
      <c r="D56" s="355"/>
      <c r="E56" s="355"/>
      <c r="F56" s="370"/>
      <c r="G56" s="194"/>
      <c r="H56" s="88" t="str">
        <f>IF(G$6=0,"－",IF(G56&lt;=0,"－",G56/G$6*100))</f>
        <v>－</v>
      </c>
      <c r="I56" s="194"/>
      <c r="J56" s="88" t="str">
        <f t="shared" si="80"/>
        <v>－</v>
      </c>
      <c r="K56" s="194"/>
      <c r="L56" s="88" t="str">
        <f t="shared" si="81"/>
        <v>－</v>
      </c>
      <c r="M56" s="194"/>
      <c r="N56" s="88" t="str">
        <f t="shared" si="82"/>
        <v>－</v>
      </c>
      <c r="O56" s="194"/>
      <c r="P56" s="88" t="str">
        <f t="shared" si="83"/>
        <v>－</v>
      </c>
      <c r="Q56" s="194"/>
      <c r="R56" s="88" t="str">
        <f t="shared" si="84"/>
        <v>－</v>
      </c>
      <c r="S56" s="194"/>
      <c r="T56" s="88" t="str">
        <f t="shared" si="85"/>
        <v>－</v>
      </c>
      <c r="U56" s="194"/>
      <c r="V56" s="88" t="str">
        <f t="shared" si="86"/>
        <v>－</v>
      </c>
      <c r="X56" s="91"/>
    </row>
    <row r="57" spans="1:24" ht="18.899999999999999" customHeight="1">
      <c r="A57" s="319" t="s">
        <v>134</v>
      </c>
      <c r="B57" s="320"/>
      <c r="C57" s="354"/>
      <c r="D57" s="355"/>
      <c r="E57" s="355"/>
      <c r="F57" s="370"/>
      <c r="G57" s="194">
        <f>G51-G56</f>
        <v>0</v>
      </c>
      <c r="H57" s="88" t="str">
        <f>IF(G$6=0,"－",IF(G57&lt;=0,"－",G57/G$6*100))</f>
        <v>－</v>
      </c>
      <c r="I57" s="194">
        <f>I51-I56</f>
        <v>0</v>
      </c>
      <c r="J57" s="88" t="str">
        <f t="shared" si="80"/>
        <v>－</v>
      </c>
      <c r="K57" s="194">
        <f>K51-K56</f>
        <v>0</v>
      </c>
      <c r="L57" s="88" t="str">
        <f t="shared" si="81"/>
        <v>－</v>
      </c>
      <c r="M57" s="194">
        <f>M51-M56</f>
        <v>0</v>
      </c>
      <c r="N57" s="88" t="str">
        <f t="shared" si="82"/>
        <v>－</v>
      </c>
      <c r="O57" s="194">
        <f>O51-O56</f>
        <v>0</v>
      </c>
      <c r="P57" s="88" t="str">
        <f t="shared" si="83"/>
        <v>－</v>
      </c>
      <c r="Q57" s="194">
        <f>Q51-Q56</f>
        <v>0</v>
      </c>
      <c r="R57" s="88" t="str">
        <f t="shared" si="84"/>
        <v>－</v>
      </c>
      <c r="S57" s="194">
        <f>S51-S56</f>
        <v>0</v>
      </c>
      <c r="T57" s="88" t="str">
        <f t="shared" si="85"/>
        <v>－</v>
      </c>
      <c r="U57" s="194">
        <f>U51-U56</f>
        <v>0</v>
      </c>
      <c r="V57" s="88" t="str">
        <f t="shared" si="86"/>
        <v>－</v>
      </c>
      <c r="X57" s="91"/>
    </row>
    <row r="58" spans="1:24" ht="20.100000000000001" customHeight="1">
      <c r="A58" s="324" t="s">
        <v>126</v>
      </c>
      <c r="B58" s="324"/>
      <c r="C58" s="325"/>
      <c r="D58" s="325"/>
      <c r="E58" s="325"/>
      <c r="F58" s="325"/>
      <c r="G58" s="318"/>
      <c r="H58" s="318"/>
      <c r="I58" s="318"/>
      <c r="J58" s="318"/>
      <c r="K58" s="318"/>
      <c r="L58" s="318"/>
      <c r="M58" s="318"/>
      <c r="N58" s="318"/>
      <c r="O58" s="318"/>
      <c r="P58" s="318"/>
      <c r="Q58" s="318"/>
      <c r="R58" s="318"/>
      <c r="S58" s="318"/>
      <c r="T58" s="318"/>
      <c r="U58" s="318"/>
      <c r="V58" s="318"/>
    </row>
    <row r="59" spans="1:24" ht="24" customHeight="1">
      <c r="A59" s="326" t="s">
        <v>118</v>
      </c>
      <c r="B59" s="253" t="s">
        <v>156</v>
      </c>
      <c r="C59" s="378"/>
      <c r="D59" s="379"/>
      <c r="E59" s="379"/>
      <c r="F59" s="380"/>
      <c r="G59" s="54"/>
      <c r="H59" s="78" t="str">
        <f>IF(G$6=0,"－",IF(G59&lt;=0,"－",G59/G$6*100))</f>
        <v>－</v>
      </c>
      <c r="I59" s="54"/>
      <c r="J59" s="78" t="str">
        <f t="shared" ref="J59:J61" si="87">IF(I$6=0,"－",IF(I59&lt;=0,"－",I59/I$6*100))</f>
        <v>－</v>
      </c>
      <c r="K59" s="54"/>
      <c r="L59" s="78" t="str">
        <f t="shared" ref="L59:L61" si="88">IF(K$6=0,"－",IF(K59&lt;=0,"－",K59/K$6*100))</f>
        <v>－</v>
      </c>
      <c r="M59" s="54"/>
      <c r="N59" s="78" t="str">
        <f t="shared" ref="N59:N61" si="89">IF(M$6=0,"－",IF(M59&lt;=0,"－",M59/M$6*100))</f>
        <v>－</v>
      </c>
      <c r="O59" s="54"/>
      <c r="P59" s="78" t="str">
        <f t="shared" ref="P59:P61" si="90">IF(O$6=0,"－",IF(O59&lt;=0,"－",O59/O$6*100))</f>
        <v>－</v>
      </c>
      <c r="Q59" s="54"/>
      <c r="R59" s="78" t="str">
        <f t="shared" ref="R59:R61" si="91">IF(Q$6=0,"－",IF(Q59&lt;=0,"－",Q59/Q$6*100))</f>
        <v>－</v>
      </c>
      <c r="S59" s="54"/>
      <c r="T59" s="78" t="str">
        <f t="shared" ref="T59:T61" si="92">IF(S$6=0,"－",IF(S59&lt;=0,"－",S59/S$6*100))</f>
        <v>－</v>
      </c>
      <c r="U59" s="54"/>
      <c r="V59" s="78" t="str">
        <f t="shared" ref="V59:V61" si="93">IF(U$6=0,"－",IF(U59&lt;=0,"－",U59/U$6*100))</f>
        <v>－</v>
      </c>
      <c r="X59" s="91"/>
    </row>
    <row r="60" spans="1:24" ht="18.899999999999999" customHeight="1">
      <c r="A60" s="327"/>
      <c r="B60" s="138" t="s">
        <v>120</v>
      </c>
      <c r="C60" s="354"/>
      <c r="D60" s="355"/>
      <c r="E60" s="355"/>
      <c r="F60" s="370"/>
      <c r="G60" s="102"/>
      <c r="H60" s="210" t="str">
        <f>IF(G$6=0,"－",IF(G60&lt;=0,"－",G60/G$6*100))</f>
        <v>－</v>
      </c>
      <c r="I60" s="102"/>
      <c r="J60" s="210" t="str">
        <f t="shared" si="87"/>
        <v>－</v>
      </c>
      <c r="K60" s="102"/>
      <c r="L60" s="210" t="str">
        <f t="shared" si="88"/>
        <v>－</v>
      </c>
      <c r="M60" s="102"/>
      <c r="N60" s="210" t="str">
        <f t="shared" si="89"/>
        <v>－</v>
      </c>
      <c r="O60" s="102"/>
      <c r="P60" s="210" t="str">
        <f t="shared" si="90"/>
        <v>－</v>
      </c>
      <c r="Q60" s="102"/>
      <c r="R60" s="210" t="str">
        <f t="shared" si="91"/>
        <v>－</v>
      </c>
      <c r="S60" s="102"/>
      <c r="T60" s="210" t="str">
        <f t="shared" si="92"/>
        <v>－</v>
      </c>
      <c r="U60" s="102"/>
      <c r="V60" s="210" t="str">
        <f t="shared" si="93"/>
        <v>－</v>
      </c>
      <c r="X60" s="91"/>
    </row>
    <row r="61" spans="1:24" ht="18.899999999999999" customHeight="1">
      <c r="A61" s="328"/>
      <c r="B61" s="230" t="s">
        <v>121</v>
      </c>
      <c r="C61" s="354"/>
      <c r="D61" s="355"/>
      <c r="E61" s="355"/>
      <c r="F61" s="370"/>
      <c r="G61" s="194">
        <f>SUM(G59:G60)</f>
        <v>0</v>
      </c>
      <c r="H61" s="210" t="str">
        <f>IF(G$6=0,"－",IF(G61&lt;=0,"－",G61/G$6*100))</f>
        <v>－</v>
      </c>
      <c r="I61" s="194">
        <f>SUM(I59:I60)</f>
        <v>0</v>
      </c>
      <c r="J61" s="210" t="str">
        <f t="shared" si="87"/>
        <v>－</v>
      </c>
      <c r="K61" s="194">
        <f>SUM(K59:K60)</f>
        <v>0</v>
      </c>
      <c r="L61" s="210" t="str">
        <f t="shared" si="88"/>
        <v>－</v>
      </c>
      <c r="M61" s="194">
        <f>SUM(M59:M60)</f>
        <v>0</v>
      </c>
      <c r="N61" s="210" t="str">
        <f t="shared" si="89"/>
        <v>－</v>
      </c>
      <c r="O61" s="194">
        <f>SUM(O59:O60)</f>
        <v>0</v>
      </c>
      <c r="P61" s="210" t="str">
        <f t="shared" si="90"/>
        <v>－</v>
      </c>
      <c r="Q61" s="194">
        <f>SUM(Q59:Q60)</f>
        <v>0</v>
      </c>
      <c r="R61" s="210" t="str">
        <f t="shared" si="91"/>
        <v>－</v>
      </c>
      <c r="S61" s="194">
        <f>SUM(S59:S60)</f>
        <v>0</v>
      </c>
      <c r="T61" s="210" t="str">
        <f t="shared" si="92"/>
        <v>－</v>
      </c>
      <c r="U61" s="194">
        <f>SUM(U59:U60)</f>
        <v>0</v>
      </c>
      <c r="V61" s="210" t="str">
        <f t="shared" si="93"/>
        <v>－</v>
      </c>
      <c r="X61" s="91"/>
    </row>
    <row r="62" spans="1:24" ht="20.100000000000001" customHeight="1">
      <c r="A62" s="381" t="s">
        <v>127</v>
      </c>
      <c r="B62" s="381"/>
      <c r="C62" s="381"/>
      <c r="D62" s="381"/>
      <c r="E62" s="381"/>
      <c r="F62" s="381"/>
      <c r="G62" s="381"/>
      <c r="H62" s="381"/>
      <c r="I62" s="381"/>
      <c r="J62" s="381"/>
      <c r="K62" s="381"/>
      <c r="L62" s="381"/>
      <c r="M62" s="381"/>
      <c r="N62" s="381"/>
      <c r="O62" s="381"/>
      <c r="P62" s="381"/>
      <c r="Q62" s="381"/>
      <c r="R62" s="381"/>
      <c r="S62" s="381"/>
      <c r="T62" s="381"/>
      <c r="U62" s="381"/>
      <c r="V62" s="381"/>
    </row>
    <row r="63" spans="1:24" ht="18.899999999999999" customHeight="1">
      <c r="A63" s="371" t="s">
        <v>54</v>
      </c>
      <c r="B63" s="373" t="s">
        <v>128</v>
      </c>
      <c r="C63" s="375" t="s">
        <v>129</v>
      </c>
      <c r="D63" s="376"/>
      <c r="E63" s="376"/>
      <c r="F63" s="377"/>
      <c r="G63" s="333">
        <f>ROUND((G45+G47)/12,-2)</f>
        <v>0</v>
      </c>
      <c r="H63" s="334"/>
      <c r="I63" s="333">
        <f t="shared" ref="I63" si="94">ROUND((I45+I47)/12,-2)</f>
        <v>0</v>
      </c>
      <c r="J63" s="334"/>
      <c r="K63" s="333">
        <f t="shared" ref="K63" si="95">ROUND((K45+K47)/12,-2)</f>
        <v>0</v>
      </c>
      <c r="L63" s="334"/>
      <c r="M63" s="333">
        <f t="shared" ref="M63" si="96">ROUND((M45+M47)/12,-2)</f>
        <v>0</v>
      </c>
      <c r="N63" s="334"/>
      <c r="O63" s="333">
        <f t="shared" ref="O63" si="97">ROUND((O45+O47)/12,-2)</f>
        <v>0</v>
      </c>
      <c r="P63" s="334"/>
      <c r="Q63" s="333">
        <f t="shared" ref="Q63" si="98">ROUND((Q45+Q47)/12,-2)</f>
        <v>0</v>
      </c>
      <c r="R63" s="334"/>
      <c r="S63" s="333">
        <f t="shared" ref="S63" si="99">ROUND((S45+S47)/12,-2)</f>
        <v>0</v>
      </c>
      <c r="T63" s="334"/>
      <c r="U63" s="333">
        <f t="shared" ref="U63" si="100">ROUND((U45+U47)/12,-2)</f>
        <v>0</v>
      </c>
      <c r="V63" s="334"/>
      <c r="W63" s="92"/>
    </row>
    <row r="64" spans="1:24" ht="18.899999999999999" customHeight="1">
      <c r="A64" s="372"/>
      <c r="B64" s="374"/>
      <c r="C64" s="382" t="s">
        <v>130</v>
      </c>
      <c r="D64" s="383"/>
      <c r="E64" s="383"/>
      <c r="F64" s="384"/>
      <c r="G64" s="385"/>
      <c r="H64" s="386"/>
      <c r="I64" s="385"/>
      <c r="J64" s="386"/>
      <c r="K64" s="385"/>
      <c r="L64" s="386"/>
      <c r="M64" s="385"/>
      <c r="N64" s="386"/>
      <c r="O64" s="385"/>
      <c r="P64" s="386"/>
      <c r="Q64" s="385"/>
      <c r="R64" s="386"/>
      <c r="S64" s="385"/>
      <c r="T64" s="386"/>
      <c r="U64" s="385"/>
      <c r="V64" s="386"/>
      <c r="W64" s="92"/>
    </row>
    <row r="65" spans="1:23" ht="18.899999999999999" customHeight="1">
      <c r="A65" s="372"/>
      <c r="B65" s="374"/>
      <c r="C65" s="387" t="s">
        <v>1</v>
      </c>
      <c r="D65" s="379"/>
      <c r="E65" s="379"/>
      <c r="F65" s="380"/>
      <c r="G65" s="333">
        <f>G63+G64</f>
        <v>0</v>
      </c>
      <c r="H65" s="334"/>
      <c r="I65" s="333">
        <f t="shared" ref="I65" si="101">I63+I64</f>
        <v>0</v>
      </c>
      <c r="J65" s="334"/>
      <c r="K65" s="333">
        <f t="shared" ref="K65" si="102">K63+K64</f>
        <v>0</v>
      </c>
      <c r="L65" s="334"/>
      <c r="M65" s="333">
        <f t="shared" ref="M65" si="103">M63+M64</f>
        <v>0</v>
      </c>
      <c r="N65" s="334"/>
      <c r="O65" s="333">
        <f t="shared" ref="O65" si="104">O63+O64</f>
        <v>0</v>
      </c>
      <c r="P65" s="334"/>
      <c r="Q65" s="333">
        <f t="shared" ref="Q65" si="105">Q63+Q64</f>
        <v>0</v>
      </c>
      <c r="R65" s="334"/>
      <c r="S65" s="333">
        <f t="shared" ref="S65" si="106">S63+S64</f>
        <v>0</v>
      </c>
      <c r="T65" s="334"/>
      <c r="U65" s="333">
        <f t="shared" ref="U65" si="107">U63+U64</f>
        <v>0</v>
      </c>
      <c r="V65" s="334"/>
      <c r="W65" s="92"/>
    </row>
    <row r="66" spans="1:23" ht="18.899999999999999" customHeight="1">
      <c r="A66" s="372"/>
      <c r="B66" s="138" t="s">
        <v>154</v>
      </c>
      <c r="C66" s="354"/>
      <c r="D66" s="355"/>
      <c r="E66" s="355"/>
      <c r="F66" s="370"/>
      <c r="G66" s="388"/>
      <c r="H66" s="389"/>
      <c r="I66" s="388"/>
      <c r="J66" s="389"/>
      <c r="K66" s="388"/>
      <c r="L66" s="389"/>
      <c r="M66" s="388"/>
      <c r="N66" s="389"/>
      <c r="O66" s="388"/>
      <c r="P66" s="389"/>
      <c r="Q66" s="388"/>
      <c r="R66" s="389"/>
      <c r="S66" s="388"/>
      <c r="T66" s="389"/>
      <c r="U66" s="388"/>
      <c r="V66" s="389"/>
      <c r="W66" s="92"/>
    </row>
    <row r="67" spans="1:23" ht="18.899999999999999" customHeight="1" thickBot="1">
      <c r="A67" s="168"/>
      <c r="B67" s="241" t="s">
        <v>121</v>
      </c>
      <c r="C67" s="378"/>
      <c r="D67" s="379"/>
      <c r="E67" s="379"/>
      <c r="F67" s="380"/>
      <c r="G67" s="336">
        <f>G65+G66</f>
        <v>0</v>
      </c>
      <c r="H67" s="338">
        <f t="shared" ref="H67" si="108">H63+H66</f>
        <v>0</v>
      </c>
      <c r="I67" s="336">
        <f t="shared" ref="I67" si="109">I65+I66</f>
        <v>0</v>
      </c>
      <c r="J67" s="338">
        <f t="shared" ref="J67" si="110">J63+J66</f>
        <v>0</v>
      </c>
      <c r="K67" s="336">
        <f t="shared" ref="K67" si="111">K65+K66</f>
        <v>0</v>
      </c>
      <c r="L67" s="338">
        <f t="shared" ref="L67" si="112">L63+L66</f>
        <v>0</v>
      </c>
      <c r="M67" s="336">
        <f t="shared" ref="M67" si="113">M65+M66</f>
        <v>0</v>
      </c>
      <c r="N67" s="338">
        <f t="shared" ref="N67" si="114">N63+N66</f>
        <v>0</v>
      </c>
      <c r="O67" s="336">
        <f t="shared" ref="O67" si="115">O65+O66</f>
        <v>0</v>
      </c>
      <c r="P67" s="338">
        <f t="shared" ref="P67" si="116">P63+P66</f>
        <v>0</v>
      </c>
      <c r="Q67" s="336">
        <f t="shared" ref="Q67" si="117">Q65+Q66</f>
        <v>0</v>
      </c>
      <c r="R67" s="338">
        <f t="shared" ref="R67" si="118">R63+R66</f>
        <v>0</v>
      </c>
      <c r="S67" s="336">
        <f t="shared" ref="S67" si="119">S65+S66</f>
        <v>0</v>
      </c>
      <c r="T67" s="338">
        <f t="shared" ref="T67" si="120">T63+T66</f>
        <v>0</v>
      </c>
      <c r="U67" s="336">
        <f t="shared" ref="U67" si="121">U65+U66</f>
        <v>0</v>
      </c>
      <c r="V67" s="338">
        <f t="shared" ref="V67" si="122">V63+V66</f>
        <v>0</v>
      </c>
      <c r="W67" s="92"/>
    </row>
    <row r="68" spans="1:23" ht="18.899999999999999" customHeight="1" thickTop="1">
      <c r="A68" s="339" t="s">
        <v>49</v>
      </c>
      <c r="B68" s="245" t="s">
        <v>45</v>
      </c>
      <c r="C68" s="341"/>
      <c r="D68" s="342"/>
      <c r="E68" s="342"/>
      <c r="F68" s="342"/>
      <c r="G68" s="343"/>
      <c r="H68" s="343"/>
      <c r="I68" s="343"/>
      <c r="J68" s="343"/>
      <c r="K68" s="343"/>
      <c r="L68" s="343"/>
      <c r="M68" s="343"/>
      <c r="N68" s="343"/>
      <c r="O68" s="343"/>
      <c r="P68" s="343"/>
      <c r="Q68" s="343"/>
      <c r="R68" s="343"/>
      <c r="S68" s="343"/>
      <c r="T68" s="343"/>
      <c r="U68" s="343"/>
      <c r="V68" s="343"/>
      <c r="W68" s="92"/>
    </row>
    <row r="69" spans="1:23" ht="18.899999999999999" customHeight="1">
      <c r="A69" s="340"/>
      <c r="B69" s="87" t="s">
        <v>46</v>
      </c>
      <c r="C69" s="344"/>
      <c r="D69" s="345"/>
      <c r="E69" s="345"/>
      <c r="F69" s="345"/>
      <c r="G69" s="346"/>
      <c r="H69" s="346"/>
      <c r="I69" s="346"/>
      <c r="J69" s="346"/>
      <c r="K69" s="346"/>
      <c r="L69" s="346"/>
      <c r="M69" s="346"/>
      <c r="N69" s="346"/>
      <c r="O69" s="346"/>
      <c r="P69" s="346"/>
      <c r="Q69" s="346"/>
      <c r="R69" s="346"/>
      <c r="S69" s="346"/>
      <c r="T69" s="346"/>
      <c r="U69" s="346"/>
      <c r="V69" s="346"/>
      <c r="W69" s="92"/>
    </row>
    <row r="70" spans="1:23" ht="18.899999999999999" customHeight="1">
      <c r="A70" s="340"/>
      <c r="B70" s="87" t="s">
        <v>47</v>
      </c>
      <c r="C70" s="344"/>
      <c r="D70" s="345"/>
      <c r="E70" s="345"/>
      <c r="F70" s="345"/>
      <c r="G70" s="346"/>
      <c r="H70" s="346"/>
      <c r="I70" s="346"/>
      <c r="J70" s="346"/>
      <c r="K70" s="346"/>
      <c r="L70" s="346"/>
      <c r="M70" s="346"/>
      <c r="N70" s="346"/>
      <c r="O70" s="346"/>
      <c r="P70" s="346"/>
      <c r="Q70" s="346"/>
      <c r="R70" s="346"/>
      <c r="S70" s="346"/>
      <c r="T70" s="346"/>
      <c r="U70" s="346"/>
      <c r="V70" s="346"/>
      <c r="W70" s="92"/>
    </row>
    <row r="71" spans="1:23" ht="18.899999999999999" customHeight="1">
      <c r="A71" s="340"/>
      <c r="B71" s="86" t="s">
        <v>48</v>
      </c>
      <c r="C71" s="347"/>
      <c r="D71" s="348"/>
      <c r="E71" s="348"/>
      <c r="F71" s="348"/>
      <c r="G71" s="349"/>
      <c r="H71" s="349"/>
      <c r="I71" s="349"/>
      <c r="J71" s="349"/>
      <c r="K71" s="349"/>
      <c r="L71" s="349"/>
      <c r="M71" s="349"/>
      <c r="N71" s="349"/>
      <c r="O71" s="349"/>
      <c r="P71" s="349"/>
      <c r="Q71" s="349"/>
      <c r="R71" s="349"/>
      <c r="S71" s="349"/>
      <c r="T71" s="349"/>
      <c r="U71" s="349"/>
      <c r="V71" s="349"/>
      <c r="W71" s="92"/>
    </row>
    <row r="72" spans="1:23" ht="18.899999999999999" customHeight="1">
      <c r="A72" s="169"/>
      <c r="B72" s="230" t="s">
        <v>121</v>
      </c>
      <c r="C72" s="354"/>
      <c r="D72" s="355"/>
      <c r="E72" s="355"/>
      <c r="F72" s="370"/>
      <c r="G72" s="350">
        <f>SUM(G68:H71)</f>
        <v>0</v>
      </c>
      <c r="H72" s="350">
        <f>H69+H71</f>
        <v>0</v>
      </c>
      <c r="I72" s="350">
        <f t="shared" ref="I72" si="123">SUM(I68:J71)</f>
        <v>0</v>
      </c>
      <c r="J72" s="350">
        <f t="shared" ref="J72" si="124">J69+J71</f>
        <v>0</v>
      </c>
      <c r="K72" s="350">
        <f t="shared" ref="K72" si="125">SUM(K68:L71)</f>
        <v>0</v>
      </c>
      <c r="L72" s="350">
        <f t="shared" ref="L72" si="126">L69+L71</f>
        <v>0</v>
      </c>
      <c r="M72" s="350">
        <f t="shared" ref="M72" si="127">SUM(M68:N71)</f>
        <v>0</v>
      </c>
      <c r="N72" s="350">
        <f t="shared" ref="N72" si="128">N69+N71</f>
        <v>0</v>
      </c>
      <c r="O72" s="350">
        <f t="shared" ref="O72" si="129">SUM(O68:P71)</f>
        <v>0</v>
      </c>
      <c r="P72" s="350">
        <f t="shared" ref="P72" si="130">P69+P71</f>
        <v>0</v>
      </c>
      <c r="Q72" s="350">
        <f t="shared" ref="Q72" si="131">SUM(Q68:R71)</f>
        <v>0</v>
      </c>
      <c r="R72" s="350">
        <f t="shared" ref="R72" si="132">R69+R71</f>
        <v>0</v>
      </c>
      <c r="S72" s="350">
        <f t="shared" ref="S72" si="133">SUM(S68:T71)</f>
        <v>0</v>
      </c>
      <c r="T72" s="350">
        <f t="shared" ref="T72" si="134">T69+T71</f>
        <v>0</v>
      </c>
      <c r="U72" s="350">
        <f t="shared" ref="U72" si="135">SUM(U68:V71)</f>
        <v>0</v>
      </c>
      <c r="V72" s="350">
        <f t="shared" ref="V72" si="136">V69+V71</f>
        <v>0</v>
      </c>
      <c r="W72" s="92"/>
    </row>
    <row r="73" spans="1:23" ht="12" customHeight="1">
      <c r="A73" s="215"/>
      <c r="B73" s="216"/>
      <c r="C73" s="217"/>
      <c r="D73" s="351"/>
      <c r="E73" s="352"/>
      <c r="F73" s="352"/>
      <c r="G73" s="154" t="str">
        <f t="shared" ref="G73:V73" si="137">IF(G67=G72," ","エラー")</f>
        <v xml:space="preserve"> </v>
      </c>
      <c r="H73" s="154" t="str">
        <f t="shared" si="137"/>
        <v xml:space="preserve"> </v>
      </c>
      <c r="I73" s="154" t="str">
        <f t="shared" si="137"/>
        <v xml:space="preserve"> </v>
      </c>
      <c r="J73" s="154" t="str">
        <f t="shared" si="137"/>
        <v xml:space="preserve"> </v>
      </c>
      <c r="K73" s="154" t="str">
        <f t="shared" si="137"/>
        <v xml:space="preserve"> </v>
      </c>
      <c r="L73" s="154" t="str">
        <f t="shared" si="137"/>
        <v xml:space="preserve"> </v>
      </c>
      <c r="M73" s="154" t="str">
        <f t="shared" si="137"/>
        <v xml:space="preserve"> </v>
      </c>
      <c r="N73" s="154" t="str">
        <f t="shared" si="137"/>
        <v xml:space="preserve"> </v>
      </c>
      <c r="O73" s="154" t="str">
        <f t="shared" si="137"/>
        <v xml:space="preserve"> </v>
      </c>
      <c r="P73" s="154" t="str">
        <f t="shared" si="137"/>
        <v xml:space="preserve"> </v>
      </c>
      <c r="Q73" s="154" t="str">
        <f t="shared" si="137"/>
        <v xml:space="preserve"> </v>
      </c>
      <c r="R73" s="154" t="str">
        <f t="shared" si="137"/>
        <v xml:space="preserve"> </v>
      </c>
      <c r="S73" s="154" t="str">
        <f t="shared" si="137"/>
        <v xml:space="preserve"> </v>
      </c>
      <c r="T73" s="154" t="str">
        <f t="shared" si="137"/>
        <v xml:space="preserve"> </v>
      </c>
      <c r="U73" s="154" t="str">
        <f t="shared" si="137"/>
        <v xml:space="preserve"> </v>
      </c>
      <c r="V73" s="154" t="str">
        <f t="shared" si="137"/>
        <v xml:space="preserve"> </v>
      </c>
      <c r="W73" s="92"/>
    </row>
    <row r="74" spans="1:23" ht="12" customHeight="1">
      <c r="A74" s="401" t="s">
        <v>131</v>
      </c>
      <c r="B74" s="401"/>
      <c r="C74" s="152"/>
      <c r="D74" s="152"/>
      <c r="E74" s="152"/>
      <c r="F74" s="152"/>
      <c r="G74" s="218"/>
      <c r="H74" s="219"/>
      <c r="I74" s="218"/>
      <c r="J74" s="219"/>
      <c r="K74" s="218"/>
      <c r="L74" s="219"/>
      <c r="M74" s="218"/>
      <c r="N74" s="219"/>
      <c r="O74" s="218"/>
      <c r="P74" s="219"/>
      <c r="Q74" s="218"/>
      <c r="R74" s="219"/>
      <c r="S74" s="218"/>
      <c r="T74" s="219"/>
      <c r="U74" s="303" t="s">
        <v>42</v>
      </c>
      <c r="V74" s="303"/>
    </row>
    <row r="75" spans="1:23" ht="18.899999999999999" customHeight="1">
      <c r="A75" s="396" t="s">
        <v>145</v>
      </c>
      <c r="B75" s="397"/>
      <c r="C75" s="354"/>
      <c r="D75" s="355"/>
      <c r="E75" s="355"/>
      <c r="F75" s="370"/>
      <c r="G75" s="398"/>
      <c r="H75" s="399"/>
      <c r="I75" s="398"/>
      <c r="J75" s="399"/>
      <c r="K75" s="398"/>
      <c r="L75" s="400"/>
      <c r="M75" s="398"/>
      <c r="N75" s="399"/>
      <c r="O75" s="398"/>
      <c r="P75" s="399"/>
      <c r="Q75" s="398"/>
      <c r="R75" s="399"/>
      <c r="S75" s="398"/>
      <c r="T75" s="399"/>
      <c r="U75" s="398"/>
      <c r="V75" s="399"/>
    </row>
    <row r="76" spans="1:23" ht="18.899999999999999" customHeight="1">
      <c r="A76" s="396" t="s">
        <v>136</v>
      </c>
      <c r="B76" s="397"/>
      <c r="C76" s="354"/>
      <c r="D76" s="355"/>
      <c r="E76" s="355"/>
      <c r="F76" s="370"/>
      <c r="G76" s="398"/>
      <c r="H76" s="399"/>
      <c r="I76" s="398"/>
      <c r="J76" s="399"/>
      <c r="K76" s="398"/>
      <c r="L76" s="400"/>
      <c r="M76" s="398"/>
      <c r="N76" s="399"/>
      <c r="O76" s="398"/>
      <c r="P76" s="399"/>
      <c r="Q76" s="398"/>
      <c r="R76" s="399"/>
      <c r="S76" s="398"/>
      <c r="T76" s="399"/>
      <c r="U76" s="398"/>
      <c r="V76" s="399"/>
    </row>
    <row r="77" spans="1:23" ht="18.899999999999999" customHeight="1">
      <c r="A77" s="366" t="s">
        <v>146</v>
      </c>
      <c r="B77" s="367"/>
      <c r="C77" s="354"/>
      <c r="D77" s="355"/>
      <c r="E77" s="355"/>
      <c r="F77" s="370"/>
      <c r="G77" s="417">
        <f>SUM(G75:G76)</f>
        <v>0</v>
      </c>
      <c r="H77" s="418">
        <f>SUM(H75:H76)</f>
        <v>0</v>
      </c>
      <c r="I77" s="417">
        <f>SUM(I75:I76)</f>
        <v>0</v>
      </c>
      <c r="J77" s="418">
        <f>SUM(J75:J76)</f>
        <v>0</v>
      </c>
      <c r="K77" s="417">
        <f>SUM(K75:K76)</f>
        <v>0</v>
      </c>
      <c r="L77" s="421"/>
      <c r="M77" s="417">
        <f t="shared" ref="M77:V77" si="138">SUM(M75:M76)</f>
        <v>0</v>
      </c>
      <c r="N77" s="418">
        <f t="shared" si="138"/>
        <v>0</v>
      </c>
      <c r="O77" s="417">
        <f t="shared" si="138"/>
        <v>0</v>
      </c>
      <c r="P77" s="418">
        <f t="shared" si="138"/>
        <v>0</v>
      </c>
      <c r="Q77" s="417">
        <f t="shared" si="138"/>
        <v>0</v>
      </c>
      <c r="R77" s="418">
        <f t="shared" si="138"/>
        <v>0</v>
      </c>
      <c r="S77" s="417">
        <f t="shared" si="138"/>
        <v>0</v>
      </c>
      <c r="T77" s="418">
        <f t="shared" si="138"/>
        <v>0</v>
      </c>
      <c r="U77" s="417">
        <f t="shared" si="138"/>
        <v>0</v>
      </c>
      <c r="V77" s="418">
        <f t="shared" si="138"/>
        <v>0</v>
      </c>
    </row>
    <row r="78" spans="1:23" ht="15.75" customHeight="1"/>
    <row r="79" spans="1:23" ht="15.75" customHeight="1"/>
  </sheetData>
  <sheetProtection algorithmName="SHA-512" hashValue="WutFzYBpM5qOntYug5EgTu3ZbnfMDjEzGX6NwEQ/Gxc9RKhpn1X7tbOpcSzLTViROirjjARf8lDeaRsmjWMsqQ==" saltValue="Jc7YS0AG5pUy2jAYFjD3KA==" spinCount="100000" sheet="1" objects="1" scenarios="1"/>
  <mergeCells count="340">
    <mergeCell ref="K36:L36"/>
    <mergeCell ref="M36:N36"/>
    <mergeCell ref="O36:P36"/>
    <mergeCell ref="Q36:R36"/>
    <mergeCell ref="S36:T36"/>
    <mergeCell ref="U36:V36"/>
    <mergeCell ref="I76:J76"/>
    <mergeCell ref="K76:L76"/>
    <mergeCell ref="M76:N76"/>
    <mergeCell ref="O76:P76"/>
    <mergeCell ref="Q76:R76"/>
    <mergeCell ref="S76:T76"/>
    <mergeCell ref="U76:V76"/>
    <mergeCell ref="Q43:R43"/>
    <mergeCell ref="S43:T43"/>
    <mergeCell ref="O75:P75"/>
    <mergeCell ref="Q75:R75"/>
    <mergeCell ref="S75:T75"/>
    <mergeCell ref="U75:V75"/>
    <mergeCell ref="U72:V72"/>
    <mergeCell ref="U74:V74"/>
    <mergeCell ref="S71:T71"/>
    <mergeCell ref="U71:V71"/>
    <mergeCell ref="O72:P72"/>
    <mergeCell ref="A77:B77"/>
    <mergeCell ref="C77:F77"/>
    <mergeCell ref="G77:H77"/>
    <mergeCell ref="I77:J77"/>
    <mergeCell ref="K77:L77"/>
    <mergeCell ref="M77:N77"/>
    <mergeCell ref="O77:P77"/>
    <mergeCell ref="Q77:R77"/>
    <mergeCell ref="S77:T77"/>
    <mergeCell ref="U77:V77"/>
    <mergeCell ref="A47:A49"/>
    <mergeCell ref="C49:F49"/>
    <mergeCell ref="A16:B16"/>
    <mergeCell ref="C54:F54"/>
    <mergeCell ref="A76:B76"/>
    <mergeCell ref="C76:F76"/>
    <mergeCell ref="G76:H76"/>
    <mergeCell ref="A54:B54"/>
    <mergeCell ref="A36:B36"/>
    <mergeCell ref="E36:F36"/>
    <mergeCell ref="G36:H36"/>
    <mergeCell ref="A57:B57"/>
    <mergeCell ref="C53:F53"/>
    <mergeCell ref="C55:F55"/>
    <mergeCell ref="C56:F56"/>
    <mergeCell ref="C57:F57"/>
    <mergeCell ref="O38:P38"/>
    <mergeCell ref="Q38:R38"/>
    <mergeCell ref="S38:T38"/>
    <mergeCell ref="U38:V38"/>
    <mergeCell ref="A52:V52"/>
    <mergeCell ref="A53:B53"/>
    <mergeCell ref="A55:B55"/>
    <mergeCell ref="A56:B56"/>
    <mergeCell ref="C47:F47"/>
    <mergeCell ref="A51:B51"/>
    <mergeCell ref="C51:F51"/>
    <mergeCell ref="A46:B46"/>
    <mergeCell ref="C46:F46"/>
    <mergeCell ref="C48:F48"/>
    <mergeCell ref="A50:B50"/>
    <mergeCell ref="C50:F50"/>
    <mergeCell ref="A18:B18"/>
    <mergeCell ref="A19:B19"/>
    <mergeCell ref="O37:P37"/>
    <mergeCell ref="Q37:R37"/>
    <mergeCell ref="S37:T37"/>
    <mergeCell ref="U37:V37"/>
    <mergeCell ref="A38:B38"/>
    <mergeCell ref="E38:F38"/>
    <mergeCell ref="G38:H38"/>
    <mergeCell ref="I38:J38"/>
    <mergeCell ref="K38:L38"/>
    <mergeCell ref="M38:N38"/>
    <mergeCell ref="O35:P35"/>
    <mergeCell ref="Q35:R35"/>
    <mergeCell ref="S35:T35"/>
    <mergeCell ref="U35:V35"/>
    <mergeCell ref="A35:B35"/>
    <mergeCell ref="E35:F35"/>
    <mergeCell ref="G35:H35"/>
    <mergeCell ref="I35:J35"/>
    <mergeCell ref="K35:L35"/>
    <mergeCell ref="M35:N35"/>
    <mergeCell ref="Q32:R32"/>
    <mergeCell ref="I36:J36"/>
    <mergeCell ref="A37:B37"/>
    <mergeCell ref="E37:F37"/>
    <mergeCell ref="G37:H37"/>
    <mergeCell ref="I37:J37"/>
    <mergeCell ref="K37:L37"/>
    <mergeCell ref="M37:N37"/>
    <mergeCell ref="A75:B75"/>
    <mergeCell ref="C75:F75"/>
    <mergeCell ref="G75:H75"/>
    <mergeCell ref="I75:J75"/>
    <mergeCell ref="K75:L75"/>
    <mergeCell ref="M75:N75"/>
    <mergeCell ref="D73:F73"/>
    <mergeCell ref="A74:B74"/>
    <mergeCell ref="C72:F72"/>
    <mergeCell ref="G72:H72"/>
    <mergeCell ref="I72:J72"/>
    <mergeCell ref="K72:L72"/>
    <mergeCell ref="M72:N72"/>
    <mergeCell ref="A68:A71"/>
    <mergeCell ref="G71:H71"/>
    <mergeCell ref="I71:J71"/>
    <mergeCell ref="K71:L71"/>
    <mergeCell ref="M71:N71"/>
    <mergeCell ref="Q72:R72"/>
    <mergeCell ref="S72:T72"/>
    <mergeCell ref="Q70:R70"/>
    <mergeCell ref="S70:T70"/>
    <mergeCell ref="U70:V70"/>
    <mergeCell ref="U68:V68"/>
    <mergeCell ref="C69:F69"/>
    <mergeCell ref="G69:H69"/>
    <mergeCell ref="I69:J69"/>
    <mergeCell ref="K69:L69"/>
    <mergeCell ref="M69:N69"/>
    <mergeCell ref="O69:P69"/>
    <mergeCell ref="Q69:R69"/>
    <mergeCell ref="S69:T69"/>
    <mergeCell ref="U69:V69"/>
    <mergeCell ref="C68:F68"/>
    <mergeCell ref="G68:H68"/>
    <mergeCell ref="I68:J68"/>
    <mergeCell ref="K68:L68"/>
    <mergeCell ref="M68:N68"/>
    <mergeCell ref="O68:P68"/>
    <mergeCell ref="Q68:R68"/>
    <mergeCell ref="S68:T68"/>
    <mergeCell ref="C71:F71"/>
    <mergeCell ref="O71:P71"/>
    <mergeCell ref="Q71:R71"/>
    <mergeCell ref="C70:F70"/>
    <mergeCell ref="G70:H70"/>
    <mergeCell ref="I70:J70"/>
    <mergeCell ref="K70:L70"/>
    <mergeCell ref="M70:N70"/>
    <mergeCell ref="O70:P70"/>
    <mergeCell ref="C67:F67"/>
    <mergeCell ref="G67:H67"/>
    <mergeCell ref="I67:J67"/>
    <mergeCell ref="K67:L67"/>
    <mergeCell ref="M67:N67"/>
    <mergeCell ref="O67:P67"/>
    <mergeCell ref="Q67:R67"/>
    <mergeCell ref="S67:T67"/>
    <mergeCell ref="U67:V67"/>
    <mergeCell ref="C66:F66"/>
    <mergeCell ref="G66:H66"/>
    <mergeCell ref="I66:J66"/>
    <mergeCell ref="K66:L66"/>
    <mergeCell ref="M66:N66"/>
    <mergeCell ref="O66:P66"/>
    <mergeCell ref="Q66:R66"/>
    <mergeCell ref="S66:T66"/>
    <mergeCell ref="U66:V66"/>
    <mergeCell ref="S64:T64"/>
    <mergeCell ref="U64:V64"/>
    <mergeCell ref="C65:F65"/>
    <mergeCell ref="G65:H65"/>
    <mergeCell ref="I65:J65"/>
    <mergeCell ref="K65:L65"/>
    <mergeCell ref="M65:N65"/>
    <mergeCell ref="O65:P65"/>
    <mergeCell ref="Q65:R65"/>
    <mergeCell ref="S65:T65"/>
    <mergeCell ref="U65:V65"/>
    <mergeCell ref="A63:A66"/>
    <mergeCell ref="B63:B65"/>
    <mergeCell ref="C63:F63"/>
    <mergeCell ref="G63:H63"/>
    <mergeCell ref="I63:J63"/>
    <mergeCell ref="K63:L63"/>
    <mergeCell ref="A58:V58"/>
    <mergeCell ref="A59:A61"/>
    <mergeCell ref="C59:F59"/>
    <mergeCell ref="C60:F60"/>
    <mergeCell ref="C61:F61"/>
    <mergeCell ref="A62:V62"/>
    <mergeCell ref="M63:N63"/>
    <mergeCell ref="O63:P63"/>
    <mergeCell ref="Q63:R63"/>
    <mergeCell ref="S63:T63"/>
    <mergeCell ref="U63:V63"/>
    <mergeCell ref="C64:F64"/>
    <mergeCell ref="G64:H64"/>
    <mergeCell ref="I64:J64"/>
    <mergeCell ref="K64:L64"/>
    <mergeCell ref="M64:N64"/>
    <mergeCell ref="O64:P64"/>
    <mergeCell ref="Q64:R64"/>
    <mergeCell ref="A44:B44"/>
    <mergeCell ref="C44:F44"/>
    <mergeCell ref="A45:B45"/>
    <mergeCell ref="C45:F45"/>
    <mergeCell ref="M42:N42"/>
    <mergeCell ref="O42:P42"/>
    <mergeCell ref="Q42:R42"/>
    <mergeCell ref="S42:T42"/>
    <mergeCell ref="U42:V42"/>
    <mergeCell ref="G43:H43"/>
    <mergeCell ref="I43:J43"/>
    <mergeCell ref="K43:L43"/>
    <mergeCell ref="M43:N43"/>
    <mergeCell ref="O43:P43"/>
    <mergeCell ref="O39:P39"/>
    <mergeCell ref="Q39:R39"/>
    <mergeCell ref="S39:T39"/>
    <mergeCell ref="U39:V39"/>
    <mergeCell ref="U41:V41"/>
    <mergeCell ref="A42:B43"/>
    <mergeCell ref="C42:F43"/>
    <mergeCell ref="G42:H42"/>
    <mergeCell ref="I42:J42"/>
    <mergeCell ref="K42:L42"/>
    <mergeCell ref="A39:B39"/>
    <mergeCell ref="E39:F39"/>
    <mergeCell ref="G39:H39"/>
    <mergeCell ref="I39:J39"/>
    <mergeCell ref="K39:L39"/>
    <mergeCell ref="M39:N39"/>
    <mergeCell ref="U43:V43"/>
    <mergeCell ref="S32:T32"/>
    <mergeCell ref="U32:V32"/>
    <mergeCell ref="D33:F33"/>
    <mergeCell ref="A34:F34"/>
    <mergeCell ref="U34:V34"/>
    <mergeCell ref="C32:F32"/>
    <mergeCell ref="G32:H32"/>
    <mergeCell ref="I32:J32"/>
    <mergeCell ref="K32:L32"/>
    <mergeCell ref="M32:N32"/>
    <mergeCell ref="O32:P32"/>
    <mergeCell ref="C31:F31"/>
    <mergeCell ref="G31:H31"/>
    <mergeCell ref="I31:J31"/>
    <mergeCell ref="K31:L31"/>
    <mergeCell ref="M31:N31"/>
    <mergeCell ref="O31:P31"/>
    <mergeCell ref="Q31:R31"/>
    <mergeCell ref="S31:T31"/>
    <mergeCell ref="U31:V31"/>
    <mergeCell ref="Q29:R29"/>
    <mergeCell ref="S29:T29"/>
    <mergeCell ref="U29:V29"/>
    <mergeCell ref="C30:F30"/>
    <mergeCell ref="G30:H30"/>
    <mergeCell ref="I30:J30"/>
    <mergeCell ref="K30:L30"/>
    <mergeCell ref="M30:N30"/>
    <mergeCell ref="O30:P30"/>
    <mergeCell ref="Q30:R30"/>
    <mergeCell ref="S30:T30"/>
    <mergeCell ref="U30:V30"/>
    <mergeCell ref="G27:H27"/>
    <mergeCell ref="I27:J27"/>
    <mergeCell ref="K27:L27"/>
    <mergeCell ref="M27:N27"/>
    <mergeCell ref="O27:P27"/>
    <mergeCell ref="Q27:R27"/>
    <mergeCell ref="S27:T27"/>
    <mergeCell ref="U27:V27"/>
    <mergeCell ref="A28:A31"/>
    <mergeCell ref="C28:F28"/>
    <mergeCell ref="G28:H28"/>
    <mergeCell ref="I28:J28"/>
    <mergeCell ref="K28:L28"/>
    <mergeCell ref="M28:N28"/>
    <mergeCell ref="O28:P28"/>
    <mergeCell ref="Q28:R28"/>
    <mergeCell ref="S28:T28"/>
    <mergeCell ref="U28:V28"/>
    <mergeCell ref="C29:F29"/>
    <mergeCell ref="G29:H29"/>
    <mergeCell ref="I29:J29"/>
    <mergeCell ref="K29:L29"/>
    <mergeCell ref="M29:N29"/>
    <mergeCell ref="O29:P29"/>
    <mergeCell ref="A17:B17"/>
    <mergeCell ref="A20:V20"/>
    <mergeCell ref="A21:A23"/>
    <mergeCell ref="A24:V24"/>
    <mergeCell ref="A25:A27"/>
    <mergeCell ref="E25:F25"/>
    <mergeCell ref="G25:H25"/>
    <mergeCell ref="I25:J25"/>
    <mergeCell ref="K25:L25"/>
    <mergeCell ref="M25:N25"/>
    <mergeCell ref="O25:P25"/>
    <mergeCell ref="Q25:R25"/>
    <mergeCell ref="S25:T25"/>
    <mergeCell ref="U25:V25"/>
    <mergeCell ref="E26:F26"/>
    <mergeCell ref="G26:H26"/>
    <mergeCell ref="I26:J26"/>
    <mergeCell ref="K26:L26"/>
    <mergeCell ref="M26:N26"/>
    <mergeCell ref="O26:P26"/>
    <mergeCell ref="Q26:R26"/>
    <mergeCell ref="S26:T26"/>
    <mergeCell ref="U26:V26"/>
    <mergeCell ref="E27:F27"/>
    <mergeCell ref="A12:B12"/>
    <mergeCell ref="A13:B13"/>
    <mergeCell ref="A14:V14"/>
    <mergeCell ref="A15:B15"/>
    <mergeCell ref="S5:T5"/>
    <mergeCell ref="U5:V5"/>
    <mergeCell ref="A6:B6"/>
    <mergeCell ref="A7:B7"/>
    <mergeCell ref="A8:B8"/>
    <mergeCell ref="A9:A11"/>
    <mergeCell ref="O2:P2"/>
    <mergeCell ref="Q2:U2"/>
    <mergeCell ref="U3:V3"/>
    <mergeCell ref="A4:B5"/>
    <mergeCell ref="E4:F4"/>
    <mergeCell ref="G4:H4"/>
    <mergeCell ref="I4:J4"/>
    <mergeCell ref="K4:L4"/>
    <mergeCell ref="M4:N4"/>
    <mergeCell ref="O4:P4"/>
    <mergeCell ref="Q4:R4"/>
    <mergeCell ref="S4:T4"/>
    <mergeCell ref="U4:V4"/>
    <mergeCell ref="E5:F5"/>
    <mergeCell ref="G5:H5"/>
    <mergeCell ref="I5:J5"/>
    <mergeCell ref="K5:L5"/>
    <mergeCell ref="M5:N5"/>
    <mergeCell ref="O5:P5"/>
    <mergeCell ref="Q5:R5"/>
  </mergeCells>
  <phoneticPr fontId="2"/>
  <dataValidations count="1">
    <dataValidation type="whole" allowBlank="1" showInputMessage="1" showErrorMessage="1" error="小数点以下は入力できません。千円単位で入力してください。" sqref="C27:F27 G6:G13 G21:G23 M21:M23 U21:U23 O21:O23 S21:S23 Q21:Q23 I21:I23 K21:K23 C15:E19 C66:D72 C21:E23 G63:V72 C35:D38 C28:C32 D29:D32 K53:K57 M53:M57 G53:G57 U53:U57 O53:O57 S53:S57 Q53:Q57 I53:I57 G25:V32 G59:G61 M59:M61 U59:U61 O59:O61 S59:S61 Q59:Q61 I59:I61 K59:K61 C59:D61 G44:G51 K6:K13 I6:I13 Q6:Q13 S6:S13 O6:O13 U6:U13 M6:M13 K15:K19 M15:M19 G15:G19 U15:U19 O15:O19 S15:S19 Q15:Q19 I15:I19 C75:D77 C25:D26 C53:D57 C6:E13 C44:D51 K44:K51 I44:I51 Q44:Q51 S44:S51 O44:O51 U44:U51 M44:M51 G38:V38">
      <formula1>-10000000000</formula1>
      <formula2>10000000000</formula2>
    </dataValidation>
  </dataValidations>
  <printOptions horizontalCentered="1" verticalCentered="1"/>
  <pageMargins left="0.39370078740157483" right="0.19685039370078741" top="0.39370078740157483" bottom="0.39370078740157483" header="0" footer="0"/>
  <pageSetup paperSize="9" scale="57"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FF"/>
  </sheetPr>
  <dimension ref="B1:R52"/>
  <sheetViews>
    <sheetView showGridLines="0" view="pageBreakPreview" zoomScale="75" zoomScaleNormal="100" zoomScaleSheetLayoutView="75" workbookViewId="0">
      <pane xSplit="3" ySplit="4" topLeftCell="D5" activePane="bottomRight" state="frozen"/>
      <selection pane="topRight" activeCell="D1" sqref="D1"/>
      <selection pane="bottomLeft" activeCell="A5" sqref="A5"/>
      <selection pane="bottomRight"/>
    </sheetView>
  </sheetViews>
  <sheetFormatPr defaultColWidth="10.33203125" defaultRowHeight="14.4"/>
  <cols>
    <col min="1" max="1" width="2" style="35" customWidth="1"/>
    <col min="2" max="2" width="3" style="35" customWidth="1"/>
    <col min="3" max="3" width="21.109375" style="35" customWidth="1"/>
    <col min="4" max="14" width="11.33203125" style="35" customWidth="1"/>
    <col min="15" max="16384" width="10.33203125" style="35"/>
  </cols>
  <sheetData>
    <row r="1" spans="2:16" ht="21" customHeight="1">
      <c r="M1" s="425" t="s">
        <v>69</v>
      </c>
      <c r="N1" s="425"/>
    </row>
    <row r="2" spans="2:16" ht="21" customHeight="1">
      <c r="B2" s="431" t="s">
        <v>97</v>
      </c>
      <c r="C2" s="431"/>
      <c r="D2" s="431"/>
      <c r="E2" s="431"/>
      <c r="F2" s="431"/>
      <c r="G2" s="431"/>
      <c r="H2"/>
      <c r="I2"/>
      <c r="J2"/>
      <c r="K2"/>
      <c r="L2"/>
      <c r="M2"/>
      <c r="N2" s="3" t="s">
        <v>9</v>
      </c>
      <c r="O2"/>
      <c r="P2"/>
    </row>
    <row r="3" spans="2:16">
      <c r="B3" s="427"/>
      <c r="C3" s="428"/>
      <c r="D3" s="44" t="s">
        <v>44</v>
      </c>
      <c r="E3" s="44" t="s">
        <v>43</v>
      </c>
      <c r="F3" s="44" t="s">
        <v>0</v>
      </c>
      <c r="G3" s="44" t="s">
        <v>4</v>
      </c>
      <c r="H3" s="44" t="s">
        <v>5</v>
      </c>
      <c r="I3" s="44" t="s">
        <v>6</v>
      </c>
      <c r="J3" s="44" t="s">
        <v>7</v>
      </c>
      <c r="K3" s="44" t="s">
        <v>8</v>
      </c>
      <c r="L3" s="44" t="s">
        <v>80</v>
      </c>
      <c r="M3" s="44" t="s">
        <v>81</v>
      </c>
      <c r="N3" s="44" t="s">
        <v>82</v>
      </c>
      <c r="O3"/>
      <c r="P3"/>
    </row>
    <row r="4" spans="2:16">
      <c r="B4" s="429"/>
      <c r="C4" s="430"/>
      <c r="D4" s="45" t="str">
        <f>'過去３期決算実績（入力１）'!D6</f>
        <v>( 年12月期)</v>
      </c>
      <c r="E4" s="45" t="str">
        <f>'過去３期決算実績（入力１）'!E6</f>
        <v>( 年12月期)</v>
      </c>
      <c r="F4" s="45" t="str">
        <f>'過去３期決算実績（入力１）'!F6</f>
        <v>( 年12月期)</v>
      </c>
      <c r="G4" s="45" t="str">
        <f>'計画数値データ (入力2)'!G5</f>
        <v>( 年12月期)</v>
      </c>
      <c r="H4" s="45" t="str">
        <f>'計画数値データ (入力2)'!I5</f>
        <v>( 年12月期)</v>
      </c>
      <c r="I4" s="45" t="str">
        <f>'計画数値データ (入力2)'!K5</f>
        <v>( 年12月期)</v>
      </c>
      <c r="J4" s="45" t="str">
        <f>'計画数値データ (入力2)'!M5</f>
        <v>( 年12月期)</v>
      </c>
      <c r="K4" s="45" t="str">
        <f>'計画数値データ (入力2)'!O5</f>
        <v>( 年12月期)</v>
      </c>
      <c r="L4" s="45" t="str">
        <f>'計画数値データ (入力2)'!Q5</f>
        <v>( 年12月期)</v>
      </c>
      <c r="M4" s="45" t="str">
        <f>'計画数値データ (入力2)'!S5</f>
        <v>( 年12月期)</v>
      </c>
      <c r="N4" s="45" t="str">
        <f>'計画数値データ (入力2)'!U5</f>
        <v>( 年12月期)</v>
      </c>
      <c r="O4"/>
      <c r="P4"/>
    </row>
    <row r="5" spans="2:16" ht="16.5" customHeight="1">
      <c r="B5" s="315" t="s">
        <v>91</v>
      </c>
      <c r="C5" s="316"/>
      <c r="D5" s="103">
        <f>'計画数値データ (入力2)'!C6</f>
        <v>0</v>
      </c>
      <c r="E5" s="103">
        <f>'計画数値データ (入力2)'!D6</f>
        <v>0</v>
      </c>
      <c r="F5" s="103">
        <f>'計画数値データ (入力2)'!E6</f>
        <v>0</v>
      </c>
      <c r="G5" s="103">
        <f>'計画数値データ (入力2)'!G6+'計画数値データ (入力2)'!G44</f>
        <v>0</v>
      </c>
      <c r="H5" s="103">
        <f>'計画数値データ (入力2)'!I6+'計画数値データ (入力2)'!I44</f>
        <v>0</v>
      </c>
      <c r="I5" s="103">
        <f>'計画数値データ (入力2)'!K6+'計画数値データ (入力2)'!K44</f>
        <v>0</v>
      </c>
      <c r="J5" s="103">
        <f>'計画数値データ (入力2)'!M6+'計画数値データ (入力2)'!M44</f>
        <v>0</v>
      </c>
      <c r="K5" s="103">
        <f>'計画数値データ (入力2)'!O6+'計画数値データ (入力2)'!O44</f>
        <v>0</v>
      </c>
      <c r="L5" s="103">
        <f>'計画数値データ (入力2)'!Q6+'計画数値データ (入力2)'!Q44</f>
        <v>0</v>
      </c>
      <c r="M5" s="103">
        <f>'計画数値データ (入力2)'!S6+'計画数値データ (入力2)'!S44</f>
        <v>0</v>
      </c>
      <c r="N5" s="103">
        <f>'計画数値データ (入力2)'!U6+'計画数値データ (入力2)'!U44</f>
        <v>0</v>
      </c>
      <c r="O5"/>
      <c r="P5"/>
    </row>
    <row r="6" spans="2:16" ht="16.5" customHeight="1">
      <c r="B6" s="319" t="s">
        <v>150</v>
      </c>
      <c r="C6" s="320"/>
      <c r="D6" s="103">
        <f>'計画数値データ (入力2)'!C7</f>
        <v>0</v>
      </c>
      <c r="E6" s="103">
        <f>'計画数値データ (入力2)'!D7</f>
        <v>0</v>
      </c>
      <c r="F6" s="103">
        <f>'計画数値データ (入力2)'!E7</f>
        <v>0</v>
      </c>
      <c r="G6" s="103">
        <f>'計画数値データ (入力2)'!G7+'計画数値データ (入力2)'!G45</f>
        <v>0</v>
      </c>
      <c r="H6" s="103">
        <f>'計画数値データ (入力2)'!I7+'計画数値データ (入力2)'!I45</f>
        <v>0</v>
      </c>
      <c r="I6" s="103">
        <f>'計画数値データ (入力2)'!K7+'計画数値データ (入力2)'!K45</f>
        <v>0</v>
      </c>
      <c r="J6" s="103">
        <f>'計画数値データ (入力2)'!M7+'計画数値データ (入力2)'!M45</f>
        <v>0</v>
      </c>
      <c r="K6" s="103">
        <f>'計画数値データ (入力2)'!O7+'計画数値データ (入力2)'!O45</f>
        <v>0</v>
      </c>
      <c r="L6" s="103">
        <f>'計画数値データ (入力2)'!Q7+'計画数値データ (入力2)'!Q45</f>
        <v>0</v>
      </c>
      <c r="M6" s="103">
        <f>'計画数値データ (入力2)'!S7+'計画数値データ (入力2)'!S45</f>
        <v>0</v>
      </c>
      <c r="N6" s="103">
        <f>'計画数値データ (入力2)'!U7+'計画数値データ (入力2)'!U45</f>
        <v>0</v>
      </c>
      <c r="O6" s="2"/>
      <c r="P6"/>
    </row>
    <row r="7" spans="2:16" ht="16.5" customHeight="1">
      <c r="B7" s="315" t="s">
        <v>111</v>
      </c>
      <c r="C7" s="316"/>
      <c r="D7" s="105">
        <f t="shared" ref="D7:N7" si="0">ROUND((D5-D6),0)</f>
        <v>0</v>
      </c>
      <c r="E7" s="105">
        <f t="shared" si="0"/>
        <v>0</v>
      </c>
      <c r="F7" s="105">
        <f t="shared" si="0"/>
        <v>0</v>
      </c>
      <c r="G7" s="105">
        <f t="shared" si="0"/>
        <v>0</v>
      </c>
      <c r="H7" s="105">
        <f t="shared" si="0"/>
        <v>0</v>
      </c>
      <c r="I7" s="105">
        <f t="shared" si="0"/>
        <v>0</v>
      </c>
      <c r="J7" s="105">
        <f t="shared" si="0"/>
        <v>0</v>
      </c>
      <c r="K7" s="105">
        <f t="shared" si="0"/>
        <v>0</v>
      </c>
      <c r="L7" s="105">
        <f t="shared" si="0"/>
        <v>0</v>
      </c>
      <c r="M7" s="105">
        <f t="shared" si="0"/>
        <v>0</v>
      </c>
      <c r="N7" s="105">
        <f t="shared" si="0"/>
        <v>0</v>
      </c>
      <c r="O7"/>
      <c r="P7"/>
    </row>
    <row r="8" spans="2:16" ht="16.5" customHeight="1">
      <c r="B8" s="321" t="s">
        <v>143</v>
      </c>
      <c r="C8" s="229" t="s">
        <v>141</v>
      </c>
      <c r="D8" s="104">
        <f>'計画数値データ (入力2)'!C9</f>
        <v>0</v>
      </c>
      <c r="E8" s="104">
        <f>'計画数値データ (入力2)'!D9</f>
        <v>0</v>
      </c>
      <c r="F8" s="104">
        <f>'計画数値データ (入力2)'!E9</f>
        <v>0</v>
      </c>
      <c r="G8" s="104">
        <f>'計画数値データ (入力2)'!G9+'計画数値データ (入力2)'!G47</f>
        <v>0</v>
      </c>
      <c r="H8" s="104">
        <f>'計画数値データ (入力2)'!I9+'計画数値データ (入力2)'!I47</f>
        <v>0</v>
      </c>
      <c r="I8" s="104">
        <f>'計画数値データ (入力2)'!K9+'計画数値データ (入力2)'!K47</f>
        <v>0</v>
      </c>
      <c r="J8" s="104">
        <f>'計画数値データ (入力2)'!M9+'計画数値データ (入力2)'!M47</f>
        <v>0</v>
      </c>
      <c r="K8" s="104">
        <f>'計画数値データ (入力2)'!O9+'計画数値データ (入力2)'!O47</f>
        <v>0</v>
      </c>
      <c r="L8" s="104">
        <f>'計画数値データ (入力2)'!Q9+'計画数値データ (入力2)'!Q47</f>
        <v>0</v>
      </c>
      <c r="M8" s="104">
        <f>'計画数値データ (入力2)'!S9+'計画数値データ (入力2)'!S47</f>
        <v>0</v>
      </c>
      <c r="N8" s="104">
        <f>'計画数値データ (入力2)'!U9+'計画数値データ (入力2)'!U47</f>
        <v>0</v>
      </c>
      <c r="O8"/>
      <c r="P8"/>
    </row>
    <row r="9" spans="2:16" ht="16.5" customHeight="1">
      <c r="B9" s="322"/>
      <c r="C9" s="237" t="s">
        <v>140</v>
      </c>
      <c r="D9" s="104">
        <f>'計画数値データ (入力2)'!C10</f>
        <v>0</v>
      </c>
      <c r="E9" s="104">
        <f>'計画数値データ (入力2)'!D10</f>
        <v>0</v>
      </c>
      <c r="F9" s="104">
        <f>'計画数値データ (入力2)'!E10</f>
        <v>0</v>
      </c>
      <c r="G9" s="104">
        <f>'計画数値データ (入力2)'!G10+'計画数値データ (入力2)'!G48</f>
        <v>0</v>
      </c>
      <c r="H9" s="104">
        <f>'計画数値データ (入力2)'!I10+'計画数値データ (入力2)'!I48</f>
        <v>0</v>
      </c>
      <c r="I9" s="104">
        <f>'計画数値データ (入力2)'!K10+'計画数値データ (入力2)'!K48</f>
        <v>0</v>
      </c>
      <c r="J9" s="104">
        <f>'計画数値データ (入力2)'!M10+'計画数値データ (入力2)'!M48</f>
        <v>0</v>
      </c>
      <c r="K9" s="104">
        <f>'計画数値データ (入力2)'!O10+'計画数値データ (入力2)'!O48</f>
        <v>0</v>
      </c>
      <c r="L9" s="104">
        <f>'計画数値データ (入力2)'!Q10+'計画数値データ (入力2)'!Q48</f>
        <v>0</v>
      </c>
      <c r="M9" s="104">
        <f>'計画数値データ (入力2)'!S10+'計画数値データ (入力2)'!S48</f>
        <v>0</v>
      </c>
      <c r="N9" s="104">
        <f>'計画数値データ (入力2)'!U10+'計画数値データ (入力2)'!U48</f>
        <v>0</v>
      </c>
      <c r="O9"/>
      <c r="P9"/>
    </row>
    <row r="10" spans="2:16" ht="16.5" customHeight="1">
      <c r="B10" s="323"/>
      <c r="C10" s="230" t="s">
        <v>137</v>
      </c>
      <c r="D10" s="106">
        <f t="shared" ref="D10:N10" si="1">ROUND(SUM(D8:D9),0)</f>
        <v>0</v>
      </c>
      <c r="E10" s="106">
        <f t="shared" si="1"/>
        <v>0</v>
      </c>
      <c r="F10" s="106">
        <f t="shared" si="1"/>
        <v>0</v>
      </c>
      <c r="G10" s="106">
        <f t="shared" si="1"/>
        <v>0</v>
      </c>
      <c r="H10" s="106">
        <f t="shared" si="1"/>
        <v>0</v>
      </c>
      <c r="I10" s="106">
        <f t="shared" si="1"/>
        <v>0</v>
      </c>
      <c r="J10" s="106">
        <f t="shared" si="1"/>
        <v>0</v>
      </c>
      <c r="K10" s="106">
        <f t="shared" si="1"/>
        <v>0</v>
      </c>
      <c r="L10" s="106">
        <f t="shared" si="1"/>
        <v>0</v>
      </c>
      <c r="M10" s="106">
        <f t="shared" si="1"/>
        <v>0</v>
      </c>
      <c r="N10" s="106">
        <f t="shared" si="1"/>
        <v>0</v>
      </c>
      <c r="O10"/>
      <c r="P10"/>
    </row>
    <row r="11" spans="2:16" ht="16.5" customHeight="1">
      <c r="B11" s="315" t="s">
        <v>2</v>
      </c>
      <c r="C11" s="316"/>
      <c r="D11" s="106">
        <f>ROUND((D7-D8),0)</f>
        <v>0</v>
      </c>
      <c r="E11" s="106">
        <f t="shared" ref="E11:N11" si="2">ROUND((E7-E8),0)</f>
        <v>0</v>
      </c>
      <c r="F11" s="106">
        <f t="shared" si="2"/>
        <v>0</v>
      </c>
      <c r="G11" s="106">
        <f t="shared" si="2"/>
        <v>0</v>
      </c>
      <c r="H11" s="106">
        <f t="shared" si="2"/>
        <v>0</v>
      </c>
      <c r="I11" s="106">
        <f t="shared" si="2"/>
        <v>0</v>
      </c>
      <c r="J11" s="106">
        <f t="shared" si="2"/>
        <v>0</v>
      </c>
      <c r="K11" s="106">
        <f t="shared" si="2"/>
        <v>0</v>
      </c>
      <c r="L11" s="106">
        <f t="shared" si="2"/>
        <v>0</v>
      </c>
      <c r="M11" s="106">
        <f t="shared" si="2"/>
        <v>0</v>
      </c>
      <c r="N11" s="106">
        <f t="shared" si="2"/>
        <v>0</v>
      </c>
      <c r="O11" s="1"/>
      <c r="P11"/>
    </row>
    <row r="12" spans="2:16" ht="16.5" customHeight="1">
      <c r="B12" s="315" t="s">
        <v>152</v>
      </c>
      <c r="C12" s="316"/>
      <c r="D12" s="106">
        <f t="shared" ref="D12:N12" si="3">D7-D10</f>
        <v>0</v>
      </c>
      <c r="E12" s="106">
        <f t="shared" si="3"/>
        <v>0</v>
      </c>
      <c r="F12" s="106">
        <f t="shared" si="3"/>
        <v>0</v>
      </c>
      <c r="G12" s="106">
        <f t="shared" si="3"/>
        <v>0</v>
      </c>
      <c r="H12" s="106">
        <f t="shared" si="3"/>
        <v>0</v>
      </c>
      <c r="I12" s="106">
        <f t="shared" si="3"/>
        <v>0</v>
      </c>
      <c r="J12" s="106">
        <f t="shared" si="3"/>
        <v>0</v>
      </c>
      <c r="K12" s="106">
        <f t="shared" si="3"/>
        <v>0</v>
      </c>
      <c r="L12" s="106">
        <f t="shared" si="3"/>
        <v>0</v>
      </c>
      <c r="M12" s="106">
        <f t="shared" si="3"/>
        <v>0</v>
      </c>
      <c r="N12" s="106">
        <f t="shared" si="3"/>
        <v>0</v>
      </c>
      <c r="O12" s="1"/>
      <c r="P12"/>
    </row>
    <row r="13" spans="2:16" ht="16.5" customHeight="1">
      <c r="B13" s="432"/>
      <c r="C13" s="432"/>
      <c r="D13" s="248"/>
      <c r="E13" s="248"/>
      <c r="F13" s="248"/>
      <c r="G13" s="248"/>
      <c r="H13" s="248"/>
      <c r="I13" s="248"/>
      <c r="J13" s="248"/>
      <c r="K13" s="248"/>
      <c r="L13" s="248"/>
      <c r="M13" s="248"/>
      <c r="N13" s="248"/>
      <c r="O13" s="1"/>
      <c r="P13"/>
    </row>
    <row r="14" spans="2:16" ht="16.5" customHeight="1">
      <c r="B14" s="434" t="s">
        <v>151</v>
      </c>
      <c r="C14" s="434"/>
      <c r="D14" s="435"/>
      <c r="E14" s="248"/>
      <c r="F14" s="248"/>
      <c r="G14" s="248"/>
      <c r="H14" s="248"/>
      <c r="I14" s="248"/>
      <c r="J14" s="248"/>
      <c r="K14" s="248"/>
      <c r="L14" s="248"/>
      <c r="M14" s="248"/>
      <c r="N14" s="248"/>
      <c r="O14" s="1"/>
      <c r="P14"/>
    </row>
    <row r="15" spans="2:16" ht="16.5" customHeight="1">
      <c r="B15" s="319" t="s">
        <v>107</v>
      </c>
      <c r="C15" s="433"/>
      <c r="D15" s="250">
        <f>'計画数値データ (入力2)'!C15</f>
        <v>0</v>
      </c>
      <c r="E15" s="250">
        <f>'計画数値データ (入力2)'!D15</f>
        <v>0</v>
      </c>
      <c r="F15" s="250">
        <f>'計画数値データ (入力2)'!E15</f>
        <v>0</v>
      </c>
      <c r="G15" s="250">
        <f>'計画数値データ (入力2)'!G15+'計画数値データ (入力2)'!G53</f>
        <v>0</v>
      </c>
      <c r="H15" s="250">
        <f>'計画数値データ (入力2)'!I15+'計画数値データ (入力2)'!I53</f>
        <v>0</v>
      </c>
      <c r="I15" s="250">
        <f>'計画数値データ (入力2)'!K15+'計画数値データ (入力2)'!K53</f>
        <v>0</v>
      </c>
      <c r="J15" s="250">
        <f>'計画数値データ (入力2)'!M15+'計画数値データ (入力2)'!M53</f>
        <v>0</v>
      </c>
      <c r="K15" s="250">
        <f>'計画数値データ (入力2)'!O15+'計画数値データ (入力2)'!O53</f>
        <v>0</v>
      </c>
      <c r="L15" s="250">
        <f>'計画数値データ (入力2)'!Q15+'計画数値データ (入力2)'!Q53</f>
        <v>0</v>
      </c>
      <c r="M15" s="250">
        <f>'計画数値データ (入力2)'!S15+'計画数値データ (入力2)'!S53</f>
        <v>0</v>
      </c>
      <c r="N15" s="250">
        <f>'計画数値データ (入力2)'!U15+'計画数値データ (入力2)'!U53</f>
        <v>0</v>
      </c>
      <c r="O15" s="1"/>
      <c r="P15"/>
    </row>
    <row r="16" spans="2:16" ht="16.5" customHeight="1">
      <c r="B16" s="319" t="s">
        <v>144</v>
      </c>
      <c r="C16" s="433"/>
      <c r="D16" s="250">
        <f>'計画数値データ (入力2)'!C16</f>
        <v>0</v>
      </c>
      <c r="E16" s="250">
        <f>'計画数値データ (入力2)'!D16</f>
        <v>0</v>
      </c>
      <c r="F16" s="250">
        <f>'計画数値データ (入力2)'!E16</f>
        <v>0</v>
      </c>
      <c r="G16" s="250">
        <f>'計画数値データ (入力2)'!G16+'計画数値データ (入力2)'!G54</f>
        <v>0</v>
      </c>
      <c r="H16" s="250">
        <f>'計画数値データ (入力2)'!I16+'計画数値データ (入力2)'!I54</f>
        <v>0</v>
      </c>
      <c r="I16" s="250">
        <f>'計画数値データ (入力2)'!K16+'計画数値データ (入力2)'!K54</f>
        <v>0</v>
      </c>
      <c r="J16" s="250">
        <f>'計画数値データ (入力2)'!M16+'計画数値データ (入力2)'!M54</f>
        <v>0</v>
      </c>
      <c r="K16" s="250">
        <f>'計画数値データ (入力2)'!O16+'計画数値データ (入力2)'!O54</f>
        <v>0</v>
      </c>
      <c r="L16" s="250">
        <f>'計画数値データ (入力2)'!Q16+'計画数値データ (入力2)'!Q54</f>
        <v>0</v>
      </c>
      <c r="M16" s="250">
        <f>'計画数値データ (入力2)'!S16+'計画数値データ (入力2)'!S54</f>
        <v>0</v>
      </c>
      <c r="N16" s="250">
        <f>'計画数値データ (入力2)'!U16+'計画数値データ (入力2)'!U54</f>
        <v>0</v>
      </c>
      <c r="O16" s="1"/>
      <c r="P16"/>
    </row>
    <row r="17" spans="2:16" ht="16.5" customHeight="1">
      <c r="B17" s="319" t="s">
        <v>132</v>
      </c>
      <c r="C17" s="433"/>
      <c r="D17" s="250">
        <f>'計画数値データ (入力2)'!C17</f>
        <v>0</v>
      </c>
      <c r="E17" s="250">
        <f>'計画数値データ (入力2)'!D17</f>
        <v>0</v>
      </c>
      <c r="F17" s="250">
        <f>'計画数値データ (入力2)'!E17</f>
        <v>0</v>
      </c>
      <c r="G17" s="250">
        <f>'計画数値データ (入力2)'!G17+'計画数値データ (入力2)'!G55</f>
        <v>0</v>
      </c>
      <c r="H17" s="250">
        <f>'計画数値データ (入力2)'!I17+'計画数値データ (入力2)'!I55</f>
        <v>0</v>
      </c>
      <c r="I17" s="250">
        <f>'計画数値データ (入力2)'!K17+'計画数値データ (入力2)'!K55</f>
        <v>0</v>
      </c>
      <c r="J17" s="250">
        <f>'計画数値データ (入力2)'!M17+'計画数値データ (入力2)'!M55</f>
        <v>0</v>
      </c>
      <c r="K17" s="250">
        <f>'計画数値データ (入力2)'!O17+'計画数値データ (入力2)'!O55</f>
        <v>0</v>
      </c>
      <c r="L17" s="250">
        <f>'計画数値データ (入力2)'!Q17+'計画数値データ (入力2)'!Q55</f>
        <v>0</v>
      </c>
      <c r="M17" s="250">
        <f>'計画数値データ (入力2)'!S17+'計画数値データ (入力2)'!S55</f>
        <v>0</v>
      </c>
      <c r="N17" s="250">
        <f>'計画数値データ (入力2)'!U17+'計画数値データ (入力2)'!U55</f>
        <v>0</v>
      </c>
      <c r="O17" s="1"/>
      <c r="P17"/>
    </row>
    <row r="18" spans="2:16" ht="16.5" customHeight="1">
      <c r="B18" s="319" t="s">
        <v>133</v>
      </c>
      <c r="C18" s="433"/>
      <c r="D18" s="250">
        <f>'計画数値データ (入力2)'!C18</f>
        <v>0</v>
      </c>
      <c r="E18" s="250">
        <f>'計画数値データ (入力2)'!D18</f>
        <v>0</v>
      </c>
      <c r="F18" s="250">
        <f>'計画数値データ (入力2)'!E18</f>
        <v>0</v>
      </c>
      <c r="G18" s="250">
        <f>'計画数値データ (入力2)'!G18+'計画数値データ (入力2)'!G56</f>
        <v>0</v>
      </c>
      <c r="H18" s="250">
        <f>'計画数値データ (入力2)'!I18+'計画数値データ (入力2)'!I56</f>
        <v>0</v>
      </c>
      <c r="I18" s="250">
        <f>'計画数値データ (入力2)'!K18+'計画数値データ (入力2)'!K56</f>
        <v>0</v>
      </c>
      <c r="J18" s="250">
        <f>'計画数値データ (入力2)'!M18+'計画数値データ (入力2)'!M56</f>
        <v>0</v>
      </c>
      <c r="K18" s="250">
        <f>'計画数値データ (入力2)'!O18+'計画数値データ (入力2)'!O56</f>
        <v>0</v>
      </c>
      <c r="L18" s="250">
        <f>'計画数値データ (入力2)'!Q18+'計画数値データ (入力2)'!Q56</f>
        <v>0</v>
      </c>
      <c r="M18" s="250">
        <f>'計画数値データ (入力2)'!S18+'計画数値データ (入力2)'!S56</f>
        <v>0</v>
      </c>
      <c r="N18" s="250">
        <f>'計画数値データ (入力2)'!U18+'計画数値データ (入力2)'!U56</f>
        <v>0</v>
      </c>
      <c r="O18" s="1"/>
      <c r="P18"/>
    </row>
    <row r="19" spans="2:16" ht="16.5" customHeight="1">
      <c r="B19" s="315" t="s">
        <v>134</v>
      </c>
      <c r="C19" s="436"/>
      <c r="D19" s="251">
        <f>'計画数値データ (入力2)'!C19</f>
        <v>0</v>
      </c>
      <c r="E19" s="251">
        <f>'計画数値データ (入力2)'!D19</f>
        <v>0</v>
      </c>
      <c r="F19" s="251">
        <f>'計画数値データ (入力2)'!E19</f>
        <v>0</v>
      </c>
      <c r="G19" s="251">
        <f>'計画数値データ (入力2)'!G19+'計画数値データ (入力2)'!G57</f>
        <v>0</v>
      </c>
      <c r="H19" s="251">
        <f>'計画数値データ (入力2)'!I19+'計画数値データ (入力2)'!I57</f>
        <v>0</v>
      </c>
      <c r="I19" s="251">
        <f>'計画数値データ (入力2)'!K19+'計画数値データ (入力2)'!K57</f>
        <v>0</v>
      </c>
      <c r="J19" s="251">
        <f>'計画数値データ (入力2)'!M19+'計画数値データ (入力2)'!M57</f>
        <v>0</v>
      </c>
      <c r="K19" s="251">
        <f>'計画数値データ (入力2)'!O19+'計画数値データ (入力2)'!O57</f>
        <v>0</v>
      </c>
      <c r="L19" s="251">
        <f>'計画数値データ (入力2)'!Q19+'計画数値データ (入力2)'!Q57</f>
        <v>0</v>
      </c>
      <c r="M19" s="251">
        <f>'計画数値データ (入力2)'!S19+'計画数値データ (入力2)'!S57</f>
        <v>0</v>
      </c>
      <c r="N19" s="251">
        <f>'計画数値データ (入力2)'!U19+'計画数値データ (入力2)'!U57</f>
        <v>0</v>
      </c>
      <c r="O19" s="1"/>
      <c r="P19"/>
    </row>
    <row r="20" spans="2:16" ht="14.1" customHeight="1">
      <c r="B20" s="249"/>
      <c r="C20" s="249"/>
      <c r="D20" s="248"/>
      <c r="E20" s="248"/>
      <c r="F20" s="248"/>
      <c r="G20" s="248"/>
      <c r="H20" s="248"/>
      <c r="I20" s="248"/>
      <c r="J20" s="248"/>
      <c r="K20" s="248"/>
      <c r="L20" s="248"/>
      <c r="M20" s="248"/>
      <c r="N20" s="248"/>
      <c r="O20" s="1"/>
      <c r="P20"/>
    </row>
    <row r="21" spans="2:16" ht="14.1" customHeight="1">
      <c r="B21" s="434" t="s">
        <v>153</v>
      </c>
      <c r="C21" s="434"/>
      <c r="D21" s="435"/>
      <c r="E21" s="248"/>
      <c r="F21" s="248"/>
      <c r="G21" s="248"/>
      <c r="H21" s="248"/>
      <c r="I21" s="248"/>
      <c r="J21" s="248"/>
      <c r="K21" s="248"/>
      <c r="L21" s="248"/>
      <c r="M21" s="248"/>
      <c r="N21" s="248"/>
      <c r="O21" s="1"/>
      <c r="P21"/>
    </row>
    <row r="22" spans="2:16" ht="16.5" customHeight="1">
      <c r="B22" s="326" t="s">
        <v>118</v>
      </c>
      <c r="C22" s="240" t="s">
        <v>119</v>
      </c>
      <c r="D22" s="250">
        <f>'計画数値データ (入力2)'!C21</f>
        <v>0</v>
      </c>
      <c r="E22" s="250">
        <f>'計画数値データ (入力2)'!D21</f>
        <v>0</v>
      </c>
      <c r="F22" s="250">
        <f>'計画数値データ (入力2)'!E21</f>
        <v>0</v>
      </c>
      <c r="G22" s="250">
        <f>'計画数値データ (入力2)'!G21+'計画数値データ (入力2)'!G59</f>
        <v>0</v>
      </c>
      <c r="H22" s="250">
        <f>'計画数値データ (入力2)'!I21+'計画数値データ (入力2)'!I59</f>
        <v>0</v>
      </c>
      <c r="I22" s="250">
        <f>'計画数値データ (入力2)'!K21+'計画数値データ (入力2)'!K59</f>
        <v>0</v>
      </c>
      <c r="J22" s="250">
        <f>'計画数値データ (入力2)'!M21+'計画数値データ (入力2)'!M59</f>
        <v>0</v>
      </c>
      <c r="K22" s="250">
        <f>'計画数値データ (入力2)'!O21+'計画数値データ (入力2)'!O59</f>
        <v>0</v>
      </c>
      <c r="L22" s="250">
        <f>'計画数値データ (入力2)'!Q21+'計画数値データ (入力2)'!Q59</f>
        <v>0</v>
      </c>
      <c r="M22" s="250">
        <f>'計画数値データ (入力2)'!S21+'計画数値データ (入力2)'!S59</f>
        <v>0</v>
      </c>
      <c r="N22" s="250">
        <f>'計画数値データ (入力2)'!U21+'計画数値データ (入力2)'!U59</f>
        <v>0</v>
      </c>
      <c r="O22" s="1"/>
      <c r="P22"/>
    </row>
    <row r="23" spans="2:16" ht="16.5" customHeight="1">
      <c r="B23" s="327"/>
      <c r="C23" s="211" t="s">
        <v>120</v>
      </c>
      <c r="D23" s="250">
        <f>'計画数値データ (入力2)'!C22</f>
        <v>0</v>
      </c>
      <c r="E23" s="250">
        <f>'計画数値データ (入力2)'!D22</f>
        <v>0</v>
      </c>
      <c r="F23" s="250">
        <f>'計画数値データ (入力2)'!E22</f>
        <v>0</v>
      </c>
      <c r="G23" s="250">
        <f>'計画数値データ (入力2)'!G22+'計画数値データ (入力2)'!G60</f>
        <v>0</v>
      </c>
      <c r="H23" s="250">
        <f>'計画数値データ (入力2)'!I22+'計画数値データ (入力2)'!I60</f>
        <v>0</v>
      </c>
      <c r="I23" s="250">
        <f>'計画数値データ (入力2)'!K22+'計画数値データ (入力2)'!K60</f>
        <v>0</v>
      </c>
      <c r="J23" s="250">
        <f>'計画数値データ (入力2)'!M22+'計画数値データ (入力2)'!M60</f>
        <v>0</v>
      </c>
      <c r="K23" s="250">
        <f>'計画数値データ (入力2)'!O22+'計画数値データ (入力2)'!O60</f>
        <v>0</v>
      </c>
      <c r="L23" s="250">
        <f>'計画数値データ (入力2)'!Q22+'計画数値データ (入力2)'!Q60</f>
        <v>0</v>
      </c>
      <c r="M23" s="250">
        <f>'計画数値データ (入力2)'!S22+'計画数値データ (入力2)'!S60</f>
        <v>0</v>
      </c>
      <c r="N23" s="250">
        <f>'計画数値データ (入力2)'!U22+'計画数値データ (入力2)'!U60</f>
        <v>0</v>
      </c>
      <c r="O23" s="1"/>
      <c r="P23"/>
    </row>
    <row r="24" spans="2:16" ht="16.5" customHeight="1">
      <c r="B24" s="328"/>
      <c r="C24" s="230" t="s">
        <v>121</v>
      </c>
      <c r="D24" s="251">
        <f>SUM(D22:D23)</f>
        <v>0</v>
      </c>
      <c r="E24" s="251">
        <f t="shared" ref="E24:N24" si="4">SUM(E22:E23)</f>
        <v>0</v>
      </c>
      <c r="F24" s="251">
        <f t="shared" si="4"/>
        <v>0</v>
      </c>
      <c r="G24" s="251">
        <f t="shared" si="4"/>
        <v>0</v>
      </c>
      <c r="H24" s="251">
        <f t="shared" si="4"/>
        <v>0</v>
      </c>
      <c r="I24" s="251">
        <f t="shared" si="4"/>
        <v>0</v>
      </c>
      <c r="J24" s="251">
        <f t="shared" si="4"/>
        <v>0</v>
      </c>
      <c r="K24" s="251">
        <f t="shared" si="4"/>
        <v>0</v>
      </c>
      <c r="L24" s="251">
        <f t="shared" si="4"/>
        <v>0</v>
      </c>
      <c r="M24" s="251">
        <f t="shared" si="4"/>
        <v>0</v>
      </c>
      <c r="N24" s="251">
        <f t="shared" si="4"/>
        <v>0</v>
      </c>
      <c r="O24" s="1"/>
      <c r="P24"/>
    </row>
    <row r="25" spans="2:16" ht="14.1" customHeight="1">
      <c r="B25" s="249"/>
      <c r="C25" s="249"/>
      <c r="D25" s="248"/>
      <c r="E25" s="248"/>
      <c r="F25" s="248"/>
      <c r="G25" s="248"/>
      <c r="H25" s="248"/>
      <c r="I25" s="248"/>
      <c r="J25" s="248"/>
      <c r="K25" s="248"/>
      <c r="L25" s="248"/>
      <c r="M25" s="248"/>
      <c r="N25" s="248"/>
      <c r="O25" s="1"/>
      <c r="P25"/>
    </row>
    <row r="26" spans="2:16" ht="16.5" customHeight="1">
      <c r="B26" s="426" t="s">
        <v>51</v>
      </c>
      <c r="C26" s="426"/>
      <c r="D26" s="32"/>
      <c r="E26" s="32"/>
      <c r="F26" s="32"/>
      <c r="G26" s="32"/>
      <c r="H26" s="32"/>
      <c r="I26" s="32"/>
      <c r="J26" s="32"/>
      <c r="K26" s="32"/>
      <c r="L26" s="32"/>
      <c r="M26" s="32"/>
      <c r="N26" s="32"/>
      <c r="O26" s="1"/>
      <c r="P26"/>
    </row>
    <row r="27" spans="2:16" ht="16.5" customHeight="1">
      <c r="B27" s="422" t="s">
        <v>54</v>
      </c>
      <c r="C27" s="38" t="s">
        <v>52</v>
      </c>
      <c r="D27" s="107">
        <f>'計画数値データ (入力2)'!C25</f>
        <v>0</v>
      </c>
      <c r="E27" s="107">
        <f>'計画数値データ (入力2)'!D25</f>
        <v>0</v>
      </c>
      <c r="F27" s="252">
        <f>'計画数値データ (入力2)'!E25</f>
        <v>0</v>
      </c>
      <c r="G27" s="107">
        <f>'計画数値データ (入力2)'!G25+'計画数値データ (入力2)'!G65</f>
        <v>0</v>
      </c>
      <c r="H27" s="107">
        <f>'計画数値データ (入力2)'!I25+'計画数値データ (入力2)'!I65</f>
        <v>0</v>
      </c>
      <c r="I27" s="107">
        <f>'計画数値データ (入力2)'!K25+'計画数値データ (入力2)'!K65</f>
        <v>0</v>
      </c>
      <c r="J27" s="107">
        <f>'計画数値データ (入力2)'!M25+'計画数値データ (入力2)'!M65</f>
        <v>0</v>
      </c>
      <c r="K27" s="107">
        <f>'計画数値データ (入力2)'!O25+'計画数値データ (入力2)'!O65</f>
        <v>0</v>
      </c>
      <c r="L27" s="107">
        <f>'計画数値データ (入力2)'!Q25+'計画数値データ (入力2)'!Q65</f>
        <v>0</v>
      </c>
      <c r="M27" s="107">
        <f>'計画数値データ (入力2)'!S25+'計画数値データ (入力2)'!S65</f>
        <v>0</v>
      </c>
      <c r="N27" s="107">
        <f>'計画数値データ (入力2)'!U25+'計画数値データ (入力2)'!U65</f>
        <v>0</v>
      </c>
      <c r="O27" s="1"/>
      <c r="P27"/>
    </row>
    <row r="28" spans="2:16" ht="16.5" customHeight="1">
      <c r="B28" s="423"/>
      <c r="C28" s="39" t="s">
        <v>53</v>
      </c>
      <c r="D28" s="108">
        <f>'計画数値データ (入力2)'!C26</f>
        <v>0</v>
      </c>
      <c r="E28" s="108">
        <f>'計画数値データ (入力2)'!D26</f>
        <v>0</v>
      </c>
      <c r="F28" s="120">
        <f>'計画数値データ (入力2)'!E26</f>
        <v>0</v>
      </c>
      <c r="G28" s="108">
        <f>'計画数値データ (入力2)'!G26+'計画数値データ (入力2)'!G66</f>
        <v>0</v>
      </c>
      <c r="H28" s="108">
        <f>'計画数値データ (入力2)'!I26+'計画数値データ (入力2)'!I66</f>
        <v>0</v>
      </c>
      <c r="I28" s="108">
        <f>'計画数値データ (入力2)'!K26+'計画数値データ (入力2)'!K66</f>
        <v>0</v>
      </c>
      <c r="J28" s="108">
        <f>'計画数値データ (入力2)'!M26+'計画数値データ (入力2)'!M66</f>
        <v>0</v>
      </c>
      <c r="K28" s="108">
        <f>'計画数値データ (入力2)'!O26+'計画数値データ (入力2)'!O66</f>
        <v>0</v>
      </c>
      <c r="L28" s="108">
        <f>'計画数値データ (入力2)'!Q26+'計画数値データ (入力2)'!Q66</f>
        <v>0</v>
      </c>
      <c r="M28" s="108">
        <f>'計画数値データ (入力2)'!S26+'計画数値データ (入力2)'!S66</f>
        <v>0</v>
      </c>
      <c r="N28" s="108">
        <f>'計画数値データ (入力2)'!U26+'計画数値データ (入力2)'!U66</f>
        <v>0</v>
      </c>
      <c r="O28" s="1"/>
      <c r="P28"/>
    </row>
    <row r="29" spans="2:16" ht="16.5" customHeight="1">
      <c r="B29" s="424"/>
      <c r="C29" s="40" t="s">
        <v>1</v>
      </c>
      <c r="D29" s="109">
        <f>SUM(D27:D28)</f>
        <v>0</v>
      </c>
      <c r="E29" s="109">
        <f>SUM(E27:E28)</f>
        <v>0</v>
      </c>
      <c r="F29" s="109">
        <f>SUM(F27:F28)</f>
        <v>0</v>
      </c>
      <c r="G29" s="109">
        <f>SUM(G27:G28)</f>
        <v>0</v>
      </c>
      <c r="H29" s="109">
        <f t="shared" ref="H29:M29" si="5">SUM(H27:H28)</f>
        <v>0</v>
      </c>
      <c r="I29" s="109">
        <f t="shared" si="5"/>
        <v>0</v>
      </c>
      <c r="J29" s="109">
        <f t="shared" si="5"/>
        <v>0</v>
      </c>
      <c r="K29" s="109">
        <f t="shared" si="5"/>
        <v>0</v>
      </c>
      <c r="L29" s="109">
        <f t="shared" si="5"/>
        <v>0</v>
      </c>
      <c r="M29" s="109">
        <f t="shared" si="5"/>
        <v>0</v>
      </c>
      <c r="N29" s="109">
        <f>SUM(N27:N28)</f>
        <v>0</v>
      </c>
      <c r="O29" s="1"/>
      <c r="P29"/>
    </row>
    <row r="30" spans="2:16" ht="16.5" customHeight="1">
      <c r="B30" s="444" t="s">
        <v>49</v>
      </c>
      <c r="C30" s="162" t="s">
        <v>45</v>
      </c>
      <c r="D30" s="110"/>
      <c r="E30" s="111"/>
      <c r="F30" s="112"/>
      <c r="G30" s="107">
        <f>'計画数値データ (入力2)'!G28+'計画数値データ (入力2)'!G68</f>
        <v>0</v>
      </c>
      <c r="H30" s="107">
        <f>'計画数値データ (入力2)'!I28+'計画数値データ (入力2)'!I68</f>
        <v>0</v>
      </c>
      <c r="I30" s="107">
        <f>'計画数値データ (入力2)'!K28+'計画数値データ (入力2)'!K68</f>
        <v>0</v>
      </c>
      <c r="J30" s="107">
        <f>'計画数値データ (入力2)'!M28+'計画数値データ (入力2)'!M68</f>
        <v>0</v>
      </c>
      <c r="K30" s="107">
        <f>'計画数値データ (入力2)'!O28+'計画数値データ (入力2)'!O68</f>
        <v>0</v>
      </c>
      <c r="L30" s="107">
        <f>'計画数値データ (入力2)'!Q28+'計画数値データ (入力2)'!Q68</f>
        <v>0</v>
      </c>
      <c r="M30" s="107">
        <f>'計画数値データ (入力2)'!S28+'計画数値データ (入力2)'!S68</f>
        <v>0</v>
      </c>
      <c r="N30" s="107">
        <f>'計画数値データ (入力2)'!U28+'計画数値データ (入力2)'!U68</f>
        <v>0</v>
      </c>
      <c r="O30" s="1"/>
      <c r="P30"/>
    </row>
    <row r="31" spans="2:16" ht="16.5" customHeight="1">
      <c r="B31" s="445"/>
      <c r="C31" s="163" t="s">
        <v>46</v>
      </c>
      <c r="D31" s="113"/>
      <c r="E31" s="114"/>
      <c r="F31" s="115"/>
      <c r="G31" s="116">
        <f>'計画数値データ (入力2)'!G29+'計画数値データ (入力2)'!G69</f>
        <v>0</v>
      </c>
      <c r="H31" s="116">
        <f>'計画数値データ (入力2)'!I29+'計画数値データ (入力2)'!I69</f>
        <v>0</v>
      </c>
      <c r="I31" s="116">
        <f>'計画数値データ (入力2)'!K29+'計画数値データ (入力2)'!K69</f>
        <v>0</v>
      </c>
      <c r="J31" s="116">
        <f>'計画数値データ (入力2)'!M29+'計画数値データ (入力2)'!M69</f>
        <v>0</v>
      </c>
      <c r="K31" s="116">
        <f>'計画数値データ (入力2)'!O29+'計画数値データ (入力2)'!O69</f>
        <v>0</v>
      </c>
      <c r="L31" s="116">
        <f>'計画数値データ (入力2)'!Q29+'計画数値データ (入力2)'!Q69</f>
        <v>0</v>
      </c>
      <c r="M31" s="116">
        <f>'計画数値データ (入力2)'!S29+'計画数値データ (入力2)'!S69</f>
        <v>0</v>
      </c>
      <c r="N31" s="116">
        <f>'計画数値データ (入力2)'!U29+'計画数値データ (入力2)'!U69</f>
        <v>0</v>
      </c>
      <c r="O31" s="1"/>
      <c r="P31"/>
    </row>
    <row r="32" spans="2:16" ht="16.5" customHeight="1">
      <c r="B32" s="445"/>
      <c r="C32" s="163" t="s">
        <v>47</v>
      </c>
      <c r="D32" s="113"/>
      <c r="E32" s="114"/>
      <c r="F32" s="115"/>
      <c r="G32" s="116">
        <f>'計画数値データ (入力2)'!G30+'計画数値データ (入力2)'!G70</f>
        <v>0</v>
      </c>
      <c r="H32" s="116">
        <f>'計画数値データ (入力2)'!I30+'計画数値データ (入力2)'!I70</f>
        <v>0</v>
      </c>
      <c r="I32" s="116">
        <f>'計画数値データ (入力2)'!K30+'計画数値データ (入力2)'!K70</f>
        <v>0</v>
      </c>
      <c r="J32" s="116">
        <f>'計画数値データ (入力2)'!M30+'計画数値データ (入力2)'!M70</f>
        <v>0</v>
      </c>
      <c r="K32" s="116">
        <f>'計画数値データ (入力2)'!O30+'計画数値データ (入力2)'!O70</f>
        <v>0</v>
      </c>
      <c r="L32" s="116">
        <f>'計画数値データ (入力2)'!Q30+'計画数値データ (入力2)'!Q70</f>
        <v>0</v>
      </c>
      <c r="M32" s="116">
        <f>'計画数値データ (入力2)'!S30+'計画数値データ (入力2)'!S70</f>
        <v>0</v>
      </c>
      <c r="N32" s="116">
        <f>'計画数値データ (入力2)'!U30+'計画数値データ (入力2)'!U70</f>
        <v>0</v>
      </c>
      <c r="O32" s="1"/>
      <c r="P32"/>
    </row>
    <row r="33" spans="2:16" ht="16.5" customHeight="1">
      <c r="B33" s="445"/>
      <c r="C33" s="164" t="s">
        <v>48</v>
      </c>
      <c r="D33" s="117"/>
      <c r="E33" s="118"/>
      <c r="F33" s="119"/>
      <c r="G33" s="120">
        <f>'計画数値データ (入力2)'!G31+'計画数値データ (入力2)'!G71</f>
        <v>0</v>
      </c>
      <c r="H33" s="120">
        <f>'計画数値データ (入力2)'!I31+'計画数値データ (入力2)'!I71</f>
        <v>0</v>
      </c>
      <c r="I33" s="120">
        <f>'計画数値データ (入力2)'!K31+'計画数値データ (入力2)'!K71</f>
        <v>0</v>
      </c>
      <c r="J33" s="120">
        <f>'計画数値データ (入力2)'!M31+'計画数値データ (入力2)'!M71</f>
        <v>0</v>
      </c>
      <c r="K33" s="120">
        <f>'計画数値データ (入力2)'!O31+'計画数値データ (入力2)'!O71</f>
        <v>0</v>
      </c>
      <c r="L33" s="120">
        <f>'計画数値データ (入力2)'!Q31+'計画数値データ (入力2)'!Q71</f>
        <v>0</v>
      </c>
      <c r="M33" s="120">
        <f>'計画数値データ (入力2)'!S31+'計画数値データ (入力2)'!S71</f>
        <v>0</v>
      </c>
      <c r="N33" s="120">
        <f>'計画数値データ (入力2)'!U31+'計画数値データ (入力2)'!U71</f>
        <v>0</v>
      </c>
      <c r="O33" s="1"/>
      <c r="P33"/>
    </row>
    <row r="34" spans="2:16" ht="16.5" customHeight="1">
      <c r="B34" s="41"/>
      <c r="C34" s="40" t="s">
        <v>1</v>
      </c>
      <c r="D34" s="121"/>
      <c r="E34" s="122"/>
      <c r="F34" s="123"/>
      <c r="G34" s="106">
        <f>SUM(G30:G33)</f>
        <v>0</v>
      </c>
      <c r="H34" s="106">
        <f t="shared" ref="H34:N34" si="6">SUM(H30:H33)</f>
        <v>0</v>
      </c>
      <c r="I34" s="106">
        <f t="shared" si="6"/>
        <v>0</v>
      </c>
      <c r="J34" s="106">
        <f t="shared" si="6"/>
        <v>0</v>
      </c>
      <c r="K34" s="106">
        <f t="shared" si="6"/>
        <v>0</v>
      </c>
      <c r="L34" s="106">
        <f t="shared" si="6"/>
        <v>0</v>
      </c>
      <c r="M34" s="106">
        <f t="shared" si="6"/>
        <v>0</v>
      </c>
      <c r="N34" s="106">
        <f t="shared" si="6"/>
        <v>0</v>
      </c>
      <c r="O34" s="1"/>
      <c r="P34"/>
    </row>
    <row r="35" spans="2:16" ht="14.1" customHeight="1">
      <c r="B35" s="155"/>
      <c r="C35" s="155"/>
      <c r="D35" s="155"/>
      <c r="E35" s="156"/>
      <c r="F35" s="156"/>
      <c r="G35" s="157" t="str">
        <f>IF(G29=G34," ","エラー")</f>
        <v xml:space="preserve"> </v>
      </c>
      <c r="H35" s="157" t="str">
        <f t="shared" ref="H35:N35" si="7">IF(H29=H34," ","エラー")</f>
        <v xml:space="preserve"> </v>
      </c>
      <c r="I35" s="157" t="str">
        <f t="shared" si="7"/>
        <v xml:space="preserve"> </v>
      </c>
      <c r="J35" s="157" t="str">
        <f t="shared" si="7"/>
        <v xml:space="preserve"> </v>
      </c>
      <c r="K35" s="157" t="str">
        <f t="shared" si="7"/>
        <v xml:space="preserve"> </v>
      </c>
      <c r="L35" s="157" t="str">
        <f t="shared" si="7"/>
        <v xml:space="preserve"> </v>
      </c>
      <c r="M35" s="157" t="str">
        <f t="shared" si="7"/>
        <v xml:space="preserve"> </v>
      </c>
      <c r="N35" s="157" t="str">
        <f t="shared" si="7"/>
        <v xml:space="preserve"> </v>
      </c>
      <c r="O35" s="1"/>
      <c r="P35"/>
    </row>
    <row r="36" spans="2:16" ht="16.5" customHeight="1">
      <c r="B36" s="446" t="s">
        <v>73</v>
      </c>
      <c r="C36" s="446"/>
      <c r="D36" s="446"/>
      <c r="E36" s="30"/>
      <c r="F36" s="30"/>
      <c r="G36" s="30"/>
      <c r="H36" s="30"/>
      <c r="I36" s="30"/>
      <c r="J36" s="30"/>
      <c r="K36" s="30"/>
      <c r="L36" s="30"/>
      <c r="M36" s="30"/>
      <c r="N36" s="31" t="s">
        <v>42</v>
      </c>
      <c r="P36"/>
    </row>
    <row r="37" spans="2:16" ht="16.5" customHeight="1">
      <c r="B37" s="438" t="s">
        <v>3</v>
      </c>
      <c r="C37" s="439"/>
      <c r="D37" s="37">
        <f>'計画数値データ (入力2)'!C39</f>
        <v>1</v>
      </c>
      <c r="E37" s="37">
        <f>'計画数値データ (入力2)'!D39</f>
        <v>1</v>
      </c>
      <c r="F37" s="37">
        <f>'計画数値データ (入力2)'!E39</f>
        <v>1</v>
      </c>
      <c r="G37" s="37">
        <f>'計画数値データ (入力2)'!G39</f>
        <v>1</v>
      </c>
      <c r="H37" s="37">
        <f>'計画数値データ (入力2)'!I39</f>
        <v>1</v>
      </c>
      <c r="I37" s="37">
        <f>'計画数値データ (入力2)'!K39</f>
        <v>1</v>
      </c>
      <c r="J37" s="37">
        <f>'計画数値データ (入力2)'!M39</f>
        <v>1</v>
      </c>
      <c r="K37" s="37">
        <f>'計画数値データ (入力2)'!O39</f>
        <v>1</v>
      </c>
      <c r="L37" s="37">
        <f>'計画数値データ (入力2)'!Q39</f>
        <v>1</v>
      </c>
      <c r="M37" s="37">
        <f>'計画数値データ (入力2)'!S39</f>
        <v>1</v>
      </c>
      <c r="N37" s="37">
        <f>'計画数値データ (入力2)'!U39</f>
        <v>1</v>
      </c>
      <c r="O37"/>
      <c r="P37"/>
    </row>
    <row r="38" spans="2:16" ht="16.5" customHeight="1">
      <c r="B38" s="442" t="s">
        <v>10</v>
      </c>
      <c r="C38" s="443"/>
      <c r="D38" s="46"/>
      <c r="E38" s="47"/>
      <c r="F38" s="48"/>
      <c r="G38" s="36">
        <f>'計画数値データ (入力2)'!G77</f>
        <v>0</v>
      </c>
      <c r="H38" s="36">
        <f>'計画数値データ (入力2)'!I77</f>
        <v>0</v>
      </c>
      <c r="I38" s="36">
        <f>'計画数値データ (入力2)'!K77</f>
        <v>0</v>
      </c>
      <c r="J38" s="36">
        <f>'計画数値データ (入力2)'!M77</f>
        <v>0</v>
      </c>
      <c r="K38" s="36">
        <f>'計画数値データ (入力2)'!O77</f>
        <v>0</v>
      </c>
      <c r="L38" s="36">
        <f>'計画数値データ (入力2)'!Q77</f>
        <v>0</v>
      </c>
      <c r="M38" s="36">
        <f>'計画数値データ (入力2)'!S77</f>
        <v>0</v>
      </c>
      <c r="N38" s="36">
        <f>'計画数値データ (入力2)'!U77</f>
        <v>0</v>
      </c>
      <c r="O38"/>
      <c r="P38"/>
    </row>
    <row r="39" spans="2:16" ht="16.5" customHeight="1">
      <c r="B39" s="440" t="s">
        <v>1</v>
      </c>
      <c r="C39" s="441"/>
      <c r="D39" s="42">
        <f>SUM(D37:D38)</f>
        <v>1</v>
      </c>
      <c r="E39" s="42">
        <f>SUM(E37:E38)</f>
        <v>1</v>
      </c>
      <c r="F39" s="42">
        <f>SUM(F37:F38)</f>
        <v>1</v>
      </c>
      <c r="G39" s="42">
        <f>SUM(G37:G38)</f>
        <v>1</v>
      </c>
      <c r="H39" s="42">
        <f>SUM(H37:H38)</f>
        <v>1</v>
      </c>
      <c r="I39" s="42">
        <f t="shared" ref="I39:M39" si="8">SUM(I37:I38)</f>
        <v>1</v>
      </c>
      <c r="J39" s="42">
        <f t="shared" si="8"/>
        <v>1</v>
      </c>
      <c r="K39" s="42">
        <f t="shared" si="8"/>
        <v>1</v>
      </c>
      <c r="L39" s="42">
        <f t="shared" si="8"/>
        <v>1</v>
      </c>
      <c r="M39" s="42">
        <f t="shared" si="8"/>
        <v>1</v>
      </c>
      <c r="N39" s="42">
        <f>SUM(N37:N38)</f>
        <v>1</v>
      </c>
      <c r="O39"/>
      <c r="P39"/>
    </row>
    <row r="40" spans="2:16" ht="19.5" customHeight="1">
      <c r="B40"/>
      <c r="C40" s="84" t="s">
        <v>71</v>
      </c>
      <c r="D40"/>
      <c r="E40"/>
      <c r="F40"/>
      <c r="G40"/>
      <c r="H40"/>
      <c r="I40"/>
      <c r="J40"/>
      <c r="K40"/>
      <c r="L40"/>
      <c r="M40"/>
      <c r="N40"/>
      <c r="O40"/>
      <c r="P40"/>
    </row>
    <row r="41" spans="2:16">
      <c r="B41" s="83"/>
      <c r="C41" s="80" t="s">
        <v>68</v>
      </c>
      <c r="D41" s="37">
        <f>ROUND(('計画数値データ (入力2)'!C35),1)</f>
        <v>0</v>
      </c>
      <c r="E41" s="37">
        <f>ROUND(('計画数値データ (入力2)'!D35),1)</f>
        <v>0</v>
      </c>
      <c r="F41" s="37">
        <f>ROUND(('計画数値データ (入力2)'!E35),1)</f>
        <v>0</v>
      </c>
      <c r="G41" s="37">
        <f>'計画数値データ (入力2)'!G35+'計画数値データ (入力2)'!G75</f>
        <v>0</v>
      </c>
      <c r="H41" s="37">
        <f>'計画数値データ (入力2)'!I35+'計画数値データ (入力2)'!I75</f>
        <v>0</v>
      </c>
      <c r="I41" s="37">
        <f>'計画数値データ (入力2)'!K35+'計画数値データ (入力2)'!K75</f>
        <v>0</v>
      </c>
      <c r="J41" s="37">
        <f>'計画数値データ (入力2)'!M35+'計画数値データ (入力2)'!M75</f>
        <v>0</v>
      </c>
      <c r="K41" s="37">
        <f>'計画数値データ (入力2)'!O35+'計画数値データ (入力2)'!O75</f>
        <v>0</v>
      </c>
      <c r="L41" s="37">
        <f>'計画数値データ (入力2)'!Q35+'計画数値データ (入力2)'!Q75</f>
        <v>0</v>
      </c>
      <c r="M41" s="37">
        <f>'計画数値データ (入力2)'!S35+'計画数値データ (入力2)'!S75</f>
        <v>0</v>
      </c>
      <c r="N41" s="37">
        <f>'計画数値データ (入力2)'!U35+'計画数値データ (入力2)'!U75</f>
        <v>0</v>
      </c>
      <c r="O41"/>
      <c r="P41"/>
    </row>
    <row r="42" spans="2:16">
      <c r="B42" s="83"/>
      <c r="C42" s="81" t="s">
        <v>108</v>
      </c>
      <c r="D42" s="52">
        <f>ROUND(('過去３期決算実績（入力１）'!D37),1)</f>
        <v>0</v>
      </c>
      <c r="E42" s="52">
        <f>ROUND(('過去３期決算実績（入力１）'!E37),1)</f>
        <v>0</v>
      </c>
      <c r="F42" s="52">
        <f>ROUND(('過去３期決算実績（入力１）'!F37),1)</f>
        <v>0</v>
      </c>
      <c r="G42" s="53">
        <f>'計画数値データ (入力2)'!G36+'計画数値データ (入力2)'!G76</f>
        <v>0</v>
      </c>
      <c r="H42" s="53">
        <f>'計画数値データ (入力2)'!I36+'計画数値データ (入力2)'!I76</f>
        <v>0</v>
      </c>
      <c r="I42" s="53">
        <f>'計画数値データ (入力2)'!K36+'計画数値データ (入力2)'!K76</f>
        <v>0</v>
      </c>
      <c r="J42" s="53">
        <f>'計画数値データ (入力2)'!M36+'計画数値データ (入力2)'!M76</f>
        <v>0</v>
      </c>
      <c r="K42" s="53">
        <f>'計画数値データ (入力2)'!O36+'計画数値データ (入力2)'!O76</f>
        <v>0</v>
      </c>
      <c r="L42" s="53">
        <f>'計画数値データ (入力2)'!Q36+'計画数値データ (入力2)'!Q76</f>
        <v>0</v>
      </c>
      <c r="M42" s="53">
        <f>'計画数値データ (入力2)'!S36+'計画数値データ (入力2)'!S76</f>
        <v>0</v>
      </c>
      <c r="N42" s="53">
        <f>'計画数値データ (入力2)'!U36+'計画数値データ (入力2)'!U76</f>
        <v>0</v>
      </c>
      <c r="O42"/>
      <c r="P42"/>
    </row>
    <row r="43" spans="2:16">
      <c r="B43" s="83"/>
      <c r="C43" s="159" t="s">
        <v>105</v>
      </c>
      <c r="D43" s="52">
        <f>ROUND(('過去３期決算実績（入力１）'!D38),1)</f>
        <v>0</v>
      </c>
      <c r="E43" s="52">
        <f>ROUND(('過去３期決算実績（入力１）'!E38),1)</f>
        <v>0</v>
      </c>
      <c r="F43" s="52">
        <f>ROUND(('過去３期決算実績（入力１）'!F38),1)</f>
        <v>0</v>
      </c>
      <c r="G43" s="53">
        <f>'計画数値データ (入力2)'!G37</f>
        <v>0</v>
      </c>
      <c r="H43" s="53">
        <f>'計画数値データ (入力2)'!I37</f>
        <v>0</v>
      </c>
      <c r="I43" s="53">
        <f>'計画数値データ (入力2)'!K37</f>
        <v>0</v>
      </c>
      <c r="J43" s="53">
        <f>'計画数値データ (入力2)'!M37</f>
        <v>0</v>
      </c>
      <c r="K43" s="53">
        <f>'計画数値データ (入力2)'!O37</f>
        <v>0</v>
      </c>
      <c r="L43" s="53">
        <f>'計画数値データ (入力2)'!Q37</f>
        <v>0</v>
      </c>
      <c r="M43" s="53">
        <f>'計画数値データ (入力2)'!S37</f>
        <v>0</v>
      </c>
      <c r="N43" s="53">
        <f>'計画数値データ (入力2)'!U37</f>
        <v>0</v>
      </c>
      <c r="O43"/>
      <c r="P43"/>
    </row>
    <row r="44" spans="2:16">
      <c r="B44" s="83"/>
      <c r="C44" s="82" t="s">
        <v>95</v>
      </c>
      <c r="D44" s="160">
        <f>ROUND(('過去３期決算実績（入力１）'!D39),1)</f>
        <v>1</v>
      </c>
      <c r="E44" s="160">
        <f>ROUND(('過去３期決算実績（入力１）'!E39),1)</f>
        <v>1</v>
      </c>
      <c r="F44" s="160">
        <f>ROUND(('過去３期決算実績（入力１）'!F39),1)</f>
        <v>1</v>
      </c>
      <c r="G44" s="161">
        <f>'計画数値データ (入力2)'!G38</f>
        <v>1</v>
      </c>
      <c r="H44" s="161">
        <f>'計画数値データ (入力2)'!I38</f>
        <v>1</v>
      </c>
      <c r="I44" s="161">
        <f>'計画数値データ (入力2)'!K38</f>
        <v>1</v>
      </c>
      <c r="J44" s="161">
        <f>'計画数値データ (入力2)'!M38</f>
        <v>1</v>
      </c>
      <c r="K44" s="161">
        <f>'計画数値データ (入力2)'!O38</f>
        <v>1</v>
      </c>
      <c r="L44" s="161">
        <f>'計画数値データ (入力2)'!Q38</f>
        <v>1</v>
      </c>
      <c r="M44" s="161">
        <f>'計画数値データ (入力2)'!S38</f>
        <v>1</v>
      </c>
      <c r="N44" s="161">
        <f>'計画数値データ (入力2)'!U38</f>
        <v>1</v>
      </c>
      <c r="O44"/>
      <c r="P44"/>
    </row>
    <row r="45" spans="2:16">
      <c r="B45"/>
      <c r="C45"/>
      <c r="D45"/>
      <c r="E45"/>
      <c r="F45"/>
      <c r="G45"/>
      <c r="H45"/>
      <c r="I45"/>
      <c r="J45"/>
      <c r="K45"/>
      <c r="L45"/>
      <c r="M45"/>
      <c r="N45"/>
      <c r="O45"/>
      <c r="P45"/>
    </row>
    <row r="46" spans="2:16">
      <c r="B46" s="35" t="s">
        <v>56</v>
      </c>
    </row>
    <row r="47" spans="2:16">
      <c r="B47" s="437" t="s">
        <v>57</v>
      </c>
      <c r="C47" s="437"/>
      <c r="D47" s="59">
        <f>D11+D15+D16+D17+D24</f>
        <v>0</v>
      </c>
      <c r="E47" s="58">
        <f t="shared" ref="E47:N47" si="9">E11+E15+E16+E17+E24</f>
        <v>0</v>
      </c>
      <c r="F47" s="60">
        <f t="shared" si="9"/>
        <v>0</v>
      </c>
      <c r="G47" s="61">
        <f t="shared" si="9"/>
        <v>0</v>
      </c>
      <c r="H47" s="58">
        <f t="shared" si="9"/>
        <v>0</v>
      </c>
      <c r="I47" s="58">
        <f t="shared" si="9"/>
        <v>0</v>
      </c>
      <c r="J47" s="58">
        <f t="shared" si="9"/>
        <v>0</v>
      </c>
      <c r="K47" s="58">
        <f t="shared" si="9"/>
        <v>0</v>
      </c>
      <c r="L47" s="58">
        <f t="shared" si="9"/>
        <v>0</v>
      </c>
      <c r="M47" s="58">
        <f t="shared" si="9"/>
        <v>0</v>
      </c>
      <c r="N47" s="58">
        <f t="shared" si="9"/>
        <v>0</v>
      </c>
    </row>
    <row r="48" spans="2:16">
      <c r="B48" s="49"/>
      <c r="C48" s="50" t="s">
        <v>59</v>
      </c>
      <c r="D48" s="124"/>
      <c r="E48" s="125"/>
      <c r="F48" s="125"/>
      <c r="G48" s="126"/>
      <c r="H48" s="126"/>
      <c r="I48" s="127" t="str">
        <f t="shared" ref="I48:N48" si="10">IF(I47=0," ",ROUND(((I47-$F$47)/ABS($F$47)),3))</f>
        <v xml:space="preserve"> </v>
      </c>
      <c r="J48" s="127" t="str">
        <f t="shared" si="10"/>
        <v xml:space="preserve"> </v>
      </c>
      <c r="K48" s="127" t="str">
        <f t="shared" si="10"/>
        <v xml:space="preserve"> </v>
      </c>
      <c r="L48" s="127" t="str">
        <f t="shared" si="10"/>
        <v xml:space="preserve"> </v>
      </c>
      <c r="M48" s="127" t="str">
        <f t="shared" si="10"/>
        <v xml:space="preserve"> </v>
      </c>
      <c r="N48" s="127" t="str">
        <f t="shared" si="10"/>
        <v xml:space="preserve"> </v>
      </c>
    </row>
    <row r="49" spans="2:18">
      <c r="B49" s="437" t="s">
        <v>58</v>
      </c>
      <c r="C49" s="437"/>
      <c r="D49" s="128">
        <f>IF(D39=0,,ROUND((D47/D39),0))</f>
        <v>0</v>
      </c>
      <c r="E49" s="129">
        <f>IF(E39=0,,ROUND((E47/E39),0))</f>
        <v>0</v>
      </c>
      <c r="F49" s="130">
        <f>IF(F39=0,,ROUND((F47/F39),0))</f>
        <v>0</v>
      </c>
      <c r="G49" s="129">
        <f t="shared" ref="G49:N49" si="11">IF(G39=0,,ROUND((G47/G39),0))</f>
        <v>0</v>
      </c>
      <c r="H49" s="129">
        <f t="shared" si="11"/>
        <v>0</v>
      </c>
      <c r="I49" s="129">
        <f t="shared" si="11"/>
        <v>0</v>
      </c>
      <c r="J49" s="129">
        <f t="shared" si="11"/>
        <v>0</v>
      </c>
      <c r="K49" s="129">
        <f t="shared" si="11"/>
        <v>0</v>
      </c>
      <c r="L49" s="129">
        <f t="shared" si="11"/>
        <v>0</v>
      </c>
      <c r="M49" s="129">
        <f t="shared" si="11"/>
        <v>0</v>
      </c>
      <c r="N49" s="129">
        <f t="shared" si="11"/>
        <v>0</v>
      </c>
      <c r="R49" s="57"/>
    </row>
    <row r="50" spans="2:18">
      <c r="B50" s="49"/>
      <c r="C50" s="50" t="s">
        <v>59</v>
      </c>
      <c r="D50" s="131"/>
      <c r="E50" s="132"/>
      <c r="F50" s="132"/>
      <c r="G50" s="133"/>
      <c r="H50" s="133"/>
      <c r="I50" s="127" t="str">
        <f t="shared" ref="I50:N50" si="12">IF(I49=0," ",ROUND(((I49-$F$49)/ABS($F$49)),3))</f>
        <v xml:space="preserve"> </v>
      </c>
      <c r="J50" s="127" t="str">
        <f t="shared" si="12"/>
        <v xml:space="preserve"> </v>
      </c>
      <c r="K50" s="127" t="str">
        <f t="shared" si="12"/>
        <v xml:space="preserve"> </v>
      </c>
      <c r="L50" s="127" t="str">
        <f t="shared" si="12"/>
        <v xml:space="preserve"> </v>
      </c>
      <c r="M50" s="127" t="str">
        <f t="shared" si="12"/>
        <v xml:space="preserve"> </v>
      </c>
      <c r="N50" s="127" t="str">
        <f t="shared" si="12"/>
        <v xml:space="preserve"> </v>
      </c>
      <c r="R50" s="57"/>
    </row>
    <row r="51" spans="2:18">
      <c r="B51" s="437" t="s">
        <v>83</v>
      </c>
      <c r="C51" s="437"/>
      <c r="D51" s="134">
        <f>D15+D16+D18+D19</f>
        <v>0</v>
      </c>
      <c r="E51" s="135">
        <f t="shared" ref="E51:N51" si="13">E15+E16+E18+E19</f>
        <v>0</v>
      </c>
      <c r="F51" s="136">
        <f t="shared" si="13"/>
        <v>0</v>
      </c>
      <c r="G51" s="137">
        <f t="shared" si="13"/>
        <v>0</v>
      </c>
      <c r="H51" s="135">
        <f t="shared" si="13"/>
        <v>0</v>
      </c>
      <c r="I51" s="135">
        <f t="shared" si="13"/>
        <v>0</v>
      </c>
      <c r="J51" s="135">
        <f t="shared" si="13"/>
        <v>0</v>
      </c>
      <c r="K51" s="135">
        <f t="shared" si="13"/>
        <v>0</v>
      </c>
      <c r="L51" s="135">
        <f t="shared" si="13"/>
        <v>0</v>
      </c>
      <c r="M51" s="135">
        <f t="shared" si="13"/>
        <v>0</v>
      </c>
      <c r="N51" s="135">
        <f t="shared" si="13"/>
        <v>0</v>
      </c>
    </row>
    <row r="52" spans="2:18">
      <c r="B52" s="49"/>
      <c r="C52" s="50" t="s">
        <v>59</v>
      </c>
      <c r="D52" s="124"/>
      <c r="E52" s="125"/>
      <c r="F52" s="125"/>
      <c r="G52" s="126"/>
      <c r="H52" s="126"/>
      <c r="I52" s="127" t="str">
        <f t="shared" ref="I52:N52" si="14">IF(I51=0," ",ROUND(((I51-$F$51)/ABS($F$51)),3))</f>
        <v xml:space="preserve"> </v>
      </c>
      <c r="J52" s="127" t="str">
        <f t="shared" si="14"/>
        <v xml:space="preserve"> </v>
      </c>
      <c r="K52" s="127" t="str">
        <f t="shared" si="14"/>
        <v xml:space="preserve"> </v>
      </c>
      <c r="L52" s="127" t="str">
        <f t="shared" si="14"/>
        <v xml:space="preserve"> </v>
      </c>
      <c r="M52" s="127" t="str">
        <f t="shared" si="14"/>
        <v xml:space="preserve"> </v>
      </c>
      <c r="N52" s="127" t="str">
        <f t="shared" si="14"/>
        <v xml:space="preserve"> </v>
      </c>
    </row>
  </sheetData>
  <sheetProtection algorithmName="SHA-512" hashValue="YvlXUup2Yx8Mr0oD+0VtTFEw8nsD+tcrsANnvyDsl4Ho94fugYzpDu/CemrwIUApDL0wGw3xrK17K19IRGbE8w==" saltValue="jHV9Sii42AEiUnln07NNcA==" spinCount="100000" sheet="1" selectLockedCells="1" selectUnlockedCells="1"/>
  <mergeCells count="28">
    <mergeCell ref="B15:C15"/>
    <mergeCell ref="B17:C17"/>
    <mergeCell ref="B18:C18"/>
    <mergeCell ref="B19:C19"/>
    <mergeCell ref="B51:C51"/>
    <mergeCell ref="B37:C37"/>
    <mergeCell ref="B39:C39"/>
    <mergeCell ref="B38:C38"/>
    <mergeCell ref="B30:B33"/>
    <mergeCell ref="B47:C47"/>
    <mergeCell ref="B49:C49"/>
    <mergeCell ref="B36:D36"/>
    <mergeCell ref="B7:C7"/>
    <mergeCell ref="B27:B29"/>
    <mergeCell ref="M1:N1"/>
    <mergeCell ref="B26:C26"/>
    <mergeCell ref="B11:C11"/>
    <mergeCell ref="B3:C4"/>
    <mergeCell ref="B2:G2"/>
    <mergeCell ref="B5:C5"/>
    <mergeCell ref="B6:C6"/>
    <mergeCell ref="B12:C12"/>
    <mergeCell ref="B8:B10"/>
    <mergeCell ref="B13:C13"/>
    <mergeCell ref="B16:C16"/>
    <mergeCell ref="B14:D14"/>
    <mergeCell ref="B22:B24"/>
    <mergeCell ref="B21:D21"/>
  </mergeCells>
  <phoneticPr fontId="2"/>
  <pageMargins left="0.33" right="0.24" top="0.78" bottom="0.45" header="0.51200000000000001" footer="0.24"/>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FF"/>
  </sheetPr>
  <dimension ref="A1:N38"/>
  <sheetViews>
    <sheetView showGridLines="0" view="pageBreakPreview" zoomScale="75" zoomScaleNormal="75" zoomScaleSheetLayoutView="75" workbookViewId="0">
      <pane xSplit="3" ySplit="5" topLeftCell="D6" activePane="bottomRight" state="frozen"/>
      <selection pane="topRight" activeCell="D1" sqref="D1"/>
      <selection pane="bottomLeft" activeCell="A6" sqref="A6"/>
      <selection pane="bottomRight"/>
    </sheetView>
  </sheetViews>
  <sheetFormatPr defaultColWidth="10.33203125" defaultRowHeight="13.2"/>
  <cols>
    <col min="1" max="1" width="6.44140625" style="4" customWidth="1"/>
    <col min="2" max="2" width="2.5546875" style="4" customWidth="1"/>
    <col min="3" max="3" width="16.6640625" style="4" customWidth="1"/>
    <col min="4" max="14" width="12.33203125" style="4" customWidth="1"/>
    <col min="15" max="16384" width="10.33203125" style="4"/>
  </cols>
  <sheetData>
    <row r="1" spans="1:14" ht="27.75" customHeight="1">
      <c r="C1" s="5" t="s">
        <v>11</v>
      </c>
    </row>
    <row r="2" spans="1:14" ht="29.25" customHeight="1">
      <c r="C2" s="5" t="s">
        <v>12</v>
      </c>
    </row>
    <row r="3" spans="1:14" ht="27" customHeight="1">
      <c r="C3" s="447" t="s">
        <v>98</v>
      </c>
      <c r="D3" s="447"/>
      <c r="E3" s="34">
        <f>'過去３期決算実績（入力１）'!E2</f>
        <v>0</v>
      </c>
      <c r="F3" s="33"/>
      <c r="G3" s="33"/>
      <c r="N3" s="6" t="s">
        <v>13</v>
      </c>
    </row>
    <row r="4" spans="1:14" ht="24.9" customHeight="1">
      <c r="A4" s="7"/>
      <c r="B4" s="8"/>
      <c r="C4" s="9"/>
      <c r="D4" s="10" t="s">
        <v>14</v>
      </c>
      <c r="E4" s="10" t="s">
        <v>15</v>
      </c>
      <c r="F4" s="10" t="s">
        <v>16</v>
      </c>
      <c r="G4" s="10" t="s">
        <v>17</v>
      </c>
      <c r="H4" s="10" t="s">
        <v>18</v>
      </c>
      <c r="I4" s="10" t="s">
        <v>19</v>
      </c>
      <c r="J4" s="10" t="s">
        <v>20</v>
      </c>
      <c r="K4" s="10" t="s">
        <v>21</v>
      </c>
      <c r="L4" s="10" t="s">
        <v>75</v>
      </c>
      <c r="M4" s="10" t="s">
        <v>76</v>
      </c>
      <c r="N4" s="10" t="s">
        <v>77</v>
      </c>
    </row>
    <row r="5" spans="1:14" ht="24.9" customHeight="1" thickBot="1">
      <c r="A5" s="11"/>
      <c r="B5" s="12"/>
      <c r="C5" s="13"/>
      <c r="D5" s="95" t="str">
        <f>'全体の売上計画（自動出力）'!D4</f>
        <v>( 年12月期)</v>
      </c>
      <c r="E5" s="95" t="str">
        <f>'全体の売上計画（自動出力）'!E4</f>
        <v>( 年12月期)</v>
      </c>
      <c r="F5" s="95" t="str">
        <f>'全体の売上計画（自動出力）'!F4</f>
        <v>( 年12月期)</v>
      </c>
      <c r="G5" s="95" t="str">
        <f>'全体の売上計画（自動出力）'!G4</f>
        <v>( 年12月期)</v>
      </c>
      <c r="H5" s="95" t="str">
        <f>'全体の売上計画（自動出力）'!H4</f>
        <v>( 年12月期)</v>
      </c>
      <c r="I5" s="95" t="str">
        <f>'全体の売上計画（自動出力）'!I4</f>
        <v>( 年12月期)</v>
      </c>
      <c r="J5" s="95" t="str">
        <f>'全体の売上計画（自動出力）'!J4</f>
        <v>( 年12月期)</v>
      </c>
      <c r="K5" s="95" t="str">
        <f>'全体の売上計画（自動出力）'!K4</f>
        <v>( 年12月期)</v>
      </c>
      <c r="L5" s="95" t="str">
        <f>'全体の売上計画（自動出力）'!L4</f>
        <v>( 年12月期)</v>
      </c>
      <c r="M5" s="95" t="str">
        <f>'全体の売上計画（自動出力）'!M4</f>
        <v>( 年12月期)</v>
      </c>
      <c r="N5" s="95" t="str">
        <f>'全体の売上計画（自動出力）'!N4</f>
        <v>( 年12月期)</v>
      </c>
    </row>
    <row r="6" spans="1:14" ht="36.450000000000003" customHeight="1" thickTop="1">
      <c r="A6" s="454" t="s">
        <v>22</v>
      </c>
      <c r="B6" s="454"/>
      <c r="C6" s="454"/>
      <c r="D6" s="24">
        <f>'全体の売上計画（自動出力）'!D5</f>
        <v>0</v>
      </c>
      <c r="E6" s="24">
        <f>'全体の売上計画（自動出力）'!E5</f>
        <v>0</v>
      </c>
      <c r="F6" s="24">
        <f>'全体の売上計画（自動出力）'!F5</f>
        <v>0</v>
      </c>
      <c r="G6" s="24">
        <f>'全体の売上計画（自動出力）'!G5</f>
        <v>0</v>
      </c>
      <c r="H6" s="24">
        <f>'全体の売上計画（自動出力）'!H5</f>
        <v>0</v>
      </c>
      <c r="I6" s="24">
        <f>'全体の売上計画（自動出力）'!I5</f>
        <v>0</v>
      </c>
      <c r="J6" s="24">
        <f>'全体の売上計画（自動出力）'!J5</f>
        <v>0</v>
      </c>
      <c r="K6" s="24">
        <f>'全体の売上計画（自動出力）'!K5</f>
        <v>0</v>
      </c>
      <c r="L6" s="24">
        <f>'全体の売上計画（自動出力）'!L5</f>
        <v>0</v>
      </c>
      <c r="M6" s="24">
        <f>'全体の売上計画（自動出力）'!M5</f>
        <v>0</v>
      </c>
      <c r="N6" s="24">
        <f>'全体の売上計画（自動出力）'!N5</f>
        <v>0</v>
      </c>
    </row>
    <row r="7" spans="1:14" ht="36.450000000000003" customHeight="1">
      <c r="A7" s="458" t="s">
        <v>23</v>
      </c>
      <c r="B7" s="458"/>
      <c r="C7" s="458"/>
      <c r="D7" s="25">
        <f>'全体の売上計画（自動出力）'!D6</f>
        <v>0</v>
      </c>
      <c r="E7" s="25">
        <f>'全体の売上計画（自動出力）'!E6</f>
        <v>0</v>
      </c>
      <c r="F7" s="25">
        <f>'全体の売上計画（自動出力）'!F6</f>
        <v>0</v>
      </c>
      <c r="G7" s="25">
        <f>'全体の売上計画（自動出力）'!G6</f>
        <v>0</v>
      </c>
      <c r="H7" s="25">
        <f>'全体の売上計画（自動出力）'!H6</f>
        <v>0</v>
      </c>
      <c r="I7" s="25">
        <f>'全体の売上計画（自動出力）'!I6</f>
        <v>0</v>
      </c>
      <c r="J7" s="25">
        <f>'全体の売上計画（自動出力）'!J6</f>
        <v>0</v>
      </c>
      <c r="K7" s="25">
        <f>'全体の売上計画（自動出力）'!K6</f>
        <v>0</v>
      </c>
      <c r="L7" s="25">
        <f>'全体の売上計画（自動出力）'!L6</f>
        <v>0</v>
      </c>
      <c r="M7" s="25">
        <f>'全体の売上計画（自動出力）'!M6</f>
        <v>0</v>
      </c>
      <c r="N7" s="25">
        <f>'全体の売上計画（自動出力）'!N6</f>
        <v>0</v>
      </c>
    </row>
    <row r="8" spans="1:14" ht="36.450000000000003" customHeight="1">
      <c r="A8" s="458" t="s">
        <v>24</v>
      </c>
      <c r="B8" s="458"/>
      <c r="C8" s="458"/>
      <c r="D8" s="26">
        <f>D6-D7</f>
        <v>0</v>
      </c>
      <c r="E8" s="26">
        <f t="shared" ref="E8:N8" si="0">E6-E7</f>
        <v>0</v>
      </c>
      <c r="F8" s="26">
        <f t="shared" si="0"/>
        <v>0</v>
      </c>
      <c r="G8" s="26">
        <f t="shared" si="0"/>
        <v>0</v>
      </c>
      <c r="H8" s="26">
        <f t="shared" si="0"/>
        <v>0</v>
      </c>
      <c r="I8" s="26">
        <f t="shared" si="0"/>
        <v>0</v>
      </c>
      <c r="J8" s="26">
        <f t="shared" si="0"/>
        <v>0</v>
      </c>
      <c r="K8" s="26">
        <f t="shared" si="0"/>
        <v>0</v>
      </c>
      <c r="L8" s="26">
        <f t="shared" si="0"/>
        <v>0</v>
      </c>
      <c r="M8" s="26">
        <f t="shared" si="0"/>
        <v>0</v>
      </c>
      <c r="N8" s="26">
        <f t="shared" si="0"/>
        <v>0</v>
      </c>
    </row>
    <row r="9" spans="1:14" ht="36.450000000000003" customHeight="1">
      <c r="A9" s="458" t="s">
        <v>25</v>
      </c>
      <c r="B9" s="458"/>
      <c r="C9" s="458"/>
      <c r="D9" s="25">
        <f>'全体の売上計画（自動出力）'!D8</f>
        <v>0</v>
      </c>
      <c r="E9" s="25">
        <f>'全体の売上計画（自動出力）'!E8</f>
        <v>0</v>
      </c>
      <c r="F9" s="25">
        <f>'全体の売上計画（自動出力）'!F8</f>
        <v>0</v>
      </c>
      <c r="G9" s="25">
        <f>'全体の売上計画（自動出力）'!G8</f>
        <v>0</v>
      </c>
      <c r="H9" s="25">
        <f>'全体の売上計画（自動出力）'!H8</f>
        <v>0</v>
      </c>
      <c r="I9" s="25">
        <f>'全体の売上計画（自動出力）'!I8</f>
        <v>0</v>
      </c>
      <c r="J9" s="25">
        <f>'全体の売上計画（自動出力）'!J8</f>
        <v>0</v>
      </c>
      <c r="K9" s="25">
        <f>'全体の売上計画（自動出力）'!K8</f>
        <v>0</v>
      </c>
      <c r="L9" s="25">
        <f>'全体の売上計画（自動出力）'!L8</f>
        <v>0</v>
      </c>
      <c r="M9" s="25">
        <f>'全体の売上計画（自動出力）'!M8</f>
        <v>0</v>
      </c>
      <c r="N9" s="25">
        <f>'全体の売上計画（自動出力）'!N8</f>
        <v>0</v>
      </c>
    </row>
    <row r="10" spans="1:14" ht="36.450000000000003" customHeight="1">
      <c r="A10" s="462" t="s">
        <v>26</v>
      </c>
      <c r="B10" s="462"/>
      <c r="C10" s="462"/>
      <c r="D10" s="25">
        <f>'全体の売上計画（自動出力）'!D11</f>
        <v>0</v>
      </c>
      <c r="E10" s="25">
        <f>'全体の売上計画（自動出力）'!E11</f>
        <v>0</v>
      </c>
      <c r="F10" s="25">
        <f>'全体の売上計画（自動出力）'!F11</f>
        <v>0</v>
      </c>
      <c r="G10" s="25">
        <f>'全体の売上計画（自動出力）'!G11</f>
        <v>0</v>
      </c>
      <c r="H10" s="25">
        <f>'全体の売上計画（自動出力）'!H11</f>
        <v>0</v>
      </c>
      <c r="I10" s="25">
        <f>'全体の売上計画（自動出力）'!I11</f>
        <v>0</v>
      </c>
      <c r="J10" s="25">
        <f>'全体の売上計画（自動出力）'!J11</f>
        <v>0</v>
      </c>
      <c r="K10" s="25">
        <f>'全体の売上計画（自動出力）'!K11</f>
        <v>0</v>
      </c>
      <c r="L10" s="25">
        <f>'全体の売上計画（自動出力）'!L11</f>
        <v>0</v>
      </c>
      <c r="M10" s="25">
        <f>'全体の売上計画（自動出力）'!M11</f>
        <v>0</v>
      </c>
      <c r="N10" s="25">
        <f>'全体の売上計画（自動出力）'!N11</f>
        <v>0</v>
      </c>
    </row>
    <row r="11" spans="1:14" ht="36.450000000000003" customHeight="1" thickBot="1">
      <c r="A11" s="463" t="s">
        <v>78</v>
      </c>
      <c r="B11" s="463"/>
      <c r="C11" s="463"/>
      <c r="D11" s="96">
        <f>'全体の売上計画（自動出力）'!D12</f>
        <v>0</v>
      </c>
      <c r="E11" s="96">
        <f>'全体の売上計画（自動出力）'!E12</f>
        <v>0</v>
      </c>
      <c r="F11" s="96">
        <f>'全体の売上計画（自動出力）'!F12</f>
        <v>0</v>
      </c>
      <c r="G11" s="96">
        <f>'全体の売上計画（自動出力）'!G12</f>
        <v>0</v>
      </c>
      <c r="H11" s="96">
        <f>'全体の売上計画（自動出力）'!H12</f>
        <v>0</v>
      </c>
      <c r="I11" s="96">
        <f>'全体の売上計画（自動出力）'!I12</f>
        <v>0</v>
      </c>
      <c r="J11" s="96">
        <f>'全体の売上計画（自動出力）'!J12</f>
        <v>0</v>
      </c>
      <c r="K11" s="96">
        <f>'全体の売上計画（自動出力）'!K12</f>
        <v>0</v>
      </c>
      <c r="L11" s="96">
        <f>'全体の売上計画（自動出力）'!L12</f>
        <v>0</v>
      </c>
      <c r="M11" s="96">
        <f>'全体の売上計画（自動出力）'!M12</f>
        <v>0</v>
      </c>
      <c r="N11" s="96">
        <f>'全体の売上計画（自動出力）'!N12</f>
        <v>0</v>
      </c>
    </row>
    <row r="12" spans="1:14" ht="36.450000000000003" customHeight="1" thickBot="1">
      <c r="A12" s="464" t="s">
        <v>79</v>
      </c>
      <c r="B12" s="465"/>
      <c r="C12" s="465"/>
      <c r="D12" s="140">
        <f>'全体の売上計画（自動出力）'!D51</f>
        <v>0</v>
      </c>
      <c r="E12" s="140">
        <f>'全体の売上計画（自動出力）'!E51</f>
        <v>0</v>
      </c>
      <c r="F12" s="140">
        <f>'全体の売上計画（自動出力）'!F51</f>
        <v>0</v>
      </c>
      <c r="G12" s="140">
        <f>'全体の売上計画（自動出力）'!G51</f>
        <v>0</v>
      </c>
      <c r="H12" s="140">
        <f>'全体の売上計画（自動出力）'!H51</f>
        <v>0</v>
      </c>
      <c r="I12" s="140">
        <f>'全体の売上計画（自動出力）'!I51</f>
        <v>0</v>
      </c>
      <c r="J12" s="140">
        <f>'全体の売上計画（自動出力）'!J51</f>
        <v>0</v>
      </c>
      <c r="K12" s="140">
        <f>'全体の売上計画（自動出力）'!K51</f>
        <v>0</v>
      </c>
      <c r="L12" s="140">
        <f>'全体の売上計画（自動出力）'!L51</f>
        <v>0</v>
      </c>
      <c r="M12" s="140">
        <f>'全体の売上計画（自動出力）'!M51</f>
        <v>0</v>
      </c>
      <c r="N12" s="141">
        <f>'全体の売上計画（自動出力）'!N51</f>
        <v>0</v>
      </c>
    </row>
    <row r="13" spans="1:14" ht="36.450000000000003" customHeight="1">
      <c r="A13" s="454" t="s">
        <v>27</v>
      </c>
      <c r="B13" s="454"/>
      <c r="C13" s="454"/>
      <c r="D13" s="24">
        <f>'全体の売上計画（自動出力）'!D15+'全体の売上計画（自動出力）'!D16+'全体の売上計画（自動出力）'!D17</f>
        <v>0</v>
      </c>
      <c r="E13" s="24">
        <f>'全体の売上計画（自動出力）'!E15+'全体の売上計画（自動出力）'!E16+'全体の売上計画（自動出力）'!E17</f>
        <v>0</v>
      </c>
      <c r="F13" s="24">
        <f>'全体の売上計画（自動出力）'!F15+'全体の売上計画（自動出力）'!F16+'全体の売上計画（自動出力）'!F17</f>
        <v>0</v>
      </c>
      <c r="G13" s="24">
        <f>'全体の売上計画（自動出力）'!G15+'全体の売上計画（自動出力）'!G16+'全体の売上計画（自動出力）'!G17</f>
        <v>0</v>
      </c>
      <c r="H13" s="24">
        <f>'全体の売上計画（自動出力）'!H15+'全体の売上計画（自動出力）'!H16+'全体の売上計画（自動出力）'!H17</f>
        <v>0</v>
      </c>
      <c r="I13" s="24">
        <f>'全体の売上計画（自動出力）'!I15+'全体の売上計画（自動出力）'!I16+'全体の売上計画（自動出力）'!I17</f>
        <v>0</v>
      </c>
      <c r="J13" s="24">
        <f>'全体の売上計画（自動出力）'!J15+'全体の売上計画（自動出力）'!J16+'全体の売上計画（自動出力）'!J17</f>
        <v>0</v>
      </c>
      <c r="K13" s="24">
        <f>'全体の売上計画（自動出力）'!K15+'全体の売上計画（自動出力）'!K16+'全体の売上計画（自動出力）'!K17</f>
        <v>0</v>
      </c>
      <c r="L13" s="24">
        <f>'全体の売上計画（自動出力）'!L15+'全体の売上計画（自動出力）'!L16+'全体の売上計画（自動出力）'!L17</f>
        <v>0</v>
      </c>
      <c r="M13" s="24">
        <f>'全体の売上計画（自動出力）'!M15+'全体の売上計画（自動出力）'!M16+'全体の売上計画（自動出力）'!M17</f>
        <v>0</v>
      </c>
      <c r="N13" s="24">
        <f>'全体の売上計画（自動出力）'!N15+'全体の売上計画（自動出力）'!N16+'全体の売上計画（自動出力）'!N17</f>
        <v>0</v>
      </c>
    </row>
    <row r="14" spans="1:14" ht="36.450000000000003" customHeight="1">
      <c r="A14" s="461" t="s">
        <v>28</v>
      </c>
      <c r="B14" s="461"/>
      <c r="C14" s="461"/>
      <c r="D14" s="25">
        <f>'全体の売上計画（自動出力）'!D28</f>
        <v>0</v>
      </c>
      <c r="E14" s="25">
        <f>'全体の売上計画（自動出力）'!E28</f>
        <v>0</v>
      </c>
      <c r="F14" s="25">
        <f>'全体の売上計画（自動出力）'!F28</f>
        <v>0</v>
      </c>
      <c r="G14" s="25">
        <f>'全体の売上計画（自動出力）'!G28</f>
        <v>0</v>
      </c>
      <c r="H14" s="25">
        <f>'全体の売上計画（自動出力）'!H28</f>
        <v>0</v>
      </c>
      <c r="I14" s="25">
        <f>'全体の売上計画（自動出力）'!I28</f>
        <v>0</v>
      </c>
      <c r="J14" s="25">
        <f>'全体の売上計画（自動出力）'!J28</f>
        <v>0</v>
      </c>
      <c r="K14" s="25">
        <f>'全体の売上計画（自動出力）'!K28</f>
        <v>0</v>
      </c>
      <c r="L14" s="25">
        <f>'全体の売上計画（自動出力）'!L28</f>
        <v>0</v>
      </c>
      <c r="M14" s="25">
        <f>'全体の売上計画（自動出力）'!M28</f>
        <v>0</v>
      </c>
      <c r="N14" s="25">
        <f>'全体の売上計画（自動出力）'!N28</f>
        <v>0</v>
      </c>
    </row>
    <row r="15" spans="1:14" ht="36.450000000000003" customHeight="1">
      <c r="A15" s="458" t="s">
        <v>29</v>
      </c>
      <c r="B15" s="458"/>
      <c r="C15" s="458"/>
      <c r="D15" s="25">
        <f>'全体の売上計画（自動出力）'!D27</f>
        <v>0</v>
      </c>
      <c r="E15" s="25">
        <f>'全体の売上計画（自動出力）'!E27</f>
        <v>0</v>
      </c>
      <c r="F15" s="25">
        <f>'全体の売上計画（自動出力）'!F27</f>
        <v>0</v>
      </c>
      <c r="G15" s="25">
        <f>'全体の売上計画（自動出力）'!G27</f>
        <v>0</v>
      </c>
      <c r="H15" s="25">
        <f>'全体の売上計画（自動出力）'!H27</f>
        <v>0</v>
      </c>
      <c r="I15" s="25">
        <f>'全体の売上計画（自動出力）'!I27</f>
        <v>0</v>
      </c>
      <c r="J15" s="25">
        <f>'全体の売上計画（自動出力）'!J27</f>
        <v>0</v>
      </c>
      <c r="K15" s="25">
        <f>'全体の売上計画（自動出力）'!K27</f>
        <v>0</v>
      </c>
      <c r="L15" s="25">
        <f>'全体の売上計画（自動出力）'!L27</f>
        <v>0</v>
      </c>
      <c r="M15" s="25">
        <f>'全体の売上計画（自動出力）'!M27</f>
        <v>0</v>
      </c>
      <c r="N15" s="25">
        <f>'全体の売上計画（自動出力）'!N27</f>
        <v>0</v>
      </c>
    </row>
    <row r="16" spans="1:14" ht="36.450000000000003" customHeight="1">
      <c r="A16" s="14"/>
      <c r="B16" s="15" t="s">
        <v>30</v>
      </c>
      <c r="C16" s="15"/>
      <c r="D16" s="25">
        <f>'全体の売上計画（自動出力）'!D22</f>
        <v>0</v>
      </c>
      <c r="E16" s="25">
        <f>'全体の売上計画（自動出力）'!E22</f>
        <v>0</v>
      </c>
      <c r="F16" s="25">
        <f>'全体の売上計画（自動出力）'!F22</f>
        <v>0</v>
      </c>
      <c r="G16" s="25">
        <f>'全体の売上計画（自動出力）'!G22</f>
        <v>0</v>
      </c>
      <c r="H16" s="25">
        <f>'全体の売上計画（自動出力）'!H22</f>
        <v>0</v>
      </c>
      <c r="I16" s="25">
        <f>'全体の売上計画（自動出力）'!I22</f>
        <v>0</v>
      </c>
      <c r="J16" s="25">
        <f>'全体の売上計画（自動出力）'!J22</f>
        <v>0</v>
      </c>
      <c r="K16" s="25">
        <f>'全体の売上計画（自動出力）'!K22</f>
        <v>0</v>
      </c>
      <c r="L16" s="25">
        <f>'全体の売上計画（自動出力）'!L22</f>
        <v>0</v>
      </c>
      <c r="M16" s="25">
        <f>'全体の売上計画（自動出力）'!M22</f>
        <v>0</v>
      </c>
      <c r="N16" s="25">
        <f>'全体の売上計画（自動出力）'!N22</f>
        <v>0</v>
      </c>
    </row>
    <row r="17" spans="1:14" ht="36.450000000000003" customHeight="1">
      <c r="A17" s="16"/>
      <c r="B17" s="14" t="s">
        <v>31</v>
      </c>
      <c r="C17" s="14"/>
      <c r="D17" s="25">
        <f>'全体の売上計画（自動出力）'!D23</f>
        <v>0</v>
      </c>
      <c r="E17" s="25">
        <f>'全体の売上計画（自動出力）'!E23</f>
        <v>0</v>
      </c>
      <c r="F17" s="25">
        <f>'全体の売上計画（自動出力）'!F23</f>
        <v>0</v>
      </c>
      <c r="G17" s="25">
        <f>'全体の売上計画（自動出力）'!G23</f>
        <v>0</v>
      </c>
      <c r="H17" s="25">
        <f>'全体の売上計画（自動出力）'!H23</f>
        <v>0</v>
      </c>
      <c r="I17" s="25">
        <f>'全体の売上計画（自動出力）'!I23</f>
        <v>0</v>
      </c>
      <c r="J17" s="25">
        <f>'全体の売上計画（自動出力）'!J23</f>
        <v>0</v>
      </c>
      <c r="K17" s="25">
        <f>'全体の売上計画（自動出力）'!K23</f>
        <v>0</v>
      </c>
      <c r="L17" s="25">
        <f>'全体の売上計画（自動出力）'!L23</f>
        <v>0</v>
      </c>
      <c r="M17" s="25">
        <f>'全体の売上計画（自動出力）'!M23</f>
        <v>0</v>
      </c>
      <c r="N17" s="25">
        <f>'全体の売上計画（自動出力）'!N23</f>
        <v>0</v>
      </c>
    </row>
    <row r="18" spans="1:14" ht="36.450000000000003" customHeight="1" thickBot="1">
      <c r="A18" s="451" t="s">
        <v>32</v>
      </c>
      <c r="B18" s="463"/>
      <c r="C18" s="463"/>
      <c r="D18" s="27">
        <f>D16+D17</f>
        <v>0</v>
      </c>
      <c r="E18" s="27">
        <f t="shared" ref="E18:N18" si="1">E16+E17</f>
        <v>0</v>
      </c>
      <c r="F18" s="27">
        <f t="shared" si="1"/>
        <v>0</v>
      </c>
      <c r="G18" s="27">
        <f t="shared" si="1"/>
        <v>0</v>
      </c>
      <c r="H18" s="27">
        <f t="shared" si="1"/>
        <v>0</v>
      </c>
      <c r="I18" s="27">
        <f t="shared" si="1"/>
        <v>0</v>
      </c>
      <c r="J18" s="27">
        <f t="shared" si="1"/>
        <v>0</v>
      </c>
      <c r="K18" s="27">
        <f t="shared" si="1"/>
        <v>0</v>
      </c>
      <c r="L18" s="27">
        <f t="shared" si="1"/>
        <v>0</v>
      </c>
      <c r="M18" s="27">
        <f t="shared" si="1"/>
        <v>0</v>
      </c>
      <c r="N18" s="27">
        <f t="shared" si="1"/>
        <v>0</v>
      </c>
    </row>
    <row r="19" spans="1:14" ht="40.200000000000003" customHeight="1" thickTop="1" thickBot="1">
      <c r="A19" s="452" t="s">
        <v>33</v>
      </c>
      <c r="B19" s="453"/>
      <c r="C19" s="453"/>
      <c r="D19" s="28">
        <f>D10+D13+D18</f>
        <v>0</v>
      </c>
      <c r="E19" s="28">
        <f t="shared" ref="E19:N19" si="2">E10+E13+E18</f>
        <v>0</v>
      </c>
      <c r="F19" s="28">
        <f t="shared" si="2"/>
        <v>0</v>
      </c>
      <c r="G19" s="28">
        <f t="shared" si="2"/>
        <v>0</v>
      </c>
      <c r="H19" s="28">
        <f t="shared" si="2"/>
        <v>0</v>
      </c>
      <c r="I19" s="28">
        <f t="shared" si="2"/>
        <v>0</v>
      </c>
      <c r="J19" s="28">
        <f t="shared" si="2"/>
        <v>0</v>
      </c>
      <c r="K19" s="28">
        <f t="shared" si="2"/>
        <v>0</v>
      </c>
      <c r="L19" s="28">
        <f t="shared" si="2"/>
        <v>0</v>
      </c>
      <c r="M19" s="28">
        <f t="shared" si="2"/>
        <v>0</v>
      </c>
      <c r="N19" s="28">
        <f t="shared" si="2"/>
        <v>0</v>
      </c>
    </row>
    <row r="20" spans="1:14" ht="36.450000000000003" customHeight="1" thickTop="1" thickBot="1">
      <c r="A20" s="451" t="s">
        <v>34</v>
      </c>
      <c r="B20" s="451"/>
      <c r="C20" s="451"/>
      <c r="D20" s="29">
        <f>'全体の売上計画（自動出力）'!D39</f>
        <v>1</v>
      </c>
      <c r="E20" s="29">
        <f>'全体の売上計画（自動出力）'!E39</f>
        <v>1</v>
      </c>
      <c r="F20" s="29">
        <f>'全体の売上計画（自動出力）'!F39</f>
        <v>1</v>
      </c>
      <c r="G20" s="29">
        <f>'全体の売上計画（自動出力）'!G39</f>
        <v>1</v>
      </c>
      <c r="H20" s="29">
        <f>'全体の売上計画（自動出力）'!H39</f>
        <v>1</v>
      </c>
      <c r="I20" s="29">
        <f>'全体の売上計画（自動出力）'!I39</f>
        <v>1</v>
      </c>
      <c r="J20" s="29">
        <f>'全体の売上計画（自動出力）'!J39</f>
        <v>1</v>
      </c>
      <c r="K20" s="29">
        <f>'全体の売上計画（自動出力）'!K39</f>
        <v>1</v>
      </c>
      <c r="L20" s="29">
        <f>'全体の売上計画（自動出力）'!L39</f>
        <v>1</v>
      </c>
      <c r="M20" s="29">
        <f>'全体の売上計画（自動出力）'!M39</f>
        <v>1</v>
      </c>
      <c r="N20" s="29">
        <f>'全体の売上計画（自動出力）'!N39</f>
        <v>1</v>
      </c>
    </row>
    <row r="21" spans="1:14" ht="40.200000000000003" customHeight="1" thickTop="1" thickBot="1">
      <c r="A21" s="452" t="s">
        <v>35</v>
      </c>
      <c r="B21" s="453"/>
      <c r="C21" s="453"/>
      <c r="D21" s="28">
        <f>IF(D20&gt;0,ROUND(D19/D20,0),0)</f>
        <v>0</v>
      </c>
      <c r="E21" s="28">
        <f t="shared" ref="E21:N21" si="3">IF(E20&gt;0,ROUND(E19/E20,0),0)</f>
        <v>0</v>
      </c>
      <c r="F21" s="28">
        <f t="shared" si="3"/>
        <v>0</v>
      </c>
      <c r="G21" s="28">
        <f t="shared" si="3"/>
        <v>0</v>
      </c>
      <c r="H21" s="28">
        <f t="shared" si="3"/>
        <v>0</v>
      </c>
      <c r="I21" s="28">
        <f t="shared" si="3"/>
        <v>0</v>
      </c>
      <c r="J21" s="28">
        <f t="shared" si="3"/>
        <v>0</v>
      </c>
      <c r="K21" s="28">
        <f t="shared" si="3"/>
        <v>0</v>
      </c>
      <c r="L21" s="28">
        <f t="shared" si="3"/>
        <v>0</v>
      </c>
      <c r="M21" s="28">
        <f t="shared" si="3"/>
        <v>0</v>
      </c>
      <c r="N21" s="28">
        <f t="shared" si="3"/>
        <v>0</v>
      </c>
    </row>
    <row r="22" spans="1:14" ht="36.450000000000003" customHeight="1" thickTop="1">
      <c r="A22" s="455" t="s">
        <v>70</v>
      </c>
      <c r="B22" s="454" t="s">
        <v>36</v>
      </c>
      <c r="C22" s="454"/>
      <c r="D22" s="97" t="s">
        <v>37</v>
      </c>
      <c r="E22" s="97" t="s">
        <v>37</v>
      </c>
      <c r="F22" s="97" t="s">
        <v>37</v>
      </c>
      <c r="G22" s="142">
        <f>'全体の売上計画（自動出力）'!G30</f>
        <v>0</v>
      </c>
      <c r="H22" s="142">
        <f>'全体の売上計画（自動出力）'!H30</f>
        <v>0</v>
      </c>
      <c r="I22" s="142">
        <f>'全体の売上計画（自動出力）'!I30</f>
        <v>0</v>
      </c>
      <c r="J22" s="142">
        <f>'全体の売上計画（自動出力）'!J30</f>
        <v>0</v>
      </c>
      <c r="K22" s="142">
        <f>'全体の売上計画（自動出力）'!K30</f>
        <v>0</v>
      </c>
      <c r="L22" s="142">
        <f>'全体の売上計画（自動出力）'!L30</f>
        <v>0</v>
      </c>
      <c r="M22" s="142">
        <f>'全体の売上計画（自動出力）'!M30</f>
        <v>0</v>
      </c>
      <c r="N22" s="142">
        <f>'全体の売上計画（自動出力）'!N30</f>
        <v>0</v>
      </c>
    </row>
    <row r="23" spans="1:14" ht="36.450000000000003" customHeight="1">
      <c r="A23" s="456"/>
      <c r="B23" s="458" t="s">
        <v>38</v>
      </c>
      <c r="C23" s="458"/>
      <c r="D23" s="97" t="s">
        <v>37</v>
      </c>
      <c r="E23" s="97" t="s">
        <v>37</v>
      </c>
      <c r="F23" s="97" t="s">
        <v>37</v>
      </c>
      <c r="G23" s="142">
        <f>'全体の売上計画（自動出力）'!G31</f>
        <v>0</v>
      </c>
      <c r="H23" s="142">
        <f>'全体の売上計画（自動出力）'!H31</f>
        <v>0</v>
      </c>
      <c r="I23" s="142">
        <f>'全体の売上計画（自動出力）'!I31</f>
        <v>0</v>
      </c>
      <c r="J23" s="142">
        <f>'全体の売上計画（自動出力）'!J31</f>
        <v>0</v>
      </c>
      <c r="K23" s="142">
        <f>'全体の売上計画（自動出力）'!K31</f>
        <v>0</v>
      </c>
      <c r="L23" s="142">
        <f>'全体の売上計画（自動出力）'!L31</f>
        <v>0</v>
      </c>
      <c r="M23" s="142">
        <f>'全体の売上計画（自動出力）'!M31</f>
        <v>0</v>
      </c>
      <c r="N23" s="142">
        <f>'全体の売上計画（自動出力）'!N31</f>
        <v>0</v>
      </c>
    </row>
    <row r="24" spans="1:14" ht="36.450000000000003" customHeight="1">
      <c r="A24" s="456"/>
      <c r="B24" s="458" t="s">
        <v>39</v>
      </c>
      <c r="C24" s="458"/>
      <c r="D24" s="97" t="s">
        <v>37</v>
      </c>
      <c r="E24" s="97" t="s">
        <v>37</v>
      </c>
      <c r="F24" s="97" t="s">
        <v>37</v>
      </c>
      <c r="G24" s="142">
        <f>'全体の売上計画（自動出力）'!G32</f>
        <v>0</v>
      </c>
      <c r="H24" s="142">
        <f>'全体の売上計画（自動出力）'!H32</f>
        <v>0</v>
      </c>
      <c r="I24" s="142">
        <f>'全体の売上計画（自動出力）'!I32</f>
        <v>0</v>
      </c>
      <c r="J24" s="142">
        <f>'全体の売上計画（自動出力）'!J32</f>
        <v>0</v>
      </c>
      <c r="K24" s="142">
        <f>'全体の売上計画（自動出力）'!K32</f>
        <v>0</v>
      </c>
      <c r="L24" s="142">
        <f>'全体の売上計画（自動出力）'!L32</f>
        <v>0</v>
      </c>
      <c r="M24" s="142">
        <f>'全体の売上計画（自動出力）'!M32</f>
        <v>0</v>
      </c>
      <c r="N24" s="142">
        <f>'全体の売上計画（自動出力）'!N32</f>
        <v>0</v>
      </c>
    </row>
    <row r="25" spans="1:14" ht="36.450000000000003" customHeight="1">
      <c r="A25" s="456"/>
      <c r="B25" s="458" t="s">
        <v>40</v>
      </c>
      <c r="C25" s="458"/>
      <c r="D25" s="97" t="s">
        <v>37</v>
      </c>
      <c r="E25" s="97" t="s">
        <v>37</v>
      </c>
      <c r="F25" s="97" t="s">
        <v>37</v>
      </c>
      <c r="G25" s="142">
        <f>'全体の売上計画（自動出力）'!G33</f>
        <v>0</v>
      </c>
      <c r="H25" s="142">
        <f>'全体の売上計画（自動出力）'!H33</f>
        <v>0</v>
      </c>
      <c r="I25" s="142">
        <f>'全体の売上計画（自動出力）'!I33</f>
        <v>0</v>
      </c>
      <c r="J25" s="142">
        <f>'全体の売上計画（自動出力）'!J33</f>
        <v>0</v>
      </c>
      <c r="K25" s="142">
        <f>'全体の売上計画（自動出力）'!K33</f>
        <v>0</v>
      </c>
      <c r="L25" s="142">
        <f>'全体の売上計画（自動出力）'!L33</f>
        <v>0</v>
      </c>
      <c r="M25" s="142">
        <f>'全体の売上計画（自動出力）'!M33</f>
        <v>0</v>
      </c>
      <c r="N25" s="142">
        <f>'全体の売上計画（自動出力）'!N33</f>
        <v>0</v>
      </c>
    </row>
    <row r="26" spans="1:14" ht="36.450000000000003" customHeight="1">
      <c r="A26" s="457"/>
      <c r="B26" s="459" t="s">
        <v>41</v>
      </c>
      <c r="C26" s="460"/>
      <c r="D26" s="97" t="s">
        <v>37</v>
      </c>
      <c r="E26" s="97" t="s">
        <v>37</v>
      </c>
      <c r="F26" s="97" t="s">
        <v>37</v>
      </c>
      <c r="G26" s="142">
        <f>'全体の売上計画（自動出力）'!G34</f>
        <v>0</v>
      </c>
      <c r="H26" s="142">
        <f>'全体の売上計画（自動出力）'!H34</f>
        <v>0</v>
      </c>
      <c r="I26" s="142">
        <f>'全体の売上計画（自動出力）'!I34</f>
        <v>0</v>
      </c>
      <c r="J26" s="142">
        <f>'全体の売上計画（自動出力）'!J34</f>
        <v>0</v>
      </c>
      <c r="K26" s="142">
        <f>'全体の売上計画（自動出力）'!K34</f>
        <v>0</v>
      </c>
      <c r="L26" s="142">
        <f>'全体の売上計画（自動出力）'!L34</f>
        <v>0</v>
      </c>
      <c r="M26" s="142">
        <f>'全体の売上計画（自動出力）'!M34</f>
        <v>0</v>
      </c>
      <c r="N26" s="142">
        <f>'全体の売上計画（自動出力）'!N34</f>
        <v>0</v>
      </c>
    </row>
    <row r="27" spans="1:14">
      <c r="D27" s="17"/>
      <c r="E27" s="17"/>
      <c r="F27" s="17"/>
      <c r="G27" s="143" t="str">
        <f t="shared" ref="G27:N27" si="4">IF(G26=G14+G15," ","check!　⑨,⑩,⑮")</f>
        <v xml:space="preserve"> </v>
      </c>
      <c r="H27" s="143" t="str">
        <f t="shared" si="4"/>
        <v xml:space="preserve"> </v>
      </c>
      <c r="I27" s="143" t="str">
        <f t="shared" si="4"/>
        <v xml:space="preserve"> </v>
      </c>
      <c r="J27" s="143" t="str">
        <f t="shared" si="4"/>
        <v xml:space="preserve"> </v>
      </c>
      <c r="K27" s="143" t="str">
        <f t="shared" si="4"/>
        <v xml:space="preserve"> </v>
      </c>
      <c r="L27" s="143" t="str">
        <f t="shared" si="4"/>
        <v xml:space="preserve"> </v>
      </c>
      <c r="M27" s="143" t="str">
        <f t="shared" si="4"/>
        <v xml:space="preserve"> </v>
      </c>
      <c r="N27" s="143" t="str">
        <f t="shared" si="4"/>
        <v xml:space="preserve"> </v>
      </c>
    </row>
    <row r="28" spans="1:14" ht="26.1" customHeight="1">
      <c r="B28" s="448"/>
      <c r="C28" s="450"/>
      <c r="D28" s="450"/>
      <c r="E28" s="450"/>
      <c r="F28" s="20"/>
      <c r="G28" s="20"/>
      <c r="H28" s="20"/>
      <c r="I28" s="21"/>
    </row>
    <row r="29" spans="1:14" ht="26.1" customHeight="1">
      <c r="B29" s="21"/>
      <c r="C29" s="19"/>
      <c r="D29" s="19"/>
      <c r="E29" s="19"/>
      <c r="F29" s="19"/>
      <c r="G29" s="19"/>
      <c r="H29" s="20"/>
      <c r="I29" s="21"/>
    </row>
    <row r="30" spans="1:14" ht="26.1" customHeight="1">
      <c r="B30" s="21"/>
      <c r="C30" s="448"/>
      <c r="D30" s="449"/>
      <c r="E30" s="449"/>
      <c r="F30" s="449"/>
      <c r="G30" s="449"/>
      <c r="H30" s="20"/>
      <c r="I30" s="21"/>
    </row>
    <row r="31" spans="1:14" ht="26.1" customHeight="1">
      <c r="B31" s="21"/>
      <c r="C31" s="448"/>
      <c r="D31" s="449"/>
      <c r="E31" s="449"/>
      <c r="F31" s="449"/>
      <c r="G31" s="449"/>
      <c r="H31" s="20"/>
      <c r="I31" s="21"/>
    </row>
    <row r="32" spans="1:14" ht="26.1" customHeight="1">
      <c r="B32" s="21"/>
      <c r="C32" s="448"/>
      <c r="D32" s="449"/>
      <c r="E32" s="449"/>
      <c r="F32" s="449"/>
      <c r="G32" s="449"/>
      <c r="H32" s="449"/>
      <c r="I32" s="449"/>
    </row>
    <row r="33" spans="2:14" ht="21.75" customHeight="1">
      <c r="B33" s="18"/>
      <c r="C33" s="20"/>
      <c r="D33" s="20"/>
      <c r="E33" s="20"/>
      <c r="F33" s="20"/>
      <c r="G33" s="20"/>
      <c r="H33" s="20"/>
      <c r="I33" s="21"/>
    </row>
    <row r="34" spans="2:14" ht="26.1" customHeight="1">
      <c r="B34" s="448"/>
      <c r="C34" s="450"/>
      <c r="D34" s="450"/>
      <c r="E34" s="450"/>
      <c r="F34" s="450"/>
      <c r="G34" s="20"/>
      <c r="H34" s="20"/>
      <c r="I34" s="21"/>
    </row>
    <row r="35" spans="2:14" ht="26.1" customHeight="1">
      <c r="B35" s="21"/>
      <c r="C35" s="19"/>
      <c r="D35" s="19"/>
      <c r="E35" s="19"/>
      <c r="F35" s="19"/>
      <c r="G35" s="19"/>
      <c r="H35" s="19"/>
      <c r="I35" s="19"/>
      <c r="J35" s="22"/>
      <c r="K35" s="22"/>
      <c r="L35" s="22"/>
      <c r="M35" s="22"/>
      <c r="N35" s="22"/>
    </row>
    <row r="36" spans="2:14" ht="26.1" customHeight="1">
      <c r="B36" s="21"/>
      <c r="C36" s="19"/>
      <c r="D36" s="19"/>
      <c r="E36" s="19"/>
      <c r="F36" s="19"/>
      <c r="G36" s="19"/>
      <c r="H36" s="19"/>
      <c r="I36" s="19"/>
      <c r="J36" s="22"/>
      <c r="K36" s="23"/>
      <c r="L36" s="22"/>
      <c r="M36" s="22"/>
      <c r="N36" s="22"/>
    </row>
    <row r="37" spans="2:14" ht="26.1" customHeight="1">
      <c r="B37" s="21"/>
      <c r="C37" s="19"/>
      <c r="D37" s="19"/>
      <c r="E37" s="19"/>
      <c r="F37" s="19"/>
      <c r="G37" s="19"/>
      <c r="H37" s="19"/>
      <c r="I37" s="19"/>
      <c r="J37" s="22"/>
      <c r="K37" s="22"/>
      <c r="L37" s="22"/>
      <c r="M37" s="22"/>
      <c r="N37" s="22"/>
    </row>
    <row r="38" spans="2:14">
      <c r="J38" s="23"/>
      <c r="K38" s="23"/>
      <c r="L38" s="23"/>
      <c r="M38" s="23"/>
      <c r="N38" s="23"/>
    </row>
  </sheetData>
  <sheetProtection algorithmName="SHA-512" hashValue="fzUukuWTt8afLsfwZXWi7lpKgdd3QusM9ErIEbxojULrdMrdlDoCgNkLJOQICTO+cJ5Tf73BVi6b1LdWL8vw1w==" saltValue="2m6oytj4rpn3cWh2p4jBDQ==" spinCount="100000" sheet="1" selectLockedCells="1" selectUnlockedCells="1"/>
  <protectedRanges>
    <protectedRange sqref="D18:N19 D21:N21 D8:N8" name="範囲1"/>
    <protectedRange sqref="D12:N12" name="範囲1_2"/>
  </protectedRanges>
  <mergeCells count="26">
    <mergeCell ref="A6:C6"/>
    <mergeCell ref="A7:C7"/>
    <mergeCell ref="A8:C8"/>
    <mergeCell ref="A9:C9"/>
    <mergeCell ref="A18:C18"/>
    <mergeCell ref="A19:C19"/>
    <mergeCell ref="A10:C10"/>
    <mergeCell ref="A11:C11"/>
    <mergeCell ref="A12:C12"/>
    <mergeCell ref="A13:C13"/>
    <mergeCell ref="C3:D3"/>
    <mergeCell ref="C32:I32"/>
    <mergeCell ref="B34:F34"/>
    <mergeCell ref="B28:E28"/>
    <mergeCell ref="C30:G30"/>
    <mergeCell ref="C31:G31"/>
    <mergeCell ref="A20:C20"/>
    <mergeCell ref="A21:C21"/>
    <mergeCell ref="B22:C22"/>
    <mergeCell ref="A22:A26"/>
    <mergeCell ref="B23:C23"/>
    <mergeCell ref="B24:C24"/>
    <mergeCell ref="B25:C25"/>
    <mergeCell ref="B26:C26"/>
    <mergeCell ref="A14:C14"/>
    <mergeCell ref="A15:C15"/>
  </mergeCells>
  <phoneticPr fontId="7"/>
  <printOptions horizontalCentered="1"/>
  <pageMargins left="0.27559055118110237" right="0.19685039370078741" top="0.59055118110236227" bottom="0.43307086614173229" header="0.51181102362204722" footer="0.31496062992125984"/>
  <pageSetup paperSize="9" scale="6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91"/>
  <sheetViews>
    <sheetView showGridLines="0" view="pageBreakPreview" zoomScaleNormal="100" zoomScaleSheetLayoutView="100" workbookViewId="0">
      <selection activeCell="H1" sqref="H1"/>
    </sheetView>
  </sheetViews>
  <sheetFormatPr defaultRowHeight="12"/>
  <cols>
    <col min="1" max="1" width="9.109375" customWidth="1"/>
    <col min="2" max="2" width="3.88671875" customWidth="1"/>
    <col min="3" max="3" width="12.33203125" customWidth="1"/>
    <col min="4" max="5" width="15.109375" customWidth="1"/>
    <col min="7" max="7" width="9.109375" customWidth="1"/>
    <col min="8" max="8" width="4.88671875" customWidth="1"/>
    <col min="9" max="9" width="10.109375" customWidth="1"/>
    <col min="10" max="10" width="11.5546875" customWidth="1"/>
    <col min="13" max="17" width="9.109375" customWidth="1"/>
  </cols>
  <sheetData>
    <row r="1" spans="1:12">
      <c r="A1" s="62"/>
      <c r="B1" s="62"/>
      <c r="C1" s="62"/>
      <c r="D1" s="62"/>
      <c r="E1" s="62"/>
      <c r="F1" s="62"/>
      <c r="G1" s="62"/>
      <c r="H1" s="62"/>
      <c r="I1" s="62"/>
      <c r="J1" s="62"/>
      <c r="K1" s="62"/>
      <c r="L1" s="62"/>
    </row>
    <row r="2" spans="1:12" ht="15.75" customHeight="1">
      <c r="A2" s="62"/>
      <c r="B2" s="473" t="s">
        <v>65</v>
      </c>
      <c r="C2" s="473"/>
      <c r="D2" s="63"/>
      <c r="E2" s="63"/>
      <c r="F2" s="63"/>
      <c r="G2" s="63"/>
      <c r="H2" s="63"/>
      <c r="I2" s="63"/>
      <c r="J2" s="63"/>
      <c r="K2" s="63"/>
      <c r="L2" s="62"/>
    </row>
    <row r="3" spans="1:12" ht="12" customHeight="1">
      <c r="A3" s="62"/>
      <c r="B3" s="474"/>
      <c r="C3" s="475"/>
      <c r="D3" s="68" t="s">
        <v>0</v>
      </c>
      <c r="E3" s="68" t="s">
        <v>60</v>
      </c>
      <c r="F3" s="69" t="s">
        <v>59</v>
      </c>
      <c r="G3" s="63"/>
      <c r="H3" s="63"/>
      <c r="I3" s="63"/>
      <c r="J3" s="63"/>
      <c r="K3" s="63"/>
      <c r="L3" s="62"/>
    </row>
    <row r="4" spans="1:12" ht="12" customHeight="1">
      <c r="A4" s="62"/>
      <c r="B4" s="476"/>
      <c r="C4" s="477"/>
      <c r="D4" s="70" t="str">
        <f>'申請書＜別表３＞（自動出力）'!$F$5</f>
        <v>( 年12月期)</v>
      </c>
      <c r="E4" s="70" t="str">
        <f>'申請書＜別表３＞（自動出力）'!$I$5</f>
        <v>( 年12月期)</v>
      </c>
      <c r="F4" s="71" t="s">
        <v>61</v>
      </c>
      <c r="G4" s="63"/>
      <c r="H4" s="63"/>
      <c r="I4" s="63"/>
      <c r="J4" s="63"/>
      <c r="K4" s="62"/>
    </row>
    <row r="5" spans="1:12" ht="13.2">
      <c r="A5" s="62"/>
      <c r="B5" s="468" t="s">
        <v>62</v>
      </c>
      <c r="C5" s="468"/>
      <c r="D5" s="72">
        <f>'申請書＜別表３＞（自動出力）'!$F$6</f>
        <v>0</v>
      </c>
      <c r="E5" s="72">
        <f>'申請書＜別表３＞（自動出力）'!$I$6</f>
        <v>0</v>
      </c>
      <c r="F5" s="73" t="str">
        <f>IF(OR(E5=0,D5=0),"－",IF(E5/D5&gt;0,E5/D5*100-100,(E5-D5)/ABS(D5)*100))</f>
        <v>－</v>
      </c>
      <c r="G5" s="62"/>
      <c r="H5" s="62"/>
      <c r="I5" s="62"/>
      <c r="J5" s="62"/>
      <c r="K5" s="62"/>
    </row>
    <row r="6" spans="1:12" ht="13.2">
      <c r="A6" s="62"/>
      <c r="B6" s="64"/>
      <c r="C6" s="64" t="s">
        <v>63</v>
      </c>
      <c r="D6" s="72">
        <f>'申請書＜別表３＞（自動出力）'!$F$7</f>
        <v>0</v>
      </c>
      <c r="E6" s="72">
        <f>'申請書＜別表３＞（自動出力）'!$I$7</f>
        <v>0</v>
      </c>
      <c r="F6" s="73" t="str">
        <f t="shared" ref="F6:F15" si="0">IF(OR(E6=0,D6=0),"－",IF(E6/D6&gt;0,E6/D6*100-100,(E6-D6)/ABS(D6)*100))</f>
        <v>－</v>
      </c>
      <c r="G6" s="62"/>
      <c r="H6" s="62"/>
      <c r="I6" s="62"/>
      <c r="J6" s="62"/>
      <c r="K6" s="62"/>
    </row>
    <row r="7" spans="1:12" ht="13.2">
      <c r="A7" s="62"/>
      <c r="B7" s="64"/>
      <c r="C7" s="64" t="s">
        <v>64</v>
      </c>
      <c r="D7" s="72">
        <f>'申請書＜別表３＞（自動出力）'!$F$9</f>
        <v>0</v>
      </c>
      <c r="E7" s="72">
        <f>'申請書＜別表３＞（自動出力）'!$I$9</f>
        <v>0</v>
      </c>
      <c r="F7" s="73" t="str">
        <f t="shared" si="0"/>
        <v>－</v>
      </c>
      <c r="G7" s="62"/>
      <c r="H7" s="62"/>
      <c r="I7" s="62"/>
      <c r="J7" s="62"/>
      <c r="K7" s="62"/>
    </row>
    <row r="8" spans="1:12" ht="13.2">
      <c r="A8" s="62"/>
      <c r="B8" s="468" t="s">
        <v>74</v>
      </c>
      <c r="C8" s="468"/>
      <c r="D8" s="74">
        <f>'申請書＜別表３＞（自動出力）'!$F$10</f>
        <v>0</v>
      </c>
      <c r="E8" s="74">
        <f>'申請書＜別表３＞（自動出力）'!$I$10</f>
        <v>0</v>
      </c>
      <c r="F8" s="73" t="str">
        <f t="shared" si="0"/>
        <v>－</v>
      </c>
      <c r="G8" s="62"/>
      <c r="H8" s="62"/>
      <c r="I8" s="62"/>
      <c r="J8" s="62"/>
      <c r="K8" s="62"/>
    </row>
    <row r="9" spans="1:12" ht="13.2">
      <c r="A9" s="62"/>
      <c r="B9" s="468" t="s">
        <v>87</v>
      </c>
      <c r="C9" s="468"/>
      <c r="D9" s="74">
        <f>'申請書＜別表３＞（自動出力）'!$F$11</f>
        <v>0</v>
      </c>
      <c r="E9" s="74">
        <f>'申請書＜別表３＞（自動出力）'!$I$11</f>
        <v>0</v>
      </c>
      <c r="F9" s="73" t="str">
        <f t="shared" si="0"/>
        <v>－</v>
      </c>
      <c r="G9" s="62"/>
      <c r="H9" s="76"/>
      <c r="I9" s="77"/>
      <c r="J9" s="75"/>
      <c r="K9" s="62"/>
    </row>
    <row r="10" spans="1:12" ht="13.2">
      <c r="A10" s="62"/>
      <c r="B10" s="65"/>
      <c r="C10" s="66" t="s">
        <v>163</v>
      </c>
      <c r="D10" s="74">
        <f>'申請書＜別表３＞（自動出力）'!$F$13</f>
        <v>0</v>
      </c>
      <c r="E10" s="74">
        <f>'申請書＜別表３＞（自動出力）'!$I$13</f>
        <v>0</v>
      </c>
      <c r="F10" s="73" t="str">
        <f t="shared" si="0"/>
        <v>－</v>
      </c>
      <c r="G10" s="62"/>
      <c r="H10" s="76"/>
      <c r="I10" s="77"/>
      <c r="J10" s="62"/>
      <c r="K10" s="62"/>
    </row>
    <row r="11" spans="1:12" ht="13.2">
      <c r="A11" s="62"/>
      <c r="B11" s="65"/>
      <c r="C11" s="66" t="s">
        <v>164</v>
      </c>
      <c r="D11" s="74">
        <f>'申請書＜別表３＞（自動出力）'!$F$18</f>
        <v>0</v>
      </c>
      <c r="E11" s="74">
        <f>'申請書＜別表３＞（自動出力）'!$I$18</f>
        <v>0</v>
      </c>
      <c r="F11" s="73" t="str">
        <f t="shared" si="0"/>
        <v>－</v>
      </c>
      <c r="G11" s="62"/>
      <c r="H11" s="76"/>
      <c r="I11" s="77"/>
      <c r="J11" s="62"/>
      <c r="K11" s="62"/>
    </row>
    <row r="12" spans="1:12" ht="13.8" thickBot="1">
      <c r="A12" s="62"/>
      <c r="B12" s="255"/>
      <c r="C12" s="256" t="s">
        <v>165</v>
      </c>
      <c r="D12" s="257">
        <f>'申請書＜別表３＞（自動出力）'!$F$20</f>
        <v>1</v>
      </c>
      <c r="E12" s="257">
        <f>'申請書＜別表３＞（自動出力）'!$I$20</f>
        <v>1</v>
      </c>
      <c r="F12" s="258">
        <f t="shared" si="0"/>
        <v>0</v>
      </c>
      <c r="G12" s="62"/>
      <c r="H12" s="76"/>
      <c r="I12" s="77"/>
      <c r="J12" s="62"/>
      <c r="K12" s="62"/>
    </row>
    <row r="13" spans="1:12" ht="21" customHeight="1">
      <c r="A13" s="62"/>
      <c r="B13" s="466" t="s">
        <v>166</v>
      </c>
      <c r="C13" s="467"/>
      <c r="D13" s="259">
        <f>'申請書＜別表３＞（自動出力）'!$F$19</f>
        <v>0</v>
      </c>
      <c r="E13" s="259">
        <f>'申請書＜別表３＞（自動出力）'!$I$19</f>
        <v>0</v>
      </c>
      <c r="F13" s="260" t="str">
        <f t="shared" si="0"/>
        <v>－</v>
      </c>
      <c r="G13" s="62"/>
      <c r="H13" s="76"/>
      <c r="I13" s="77"/>
      <c r="J13" s="75"/>
      <c r="K13" s="62"/>
    </row>
    <row r="14" spans="1:12" ht="21" customHeight="1">
      <c r="A14" s="62"/>
      <c r="B14" s="471" t="s">
        <v>167</v>
      </c>
      <c r="C14" s="472"/>
      <c r="D14" s="74">
        <f>'申請書＜別表３＞（自動出力）'!$F$21</f>
        <v>0</v>
      </c>
      <c r="E14" s="74">
        <f>'申請書＜別表３＞（自動出力）'!$I$21</f>
        <v>0</v>
      </c>
      <c r="F14" s="261" t="str">
        <f t="shared" si="0"/>
        <v>－</v>
      </c>
      <c r="G14" s="62"/>
      <c r="H14" s="76"/>
      <c r="I14" s="77"/>
      <c r="J14" s="75"/>
      <c r="K14" s="62"/>
    </row>
    <row r="15" spans="1:12" ht="21" customHeight="1" thickBot="1">
      <c r="A15" s="62"/>
      <c r="B15" s="469" t="s">
        <v>83</v>
      </c>
      <c r="C15" s="470"/>
      <c r="D15" s="262">
        <f>'申請書＜別表３＞（自動出力）'!$F$12</f>
        <v>0</v>
      </c>
      <c r="E15" s="262">
        <f>'申請書＜別表３＞（自動出力）'!$I$12</f>
        <v>0</v>
      </c>
      <c r="F15" s="263" t="str">
        <f t="shared" si="0"/>
        <v>－</v>
      </c>
      <c r="G15" s="62"/>
      <c r="H15" s="76"/>
      <c r="I15" s="77"/>
      <c r="J15" s="75"/>
      <c r="K15" s="62"/>
    </row>
    <row r="16" spans="1:12">
      <c r="A16" s="62"/>
      <c r="B16" s="63"/>
      <c r="C16" s="63"/>
      <c r="D16" s="63"/>
      <c r="E16" s="63"/>
      <c r="F16" s="62"/>
      <c r="G16" s="62"/>
      <c r="H16" s="62"/>
      <c r="I16" s="62"/>
      <c r="J16" s="62"/>
      <c r="K16" s="62"/>
      <c r="L16" s="62"/>
    </row>
    <row r="17" spans="1:12">
      <c r="A17" s="62"/>
      <c r="B17" s="473" t="s">
        <v>66</v>
      </c>
      <c r="C17" s="473"/>
      <c r="D17" s="63"/>
      <c r="E17" s="63"/>
      <c r="F17" s="62"/>
      <c r="G17" s="62"/>
      <c r="H17" s="62"/>
      <c r="I17" s="62"/>
      <c r="J17" s="62"/>
      <c r="K17" s="62"/>
      <c r="L17" s="62"/>
    </row>
    <row r="18" spans="1:12" ht="12" customHeight="1">
      <c r="A18" s="62"/>
      <c r="B18" s="474"/>
      <c r="C18" s="475"/>
      <c r="D18" s="68" t="s">
        <v>0</v>
      </c>
      <c r="E18" s="67" t="s">
        <v>60</v>
      </c>
      <c r="F18" s="69" t="s">
        <v>59</v>
      </c>
      <c r="G18" s="62"/>
      <c r="H18" s="62"/>
      <c r="I18" s="62"/>
      <c r="J18" s="62"/>
      <c r="K18" s="62"/>
      <c r="L18" s="62"/>
    </row>
    <row r="19" spans="1:12" ht="12" customHeight="1">
      <c r="A19" s="62"/>
      <c r="B19" s="476"/>
      <c r="C19" s="477"/>
      <c r="D19" s="70" t="str">
        <f>'申請書＜別表３＞（自動出力）'!$F$5</f>
        <v>( 年12月期)</v>
      </c>
      <c r="E19" s="70" t="str">
        <f>'申請書＜別表３＞（自動出力）'!$J$5</f>
        <v>( 年12月期)</v>
      </c>
      <c r="F19" s="71" t="s">
        <v>61</v>
      </c>
      <c r="G19" s="62"/>
      <c r="H19" s="62"/>
      <c r="I19" s="62"/>
      <c r="J19" s="62"/>
      <c r="K19" s="62"/>
    </row>
    <row r="20" spans="1:12" ht="13.2">
      <c r="A20" s="62"/>
      <c r="B20" s="468" t="s">
        <v>62</v>
      </c>
      <c r="C20" s="468"/>
      <c r="D20" s="72">
        <f>'申請書＜別表３＞（自動出力）'!$F$6</f>
        <v>0</v>
      </c>
      <c r="E20" s="72">
        <f>'申請書＜別表３＞（自動出力）'!$J$6</f>
        <v>0</v>
      </c>
      <c r="F20" s="73" t="str">
        <f t="shared" ref="F20:F30" si="1">IF(OR(E20=0,D20=0),"－",IF(E20/D20&gt;0,E20/D20*100-100,(E20-D20)/ABS(D20)*100))</f>
        <v>－</v>
      </c>
      <c r="G20" s="62"/>
      <c r="H20" s="62"/>
      <c r="I20" s="62"/>
      <c r="J20" s="62"/>
      <c r="K20" s="62"/>
    </row>
    <row r="21" spans="1:12" ht="13.2">
      <c r="A21" s="62"/>
      <c r="B21" s="64"/>
      <c r="C21" s="64" t="s">
        <v>63</v>
      </c>
      <c r="D21" s="72">
        <f>'申請書＜別表３＞（自動出力）'!$F$7</f>
        <v>0</v>
      </c>
      <c r="E21" s="72">
        <f>'申請書＜別表３＞（自動出力）'!$J$7</f>
        <v>0</v>
      </c>
      <c r="F21" s="73" t="str">
        <f t="shared" si="1"/>
        <v>－</v>
      </c>
      <c r="G21" s="62"/>
      <c r="H21" s="62"/>
      <c r="I21" s="62"/>
      <c r="J21" s="62"/>
      <c r="K21" s="62"/>
    </row>
    <row r="22" spans="1:12" ht="13.2">
      <c r="A22" s="62"/>
      <c r="B22" s="64"/>
      <c r="C22" s="64" t="s">
        <v>64</v>
      </c>
      <c r="D22" s="72">
        <f>'申請書＜別表３＞（自動出力）'!$F$9</f>
        <v>0</v>
      </c>
      <c r="E22" s="72">
        <f>'申請書＜別表３＞（自動出力）'!$J$9</f>
        <v>0</v>
      </c>
      <c r="F22" s="73" t="str">
        <f t="shared" si="1"/>
        <v>－</v>
      </c>
      <c r="G22" s="62"/>
      <c r="H22" s="62"/>
      <c r="I22" s="62"/>
      <c r="J22" s="62"/>
      <c r="K22" s="62"/>
    </row>
    <row r="23" spans="1:12" ht="13.2">
      <c r="A23" s="62"/>
      <c r="B23" s="468" t="s">
        <v>74</v>
      </c>
      <c r="C23" s="468"/>
      <c r="D23" s="74">
        <f>'申請書＜別表３＞（自動出力）'!$F$10</f>
        <v>0</v>
      </c>
      <c r="E23" s="74">
        <f>'申請書＜別表３＞（自動出力）'!$J$10</f>
        <v>0</v>
      </c>
      <c r="F23" s="73" t="str">
        <f t="shared" si="1"/>
        <v>－</v>
      </c>
      <c r="G23" s="62"/>
      <c r="H23" s="62"/>
      <c r="I23" s="62"/>
      <c r="J23" s="62"/>
      <c r="K23" s="62"/>
    </row>
    <row r="24" spans="1:12" ht="13.2">
      <c r="A24" s="62"/>
      <c r="B24" s="468" t="s">
        <v>87</v>
      </c>
      <c r="C24" s="468"/>
      <c r="D24" s="74">
        <f>'申請書＜別表３＞（自動出力）'!$F$11</f>
        <v>0</v>
      </c>
      <c r="E24" s="74">
        <f>'申請書＜別表３＞（自動出力）'!$J$11</f>
        <v>0</v>
      </c>
      <c r="F24" s="73" t="str">
        <f t="shared" si="1"/>
        <v>－</v>
      </c>
      <c r="G24" s="62"/>
      <c r="H24" s="76"/>
      <c r="I24" s="76"/>
      <c r="J24" s="75"/>
      <c r="K24" s="62"/>
    </row>
    <row r="25" spans="1:12" ht="13.2">
      <c r="A25" s="62"/>
      <c r="B25" s="65"/>
      <c r="C25" s="66" t="s">
        <v>163</v>
      </c>
      <c r="D25" s="74">
        <f>'申請書＜別表３＞（自動出力）'!$F$13</f>
        <v>0</v>
      </c>
      <c r="E25" s="74">
        <f>'申請書＜別表３＞（自動出力）'!$J$13</f>
        <v>0</v>
      </c>
      <c r="F25" s="73" t="str">
        <f t="shared" si="1"/>
        <v>－</v>
      </c>
      <c r="G25" s="62"/>
      <c r="H25" s="62"/>
      <c r="I25" s="62"/>
      <c r="J25" s="62"/>
      <c r="K25" s="62"/>
    </row>
    <row r="26" spans="1:12" ht="13.2">
      <c r="A26" s="62"/>
      <c r="B26" s="65"/>
      <c r="C26" s="66" t="s">
        <v>164</v>
      </c>
      <c r="D26" s="74">
        <f>'申請書＜別表３＞（自動出力）'!$F$18</f>
        <v>0</v>
      </c>
      <c r="E26" s="74">
        <f>'申請書＜別表３＞（自動出力）'!$J$18</f>
        <v>0</v>
      </c>
      <c r="F26" s="73" t="str">
        <f t="shared" si="1"/>
        <v>－</v>
      </c>
      <c r="G26" s="62"/>
      <c r="H26" s="62"/>
      <c r="I26" s="62"/>
      <c r="J26" s="62"/>
      <c r="K26" s="62"/>
    </row>
    <row r="27" spans="1:12" ht="13.8" thickBot="1">
      <c r="A27" s="62"/>
      <c r="B27" s="255"/>
      <c r="C27" s="256" t="s">
        <v>165</v>
      </c>
      <c r="D27" s="257">
        <f>'申請書＜別表３＞（自動出力）'!$F$20</f>
        <v>1</v>
      </c>
      <c r="E27" s="257">
        <f>'申請書＜別表３＞（自動出力）'!$J$20</f>
        <v>1</v>
      </c>
      <c r="F27" s="258">
        <f t="shared" si="1"/>
        <v>0</v>
      </c>
      <c r="G27" s="62"/>
      <c r="H27" s="62"/>
      <c r="I27" s="62"/>
      <c r="J27" s="62"/>
      <c r="K27" s="62"/>
    </row>
    <row r="28" spans="1:12" ht="21" customHeight="1">
      <c r="A28" s="62"/>
      <c r="B28" s="466" t="s">
        <v>166</v>
      </c>
      <c r="C28" s="467"/>
      <c r="D28" s="259">
        <f>'申請書＜別表３＞（自動出力）'!$F$19</f>
        <v>0</v>
      </c>
      <c r="E28" s="259">
        <f>'申請書＜別表３＞（自動出力）'!$J$19</f>
        <v>0</v>
      </c>
      <c r="F28" s="260" t="str">
        <f t="shared" si="1"/>
        <v>－</v>
      </c>
      <c r="G28" s="62"/>
      <c r="H28" s="76"/>
      <c r="I28" s="76"/>
      <c r="J28" s="75"/>
      <c r="K28" s="62"/>
    </row>
    <row r="29" spans="1:12" ht="21" customHeight="1">
      <c r="A29" s="62"/>
      <c r="B29" s="471" t="s">
        <v>167</v>
      </c>
      <c r="C29" s="472"/>
      <c r="D29" s="74">
        <f>'申請書＜別表３＞（自動出力）'!$F$21</f>
        <v>0</v>
      </c>
      <c r="E29" s="74">
        <f>'申請書＜別表３＞（自動出力）'!$J$21</f>
        <v>0</v>
      </c>
      <c r="F29" s="261" t="str">
        <f t="shared" si="1"/>
        <v>－</v>
      </c>
      <c r="G29" s="62"/>
      <c r="H29" s="76"/>
      <c r="I29" s="79"/>
      <c r="J29" s="75"/>
      <c r="K29" s="62"/>
    </row>
    <row r="30" spans="1:12" ht="21" customHeight="1" thickBot="1">
      <c r="A30" s="62"/>
      <c r="B30" s="469" t="s">
        <v>83</v>
      </c>
      <c r="C30" s="470"/>
      <c r="D30" s="262">
        <f>'申請書＜別表３＞（自動出力）'!$F$12</f>
        <v>0</v>
      </c>
      <c r="E30" s="262">
        <f>'申請書＜別表３＞（自動出力）'!$J$12</f>
        <v>0</v>
      </c>
      <c r="F30" s="263" t="str">
        <f t="shared" si="1"/>
        <v>－</v>
      </c>
      <c r="G30" s="62"/>
      <c r="H30" s="76"/>
      <c r="I30" s="79"/>
      <c r="J30" s="75"/>
      <c r="K30" s="62"/>
    </row>
    <row r="31" spans="1:12">
      <c r="A31" s="62"/>
      <c r="B31" s="63"/>
      <c r="C31" s="63"/>
      <c r="D31" s="62"/>
      <c r="E31" s="62"/>
      <c r="F31" s="62"/>
      <c r="G31" s="62"/>
      <c r="H31" s="62"/>
      <c r="I31" s="62"/>
      <c r="J31" s="62"/>
      <c r="K31" s="62"/>
      <c r="L31" s="62"/>
    </row>
    <row r="32" spans="1:12">
      <c r="A32" s="62"/>
      <c r="B32" s="473" t="s">
        <v>67</v>
      </c>
      <c r="C32" s="473"/>
      <c r="D32" s="62"/>
      <c r="E32" s="62"/>
      <c r="F32" s="62"/>
      <c r="G32" s="62"/>
      <c r="H32" s="62"/>
      <c r="I32" s="62"/>
      <c r="J32" s="62"/>
      <c r="K32" s="62"/>
      <c r="L32" s="62"/>
    </row>
    <row r="33" spans="1:12" ht="12" customHeight="1">
      <c r="A33" s="62"/>
      <c r="B33" s="474"/>
      <c r="C33" s="475"/>
      <c r="D33" s="68" t="s">
        <v>0</v>
      </c>
      <c r="E33" s="68" t="s">
        <v>60</v>
      </c>
      <c r="F33" s="69" t="s">
        <v>59</v>
      </c>
      <c r="G33" s="62"/>
      <c r="H33" s="62"/>
      <c r="I33" s="62"/>
      <c r="J33" s="62"/>
      <c r="K33" s="62"/>
      <c r="L33" s="62"/>
    </row>
    <row r="34" spans="1:12" ht="12" customHeight="1">
      <c r="A34" s="62"/>
      <c r="B34" s="476"/>
      <c r="C34" s="477"/>
      <c r="D34" s="70" t="str">
        <f>'申請書＜別表３＞（自動出力）'!$F$5</f>
        <v>( 年12月期)</v>
      </c>
      <c r="E34" s="70" t="str">
        <f>'申請書＜別表３＞（自動出力）'!$K$5</f>
        <v>( 年12月期)</v>
      </c>
      <c r="F34" s="71" t="s">
        <v>61</v>
      </c>
      <c r="G34" s="62"/>
      <c r="H34" s="62"/>
      <c r="I34" s="62"/>
      <c r="J34" s="62"/>
      <c r="K34" s="62"/>
    </row>
    <row r="35" spans="1:12" ht="13.2">
      <c r="A35" s="62"/>
      <c r="B35" s="468" t="s">
        <v>62</v>
      </c>
      <c r="C35" s="468"/>
      <c r="D35" s="72">
        <f>'申請書＜別表３＞（自動出力）'!$F$6</f>
        <v>0</v>
      </c>
      <c r="E35" s="72">
        <f>'申請書＜別表３＞（自動出力）'!$K$6</f>
        <v>0</v>
      </c>
      <c r="F35" s="73" t="str">
        <f>IF(OR(E35=0,D35=0),"－",IF(E35/D35&gt;0,E35/D35*100-100,(E35-D35)/ABS(D35)*100))</f>
        <v>－</v>
      </c>
      <c r="G35" s="62"/>
      <c r="H35" s="62"/>
      <c r="I35" s="62"/>
      <c r="J35" s="62"/>
      <c r="K35" s="62"/>
    </row>
    <row r="36" spans="1:12" ht="13.2">
      <c r="A36" s="62"/>
      <c r="B36" s="64"/>
      <c r="C36" s="64" t="s">
        <v>63</v>
      </c>
      <c r="D36" s="72">
        <f>'申請書＜別表３＞（自動出力）'!$F$7</f>
        <v>0</v>
      </c>
      <c r="E36" s="72">
        <f>'申請書＜別表３＞（自動出力）'!$K$7</f>
        <v>0</v>
      </c>
      <c r="F36" s="73" t="str">
        <f t="shared" ref="F36:F45" si="2">IF(OR(E36=0,D36=0),"－",IF(E36/D36&gt;0,E36/D36*100-100,(E36-D36)/ABS(D36)*100))</f>
        <v>－</v>
      </c>
      <c r="G36" s="62"/>
      <c r="H36" s="62"/>
      <c r="I36" s="62"/>
      <c r="J36" s="62"/>
      <c r="K36" s="62"/>
    </row>
    <row r="37" spans="1:12" ht="13.2">
      <c r="A37" s="62"/>
      <c r="B37" s="64"/>
      <c r="C37" s="64" t="s">
        <v>64</v>
      </c>
      <c r="D37" s="72">
        <f>'申請書＜別表３＞（自動出力）'!$F$9</f>
        <v>0</v>
      </c>
      <c r="E37" s="72">
        <f>'申請書＜別表３＞（自動出力）'!$K$9</f>
        <v>0</v>
      </c>
      <c r="F37" s="73" t="str">
        <f t="shared" si="2"/>
        <v>－</v>
      </c>
      <c r="G37" s="62"/>
      <c r="H37" s="62"/>
      <c r="I37" s="62"/>
      <c r="J37" s="62"/>
      <c r="K37" s="62"/>
    </row>
    <row r="38" spans="1:12" ht="13.2">
      <c r="A38" s="62"/>
      <c r="B38" s="468" t="s">
        <v>74</v>
      </c>
      <c r="C38" s="468"/>
      <c r="D38" s="74">
        <f>'申請書＜別表３＞（自動出力）'!$F$10</f>
        <v>0</v>
      </c>
      <c r="E38" s="74">
        <f>'申請書＜別表３＞（自動出力）'!$K$10</f>
        <v>0</v>
      </c>
      <c r="F38" s="73" t="str">
        <f t="shared" si="2"/>
        <v>－</v>
      </c>
      <c r="G38" s="62"/>
      <c r="H38" s="62"/>
      <c r="I38" s="62"/>
      <c r="J38" s="62"/>
      <c r="K38" s="62"/>
    </row>
    <row r="39" spans="1:12" ht="13.2">
      <c r="A39" s="62"/>
      <c r="B39" s="468" t="s">
        <v>87</v>
      </c>
      <c r="C39" s="468"/>
      <c r="D39" s="74">
        <f>'申請書＜別表３＞（自動出力）'!$F$11</f>
        <v>0</v>
      </c>
      <c r="E39" s="74">
        <f>'申請書＜別表３＞（自動出力）'!$K$11</f>
        <v>0</v>
      </c>
      <c r="F39" s="73" t="str">
        <f t="shared" si="2"/>
        <v>－</v>
      </c>
      <c r="G39" s="62"/>
      <c r="H39" s="76"/>
      <c r="I39" s="76"/>
      <c r="J39" s="75"/>
      <c r="K39" s="62"/>
    </row>
    <row r="40" spans="1:12" ht="13.2">
      <c r="A40" s="62"/>
      <c r="B40" s="65"/>
      <c r="C40" s="66" t="s">
        <v>163</v>
      </c>
      <c r="D40" s="74">
        <f>'申請書＜別表３＞（自動出力）'!$F$13</f>
        <v>0</v>
      </c>
      <c r="E40" s="74">
        <f>'申請書＜別表３＞（自動出力）'!$K$13</f>
        <v>0</v>
      </c>
      <c r="F40" s="73" t="str">
        <f t="shared" si="2"/>
        <v>－</v>
      </c>
      <c r="G40" s="62"/>
      <c r="H40" s="62"/>
      <c r="I40" s="76"/>
      <c r="J40" s="62"/>
      <c r="K40" s="62"/>
    </row>
    <row r="41" spans="1:12" ht="13.2">
      <c r="A41" s="62"/>
      <c r="B41" s="65"/>
      <c r="C41" s="66" t="s">
        <v>164</v>
      </c>
      <c r="D41" s="74">
        <f>'申請書＜別表３＞（自動出力）'!$F$18</f>
        <v>0</v>
      </c>
      <c r="E41" s="74">
        <f>'申請書＜別表３＞（自動出力）'!$K$18</f>
        <v>0</v>
      </c>
      <c r="F41" s="73" t="str">
        <f t="shared" si="2"/>
        <v>－</v>
      </c>
      <c r="G41" s="62"/>
      <c r="H41" s="62"/>
      <c r="I41" s="76"/>
      <c r="J41" s="62"/>
      <c r="K41" s="62"/>
    </row>
    <row r="42" spans="1:12" ht="13.8" thickBot="1">
      <c r="A42" s="62"/>
      <c r="B42" s="255"/>
      <c r="C42" s="256" t="s">
        <v>165</v>
      </c>
      <c r="D42" s="257">
        <f>'申請書＜別表３＞（自動出力）'!$F$20</f>
        <v>1</v>
      </c>
      <c r="E42" s="257">
        <f>'申請書＜別表３＞（自動出力）'!$K$20</f>
        <v>1</v>
      </c>
      <c r="F42" s="258">
        <f t="shared" si="2"/>
        <v>0</v>
      </c>
      <c r="G42" s="62"/>
      <c r="H42" s="62"/>
      <c r="I42" s="76"/>
      <c r="J42" s="62"/>
      <c r="K42" s="62"/>
    </row>
    <row r="43" spans="1:12" ht="21" customHeight="1">
      <c r="A43" s="62"/>
      <c r="B43" s="466" t="s">
        <v>166</v>
      </c>
      <c r="C43" s="467"/>
      <c r="D43" s="259">
        <f>'申請書＜別表３＞（自動出力）'!$F$19</f>
        <v>0</v>
      </c>
      <c r="E43" s="259">
        <f>'申請書＜別表３＞（自動出力）'!$K$19</f>
        <v>0</v>
      </c>
      <c r="F43" s="260" t="str">
        <f t="shared" si="2"/>
        <v>－</v>
      </c>
      <c r="G43" s="62"/>
      <c r="H43" s="76"/>
      <c r="I43" s="76"/>
      <c r="J43" s="75"/>
      <c r="K43" s="62"/>
    </row>
    <row r="44" spans="1:12" ht="21" customHeight="1">
      <c r="A44" s="62"/>
      <c r="B44" s="471" t="s">
        <v>167</v>
      </c>
      <c r="C44" s="472"/>
      <c r="D44" s="74">
        <f>'申請書＜別表３＞（自動出力）'!$F$21</f>
        <v>0</v>
      </c>
      <c r="E44" s="74">
        <f>'申請書＜別表３＞（自動出力）'!$K$21</f>
        <v>0</v>
      </c>
      <c r="F44" s="261" t="str">
        <f t="shared" si="2"/>
        <v>－</v>
      </c>
      <c r="G44" s="62"/>
      <c r="H44" s="76"/>
      <c r="I44" s="75"/>
      <c r="J44" s="62"/>
    </row>
    <row r="45" spans="1:12" ht="21" customHeight="1" thickBot="1">
      <c r="A45" s="62"/>
      <c r="B45" s="469" t="s">
        <v>83</v>
      </c>
      <c r="C45" s="470"/>
      <c r="D45" s="262">
        <f>'申請書＜別表３＞（自動出力）'!$F$12</f>
        <v>0</v>
      </c>
      <c r="E45" s="262">
        <f>'申請書＜別表３＞（自動出力）'!$K$12</f>
        <v>0</v>
      </c>
      <c r="F45" s="263" t="str">
        <f t="shared" si="2"/>
        <v>－</v>
      </c>
      <c r="G45" s="62"/>
      <c r="H45" s="76"/>
      <c r="I45" s="79"/>
      <c r="J45" s="75"/>
      <c r="K45" s="62"/>
    </row>
    <row r="46" spans="1:12">
      <c r="A46" s="62"/>
      <c r="B46" s="63"/>
      <c r="C46" s="63"/>
      <c r="D46" s="62"/>
      <c r="E46" s="62"/>
      <c r="F46" s="62"/>
      <c r="G46" s="63"/>
      <c r="H46" s="63"/>
      <c r="I46" s="63"/>
      <c r="J46" s="63"/>
      <c r="K46" s="62"/>
    </row>
    <row r="47" spans="1:12">
      <c r="A47" s="62"/>
      <c r="B47" s="473" t="s">
        <v>84</v>
      </c>
      <c r="C47" s="473"/>
      <c r="D47" s="62"/>
      <c r="E47" s="62"/>
      <c r="F47" s="62"/>
      <c r="G47" s="62"/>
      <c r="H47" s="62"/>
      <c r="I47" s="62"/>
      <c r="J47" s="62"/>
      <c r="K47" s="62"/>
    </row>
    <row r="48" spans="1:12" ht="12" customHeight="1">
      <c r="B48" s="474"/>
      <c r="C48" s="475"/>
      <c r="D48" s="68" t="s">
        <v>0</v>
      </c>
      <c r="E48" s="68" t="s">
        <v>60</v>
      </c>
      <c r="F48" s="69" t="s">
        <v>59</v>
      </c>
    </row>
    <row r="49" spans="2:6" ht="12" customHeight="1">
      <c r="B49" s="476"/>
      <c r="C49" s="477"/>
      <c r="D49" s="70" t="str">
        <f>'申請書＜別表３＞（自動出力）'!$F$5</f>
        <v>( 年12月期)</v>
      </c>
      <c r="E49" s="70" t="str">
        <f>'申請書＜別表３＞（自動出力）'!L5</f>
        <v>( 年12月期)</v>
      </c>
      <c r="F49" s="71" t="s">
        <v>61</v>
      </c>
    </row>
    <row r="50" spans="2:6" ht="13.2">
      <c r="B50" s="468" t="s">
        <v>62</v>
      </c>
      <c r="C50" s="468"/>
      <c r="D50" s="72">
        <f>'申請書＜別表３＞（自動出力）'!$F$6</f>
        <v>0</v>
      </c>
      <c r="E50" s="72">
        <f>'申請書＜別表３＞（自動出力）'!$L$6</f>
        <v>0</v>
      </c>
      <c r="F50" s="73" t="str">
        <f>IF(OR(E50=0,D50=0),"－",IF(E50/D50&gt;0,E50/D50*100-100,(E50-D50)/ABS(D50)*100))</f>
        <v>－</v>
      </c>
    </row>
    <row r="51" spans="2:6" ht="13.2">
      <c r="B51" s="64"/>
      <c r="C51" s="64" t="s">
        <v>63</v>
      </c>
      <c r="D51" s="72">
        <f>'申請書＜別表３＞（自動出力）'!$F$7</f>
        <v>0</v>
      </c>
      <c r="E51" s="72">
        <f>'申請書＜別表３＞（自動出力）'!$L$7</f>
        <v>0</v>
      </c>
      <c r="F51" s="73" t="str">
        <f t="shared" ref="F51:F60" si="3">IF(OR(E51=0,D51=0),"－",IF(E51/D51&gt;0,E51/D51*100-100,(E51-D51)/ABS(D51)*100))</f>
        <v>－</v>
      </c>
    </row>
    <row r="52" spans="2:6" ht="13.2">
      <c r="B52" s="64"/>
      <c r="C52" s="64" t="s">
        <v>64</v>
      </c>
      <c r="D52" s="72">
        <f>'申請書＜別表３＞（自動出力）'!$F$9</f>
        <v>0</v>
      </c>
      <c r="E52" s="72">
        <f>'申請書＜別表３＞（自動出力）'!$L$9</f>
        <v>0</v>
      </c>
      <c r="F52" s="73" t="str">
        <f t="shared" si="3"/>
        <v>－</v>
      </c>
    </row>
    <row r="53" spans="2:6" ht="13.2">
      <c r="B53" s="468" t="s">
        <v>74</v>
      </c>
      <c r="C53" s="468"/>
      <c r="D53" s="74">
        <f>'申請書＜別表３＞（自動出力）'!$F$10</f>
        <v>0</v>
      </c>
      <c r="E53" s="74">
        <f>'申請書＜別表３＞（自動出力）'!$L$10</f>
        <v>0</v>
      </c>
      <c r="F53" s="73" t="str">
        <f t="shared" si="3"/>
        <v>－</v>
      </c>
    </row>
    <row r="54" spans="2:6" ht="13.2">
      <c r="B54" s="468" t="s">
        <v>87</v>
      </c>
      <c r="C54" s="468"/>
      <c r="D54" s="74">
        <f>'申請書＜別表３＞（自動出力）'!$F$11</f>
        <v>0</v>
      </c>
      <c r="E54" s="74">
        <f>'申請書＜別表３＞（自動出力）'!$L$11</f>
        <v>0</v>
      </c>
      <c r="F54" s="73" t="str">
        <f t="shared" si="3"/>
        <v>－</v>
      </c>
    </row>
    <row r="55" spans="2:6" ht="13.2">
      <c r="B55" s="65"/>
      <c r="C55" s="66" t="s">
        <v>163</v>
      </c>
      <c r="D55" s="74">
        <f>'申請書＜別表３＞（自動出力）'!$F$13</f>
        <v>0</v>
      </c>
      <c r="E55" s="74">
        <f>'申請書＜別表３＞（自動出力）'!$L$13</f>
        <v>0</v>
      </c>
      <c r="F55" s="73" t="str">
        <f t="shared" si="3"/>
        <v>－</v>
      </c>
    </row>
    <row r="56" spans="2:6" ht="13.2">
      <c r="B56" s="65"/>
      <c r="C56" s="66" t="s">
        <v>164</v>
      </c>
      <c r="D56" s="74">
        <f>'申請書＜別表３＞（自動出力）'!$F$18</f>
        <v>0</v>
      </c>
      <c r="E56" s="74">
        <f>'申請書＜別表３＞（自動出力）'!$L$18</f>
        <v>0</v>
      </c>
      <c r="F56" s="73" t="str">
        <f t="shared" si="3"/>
        <v>－</v>
      </c>
    </row>
    <row r="57" spans="2:6" ht="13.8" thickBot="1">
      <c r="B57" s="255"/>
      <c r="C57" s="256" t="s">
        <v>165</v>
      </c>
      <c r="D57" s="257">
        <f>'申請書＜別表３＞（自動出力）'!$F$20</f>
        <v>1</v>
      </c>
      <c r="E57" s="257">
        <f>'申請書＜別表３＞（自動出力）'!$L$20</f>
        <v>1</v>
      </c>
      <c r="F57" s="258">
        <f t="shared" si="3"/>
        <v>0</v>
      </c>
    </row>
    <row r="58" spans="2:6" ht="21" customHeight="1">
      <c r="B58" s="466" t="s">
        <v>166</v>
      </c>
      <c r="C58" s="467"/>
      <c r="D58" s="259">
        <f>'申請書＜別表３＞（自動出力）'!$F$19</f>
        <v>0</v>
      </c>
      <c r="E58" s="259">
        <f>'申請書＜別表３＞（自動出力）'!$L$19</f>
        <v>0</v>
      </c>
      <c r="F58" s="260" t="str">
        <f t="shared" si="3"/>
        <v>－</v>
      </c>
    </row>
    <row r="59" spans="2:6" ht="21" customHeight="1">
      <c r="B59" s="471" t="s">
        <v>167</v>
      </c>
      <c r="C59" s="472"/>
      <c r="D59" s="74">
        <f>'申請書＜別表３＞（自動出力）'!$F$21</f>
        <v>0</v>
      </c>
      <c r="E59" s="74">
        <f>'申請書＜別表３＞（自動出力）'!$L$21</f>
        <v>0</v>
      </c>
      <c r="F59" s="261" t="str">
        <f t="shared" si="3"/>
        <v>－</v>
      </c>
    </row>
    <row r="60" spans="2:6" ht="21" customHeight="1" thickBot="1">
      <c r="B60" s="469" t="s">
        <v>83</v>
      </c>
      <c r="C60" s="470"/>
      <c r="D60" s="262">
        <f>'申請書＜別表３＞（自動出力）'!$F$12</f>
        <v>0</v>
      </c>
      <c r="E60" s="262">
        <f>'申請書＜別表３＞（自動出力）'!$L$12</f>
        <v>0</v>
      </c>
      <c r="F60" s="263" t="str">
        <f t="shared" si="3"/>
        <v>－</v>
      </c>
    </row>
    <row r="61" spans="2:6">
      <c r="B61" s="63"/>
      <c r="C61" s="63"/>
      <c r="D61" s="62"/>
      <c r="E61" s="62"/>
      <c r="F61" s="62"/>
    </row>
    <row r="62" spans="2:6">
      <c r="B62" s="473" t="s">
        <v>85</v>
      </c>
      <c r="C62" s="473"/>
      <c r="D62" s="62"/>
      <c r="E62" s="62"/>
      <c r="F62" s="62"/>
    </row>
    <row r="63" spans="2:6" ht="12" customHeight="1">
      <c r="B63" s="474"/>
      <c r="C63" s="475"/>
      <c r="D63" s="68" t="s">
        <v>0</v>
      </c>
      <c r="E63" s="68" t="s">
        <v>60</v>
      </c>
      <c r="F63" s="69" t="s">
        <v>59</v>
      </c>
    </row>
    <row r="64" spans="2:6" ht="12" customHeight="1">
      <c r="B64" s="476"/>
      <c r="C64" s="477"/>
      <c r="D64" s="70" t="str">
        <f>'申請書＜別表３＞（自動出力）'!$F$5</f>
        <v>( 年12月期)</v>
      </c>
      <c r="E64" s="70" t="str">
        <f>'申請書＜別表３＞（自動出力）'!$M$5</f>
        <v>( 年12月期)</v>
      </c>
      <c r="F64" s="71" t="s">
        <v>61</v>
      </c>
    </row>
    <row r="65" spans="2:6" ht="13.2">
      <c r="B65" s="468" t="s">
        <v>62</v>
      </c>
      <c r="C65" s="468"/>
      <c r="D65" s="72">
        <f>'申請書＜別表３＞（自動出力）'!$F$6</f>
        <v>0</v>
      </c>
      <c r="E65" s="72">
        <f>'申請書＜別表３＞（自動出力）'!$M$6</f>
        <v>0</v>
      </c>
      <c r="F65" s="73" t="str">
        <f>IF(OR(E65=0,D65=0),"－",IF(E65/D65&gt;0,E65/D65*100-100,(E65-D65)/ABS(D65)*100))</f>
        <v>－</v>
      </c>
    </row>
    <row r="66" spans="2:6" ht="13.2">
      <c r="B66" s="64"/>
      <c r="C66" s="64" t="s">
        <v>63</v>
      </c>
      <c r="D66" s="72">
        <f>'申請書＜別表３＞（自動出力）'!$F$7</f>
        <v>0</v>
      </c>
      <c r="E66" s="72">
        <f>'申請書＜別表３＞（自動出力）'!$M$7</f>
        <v>0</v>
      </c>
      <c r="F66" s="73" t="str">
        <f t="shared" ref="F66:F75" si="4">IF(OR(E66=0,D66=0),"－",IF(E66/D66&gt;0,E66/D66*100-100,(E66-D66)/ABS(D66)*100))</f>
        <v>－</v>
      </c>
    </row>
    <row r="67" spans="2:6" ht="13.2">
      <c r="B67" s="64"/>
      <c r="C67" s="64" t="s">
        <v>64</v>
      </c>
      <c r="D67" s="72">
        <f>'申請書＜別表３＞（自動出力）'!$F$9</f>
        <v>0</v>
      </c>
      <c r="E67" s="72">
        <f>'申請書＜別表３＞（自動出力）'!$M$9</f>
        <v>0</v>
      </c>
      <c r="F67" s="73" t="str">
        <f t="shared" si="4"/>
        <v>－</v>
      </c>
    </row>
    <row r="68" spans="2:6" ht="13.2">
      <c r="B68" s="468" t="s">
        <v>74</v>
      </c>
      <c r="C68" s="468"/>
      <c r="D68" s="74">
        <f>'申請書＜別表３＞（自動出力）'!$F$10</f>
        <v>0</v>
      </c>
      <c r="E68" s="74">
        <f>'申請書＜別表３＞（自動出力）'!$M$10</f>
        <v>0</v>
      </c>
      <c r="F68" s="73" t="str">
        <f t="shared" si="4"/>
        <v>－</v>
      </c>
    </row>
    <row r="69" spans="2:6" ht="13.2">
      <c r="B69" s="468" t="s">
        <v>87</v>
      </c>
      <c r="C69" s="468"/>
      <c r="D69" s="74">
        <f>'申請書＜別表３＞（自動出力）'!$F$11</f>
        <v>0</v>
      </c>
      <c r="E69" s="74">
        <f>'申請書＜別表３＞（自動出力）'!$M$11</f>
        <v>0</v>
      </c>
      <c r="F69" s="73" t="str">
        <f t="shared" si="4"/>
        <v>－</v>
      </c>
    </row>
    <row r="70" spans="2:6" ht="13.2">
      <c r="B70" s="65"/>
      <c r="C70" s="66" t="s">
        <v>163</v>
      </c>
      <c r="D70" s="74">
        <f>'申請書＜別表３＞（自動出力）'!$F$13</f>
        <v>0</v>
      </c>
      <c r="E70" s="74">
        <f>'申請書＜別表３＞（自動出力）'!$M$13</f>
        <v>0</v>
      </c>
      <c r="F70" s="73" t="str">
        <f t="shared" si="4"/>
        <v>－</v>
      </c>
    </row>
    <row r="71" spans="2:6" ht="13.2">
      <c r="B71" s="65"/>
      <c r="C71" s="66" t="s">
        <v>164</v>
      </c>
      <c r="D71" s="74">
        <f>'申請書＜別表３＞（自動出力）'!$F$18</f>
        <v>0</v>
      </c>
      <c r="E71" s="74">
        <f>'申請書＜別表３＞（自動出力）'!$M$18</f>
        <v>0</v>
      </c>
      <c r="F71" s="73" t="str">
        <f t="shared" si="4"/>
        <v>－</v>
      </c>
    </row>
    <row r="72" spans="2:6" ht="13.8" thickBot="1">
      <c r="B72" s="255"/>
      <c r="C72" s="256" t="s">
        <v>165</v>
      </c>
      <c r="D72" s="257">
        <f>'申請書＜別表３＞（自動出力）'!$F$20</f>
        <v>1</v>
      </c>
      <c r="E72" s="257">
        <f>'申請書＜別表３＞（自動出力）'!$M$20</f>
        <v>1</v>
      </c>
      <c r="F72" s="258">
        <f t="shared" si="4"/>
        <v>0</v>
      </c>
    </row>
    <row r="73" spans="2:6" ht="21" customHeight="1">
      <c r="B73" s="466" t="s">
        <v>166</v>
      </c>
      <c r="C73" s="467"/>
      <c r="D73" s="259">
        <f>'申請書＜別表３＞（自動出力）'!$F$19</f>
        <v>0</v>
      </c>
      <c r="E73" s="259">
        <f>'申請書＜別表３＞（自動出力）'!$M$19</f>
        <v>0</v>
      </c>
      <c r="F73" s="260" t="str">
        <f t="shared" si="4"/>
        <v>－</v>
      </c>
    </row>
    <row r="74" spans="2:6" ht="21" customHeight="1">
      <c r="B74" s="471" t="s">
        <v>167</v>
      </c>
      <c r="C74" s="472"/>
      <c r="D74" s="74">
        <f>'申請書＜別表３＞（自動出力）'!$F$21</f>
        <v>0</v>
      </c>
      <c r="E74" s="74">
        <f>'申請書＜別表３＞（自動出力）'!$M$21</f>
        <v>0</v>
      </c>
      <c r="F74" s="261" t="str">
        <f t="shared" si="4"/>
        <v>－</v>
      </c>
    </row>
    <row r="75" spans="2:6" ht="21" customHeight="1" thickBot="1">
      <c r="B75" s="469" t="s">
        <v>83</v>
      </c>
      <c r="C75" s="470"/>
      <c r="D75" s="262">
        <f>'申請書＜別表３＞（自動出力）'!$F$12</f>
        <v>0</v>
      </c>
      <c r="E75" s="262">
        <f>'申請書＜別表３＞（自動出力）'!$M$12</f>
        <v>0</v>
      </c>
      <c r="F75" s="263" t="str">
        <f t="shared" si="4"/>
        <v>－</v>
      </c>
    </row>
    <row r="76" spans="2:6">
      <c r="B76" s="63"/>
      <c r="C76" s="63"/>
      <c r="D76" s="62"/>
      <c r="E76" s="62"/>
      <c r="F76" s="62"/>
    </row>
    <row r="77" spans="2:6">
      <c r="B77" s="473" t="s">
        <v>86</v>
      </c>
      <c r="C77" s="473"/>
      <c r="D77" s="62"/>
      <c r="E77" s="62"/>
      <c r="F77" s="62"/>
    </row>
    <row r="78" spans="2:6" ht="12" customHeight="1">
      <c r="B78" s="474"/>
      <c r="C78" s="475"/>
      <c r="D78" s="68" t="s">
        <v>0</v>
      </c>
      <c r="E78" s="68" t="s">
        <v>60</v>
      </c>
      <c r="F78" s="69" t="s">
        <v>59</v>
      </c>
    </row>
    <row r="79" spans="2:6" ht="12" customHeight="1">
      <c r="B79" s="476"/>
      <c r="C79" s="477"/>
      <c r="D79" s="70" t="str">
        <f>'申請書＜別表３＞（自動出力）'!$F$5</f>
        <v>( 年12月期)</v>
      </c>
      <c r="E79" s="70" t="str">
        <f>'申請書＜別表３＞（自動出力）'!$N$5</f>
        <v>( 年12月期)</v>
      </c>
      <c r="F79" s="71" t="s">
        <v>61</v>
      </c>
    </row>
    <row r="80" spans="2:6" ht="13.2">
      <c r="B80" s="468" t="s">
        <v>62</v>
      </c>
      <c r="C80" s="468"/>
      <c r="D80" s="72">
        <f>'申請書＜別表３＞（自動出力）'!$F$6</f>
        <v>0</v>
      </c>
      <c r="E80" s="72">
        <f>'申請書＜別表３＞（自動出力）'!$N$6</f>
        <v>0</v>
      </c>
      <c r="F80" s="73" t="str">
        <f>IF(OR(E80=0,D80=0),"－",IF(E80/D80&gt;0,E80/D80*100-100,(E80-D80)/ABS(D80)*100))</f>
        <v>－</v>
      </c>
    </row>
    <row r="81" spans="2:6" ht="13.2">
      <c r="B81" s="64"/>
      <c r="C81" s="64" t="s">
        <v>63</v>
      </c>
      <c r="D81" s="72">
        <f>'申請書＜別表３＞（自動出力）'!$F$7</f>
        <v>0</v>
      </c>
      <c r="E81" s="72">
        <f>'申請書＜別表３＞（自動出力）'!$N$7</f>
        <v>0</v>
      </c>
      <c r="F81" s="73" t="str">
        <f t="shared" ref="F81:F90" si="5">IF(OR(E81=0,D81=0),"－",IF(E81/D81&gt;0,E81/D81*100-100,(E81-D81)/ABS(D81)*100))</f>
        <v>－</v>
      </c>
    </row>
    <row r="82" spans="2:6" ht="13.2">
      <c r="B82" s="64"/>
      <c r="C82" s="64" t="s">
        <v>64</v>
      </c>
      <c r="D82" s="72">
        <f>'申請書＜別表３＞（自動出力）'!$F$9</f>
        <v>0</v>
      </c>
      <c r="E82" s="72">
        <f>'申請書＜別表３＞（自動出力）'!$N$9</f>
        <v>0</v>
      </c>
      <c r="F82" s="73" t="str">
        <f t="shared" si="5"/>
        <v>－</v>
      </c>
    </row>
    <row r="83" spans="2:6" ht="13.2">
      <c r="B83" s="468" t="s">
        <v>74</v>
      </c>
      <c r="C83" s="468"/>
      <c r="D83" s="74">
        <f>'申請書＜別表３＞（自動出力）'!$F$10</f>
        <v>0</v>
      </c>
      <c r="E83" s="74">
        <f>'申請書＜別表３＞（自動出力）'!$N$10</f>
        <v>0</v>
      </c>
      <c r="F83" s="73" t="str">
        <f t="shared" si="5"/>
        <v>－</v>
      </c>
    </row>
    <row r="84" spans="2:6" ht="13.2">
      <c r="B84" s="468" t="s">
        <v>87</v>
      </c>
      <c r="C84" s="468"/>
      <c r="D84" s="74">
        <f>'申請書＜別表３＞（自動出力）'!$F$11</f>
        <v>0</v>
      </c>
      <c r="E84" s="74">
        <f>'申請書＜別表３＞（自動出力）'!$N$11</f>
        <v>0</v>
      </c>
      <c r="F84" s="73" t="str">
        <f t="shared" si="5"/>
        <v>－</v>
      </c>
    </row>
    <row r="85" spans="2:6" ht="13.2">
      <c r="B85" s="65"/>
      <c r="C85" s="66" t="s">
        <v>163</v>
      </c>
      <c r="D85" s="74">
        <f>'申請書＜別表３＞（自動出力）'!$F$13</f>
        <v>0</v>
      </c>
      <c r="E85" s="74">
        <f>'申請書＜別表３＞（自動出力）'!$N$13</f>
        <v>0</v>
      </c>
      <c r="F85" s="73" t="str">
        <f t="shared" si="5"/>
        <v>－</v>
      </c>
    </row>
    <row r="86" spans="2:6" ht="13.2">
      <c r="B86" s="65"/>
      <c r="C86" s="66" t="s">
        <v>164</v>
      </c>
      <c r="D86" s="74">
        <f>'申請書＜別表３＞（自動出力）'!$F$18</f>
        <v>0</v>
      </c>
      <c r="E86" s="74">
        <f>'申請書＜別表３＞（自動出力）'!$N$18</f>
        <v>0</v>
      </c>
      <c r="F86" s="73" t="str">
        <f t="shared" si="5"/>
        <v>－</v>
      </c>
    </row>
    <row r="87" spans="2:6" ht="13.8" thickBot="1">
      <c r="B87" s="255"/>
      <c r="C87" s="256" t="s">
        <v>165</v>
      </c>
      <c r="D87" s="257">
        <f>'申請書＜別表３＞（自動出力）'!$F$20</f>
        <v>1</v>
      </c>
      <c r="E87" s="257">
        <f>'申請書＜別表３＞（自動出力）'!$N$20</f>
        <v>1</v>
      </c>
      <c r="F87" s="258">
        <f t="shared" si="5"/>
        <v>0</v>
      </c>
    </row>
    <row r="88" spans="2:6" ht="21" customHeight="1">
      <c r="B88" s="466" t="s">
        <v>166</v>
      </c>
      <c r="C88" s="467"/>
      <c r="D88" s="259">
        <f>'申請書＜別表３＞（自動出力）'!$F$19</f>
        <v>0</v>
      </c>
      <c r="E88" s="259">
        <f>'申請書＜別表３＞（自動出力）'!$N$19</f>
        <v>0</v>
      </c>
      <c r="F88" s="260" t="str">
        <f t="shared" si="5"/>
        <v>－</v>
      </c>
    </row>
    <row r="89" spans="2:6" ht="21" customHeight="1">
      <c r="B89" s="471" t="s">
        <v>167</v>
      </c>
      <c r="C89" s="472"/>
      <c r="D89" s="74">
        <f>'申請書＜別表３＞（自動出力）'!$F$21</f>
        <v>0</v>
      </c>
      <c r="E89" s="74">
        <f>'申請書＜別表３＞（自動出力）'!$N$21</f>
        <v>0</v>
      </c>
      <c r="F89" s="261" t="str">
        <f t="shared" si="5"/>
        <v>－</v>
      </c>
    </row>
    <row r="90" spans="2:6" ht="21" customHeight="1" thickBot="1">
      <c r="B90" s="469" t="s">
        <v>83</v>
      </c>
      <c r="C90" s="470"/>
      <c r="D90" s="262">
        <f>'申請書＜別表３＞（自動出力）'!$F$12</f>
        <v>0</v>
      </c>
      <c r="E90" s="262">
        <f>'申請書＜別表３＞（自動出力）'!$N$12</f>
        <v>0</v>
      </c>
      <c r="F90" s="263" t="str">
        <f t="shared" si="5"/>
        <v>－</v>
      </c>
    </row>
    <row r="91" spans="2:6">
      <c r="B91" s="63"/>
      <c r="C91" s="63"/>
      <c r="D91" s="62"/>
      <c r="E91" s="62"/>
      <c r="F91" s="62"/>
    </row>
  </sheetData>
  <sheetProtection algorithmName="SHA-512" hashValue="34MB5XtYL5X5zZMo2MuAvPYjiBPqVkAAUVbyeCvybKfnx2HeT7WfNlVjhatHci1++UU8NrM7XpmOKdmDa4XuXg==" saltValue="xRgIabO3iEJYehP1EtWSew==" spinCount="100000" sheet="1" objects="1" scenarios="1"/>
  <mergeCells count="48">
    <mergeCell ref="B35:C35"/>
    <mergeCell ref="B9:C9"/>
    <mergeCell ref="B13:C13"/>
    <mergeCell ref="B3:C4"/>
    <mergeCell ref="B5:C5"/>
    <mergeCell ref="B8:C8"/>
    <mergeCell ref="B33:C34"/>
    <mergeCell ref="B32:C32"/>
    <mergeCell ref="B28:C28"/>
    <mergeCell ref="B24:C24"/>
    <mergeCell ref="B14:C14"/>
    <mergeCell ref="B15:C15"/>
    <mergeCell ref="B30:C30"/>
    <mergeCell ref="B29:C29"/>
    <mergeCell ref="B2:C2"/>
    <mergeCell ref="B23:C23"/>
    <mergeCell ref="B20:C20"/>
    <mergeCell ref="B18:C19"/>
    <mergeCell ref="B17:C17"/>
    <mergeCell ref="B44:C44"/>
    <mergeCell ref="B43:C43"/>
    <mergeCell ref="B39:C39"/>
    <mergeCell ref="B38:C38"/>
    <mergeCell ref="B75:C75"/>
    <mergeCell ref="B45:C45"/>
    <mergeCell ref="B58:C58"/>
    <mergeCell ref="B47:C47"/>
    <mergeCell ref="B48:C49"/>
    <mergeCell ref="B50:C50"/>
    <mergeCell ref="B53:C53"/>
    <mergeCell ref="B54:C54"/>
    <mergeCell ref="B77:C77"/>
    <mergeCell ref="B78:C79"/>
    <mergeCell ref="B80:C80"/>
    <mergeCell ref="B59:C59"/>
    <mergeCell ref="B60:C60"/>
    <mergeCell ref="B62:C62"/>
    <mergeCell ref="B63:C64"/>
    <mergeCell ref="B65:C65"/>
    <mergeCell ref="B68:C68"/>
    <mergeCell ref="B73:C73"/>
    <mergeCell ref="B69:C69"/>
    <mergeCell ref="B74:C74"/>
    <mergeCell ref="B88:C88"/>
    <mergeCell ref="B84:C84"/>
    <mergeCell ref="B90:C90"/>
    <mergeCell ref="B83:C83"/>
    <mergeCell ref="B89:C89"/>
  </mergeCells>
  <phoneticPr fontId="2"/>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ご利用方法</vt:lpstr>
      <vt:lpstr>過去３期決算実績（入力１）</vt:lpstr>
      <vt:lpstr>計画数値データ (入力2)</vt:lpstr>
      <vt:lpstr>全体の売上計画（自動出力）</vt:lpstr>
      <vt:lpstr>申請書＜別表３＞（自動出力）</vt:lpstr>
      <vt:lpstr>※数値目標確認用</vt:lpstr>
      <vt:lpstr>※数値目標確認用!Print_Area</vt:lpstr>
      <vt:lpstr>ご利用方法!Print_Area</vt:lpstr>
      <vt:lpstr>'過去３期決算実績（入力１）'!Print_Area</vt:lpstr>
      <vt:lpstr>'計画数値データ (入力2)'!Print_Area</vt:lpstr>
      <vt:lpstr>'申請書＜別表３＞（自動出力）'!Print_Area</vt:lpstr>
      <vt:lpstr>'全体の売上計画（自動出力）'!Print_Area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2023-11-07T01:11:29Z</cp:lastPrinted>
  <dcterms:created xsi:type="dcterms:W3CDTF">2009-07-15T04:46:56Z</dcterms:created>
  <dcterms:modified xsi:type="dcterms:W3CDTF">2024-10-04T01:40:32Z</dcterms:modified>
</cp:coreProperties>
</file>