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43_生産性向上・小規模デジタル補助金\02_小規模事業者デジタル化支援推進事業費補助金\01_公募要領等作成\04_様式類\04_ＨＰアップ用\02_実績\"/>
    </mc:Choice>
  </mc:AlternateContent>
  <bookViews>
    <workbookView xWindow="0" yWindow="0" windowWidth="23040" windowHeight="9360"/>
  </bookViews>
  <sheets>
    <sheet name="様式５－３経費決算書（小規模デジタル）" sheetId="6" r:id="rId1"/>
    <sheet name="（記載例）様式５－３経費決算書（小規模デジタル）" sheetId="7" r:id="rId2"/>
  </sheets>
  <definedNames>
    <definedName name="_xlnm.Print_Area" localSheetId="1">'（記載例）様式５－３経費決算書（小規模デジタル）'!$B$2:$J$34</definedName>
    <definedName name="_xlnm.Print_Area" localSheetId="0">'様式５－３経費決算書（小規模デジタル）'!$B$2:$N$34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6" l="1"/>
  <c r="L10" i="7"/>
  <c r="L11" i="6"/>
  <c r="L9" i="6"/>
  <c r="L8" i="6"/>
  <c r="L9" i="7"/>
  <c r="F28" i="7" l="1"/>
  <c r="L8" i="7"/>
  <c r="L11" i="7"/>
  <c r="F29" i="7" l="1"/>
  <c r="E30" i="7" s="1"/>
  <c r="E31" i="7" s="1"/>
  <c r="E33" i="7" s="1"/>
  <c r="F28" i="6"/>
  <c r="F29" i="6" l="1"/>
  <c r="E30" i="6" s="1"/>
  <c r="E31" i="6" s="1"/>
  <c r="E33" i="6" s="1"/>
</calcChain>
</file>

<file path=xl/sharedStrings.xml><?xml version="1.0" encoding="utf-8"?>
<sst xmlns="http://schemas.openxmlformats.org/spreadsheetml/2006/main" count="70" uniqueCount="38">
  <si>
    <t>備考</t>
    <rPh sb="0" eb="2">
      <t>ビコウ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</si>
  <si>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</si>
  <si>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</si>
  <si>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</si>
  <si>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</si>
  <si>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（５）交付を受ける補助金額
　※（3）または（4）のいずれか低い額</t>
    <phoneticPr fontId="1"/>
  </si>
  <si>
    <t>（３）（２）の千円未満切捨て</t>
    <phoneticPr fontId="1"/>
  </si>
  <si>
    <t>（４）交付決定通知書に記載の
　補助金額</t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</si>
  <si>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</si>
  <si>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</si>
  <si>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</si>
  <si>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</si>
  <si>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　※経費の合計(上限反映なし)</t>
    <phoneticPr fontId="1"/>
  </si>
  <si>
    <t>（１）補助対象経費（合計）</t>
    <phoneticPr fontId="1"/>
  </si>
  <si>
    <t>（３）（２）の千円未満切捨て</t>
    <phoneticPr fontId="1"/>
  </si>
  <si>
    <t>(単位：円)</t>
    <rPh sb="1" eb="3">
      <t>タンイ</t>
    </rPh>
    <rPh sb="4" eb="5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</si>
  <si>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</si>
  <si>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①ITサービス導入費</t>
    <phoneticPr fontId="1"/>
  </si>
  <si>
    <t>④HP作成・改修費</t>
    <rPh sb="3" eb="5">
      <t>サクセイ</t>
    </rPh>
    <rPh sb="6" eb="8">
      <t>カイシュウ</t>
    </rPh>
    <rPh sb="8" eb="9">
      <t>ヒ</t>
    </rPh>
    <phoneticPr fontId="1"/>
  </si>
  <si>
    <t>①ITサービス導入費</t>
  </si>
  <si>
    <t>セルフオーダーシステム利用料</t>
    <rPh sb="11" eb="13">
      <t>リヨウ</t>
    </rPh>
    <rPh sb="13" eb="14">
      <t>リョウ</t>
    </rPh>
    <phoneticPr fontId="1"/>
  </si>
  <si>
    <t>レジ</t>
    <phoneticPr fontId="1"/>
  </si>
  <si>
    <t>１台</t>
    <rPh sb="1" eb="2">
      <t>ダイ</t>
    </rPh>
    <phoneticPr fontId="1"/>
  </si>
  <si>
    <t>パソコン</t>
    <phoneticPr fontId="1"/>
  </si>
  <si>
    <t>１式</t>
    <rPh sb="1" eb="2">
      <t>シキ</t>
    </rPh>
    <phoneticPr fontId="1"/>
  </si>
  <si>
    <t>（２）補助対象経費合計×２/３
　※円未満切捨て</t>
    <phoneticPr fontId="1"/>
  </si>
  <si>
    <t>コンテンツページ作成費</t>
    <phoneticPr fontId="1"/>
  </si>
  <si>
    <t>10,000円×５か月</t>
    <phoneticPr fontId="1"/>
  </si>
  <si>
    <t>←この金額を様式５の
　「Ｂ　補助金確定額」に転記</t>
    <phoneticPr fontId="1"/>
  </si>
  <si>
    <t>県内</t>
    <rPh sb="0" eb="2">
      <t>ケンナイ</t>
    </rPh>
    <phoneticPr fontId="1"/>
  </si>
  <si>
    <t>○</t>
    <phoneticPr fontId="1"/>
  </si>
  <si>
    <t>×</t>
    <phoneticPr fontId="1"/>
  </si>
  <si>
    <t xml:space="preserve"> (様式５－３)　　　　　経費決算書（デジタル化事業）</t>
    <rPh sb="2" eb="4">
      <t>ヨウシキ</t>
    </rPh>
    <rPh sb="13" eb="15">
      <t>ケイヒ</t>
    </rPh>
    <rPh sb="15" eb="17">
      <t>ケッサン</t>
    </rPh>
    <rPh sb="17" eb="18">
      <t>ショ</t>
    </rPh>
    <rPh sb="18" eb="19">
      <t>シュウショ</t>
    </rPh>
    <rPh sb="23" eb="24">
      <t>カ</t>
    </rPh>
    <rPh sb="24" eb="26">
      <t>ジギョウ</t>
    </rPh>
    <phoneticPr fontId="1"/>
  </si>
  <si>
    <t xml:space="preserve"> (様式５－３)　　　　　経費決算書（デジタル化事業）</t>
    <rPh sb="2" eb="4">
      <t>ヨウシキ</t>
    </rPh>
    <rPh sb="13" eb="15">
      <t>ケイヒ</t>
    </rPh>
    <rPh sb="15" eb="17">
      <t>ケッサン</t>
    </rPh>
    <rPh sb="17" eb="18">
      <t>ショ</t>
    </rPh>
    <rPh sb="18" eb="19">
      <t>シュウショ</t>
    </rPh>
    <rPh sb="24" eb="26">
      <t>ジギョウ</t>
    </rPh>
    <phoneticPr fontId="1"/>
  </si>
  <si>
    <t>○</t>
  </si>
  <si>
    <t>×</t>
  </si>
  <si>
    <t>②機械装置等費（③除く）</t>
    <rPh sb="1" eb="5">
      <t>キカイソウチ</t>
    </rPh>
    <rPh sb="5" eb="6">
      <t>トウ</t>
    </rPh>
    <rPh sb="6" eb="7">
      <t>ヒ</t>
    </rPh>
    <rPh sb="9" eb="10">
      <t>ノゾ</t>
    </rPh>
    <phoneticPr fontId="1"/>
  </si>
  <si>
    <t>③ﾊﾟｿｺﾝ・ﾀﾌﾞﾚｯﾄ等購入費</t>
    <rPh sb="12" eb="15">
      <t>コウニュウヒ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</si>
</sst>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i/>
      <sz val="10"/>
      <color rgb="FFFF0000"/>
      <name val="ＭＳ ゴシック (見出しのフォント - 日本語)"/>
      <family val="3"/>
      <charset val="128"/>
    </font>
    <font>
      <b/>
      <sz val="12"/>
      <color theme="1"/>
      <name val="ＭＳ ゴシック"/>
      <family val="3"/>
      <charset val="128"/>
    </font>
    <font>
      <b/>
      <i/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i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176" fontId="3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8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176" fontId="3" fillId="0" borderId="5" xfId="0" applyNumberFormat="1" applyFont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176" fontId="11" fillId="2" borderId="5" xfId="0" applyNumberFormat="1" applyFont="1" applyFill="1" applyBorder="1" applyAlignment="1" applyProtection="1">
      <alignment horizontal="right" vertical="center"/>
      <protection locked="0"/>
    </xf>
    <xf numFmtId="176" fontId="12" fillId="0" borderId="5" xfId="0" applyNumberFormat="1" applyFont="1" applyBorder="1" applyAlignment="1" applyProtection="1">
      <alignment vertical="center"/>
    </xf>
    <xf numFmtId="176" fontId="12" fillId="0" borderId="5" xfId="0" applyNumberFormat="1" applyFont="1" applyBorder="1" applyAlignment="1" applyProtection="1">
      <alignment horizontal="right" vertical="center"/>
    </xf>
    <xf numFmtId="176" fontId="12" fillId="0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176" fontId="3" fillId="2" borderId="7" xfId="0" applyNumberFormat="1" applyFont="1" applyFill="1" applyBorder="1" applyAlignment="1" applyProtection="1">
      <alignment horizontal="right" vertical="center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76" fontId="3" fillId="0" borderId="7" xfId="0" applyNumberFormat="1" applyFont="1" applyBorder="1" applyAlignment="1" applyProtection="1">
      <alignment horizontal="right" vertical="center"/>
    </xf>
    <xf numFmtId="176" fontId="3" fillId="0" borderId="9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 wrapText="1"/>
    </xf>
    <xf numFmtId="176" fontId="3" fillId="0" borderId="5" xfId="0" applyNumberFormat="1" applyFont="1" applyBorder="1" applyAlignment="1" applyProtection="1">
      <alignment horizontal="right" vertical="center"/>
    </xf>
    <xf numFmtId="176" fontId="10" fillId="0" borderId="3" xfId="0" applyNumberFormat="1" applyFont="1" applyBorder="1" applyAlignment="1" applyProtection="1">
      <alignment horizontal="left" vertical="center" wrapText="1"/>
    </xf>
    <xf numFmtId="176" fontId="10" fillId="0" borderId="2" xfId="0" applyNumberFormat="1" applyFont="1" applyBorder="1" applyAlignment="1" applyProtection="1">
      <alignment horizontal="left" vertical="center" wrapText="1"/>
    </xf>
    <xf numFmtId="176" fontId="10" fillId="0" borderId="1" xfId="0" applyNumberFormat="1" applyFont="1" applyBorder="1" applyAlignment="1" applyProtection="1">
      <alignment horizontal="left" vertical="center" wrapText="1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9" xfId="0" applyNumberFormat="1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176" fontId="3" fillId="2" borderId="7" xfId="0" applyNumberFormat="1" applyFont="1" applyFill="1" applyBorder="1" applyAlignment="1" applyProtection="1">
      <alignment horizontal="right" vertical="center"/>
    </xf>
    <xf numFmtId="176" fontId="3" fillId="2" borderId="9" xfId="0" applyNumberFormat="1" applyFont="1" applyFill="1" applyBorder="1" applyAlignment="1" applyProtection="1">
      <alignment horizontal="right" vertical="center"/>
    </xf>
    <xf numFmtId="176" fontId="12" fillId="0" borderId="7" xfId="0" applyNumberFormat="1" applyFont="1" applyBorder="1" applyAlignment="1" applyProtection="1">
      <alignment horizontal="right" vertical="center"/>
    </xf>
    <xf numFmtId="176" fontId="12" fillId="0" borderId="9" xfId="0" applyNumberFormat="1" applyFont="1" applyBorder="1" applyAlignment="1" applyProtection="1">
      <alignment horizontal="right" vertical="center"/>
    </xf>
    <xf numFmtId="176" fontId="12" fillId="0" borderId="5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34207</xdr:colOff>
      <xdr:row>12</xdr:row>
      <xdr:rowOff>90447</xdr:rowOff>
    </xdr:from>
    <xdr:to>
      <xdr:col>3</xdr:col>
      <xdr:colOff>778565</xdr:colOff>
      <xdr:row>15</xdr:row>
      <xdr:rowOff>190500</xdr:rowOff>
    </xdr:to>
    <xdr:sp macro="" textlink="">
      <xdr:nvSpPr>
        <xdr:cNvPr id="5" name="角丸四角形吹き出し 4"/>
        <xdr:cNvSpPr/>
      </xdr:nvSpPr>
      <xdr:spPr>
        <a:xfrm>
          <a:off x="299250" y="2981077"/>
          <a:ext cx="1837663" cy="1069119"/>
        </a:xfrm>
        <a:prstGeom prst="wedgeRoundRectCallout">
          <a:avLst>
            <a:gd name="adj1" fmla="val 27779"/>
            <a:gd name="adj2" fmla="val -8269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・原則として品目ごとに記載してください。　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（１つの発注書ごとに１行を目安として記載（発注書の内訳は転記不要））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231748</xdr:colOff>
      <xdr:row>16</xdr:row>
      <xdr:rowOff>267115</xdr:rowOff>
    </xdr:from>
    <xdr:to>
      <xdr:col>4</xdr:col>
      <xdr:colOff>422413</xdr:colOff>
      <xdr:row>18</xdr:row>
      <xdr:rowOff>281609</xdr:rowOff>
    </xdr:to>
    <xdr:sp macro="" textlink="">
      <xdr:nvSpPr>
        <xdr:cNvPr id="7" name="角丸四角形吹き出し 6"/>
        <xdr:cNvSpPr/>
      </xdr:nvSpPr>
      <xdr:spPr>
        <a:xfrm>
          <a:off x="496791" y="4449832"/>
          <a:ext cx="2195057" cy="660538"/>
        </a:xfrm>
        <a:prstGeom prst="wedgeRoundRectCallout">
          <a:avLst>
            <a:gd name="adj1" fmla="val 88560"/>
            <a:gd name="adj2" fmla="val -34489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・税抜金額で記載してください。</a:t>
          </a: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・補助上限がある経費でも総額を記載してください。</a:t>
          </a:r>
        </a:p>
      </xdr:txBody>
    </xdr:sp>
    <xdr:clientData/>
  </xdr:twoCellAnchor>
  <xdr:twoCellAnchor>
    <xdr:from>
      <xdr:col>2</xdr:col>
      <xdr:colOff>922020</xdr:colOff>
      <xdr:row>24</xdr:row>
      <xdr:rowOff>304800</xdr:rowOff>
    </xdr:from>
    <xdr:to>
      <xdr:col>6</xdr:col>
      <xdr:colOff>281940</xdr:colOff>
      <xdr:row>26</xdr:row>
      <xdr:rowOff>281940</xdr:rowOff>
    </xdr:to>
    <xdr:sp macro="" textlink="">
      <xdr:nvSpPr>
        <xdr:cNvPr id="11" name="角丸四角形吹き出し 10"/>
        <xdr:cNvSpPr/>
      </xdr:nvSpPr>
      <xdr:spPr>
        <a:xfrm>
          <a:off x="1744980" y="7018020"/>
          <a:ext cx="2788920" cy="617220"/>
        </a:xfrm>
        <a:prstGeom prst="wedgeRoundRectCallout">
          <a:avLst>
            <a:gd name="adj1" fmla="val 46160"/>
            <a:gd name="adj2" fmla="val 14119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補助対象経費の上限を反映した金額になります。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770276</xdr:colOff>
      <xdr:row>12</xdr:row>
      <xdr:rowOff>315572</xdr:rowOff>
    </xdr:from>
    <xdr:to>
      <xdr:col>7</xdr:col>
      <xdr:colOff>530086</xdr:colOff>
      <xdr:row>18</xdr:row>
      <xdr:rowOff>124242</xdr:rowOff>
    </xdr:to>
    <xdr:sp macro="" textlink="">
      <xdr:nvSpPr>
        <xdr:cNvPr id="6" name="角丸四角形吹き出し 5"/>
        <xdr:cNvSpPr/>
      </xdr:nvSpPr>
      <xdr:spPr>
        <a:xfrm>
          <a:off x="3039711" y="3206202"/>
          <a:ext cx="2145201" cy="1746801"/>
        </a:xfrm>
        <a:prstGeom prst="wedgeRoundRectCallout">
          <a:avLst>
            <a:gd name="adj1" fmla="val 34302"/>
            <a:gd name="adj2" fmla="val -8846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・購入した数量等を記載してください。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・月額利用料の場合は、ひと月当たりの利用料と利用月数</a:t>
          </a:r>
          <a:r>
            <a:rPr lang="en-US" alt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を記載してください。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利用開始月から１月</a:t>
          </a:r>
          <a:r>
            <a:rPr lang="en-US" alt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31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日（金）までの利用分（１月</a:t>
          </a:r>
          <a:r>
            <a:rPr lang="en-US" alt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31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日（金）までに「支払い」が完了している必要があります）。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99392</xdr:colOff>
      <xdr:row>19</xdr:row>
      <xdr:rowOff>637</xdr:rowOff>
    </xdr:from>
    <xdr:to>
      <xdr:col>8</xdr:col>
      <xdr:colOff>323023</xdr:colOff>
      <xdr:row>20</xdr:row>
      <xdr:rowOff>285751</xdr:rowOff>
    </xdr:to>
    <xdr:sp macro="" textlink="">
      <xdr:nvSpPr>
        <xdr:cNvPr id="8" name="角丸四角形吹き出し 7"/>
        <xdr:cNvSpPr/>
      </xdr:nvSpPr>
      <xdr:spPr>
        <a:xfrm rot="10800000" flipV="1">
          <a:off x="3535719" y="5158791"/>
          <a:ext cx="2634189" cy="607498"/>
        </a:xfrm>
        <a:prstGeom prst="wedgeRoundRectCallout">
          <a:avLst>
            <a:gd name="adj1" fmla="val -46940"/>
            <a:gd name="adj2" fmla="val -47110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・県内事業者から調達する場合は「○」</a:t>
          </a:r>
          <a:r>
            <a:rPr lang="en-US" alt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,</a:t>
          </a:r>
        </a:p>
        <a:p>
          <a:pPr algn="just"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県外事業者から調達する場合は「</a:t>
          </a:r>
          <a:r>
            <a:rPr lang="en-US" alt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×</a:t>
          </a: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」としてください。</a:t>
          </a:r>
          <a:endParaRPr lang="en-US" alt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4"/>
  <sheetViews>
    <sheetView showGridLines="0" tabSelected="1" view="pageBreakPreview" zoomScale="85" zoomScaleNormal="100" zoomScaleSheetLayoutView="85" workbookViewId="0">
      <selection activeCell="F8" sqref="F8:G27"/>
    </sheetView>
  </sheetViews>
  <sheetFormatPr defaultRowHeight="14.25"/>
  <cols>
    <col min="1" max="1" width="1.75" customWidth="1"/>
    <col min="2" max="2" width="1.5" customWidth="1"/>
    <col min="3" max="3" width="14.375" customWidth="1"/>
    <col min="4" max="4" width="12" customWidth="1"/>
    <col min="5" max="5" width="15.125" customWidth="1"/>
    <col min="6" max="6" width="3" customWidth="1"/>
    <col min="7" max="7" width="13.125" customWidth="1"/>
    <col min="8" max="8" width="15.375" customWidth="1"/>
    <col min="9" max="9" width="5.125" style="27" customWidth="1"/>
    <col min="10" max="10" width="1.5" style="32" customWidth="1"/>
    <col min="11" max="11" width="24.75" hidden="1" customWidth="1"/>
    <col min="12" max="12" width="15.875" hidden="1" customWidth="1"/>
    <col min="13" max="13" width="9" hidden="1" customWidth="1"/>
    <col min="14" max="14" width="26.375" hidden="1" customWidth="1"/>
  </cols>
  <sheetData>
    <row r="1" spans="1:14">
      <c r="B1" s="1"/>
      <c r="C1" s="1"/>
      <c r="D1" s="1"/>
      <c r="E1" s="1"/>
      <c r="F1" s="1"/>
      <c r="G1" s="1"/>
      <c r="H1" s="1"/>
    </row>
    <row r="2" spans="1:14" ht="12" customHeight="1">
      <c r="A2" s="1"/>
      <c r="B2" s="8"/>
      <c r="C2" s="8"/>
      <c r="D2" s="8"/>
      <c r="E2" s="8"/>
      <c r="F2" s="8"/>
      <c r="G2" s="8"/>
      <c r="H2" s="8"/>
      <c r="K2" s="1"/>
    </row>
    <row r="3" spans="1:14" ht="17.25">
      <c r="A3" s="1"/>
      <c r="B3" s="9" t="s">
        <v>33</v>
      </c>
      <c r="C3" s="10"/>
      <c r="D3" s="10"/>
      <c r="E3" s="10"/>
      <c r="F3" s="10"/>
      <c r="G3" s="10"/>
      <c r="H3" s="8"/>
      <c r="K3" s="1"/>
      <c r="N3" s="8"/>
    </row>
    <row r="4" spans="1:14">
      <c r="A4" s="1"/>
      <c r="B4" s="8"/>
      <c r="C4" s="8"/>
      <c r="D4" s="8"/>
      <c r="E4" s="8"/>
      <c r="F4" s="8"/>
      <c r="G4" s="8"/>
      <c r="H4" s="8"/>
      <c r="I4" s="28"/>
      <c r="J4" s="33"/>
      <c r="K4" s="1"/>
      <c r="N4" s="19"/>
    </row>
    <row r="5" spans="1:14">
      <c r="A5" s="1"/>
      <c r="B5" s="8"/>
      <c r="C5" s="8"/>
      <c r="D5" s="8"/>
      <c r="E5" s="8"/>
      <c r="F5" s="8"/>
      <c r="G5" s="11"/>
      <c r="H5" s="12"/>
      <c r="I5" s="28"/>
      <c r="J5" s="33"/>
      <c r="K5" s="1"/>
      <c r="N5" s="20"/>
    </row>
    <row r="6" spans="1:14">
      <c r="A6" s="1"/>
      <c r="B6" s="10"/>
      <c r="C6" s="10" t="s">
        <v>16</v>
      </c>
      <c r="D6" s="10"/>
      <c r="E6" s="8"/>
      <c r="F6" s="8"/>
      <c r="G6" s="12"/>
      <c r="H6" s="12"/>
      <c r="I6" s="12" t="s">
        <v>15</v>
      </c>
      <c r="J6" s="34"/>
      <c r="K6" s="1"/>
      <c r="M6" s="1"/>
      <c r="N6" s="20"/>
    </row>
    <row r="7" spans="1:14">
      <c r="A7" s="1"/>
      <c r="B7" s="8"/>
      <c r="C7" s="31" t="s">
        <v>3</v>
      </c>
      <c r="D7" s="48" t="s">
        <v>4</v>
      </c>
      <c r="E7" s="49"/>
      <c r="F7" s="48" t="s">
        <v>1</v>
      </c>
      <c r="G7" s="49"/>
      <c r="H7" s="31" t="s">
        <v>0</v>
      </c>
      <c r="I7" s="29" t="s">
        <v>29</v>
      </c>
      <c r="J7" s="35"/>
      <c r="K7" s="1"/>
      <c r="M7" s="1"/>
      <c r="N7" s="20"/>
    </row>
    <row r="8" spans="1:14" ht="25.5" customHeight="1">
      <c r="A8" s="1"/>
      <c r="B8" s="8"/>
      <c r="C8" s="2"/>
      <c r="D8" s="42"/>
      <c r="E8" s="43"/>
      <c r="F8" s="44"/>
      <c r="G8" s="45"/>
      <c r="H8" s="2"/>
      <c r="I8" s="30"/>
      <c r="J8" s="36"/>
      <c r="K8" s="4" t="s">
        <v>8</v>
      </c>
      <c r="L8" s="5">
        <f>SUMIF(C8:C27,"①ITサービス導入費",F8:G27)</f>
        <v>0</v>
      </c>
      <c r="M8" s="8"/>
      <c r="N8" s="8" t="s">
        <v>2</v>
      </c>
    </row>
    <row r="9" spans="1:14" ht="25.5" customHeight="1">
      <c r="A9" s="1"/>
      <c r="B9" s="8"/>
      <c r="C9" s="2"/>
      <c r="D9" s="42"/>
      <c r="E9" s="43"/>
      <c r="F9" s="44"/>
      <c r="G9" s="45"/>
      <c r="H9" s="2"/>
      <c r="I9" s="30"/>
      <c r="J9" s="36"/>
      <c r="K9" s="4" t="s">
        <v>9</v>
      </c>
      <c r="L9" s="5">
        <f>SUMIF(C8:C27,"②機械装置等費（③除く）",F8:G27)</f>
        <v>0</v>
      </c>
      <c r="M9" s="8"/>
      <c r="N9" s="19" t="s">
        <v>17</v>
      </c>
    </row>
    <row r="10" spans="1:14" ht="25.5" customHeight="1">
      <c r="A10" s="1"/>
      <c r="B10" s="8"/>
      <c r="C10" s="2"/>
      <c r="D10" s="42"/>
      <c r="E10" s="43"/>
      <c r="F10" s="44"/>
      <c r="G10" s="45"/>
      <c r="H10" s="2"/>
      <c r="I10" s="30"/>
      <c r="J10" s="36"/>
      <c r="K10" s="4" t="s">
        <v>10</v>
      </c>
      <c r="L10" s="5">
        <f>MIN(150000,SUMIF(C8:C27,"③ﾊﾟｿｺﾝ・ﾀﾌﾞﾚｯﾄ等購入費",F8:G27))</f>
        <v>0</v>
      </c>
      <c r="M10" s="8"/>
      <c r="N10" s="20" t="s">
        <v>36</v>
      </c>
    </row>
    <row r="11" spans="1:14" ht="25.5" customHeight="1">
      <c r="A11" s="1"/>
      <c r="B11" s="8"/>
      <c r="C11" s="2"/>
      <c r="D11" s="42"/>
      <c r="E11" s="43"/>
      <c r="F11" s="44"/>
      <c r="G11" s="45"/>
      <c r="H11" s="2"/>
      <c r="I11" s="30"/>
      <c r="J11" s="36"/>
      <c r="K11" s="6" t="s">
        <v>11</v>
      </c>
      <c r="L11" s="5">
        <f>MIN(150000,SUMIF(C8:C27,"④HP作成・改修費",F8:G27))</f>
        <v>0</v>
      </c>
      <c r="M11" s="8"/>
      <c r="N11" s="20" t="s">
        <v>37</v>
      </c>
    </row>
    <row r="12" spans="1:14" ht="25.5" customHeight="1">
      <c r="A12" s="1"/>
      <c r="B12" s="8"/>
      <c r="C12" s="2"/>
      <c r="D12" s="42"/>
      <c r="E12" s="43"/>
      <c r="F12" s="44"/>
      <c r="G12" s="45"/>
      <c r="H12" s="2"/>
      <c r="I12" s="30"/>
      <c r="J12" s="36"/>
      <c r="K12" s="4"/>
      <c r="L12" s="4"/>
      <c r="M12" s="8"/>
      <c r="N12" s="20" t="s">
        <v>18</v>
      </c>
    </row>
    <row r="13" spans="1:14" ht="25.5" customHeight="1">
      <c r="A13" s="1"/>
      <c r="B13" s="8"/>
      <c r="C13" s="2"/>
      <c r="D13" s="42"/>
      <c r="E13" s="43"/>
      <c r="F13" s="44"/>
      <c r="G13" s="45"/>
      <c r="H13" s="2"/>
      <c r="I13" s="30"/>
      <c r="J13" s="36"/>
      <c r="K13" s="1"/>
      <c r="M13" s="1"/>
      <c r="N13" s="1"/>
    </row>
    <row r="14" spans="1:14" ht="25.5" customHeight="1">
      <c r="A14" s="1"/>
      <c r="B14" s="8"/>
      <c r="C14" s="2"/>
      <c r="D14" s="42"/>
      <c r="E14" s="43"/>
      <c r="F14" s="44"/>
      <c r="G14" s="45"/>
      <c r="H14" s="2"/>
      <c r="I14" s="30"/>
      <c r="J14" s="36"/>
      <c r="K14" s="1"/>
      <c r="M14" s="1"/>
      <c r="N14" s="26" t="s">
        <v>29</v>
      </c>
    </row>
    <row r="15" spans="1:14" ht="25.5" customHeight="1">
      <c r="A15" s="1"/>
      <c r="B15" s="8"/>
      <c r="C15" s="2"/>
      <c r="D15" s="42"/>
      <c r="E15" s="43"/>
      <c r="F15" s="44"/>
      <c r="G15" s="45"/>
      <c r="H15" s="2"/>
      <c r="I15" s="30"/>
      <c r="J15" s="36"/>
      <c r="K15" s="1"/>
      <c r="M15" s="1"/>
      <c r="N15" s="26" t="s">
        <v>30</v>
      </c>
    </row>
    <row r="16" spans="1:14" ht="25.5" customHeight="1">
      <c r="A16" s="1"/>
      <c r="B16" s="8"/>
      <c r="C16" s="2"/>
      <c r="D16" s="42"/>
      <c r="E16" s="43"/>
      <c r="F16" s="44"/>
      <c r="G16" s="45"/>
      <c r="H16" s="2"/>
      <c r="I16" s="30"/>
      <c r="J16" s="36"/>
      <c r="K16" s="1"/>
      <c r="N16" s="26" t="s">
        <v>31</v>
      </c>
    </row>
    <row r="17" spans="1:11" ht="25.5" customHeight="1">
      <c r="A17" s="1"/>
      <c r="B17" s="8"/>
      <c r="C17" s="2"/>
      <c r="D17" s="42"/>
      <c r="E17" s="43"/>
      <c r="F17" s="44"/>
      <c r="G17" s="45"/>
      <c r="H17" s="2"/>
      <c r="I17" s="30"/>
      <c r="J17" s="36"/>
      <c r="K17" s="1"/>
    </row>
    <row r="18" spans="1:11" ht="25.5" customHeight="1">
      <c r="A18" s="1"/>
      <c r="B18" s="8"/>
      <c r="C18" s="2"/>
      <c r="D18" s="42"/>
      <c r="E18" s="43"/>
      <c r="F18" s="44"/>
      <c r="G18" s="45"/>
      <c r="H18" s="2"/>
      <c r="I18" s="30"/>
      <c r="J18" s="36"/>
      <c r="K18" s="1"/>
    </row>
    <row r="19" spans="1:11" ht="25.5" customHeight="1">
      <c r="A19" s="1"/>
      <c r="B19" s="8"/>
      <c r="C19" s="2"/>
      <c r="D19" s="42"/>
      <c r="E19" s="43"/>
      <c r="F19" s="44"/>
      <c r="G19" s="45"/>
      <c r="H19" s="2"/>
      <c r="I19" s="30"/>
      <c r="J19" s="36"/>
      <c r="K19" s="1"/>
    </row>
    <row r="20" spans="1:11" ht="25.5" customHeight="1">
      <c r="A20" s="1"/>
      <c r="B20" s="8"/>
      <c r="C20" s="2"/>
      <c r="D20" s="42"/>
      <c r="E20" s="43"/>
      <c r="F20" s="44"/>
      <c r="G20" s="45"/>
      <c r="H20" s="2"/>
      <c r="I20" s="30"/>
      <c r="J20" s="36"/>
      <c r="K20" s="1"/>
    </row>
    <row r="21" spans="1:11" ht="25.5" customHeight="1">
      <c r="A21" s="1"/>
      <c r="B21" s="8"/>
      <c r="C21" s="2"/>
      <c r="D21" s="42"/>
      <c r="E21" s="43"/>
      <c r="F21" s="44"/>
      <c r="G21" s="45"/>
      <c r="H21" s="2"/>
      <c r="I21" s="30"/>
      <c r="J21" s="36"/>
      <c r="K21" s="1"/>
    </row>
    <row r="22" spans="1:11" ht="25.5" customHeight="1">
      <c r="A22" s="1"/>
      <c r="B22" s="8"/>
      <c r="C22" s="2"/>
      <c r="D22" s="42"/>
      <c r="E22" s="43"/>
      <c r="F22" s="44"/>
      <c r="G22" s="45"/>
      <c r="H22" s="2"/>
      <c r="I22" s="30"/>
      <c r="J22" s="36"/>
      <c r="K22" s="1"/>
    </row>
    <row r="23" spans="1:11" ht="25.5" customHeight="1">
      <c r="A23" s="1"/>
      <c r="B23" s="8"/>
      <c r="C23" s="2"/>
      <c r="D23" s="42"/>
      <c r="E23" s="43"/>
      <c r="F23" s="44"/>
      <c r="G23" s="45"/>
      <c r="H23" s="2"/>
      <c r="I23" s="30"/>
      <c r="J23" s="36"/>
      <c r="K23" s="1"/>
    </row>
    <row r="24" spans="1:11" ht="25.5" customHeight="1">
      <c r="A24" s="1"/>
      <c r="B24" s="8"/>
      <c r="C24" s="2"/>
      <c r="D24" s="42"/>
      <c r="E24" s="43"/>
      <c r="F24" s="44"/>
      <c r="G24" s="45"/>
      <c r="H24" s="2"/>
      <c r="I24" s="30"/>
      <c r="J24" s="36"/>
      <c r="K24" s="1"/>
    </row>
    <row r="25" spans="1:11" ht="25.5" customHeight="1">
      <c r="A25" s="1"/>
      <c r="B25" s="8"/>
      <c r="C25" s="2"/>
      <c r="D25" s="42"/>
      <c r="E25" s="43"/>
      <c r="F25" s="44"/>
      <c r="G25" s="45"/>
      <c r="H25" s="2"/>
      <c r="I25" s="30"/>
      <c r="J25" s="36"/>
      <c r="K25" s="1"/>
    </row>
    <row r="26" spans="1:11" ht="25.5" customHeight="1">
      <c r="A26" s="1"/>
      <c r="B26" s="8"/>
      <c r="C26" s="2"/>
      <c r="D26" s="42"/>
      <c r="E26" s="43"/>
      <c r="F26" s="44"/>
      <c r="G26" s="45"/>
      <c r="H26" s="2"/>
      <c r="I26" s="30"/>
      <c r="J26" s="36"/>
      <c r="K26" s="1"/>
    </row>
    <row r="27" spans="1:11" ht="25.5" customHeight="1">
      <c r="A27" s="1"/>
      <c r="B27" s="8"/>
      <c r="C27" s="2"/>
      <c r="D27" s="42"/>
      <c r="E27" s="43"/>
      <c r="F27" s="44"/>
      <c r="G27" s="45"/>
      <c r="H27" s="2"/>
      <c r="I27" s="30"/>
      <c r="J27" s="36"/>
      <c r="K27" s="1"/>
    </row>
    <row r="28" spans="1:11" ht="28.9" customHeight="1">
      <c r="A28" s="1"/>
      <c r="B28" s="8"/>
      <c r="C28" s="50" t="s">
        <v>12</v>
      </c>
      <c r="D28" s="51"/>
      <c r="E28" s="52"/>
      <c r="F28" s="53">
        <f>SUM(F8:G27)</f>
        <v>0</v>
      </c>
      <c r="G28" s="54"/>
      <c r="H28" s="46"/>
      <c r="I28" s="47"/>
      <c r="J28" s="37"/>
      <c r="K28" s="1"/>
    </row>
    <row r="29" spans="1:11" ht="28.9" customHeight="1">
      <c r="A29" s="1"/>
      <c r="B29" s="8"/>
      <c r="C29" s="50" t="s">
        <v>13</v>
      </c>
      <c r="D29" s="51"/>
      <c r="E29" s="52"/>
      <c r="F29" s="58">
        <f>SUM(L8:L11)</f>
        <v>0</v>
      </c>
      <c r="G29" s="58"/>
      <c r="H29" s="46"/>
      <c r="I29" s="47"/>
      <c r="J29" s="37"/>
      <c r="K29" s="1"/>
    </row>
    <row r="30" spans="1:11" ht="28.9" customHeight="1">
      <c r="A30" s="1"/>
      <c r="B30" s="8"/>
      <c r="C30" s="55" t="s">
        <v>25</v>
      </c>
      <c r="D30" s="56"/>
      <c r="E30" s="15">
        <f>IF(ROUNDDOWN($F$29*2/3,0)&gt;=500000,500000,ROUNDDOWN($F$29*2/3,0))</f>
        <v>0</v>
      </c>
      <c r="F30" s="62"/>
      <c r="G30" s="63"/>
      <c r="H30" s="63"/>
      <c r="I30" s="64"/>
      <c r="J30" s="38"/>
      <c r="K30" s="1"/>
    </row>
    <row r="31" spans="1:11" ht="28.9" customHeight="1">
      <c r="A31" s="1"/>
      <c r="B31" s="8"/>
      <c r="C31" s="55" t="s">
        <v>14</v>
      </c>
      <c r="D31" s="57"/>
      <c r="E31" s="16">
        <f>ROUNDDOWN($E$30,-3)</f>
        <v>0</v>
      </c>
      <c r="F31" s="62"/>
      <c r="G31" s="63"/>
      <c r="H31" s="63"/>
      <c r="I31" s="64"/>
      <c r="J31" s="38"/>
      <c r="K31" s="1"/>
    </row>
    <row r="32" spans="1:11" ht="28.9" customHeight="1">
      <c r="A32" s="1"/>
      <c r="B32" s="8"/>
      <c r="C32" s="55" t="s">
        <v>7</v>
      </c>
      <c r="D32" s="57"/>
      <c r="E32" s="3"/>
      <c r="F32" s="65"/>
      <c r="G32" s="66"/>
      <c r="H32" s="66"/>
      <c r="I32" s="67"/>
      <c r="J32" s="39"/>
      <c r="K32" s="1"/>
    </row>
    <row r="33" spans="1:11" ht="28.9" customHeight="1">
      <c r="A33" s="1"/>
      <c r="B33" s="8"/>
      <c r="C33" s="55" t="s">
        <v>5</v>
      </c>
      <c r="D33" s="56"/>
      <c r="E33" s="15">
        <f>IF(E31&gt;E32,E32,E31)</f>
        <v>0</v>
      </c>
      <c r="F33" s="59" t="s">
        <v>28</v>
      </c>
      <c r="G33" s="60"/>
      <c r="H33" s="60"/>
      <c r="I33" s="61"/>
      <c r="J33" s="40"/>
      <c r="K33" s="1"/>
    </row>
    <row r="34" spans="1:11" ht="12" customHeight="1">
      <c r="A34" s="1"/>
      <c r="B34" s="8"/>
      <c r="C34" s="8"/>
      <c r="D34" s="8"/>
      <c r="E34" s="8"/>
      <c r="F34" s="8"/>
      <c r="G34" s="8"/>
      <c r="H34" s="8"/>
      <c r="K34" s="1"/>
    </row>
  </sheetData>
  <sheetProtection password="D1D9" sheet="1" objects="1" scenarios="1"/>
  <mergeCells count="56">
    <mergeCell ref="C30:D30"/>
    <mergeCell ref="C31:D31"/>
    <mergeCell ref="C32:D32"/>
    <mergeCell ref="C33:D33"/>
    <mergeCell ref="F29:G29"/>
    <mergeCell ref="C29:E29"/>
    <mergeCell ref="F33:I33"/>
    <mergeCell ref="F30:I30"/>
    <mergeCell ref="F31:I31"/>
    <mergeCell ref="F32:I32"/>
    <mergeCell ref="D26:E26"/>
    <mergeCell ref="F26:G26"/>
    <mergeCell ref="D27:E27"/>
    <mergeCell ref="F27:G27"/>
    <mergeCell ref="C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H28:I28"/>
    <mergeCell ref="H29:I29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</mergeCells>
  <phoneticPr fontId="1"/>
  <dataValidations count="2">
    <dataValidation type="list" allowBlank="1" showInputMessage="1" showErrorMessage="1" sqref="C8:C27">
      <formula1>$N$9:$N$12</formula1>
    </dataValidation>
    <dataValidation type="list" allowBlank="1" showInputMessage="1" showErrorMessage="1" sqref="I8:J27">
      <formula1>$N$15:$N$16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4"/>
  <sheetViews>
    <sheetView showGridLines="0" view="pageBreakPreview" zoomScale="130" zoomScaleNormal="100" zoomScaleSheetLayoutView="130" workbookViewId="0">
      <selection activeCell="F13" sqref="F13:G13"/>
    </sheetView>
  </sheetViews>
  <sheetFormatPr defaultRowHeight="14.25"/>
  <cols>
    <col min="1" max="1" width="1.875" customWidth="1"/>
    <col min="2" max="2" width="1.625" customWidth="1"/>
    <col min="3" max="3" width="14.375" customWidth="1"/>
    <col min="4" max="4" width="12" customWidth="1"/>
    <col min="5" max="5" width="15.125" customWidth="1"/>
    <col min="6" max="6" width="3" customWidth="1"/>
    <col min="7" max="7" width="13.125" customWidth="1"/>
    <col min="8" max="8" width="15.5" customWidth="1"/>
    <col min="9" max="9" width="5.125" style="27" customWidth="1"/>
    <col min="10" max="10" width="1.625" customWidth="1"/>
    <col min="11" max="11" width="24.75" hidden="1" customWidth="1"/>
    <col min="12" max="12" width="15.875" hidden="1" customWidth="1"/>
    <col min="13" max="13" width="9" hidden="1" customWidth="1"/>
    <col min="14" max="14" width="26.375" hidden="1" customWidth="1"/>
  </cols>
  <sheetData>
    <row r="1" spans="1:14">
      <c r="B1" s="1"/>
      <c r="C1" s="1"/>
      <c r="D1" s="1"/>
      <c r="E1" s="1"/>
      <c r="F1" s="1"/>
      <c r="G1" s="1"/>
      <c r="H1" s="1"/>
      <c r="J1" s="1"/>
    </row>
    <row r="2" spans="1:14" ht="12" customHeight="1">
      <c r="A2" s="1"/>
      <c r="B2" s="8"/>
      <c r="C2" s="8"/>
      <c r="D2" s="8"/>
      <c r="E2" s="8"/>
      <c r="F2" s="8"/>
      <c r="G2" s="8"/>
      <c r="H2" s="8"/>
      <c r="J2" s="8"/>
      <c r="K2" s="1"/>
    </row>
    <row r="3" spans="1:14" ht="17.25">
      <c r="A3" s="1"/>
      <c r="B3" s="9" t="s">
        <v>32</v>
      </c>
      <c r="C3" s="10"/>
      <c r="D3" s="10"/>
      <c r="E3" s="10"/>
      <c r="F3" s="10"/>
      <c r="G3" s="10"/>
      <c r="H3" s="8"/>
      <c r="J3" s="8"/>
      <c r="K3" s="1"/>
      <c r="N3" s="8"/>
    </row>
    <row r="4" spans="1:14">
      <c r="A4" s="1"/>
      <c r="B4" s="8"/>
      <c r="C4" s="8"/>
      <c r="D4" s="8"/>
      <c r="E4" s="8"/>
      <c r="F4" s="8"/>
      <c r="G4" s="8"/>
      <c r="H4" s="8"/>
      <c r="I4" s="28"/>
      <c r="J4" s="8"/>
      <c r="K4" s="1"/>
      <c r="N4" s="19"/>
    </row>
    <row r="5" spans="1:14">
      <c r="A5" s="1"/>
      <c r="B5" s="8"/>
      <c r="C5" s="8"/>
      <c r="D5" s="8"/>
      <c r="E5" s="8"/>
      <c r="F5" s="8"/>
      <c r="G5" s="11"/>
      <c r="H5" s="12"/>
      <c r="I5" s="28"/>
      <c r="J5" s="8"/>
      <c r="K5" s="1"/>
      <c r="N5" s="20"/>
    </row>
    <row r="6" spans="1:14">
      <c r="A6" s="1"/>
      <c r="B6" s="10"/>
      <c r="C6" s="10" t="s">
        <v>16</v>
      </c>
      <c r="D6" s="10"/>
      <c r="E6" s="8"/>
      <c r="F6" s="8"/>
      <c r="G6" s="12"/>
      <c r="H6" s="12"/>
      <c r="I6" s="12" t="s">
        <v>15</v>
      </c>
      <c r="J6" s="8"/>
      <c r="K6" s="1"/>
      <c r="N6" s="21"/>
    </row>
    <row r="7" spans="1:14">
      <c r="A7" s="1"/>
      <c r="B7" s="8"/>
      <c r="C7" s="31" t="s">
        <v>3</v>
      </c>
      <c r="D7" s="48" t="s">
        <v>4</v>
      </c>
      <c r="E7" s="49"/>
      <c r="F7" s="48" t="s">
        <v>1</v>
      </c>
      <c r="G7" s="49"/>
      <c r="H7" s="31" t="s">
        <v>0</v>
      </c>
      <c r="I7" s="29" t="s">
        <v>29</v>
      </c>
      <c r="J7" s="8"/>
      <c r="K7" s="1"/>
      <c r="N7" s="18"/>
    </row>
    <row r="8" spans="1:14" ht="25.5" customHeight="1">
      <c r="A8" s="1"/>
      <c r="B8" s="8"/>
      <c r="C8" s="13" t="s">
        <v>19</v>
      </c>
      <c r="D8" s="68" t="s">
        <v>20</v>
      </c>
      <c r="E8" s="69"/>
      <c r="F8" s="70">
        <v>50000</v>
      </c>
      <c r="G8" s="71"/>
      <c r="H8" s="13" t="s">
        <v>27</v>
      </c>
      <c r="I8" s="41" t="s">
        <v>35</v>
      </c>
      <c r="J8" s="8"/>
      <c r="K8" s="4" t="s">
        <v>8</v>
      </c>
      <c r="L8" s="5">
        <f>SUMIF(C8:C27,"①ITサービス導入費",F8:G27)</f>
        <v>50000</v>
      </c>
      <c r="M8" s="4"/>
      <c r="N8" s="7" t="s">
        <v>2</v>
      </c>
    </row>
    <row r="9" spans="1:14" ht="25.5" customHeight="1">
      <c r="A9" s="1"/>
      <c r="B9" s="8"/>
      <c r="C9" s="13" t="s">
        <v>36</v>
      </c>
      <c r="D9" s="68" t="s">
        <v>21</v>
      </c>
      <c r="E9" s="69"/>
      <c r="F9" s="70">
        <v>250000</v>
      </c>
      <c r="G9" s="71"/>
      <c r="H9" s="13" t="s">
        <v>22</v>
      </c>
      <c r="I9" s="41" t="s">
        <v>35</v>
      </c>
      <c r="J9" s="8"/>
      <c r="K9" s="4" t="s">
        <v>9</v>
      </c>
      <c r="L9" s="5">
        <f>SUMIF(C8:C27,"②機械装置等費（③除く）",F8:G27)</f>
        <v>250000</v>
      </c>
      <c r="M9" s="4"/>
      <c r="N9" s="17" t="s">
        <v>17</v>
      </c>
    </row>
    <row r="10" spans="1:14" ht="25.5" customHeight="1">
      <c r="A10" s="1"/>
      <c r="B10" s="8"/>
      <c r="C10" s="13" t="s">
        <v>37</v>
      </c>
      <c r="D10" s="68" t="s">
        <v>23</v>
      </c>
      <c r="E10" s="69"/>
      <c r="F10" s="70">
        <v>250000</v>
      </c>
      <c r="G10" s="71"/>
      <c r="H10" s="13" t="s">
        <v>22</v>
      </c>
      <c r="I10" s="41" t="s">
        <v>34</v>
      </c>
      <c r="J10" s="8"/>
      <c r="K10" s="4" t="s">
        <v>10</v>
      </c>
      <c r="L10" s="5">
        <f>MIN(150000,SUMIF(C8:C27,"③ﾊﾟｿｺﾝ・ﾀﾌﾞﾚｯﾄ等購入費",F8:G27))</f>
        <v>150000</v>
      </c>
      <c r="M10" s="4"/>
      <c r="N10" s="18" t="s">
        <v>36</v>
      </c>
    </row>
    <row r="11" spans="1:14" ht="25.5" customHeight="1">
      <c r="A11" s="1"/>
      <c r="B11" s="8"/>
      <c r="C11" s="13" t="s">
        <v>18</v>
      </c>
      <c r="D11" s="68" t="s">
        <v>26</v>
      </c>
      <c r="E11" s="69"/>
      <c r="F11" s="70">
        <v>200000</v>
      </c>
      <c r="G11" s="71"/>
      <c r="H11" s="13" t="s">
        <v>24</v>
      </c>
      <c r="I11" s="41" t="s">
        <v>34</v>
      </c>
      <c r="J11" s="8"/>
      <c r="K11" s="6" t="s">
        <v>11</v>
      </c>
      <c r="L11" s="5">
        <f>MIN(150000,SUMIF(C8:C27,"④HP作成・改修費",F8:G27))</f>
        <v>150000</v>
      </c>
      <c r="M11" s="4"/>
      <c r="N11" s="18" t="s">
        <v>37</v>
      </c>
    </row>
    <row r="12" spans="1:14" ht="25.5" customHeight="1">
      <c r="A12" s="1"/>
      <c r="B12" s="8"/>
      <c r="C12" s="13"/>
      <c r="D12" s="72"/>
      <c r="E12" s="73"/>
      <c r="F12" s="74"/>
      <c r="G12" s="75"/>
      <c r="H12" s="14"/>
      <c r="I12" s="30"/>
      <c r="J12" s="8"/>
      <c r="K12" s="4"/>
      <c r="L12" s="4"/>
      <c r="M12" s="4"/>
      <c r="N12" s="18" t="s">
        <v>18</v>
      </c>
    </row>
    <row r="13" spans="1:14" ht="25.5" customHeight="1">
      <c r="A13" s="1"/>
      <c r="B13" s="8"/>
      <c r="C13" s="13"/>
      <c r="D13" s="72"/>
      <c r="E13" s="73"/>
      <c r="F13" s="74"/>
      <c r="G13" s="75"/>
      <c r="H13" s="14"/>
      <c r="I13" s="30"/>
      <c r="J13" s="8"/>
      <c r="K13" s="1"/>
    </row>
    <row r="14" spans="1:14" ht="25.5" customHeight="1">
      <c r="A14" s="1"/>
      <c r="B14" s="8"/>
      <c r="C14" s="13"/>
      <c r="D14" s="72"/>
      <c r="E14" s="73"/>
      <c r="F14" s="74"/>
      <c r="G14" s="75"/>
      <c r="H14" s="14"/>
      <c r="I14" s="30"/>
      <c r="J14" s="8"/>
      <c r="K14" s="1"/>
      <c r="N14" s="26" t="s">
        <v>29</v>
      </c>
    </row>
    <row r="15" spans="1:14" ht="25.5" customHeight="1">
      <c r="A15" s="1"/>
      <c r="B15" s="8"/>
      <c r="C15" s="13"/>
      <c r="D15" s="72"/>
      <c r="E15" s="73"/>
      <c r="F15" s="74"/>
      <c r="G15" s="75"/>
      <c r="H15" s="14"/>
      <c r="I15" s="30"/>
      <c r="J15" s="8"/>
      <c r="K15" s="1"/>
      <c r="N15" s="26" t="s">
        <v>30</v>
      </c>
    </row>
    <row r="16" spans="1:14" ht="25.5" customHeight="1">
      <c r="A16" s="1"/>
      <c r="B16" s="8"/>
      <c r="C16" s="13"/>
      <c r="D16" s="72"/>
      <c r="E16" s="73"/>
      <c r="F16" s="74"/>
      <c r="G16" s="75"/>
      <c r="H16" s="14"/>
      <c r="I16" s="30"/>
      <c r="J16" s="8"/>
      <c r="K16" s="1"/>
      <c r="N16" s="26" t="s">
        <v>31</v>
      </c>
    </row>
    <row r="17" spans="1:11" ht="25.5" customHeight="1">
      <c r="A17" s="1"/>
      <c r="B17" s="8"/>
      <c r="C17" s="13"/>
      <c r="D17" s="72"/>
      <c r="E17" s="73"/>
      <c r="F17" s="74"/>
      <c r="G17" s="75"/>
      <c r="H17" s="14"/>
      <c r="I17" s="30"/>
      <c r="J17" s="8"/>
      <c r="K17" s="1"/>
    </row>
    <row r="18" spans="1:11" ht="25.5" customHeight="1">
      <c r="A18" s="1"/>
      <c r="B18" s="8"/>
      <c r="C18" s="13"/>
      <c r="D18" s="72"/>
      <c r="E18" s="73"/>
      <c r="F18" s="74"/>
      <c r="G18" s="75"/>
      <c r="H18" s="14"/>
      <c r="I18" s="30"/>
      <c r="J18" s="8"/>
      <c r="K18" s="1"/>
    </row>
    <row r="19" spans="1:11" ht="25.5" customHeight="1">
      <c r="A19" s="1"/>
      <c r="B19" s="8"/>
      <c r="C19" s="13"/>
      <c r="D19" s="72"/>
      <c r="E19" s="73"/>
      <c r="F19" s="74"/>
      <c r="G19" s="75"/>
      <c r="H19" s="14"/>
      <c r="I19" s="30"/>
      <c r="J19" s="8"/>
      <c r="K19" s="1"/>
    </row>
    <row r="20" spans="1:11" ht="25.5" customHeight="1">
      <c r="A20" s="1"/>
      <c r="B20" s="8"/>
      <c r="C20" s="13"/>
      <c r="D20" s="72"/>
      <c r="E20" s="73"/>
      <c r="F20" s="74"/>
      <c r="G20" s="75"/>
      <c r="H20" s="14"/>
      <c r="I20" s="30"/>
      <c r="J20" s="8"/>
      <c r="K20" s="1"/>
    </row>
    <row r="21" spans="1:11" ht="25.5" customHeight="1">
      <c r="A21" s="1"/>
      <c r="B21" s="8"/>
      <c r="C21" s="13"/>
      <c r="D21" s="72"/>
      <c r="E21" s="73"/>
      <c r="F21" s="74"/>
      <c r="G21" s="75"/>
      <c r="H21" s="14"/>
      <c r="I21" s="30"/>
      <c r="J21" s="8"/>
      <c r="K21" s="1"/>
    </row>
    <row r="22" spans="1:11" ht="25.5" customHeight="1">
      <c r="A22" s="1"/>
      <c r="B22" s="8"/>
      <c r="C22" s="13"/>
      <c r="D22" s="72"/>
      <c r="E22" s="73"/>
      <c r="F22" s="74"/>
      <c r="G22" s="75"/>
      <c r="H22" s="14"/>
      <c r="I22" s="30"/>
      <c r="J22" s="8"/>
      <c r="K22" s="1"/>
    </row>
    <row r="23" spans="1:11" ht="25.5" customHeight="1">
      <c r="A23" s="1"/>
      <c r="B23" s="8"/>
      <c r="C23" s="13"/>
      <c r="D23" s="72"/>
      <c r="E23" s="73"/>
      <c r="F23" s="74"/>
      <c r="G23" s="75"/>
      <c r="H23" s="14"/>
      <c r="I23" s="30"/>
      <c r="J23" s="8"/>
      <c r="K23" s="1"/>
    </row>
    <row r="24" spans="1:11" ht="25.5" customHeight="1">
      <c r="A24" s="1"/>
      <c r="B24" s="8"/>
      <c r="C24" s="13"/>
      <c r="D24" s="72"/>
      <c r="E24" s="73"/>
      <c r="F24" s="74"/>
      <c r="G24" s="75"/>
      <c r="H24" s="14"/>
      <c r="I24" s="30"/>
      <c r="J24" s="8"/>
      <c r="K24" s="1"/>
    </row>
    <row r="25" spans="1:11" ht="25.5" customHeight="1">
      <c r="A25" s="1"/>
      <c r="B25" s="8"/>
      <c r="C25" s="13"/>
      <c r="D25" s="72"/>
      <c r="E25" s="73"/>
      <c r="F25" s="74"/>
      <c r="G25" s="75"/>
      <c r="H25" s="14"/>
      <c r="I25" s="30"/>
      <c r="J25" s="8"/>
      <c r="K25" s="1"/>
    </row>
    <row r="26" spans="1:11" ht="25.5" customHeight="1">
      <c r="A26" s="1"/>
      <c r="B26" s="8"/>
      <c r="C26" s="13"/>
      <c r="D26" s="72"/>
      <c r="E26" s="73"/>
      <c r="F26" s="74"/>
      <c r="G26" s="75"/>
      <c r="H26" s="14"/>
      <c r="I26" s="30"/>
      <c r="J26" s="8"/>
      <c r="K26" s="1"/>
    </row>
    <row r="27" spans="1:11" ht="25.5" customHeight="1">
      <c r="A27" s="1"/>
      <c r="B27" s="8"/>
      <c r="C27" s="13"/>
      <c r="D27" s="72"/>
      <c r="E27" s="73"/>
      <c r="F27" s="74"/>
      <c r="G27" s="75"/>
      <c r="H27" s="14"/>
      <c r="I27" s="30"/>
      <c r="J27" s="8"/>
      <c r="K27" s="1"/>
    </row>
    <row r="28" spans="1:11" ht="28.9" customHeight="1">
      <c r="A28" s="1"/>
      <c r="B28" s="8"/>
      <c r="C28" s="50" t="s">
        <v>12</v>
      </c>
      <c r="D28" s="51"/>
      <c r="E28" s="52"/>
      <c r="F28" s="76">
        <f>SUM(F8:G27)</f>
        <v>750000</v>
      </c>
      <c r="G28" s="77"/>
      <c r="H28" s="46"/>
      <c r="I28" s="47"/>
      <c r="J28" s="8"/>
      <c r="K28" s="1"/>
    </row>
    <row r="29" spans="1:11" ht="28.9" customHeight="1">
      <c r="A29" s="1"/>
      <c r="B29" s="8"/>
      <c r="C29" s="50" t="s">
        <v>13</v>
      </c>
      <c r="D29" s="51"/>
      <c r="E29" s="52"/>
      <c r="F29" s="78">
        <f>SUM(L8:L11)</f>
        <v>600000</v>
      </c>
      <c r="G29" s="78"/>
      <c r="H29" s="46"/>
      <c r="I29" s="47"/>
      <c r="J29" s="8"/>
      <c r="K29" s="1"/>
    </row>
    <row r="30" spans="1:11" ht="28.9" customHeight="1">
      <c r="A30" s="1"/>
      <c r="B30" s="8"/>
      <c r="C30" s="55" t="s">
        <v>25</v>
      </c>
      <c r="D30" s="56"/>
      <c r="E30" s="23">
        <f>IF(ROUNDDOWN($F$29*2/3,0)&gt;=500000,500000,ROUNDDOWN($F$29*2/3,0))</f>
        <v>400000</v>
      </c>
      <c r="F30" s="62"/>
      <c r="G30" s="63"/>
      <c r="H30" s="63"/>
      <c r="I30" s="64"/>
      <c r="J30" s="8"/>
      <c r="K30" s="1"/>
    </row>
    <row r="31" spans="1:11" ht="28.9" customHeight="1">
      <c r="A31" s="1"/>
      <c r="B31" s="8"/>
      <c r="C31" s="55" t="s">
        <v>6</v>
      </c>
      <c r="D31" s="57"/>
      <c r="E31" s="24">
        <f>ROUNDDOWN($E$30,-3)</f>
        <v>400000</v>
      </c>
      <c r="F31" s="62"/>
      <c r="G31" s="63"/>
      <c r="H31" s="63"/>
      <c r="I31" s="64"/>
      <c r="J31" s="8"/>
      <c r="K31" s="1"/>
    </row>
    <row r="32" spans="1:11" ht="28.9" customHeight="1">
      <c r="A32" s="1"/>
      <c r="B32" s="8"/>
      <c r="C32" s="55" t="s">
        <v>7</v>
      </c>
      <c r="D32" s="57"/>
      <c r="E32" s="22">
        <v>400000</v>
      </c>
      <c r="F32" s="65"/>
      <c r="G32" s="66"/>
      <c r="H32" s="66"/>
      <c r="I32" s="67"/>
      <c r="J32" s="8"/>
      <c r="K32" s="1"/>
    </row>
    <row r="33" spans="1:11" ht="28.9" customHeight="1">
      <c r="A33" s="1"/>
      <c r="B33" s="8"/>
      <c r="C33" s="55" t="s">
        <v>5</v>
      </c>
      <c r="D33" s="56"/>
      <c r="E33" s="25">
        <f>IF(E31&gt;E32,E32,E31)</f>
        <v>400000</v>
      </c>
      <c r="F33" s="59" t="s">
        <v>28</v>
      </c>
      <c r="G33" s="60"/>
      <c r="H33" s="60"/>
      <c r="I33" s="61"/>
      <c r="J33" s="8"/>
      <c r="K33" s="1"/>
    </row>
    <row r="34" spans="1:11" ht="12" customHeight="1">
      <c r="A34" s="1"/>
      <c r="B34" s="8"/>
      <c r="C34" s="8"/>
      <c r="D34" s="8"/>
      <c r="E34" s="8"/>
      <c r="F34" s="8"/>
      <c r="G34" s="8"/>
      <c r="H34" s="8"/>
      <c r="J34" s="8"/>
      <c r="K34" s="1"/>
    </row>
  </sheetData>
  <sheetProtection password="D1D9" sheet="1" objects="1" scenarios="1"/>
  <mergeCells count="56">
    <mergeCell ref="C31:D31"/>
    <mergeCell ref="C32:D32"/>
    <mergeCell ref="C33:D33"/>
    <mergeCell ref="F33:I33"/>
    <mergeCell ref="C28:E28"/>
    <mergeCell ref="F28:G28"/>
    <mergeCell ref="C29:E29"/>
    <mergeCell ref="F29:G29"/>
    <mergeCell ref="C30:D30"/>
    <mergeCell ref="H28:I28"/>
    <mergeCell ref="H29:I29"/>
    <mergeCell ref="F30:I30"/>
    <mergeCell ref="F31:I31"/>
    <mergeCell ref="F32:I32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</mergeCells>
  <phoneticPr fontId="1"/>
  <dataValidations count="2">
    <dataValidation type="list" allowBlank="1" showInputMessage="1" showErrorMessage="1" sqref="C8:C27">
      <formula1>$N$9:$N$12</formula1>
    </dataValidation>
    <dataValidation type="list" allowBlank="1" showInputMessage="1" showErrorMessage="1" sqref="I8:I27">
      <formula1>$N$15:$N$16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様式５－３経費決算書（小規模デジタル）</vt:lpstr>
      <vt:lpstr>（記載例）様式５－３経費決算書（小規模デジタル）</vt:lpstr>
      <vt:lpstr>'（記載例）様式５－３経費決算書（小規模デジタル）'!Print_Area</vt:lpstr>
      <vt:lpstr>'様式５－３経費決算書（小規模デジタル）'!Print_Area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松田</cp:lastModifiedBy>
  <cp:lastPrinted>2024-07-02T02:40:19Z</cp:lastPrinted>
  <dcterms:created xsi:type="dcterms:W3CDTF">2021-04-19T05:02:35Z</dcterms:created>
  <dcterms:modified xsi:type="dcterms:W3CDTF">2024-07-02T02:41:37Z</dcterms:modified>
</cp:coreProperties>
</file>