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1 横浜市\"/>
    </mc:Choice>
  </mc:AlternateContent>
  <workbookProtection workbookAlgorithmName="SHA-512" workbookHashValue="meHsPzr4aFeWxyrd0KZDzJiSIuCn9dgUDS25grxcONDhwxDnSL+21ldd8eMxuHXaoTHZboPtKDS2/PkDJSjLFg==" workbookSaltValue="nc9qrFi+cmta7R7FFm5UyQ==" workbookSpinCount="100000" lockStructure="1"/>
  <bookViews>
    <workbookView xWindow="0" yWindow="0" windowWidth="23040" windowHeight="830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<sst xmlns="http://schemas.openxmlformats.org/spreadsheetml/2006/main" count="228" uniqueCount="114">
  <si>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</si>
  <si>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</si>
  <si>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</si>
  <si>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</si>
  <si>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</si>
  <si>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</si>
  <si>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</si>
  <si>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</si>
  <si>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</si>
  <si>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</si>
  <si>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</si>
  <si>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</si>
  <si>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</si>
  <si>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</si>
  <si>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</si>
  <si>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</si>
  <si>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</si>
  <si>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</si>
  <si>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</si>
  <si>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</si>
  <si>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</si>
  <si>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</si>
  <si>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</si>
  <si>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</si>
  <si>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</si>
  <si>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</si>
  <si>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</si>
  <si>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</si>
  <si>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</si>
  <si>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</si>
  <si>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</si>
  <si>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</si>
  <si>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</si>
  <si>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</si>
  <si>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</si>
  <si>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</si>
  <si>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</si>
  <si>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</si>
  <si>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</si>
  <si>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</si>
  <si>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</si>
  <si>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</si>
  <si>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</si>
  <si>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</si>
  <si>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</si>
  <si>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</si>
  <si>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</si>
  <si>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</si>
  <si>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</si>
  <si>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</si>
  <si>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</si>
  <si>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</si>
  <si>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</si>
  <si>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</si>
  <si>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</si>
  <si>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</si>
  <si>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</si>
  <si>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</si>
  <si>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</si>
  <si>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</si>
  <si>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</si>
  <si>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</si>
  <si>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</si>
  <si>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</si>
  <si>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</si>
  <si>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</si>
  <si>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</si>
  <si>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</si>
  <si>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</si>
  <si>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</si>
  <si>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</si>
  <si>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</si>
  <si>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</si>
  <si>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</si>
  <si>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</si>
  <si>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</si>
  <si>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</si>
  <si>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</si>
  <si>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</si>
  <si>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</si>
  <si>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</si>
  <si>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</si>
  <si>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</si>
  <si>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</si>
  <si>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</si>
  <si>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</si>
  <si>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</si>
  <si>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</si>
  <si>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</si>
  <si>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</si>
  <si>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</si>
  <si>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</si>
  <si>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</si>
  <si>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</si>
  <si>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</si>
  <si>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</si>
  <si>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</si>
  <si>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</si>
  <si>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</si>
  <si>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</si>
  <si>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</si>
  <si>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</si>
  <si>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</si>
  <si>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</si>
  <si>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</si>
  <si>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</si>
  <si>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</si>
  <si>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</si>
  <si>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</si>
  <si>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</si>
  <si>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</si>
  <si>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113％で単年度の収支は黒字となっています。令和３年７月の料金改定の影響を年間を通して受け給水収益が増収しましたが、昨年度に比べ有収水量は減少したため、昨年度と概ね同数値となりました。
③流動比率は145％で短期的な債務に対する支払能力を有しています。
④企業債残高対給水収益比率は類似団体平均値を上回っており、昨年度と概ね同数値となっています。
⑤料金回収率は類似団体平均値を上回っており、昨年度に引き続き100％を上回っています。
⑥給水原価は、有収水量は減少し動力費が大幅に増加したことにより、昨年度よりも９円数値が上昇しています。類似団体平均値も昨年度よりも８円数値が上昇しており、本市だけでなく全国的に増加傾向となりました。
⑦施設利用率は類似団体平均値を上回っており、効率的な施設の運営を行っています。
⑧有収率は類似団体平均値を下回っているものの、同様の水準で推移しています。</t>
    <rPh sb="13" eb="16">
      <t>タンネンド</t>
    </rPh>
    <rPh sb="17" eb="19">
      <t>シュウシ</t>
    </rPh>
    <rPh sb="20" eb="22">
      <t>クロジ</t>
    </rPh>
    <rPh sb="66" eb="69">
      <t>サクネンド</t>
    </rPh>
    <rPh sb="68" eb="69">
      <t>ド</t>
    </rPh>
    <rPh sb="84" eb="87">
      <t>サクネンド</t>
    </rPh>
    <rPh sb="88" eb="89">
      <t>オオム</t>
    </rPh>
    <rPh sb="90" eb="91">
      <t>オナ</t>
    </rPh>
    <rPh sb="91" eb="93">
      <t>スウチ</t>
    </rPh>
    <rPh sb="102" eb="104">
      <t>リュウドウ</t>
    </rPh>
    <rPh sb="104" eb="106">
      <t>ヒリツ</t>
    </rPh>
    <rPh sb="112" eb="115">
      <t>タンキテキ</t>
    </rPh>
    <rPh sb="116" eb="118">
      <t>サイム</t>
    </rPh>
    <rPh sb="119" eb="120">
      <t>タイ</t>
    </rPh>
    <rPh sb="122" eb="124">
      <t>シハライ</t>
    </rPh>
    <rPh sb="124" eb="126">
      <t>ノウリョク</t>
    </rPh>
    <rPh sb="127" eb="128">
      <t>ユウ</t>
    </rPh>
    <rPh sb="149" eb="151">
      <t>ルイジ</t>
    </rPh>
    <rPh sb="151" eb="153">
      <t>ダンタイ</t>
    </rPh>
    <rPh sb="153" eb="156">
      <t>ヘイキンチ</t>
    </rPh>
    <rPh sb="157" eb="159">
      <t>ウワマワ</t>
    </rPh>
    <rPh sb="164" eb="167">
      <t>サクネンド</t>
    </rPh>
    <rPh sb="168" eb="169">
      <t>オオム</t>
    </rPh>
    <rPh sb="170" eb="171">
      <t>ドウ</t>
    </rPh>
    <rPh sb="171" eb="173">
      <t>スウチ</t>
    </rPh>
    <rPh sb="183" eb="185">
      <t>リョウキン</t>
    </rPh>
    <rPh sb="185" eb="187">
      <t>カイシュウ</t>
    </rPh>
    <rPh sb="187" eb="188">
      <t>リツ</t>
    </rPh>
    <rPh sb="204" eb="207">
      <t>サクネンド</t>
    </rPh>
    <rPh sb="208" eb="209">
      <t>ヒ</t>
    </rPh>
    <rPh sb="210" eb="211">
      <t>ツヅ</t>
    </rPh>
    <rPh sb="217" eb="219">
      <t>ウワマワ</t>
    </rPh>
    <rPh sb="227" eb="229">
      <t>キュウスイ</t>
    </rPh>
    <rPh sb="229" eb="231">
      <t>ゲンカ</t>
    </rPh>
    <rPh sb="233" eb="235">
      <t>ユウシュウ</t>
    </rPh>
    <rPh sb="235" eb="237">
      <t>スイリョウ</t>
    </rPh>
    <rPh sb="238" eb="240">
      <t>ゲンショウ</t>
    </rPh>
    <rPh sb="245" eb="247">
      <t>オオハバ</t>
    </rPh>
    <rPh sb="248" eb="250">
      <t>ゾウカ</t>
    </rPh>
    <rPh sb="258" eb="261">
      <t>サクネンド</t>
    </rPh>
    <rPh sb="265" eb="266">
      <t>エン</t>
    </rPh>
    <rPh sb="266" eb="268">
      <t>スウチ</t>
    </rPh>
    <rPh sb="269" eb="271">
      <t>ジョウショウ</t>
    </rPh>
    <rPh sb="277" eb="281">
      <t>ルイジダンタイ</t>
    </rPh>
    <rPh sb="281" eb="284">
      <t>ヘイキンチ</t>
    </rPh>
    <rPh sb="285" eb="288">
      <t>サクネンド</t>
    </rPh>
    <rPh sb="292" eb="293">
      <t>エン</t>
    </rPh>
    <rPh sb="293" eb="295">
      <t>スウチ</t>
    </rPh>
    <rPh sb="296" eb="298">
      <t>ジョウショウ</t>
    </rPh>
    <rPh sb="310" eb="312">
      <t>ゼンコク</t>
    </rPh>
    <rPh sb="312" eb="313">
      <t>テキ</t>
    </rPh>
    <rPh sb="314" eb="316">
      <t>ゾウカ</t>
    </rPh>
    <rPh sb="316" eb="318">
      <t>ケイコウ</t>
    </rPh>
    <rPh sb="327" eb="329">
      <t>シセツ</t>
    </rPh>
    <rPh sb="329" eb="331">
      <t>リヨウ</t>
    </rPh>
    <rPh sb="331" eb="332">
      <t>リツ</t>
    </rPh>
    <rPh sb="333" eb="340">
      <t>ルイジダンタイヘイキンチ</t>
    </rPh>
    <rPh sb="341" eb="343">
      <t>ウワマワ</t>
    </rPh>
    <rPh sb="348" eb="351">
      <t>コウリツテキ</t>
    </rPh>
    <rPh sb="352" eb="354">
      <t>シセツ</t>
    </rPh>
    <rPh sb="355" eb="357">
      <t>ウンエイ</t>
    </rPh>
    <rPh sb="358" eb="359">
      <t>オコナ</t>
    </rPh>
    <rPh sb="367" eb="369">
      <t>ユウシュウ</t>
    </rPh>
    <rPh sb="369" eb="370">
      <t>リツ</t>
    </rPh>
    <rPh sb="371" eb="375">
      <t>ルイジダンタイ</t>
    </rPh>
    <rPh sb="375" eb="378">
      <t>ヘイキンチ</t>
    </rPh>
    <rPh sb="379" eb="381">
      <t>シタマワ</t>
    </rPh>
    <rPh sb="389" eb="391">
      <t>ドウヨウ</t>
    </rPh>
    <rPh sb="392" eb="394">
      <t>スイジュン</t>
    </rPh>
    <rPh sb="395" eb="397">
      <t>スイイ</t>
    </rPh>
    <phoneticPr fontId="4"/>
  </si>
  <si>
    <t>①有形固定資産減価償却率は数値が上昇を続けていますが、施設ごとの具体的な状態に応じて更新時期を見極めるなど、計画的に施設の長寿命化を図っています。今後は浄水場等の基幹施設の再整備により、数値は改善することが見込まれます。
②管路経年化率は、類似団体平均値を上回っていますが、本市が独自に定めた耐用年数に基づき、効率的に管路の更新を図っています。
③管路更新率は、類似団体平均値を上回っており、計画的に老朽管の更新に取り組んでいます。</t>
    <phoneticPr fontId="4"/>
  </si>
  <si>
    <t>経営の健全性及び効率性に係る指標から、経営状況は概ね健全な状況であるといえます。
　事業を取り巻く環境としては、今後は人口の減少や水需要構造の変化等により、使用水量の減少に伴う水道料金収入の減少が見込まれています。そのような状況の中でも、老朽化した水道施設の更新・耐震化を着実に進めていく必要があるため、将来に向け持続可能な事業運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</si>
</sst>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1.28</c:v>
                </c:pt>
                <c:pt idx="1">
                  <c:v>1.0900000000000001</c:v>
                </c:pt>
                <c:pt idx="2">
                  <c:v>1.08</c:v>
                </c:pt>
                <c:pt idx="3">
                  <c:v>1</c:v>
                </c:pt>
                <c:pt idx="4">
                  <c:v>1.24</c:v>
                </c:pt>
              </c:numCache>
            </c:numRef>
          </c:val>
          <c:extLst>
            <c:ext xmlns:c16="http://schemas.microsoft.com/office/drawing/2014/chart" uri="{C3380CC4-5D6E-409C-BE32-E72D297353CC}">
              <c16:uniqueId val="{00000000-E063-468B-AEF9-C204B8C795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E063-468B-AEF9-C204B8C795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c:v>
                </c:pt>
                <c:pt idx="1">
                  <c:v>61.26</c:v>
                </c:pt>
                <c:pt idx="2">
                  <c:v>62.47</c:v>
                </c:pt>
                <c:pt idx="3">
                  <c:v>61.56</c:v>
                </c:pt>
                <c:pt idx="4">
                  <c:v>60.7</c:v>
                </c:pt>
              </c:numCache>
            </c:numRef>
          </c:val>
          <c:extLst>
            <c:ext xmlns:c16="http://schemas.microsoft.com/office/drawing/2014/chart" uri="{C3380CC4-5D6E-409C-BE32-E72D297353CC}">
              <c16:uniqueId val="{00000000-7281-4F5B-9CAD-E1863E778C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7281-4F5B-9CAD-E1863E778C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92.24</c:v>
                </c:pt>
                <c:pt idx="1">
                  <c:v>92.56</c:v>
                </c:pt>
                <c:pt idx="2">
                  <c:v>92.75</c:v>
                </c:pt>
                <c:pt idx="3">
                  <c:v>93.32</c:v>
                </c:pt>
                <c:pt idx="4">
                  <c:v>92.95</c:v>
                </c:pt>
              </c:numCache>
            </c:numRef>
          </c:val>
          <c:extLst>
            <c:ext xmlns:c16="http://schemas.microsoft.com/office/drawing/2014/chart" uri="{C3380CC4-5D6E-409C-BE32-E72D297353CC}">
              <c16:uniqueId val="{00000000-6441-4001-B300-0B831C4265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6441-4001-B300-0B831C4265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109.95</c:v>
                </c:pt>
                <c:pt idx="1">
                  <c:v>107</c:v>
                </c:pt>
                <c:pt idx="2">
                  <c:v>105.45</c:v>
                </c:pt>
                <c:pt idx="3">
                  <c:v>113.39</c:v>
                </c:pt>
                <c:pt idx="4">
                  <c:v>113.62</c:v>
                </c:pt>
              </c:numCache>
            </c:numRef>
          </c:val>
          <c:extLst>
            <c:ext xmlns:c16="http://schemas.microsoft.com/office/drawing/2014/chart" uri="{C3380CC4-5D6E-409C-BE32-E72D297353CC}">
              <c16:uniqueId val="{00000000-7429-471D-A8E5-A772246DBB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7429-471D-A8E5-A772246DBB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49.9</c:v>
                </c:pt>
                <c:pt idx="1">
                  <c:v>50.69</c:v>
                </c:pt>
                <c:pt idx="2">
                  <c:v>51.41</c:v>
                </c:pt>
                <c:pt idx="3">
                  <c:v>52.06</c:v>
                </c:pt>
                <c:pt idx="4">
                  <c:v>52.53</c:v>
                </c:pt>
              </c:numCache>
            </c:numRef>
          </c:val>
          <c:extLst>
            <c:ext xmlns:c16="http://schemas.microsoft.com/office/drawing/2014/chart" uri="{C3380CC4-5D6E-409C-BE32-E72D297353CC}">
              <c16:uniqueId val="{00000000-624A-48EE-8DAC-B575FA0C74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624A-48EE-8DAC-B575FA0C74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24.71</c:v>
                </c:pt>
                <c:pt idx="1">
                  <c:v>24.55</c:v>
                </c:pt>
                <c:pt idx="2">
                  <c:v>26.54</c:v>
                </c:pt>
                <c:pt idx="3">
                  <c:v>28.13</c:v>
                </c:pt>
                <c:pt idx="4">
                  <c:v>29.92</c:v>
                </c:pt>
              </c:numCache>
            </c:numRef>
          </c:val>
          <c:extLst>
            <c:ext xmlns:c16="http://schemas.microsoft.com/office/drawing/2014/chart" uri="{C3380CC4-5D6E-409C-BE32-E72D297353CC}">
              <c16:uniqueId val="{00000000-D2BD-4927-8EA4-0CFA752B13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D2BD-4927-8EA4-0CFA752B13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93-4CE2-BF5B-72C00999DC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393-4CE2-BF5B-72C00999DC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123.61</c:v>
                </c:pt>
                <c:pt idx="1">
                  <c:v>124.6</c:v>
                </c:pt>
                <c:pt idx="2">
                  <c:v>115.65</c:v>
                </c:pt>
                <c:pt idx="3">
                  <c:v>146.91</c:v>
                </c:pt>
                <c:pt idx="4">
                  <c:v>145.94999999999999</c:v>
                </c:pt>
              </c:numCache>
            </c:numRef>
          </c:val>
          <c:extLst>
            <c:ext xmlns:c16="http://schemas.microsoft.com/office/drawing/2014/chart" uri="{C3380CC4-5D6E-409C-BE32-E72D297353CC}">
              <c16:uniqueId val="{00000000-42C3-40A9-B8F2-548E127184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42C3-40A9-B8F2-548E127184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238.27</c:v>
                </c:pt>
                <c:pt idx="1">
                  <c:v>238.75</c:v>
                </c:pt>
                <c:pt idx="2">
                  <c:v>244.1</c:v>
                </c:pt>
                <c:pt idx="3">
                  <c:v>229.9</c:v>
                </c:pt>
                <c:pt idx="4">
                  <c:v>227.99</c:v>
                </c:pt>
              </c:numCache>
            </c:numRef>
          </c:val>
          <c:extLst>
            <c:ext xmlns:c16="http://schemas.microsoft.com/office/drawing/2014/chart" uri="{C3380CC4-5D6E-409C-BE32-E72D297353CC}">
              <c16:uniqueId val="{00000000-DFBD-4113-872C-C0FD354E6D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DFBD-4113-872C-C0FD354E6D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99.74</c:v>
                </c:pt>
                <c:pt idx="1">
                  <c:v>96.71</c:v>
                </c:pt>
                <c:pt idx="2">
                  <c:v>95.2</c:v>
                </c:pt>
                <c:pt idx="3">
                  <c:v>103.29</c:v>
                </c:pt>
                <c:pt idx="4">
                  <c:v>103.38</c:v>
                </c:pt>
              </c:numCache>
            </c:numRef>
          </c:val>
          <c:extLst>
            <c:ext xmlns:c16="http://schemas.microsoft.com/office/drawing/2014/chart" uri="{C3380CC4-5D6E-409C-BE32-E72D297353CC}">
              <c16:uniqueId val="{00000000-3D6F-4D1F-8671-40C3288C28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3D6F-4D1F-8671-40C3288C28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170.51</c:v>
                </c:pt>
                <c:pt idx="1">
                  <c:v>174.76</c:v>
                </c:pt>
                <c:pt idx="2">
                  <c:v>172.48</c:v>
                </c:pt>
                <c:pt idx="3">
                  <c:v>170.58</c:v>
                </c:pt>
                <c:pt idx="4">
                  <c:v>179.22</c:v>
                </c:pt>
              </c:numCache>
            </c:numRef>
          </c:val>
          <c:extLst>
            <c:ext xmlns:c16="http://schemas.microsoft.com/office/drawing/2014/chart" uri="{C3380CC4-5D6E-409C-BE32-E72D297353CC}">
              <c16:uniqueId val="{00000000-8F07-4F29-806B-B739207EF7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8F07-4F29-806B-B739207EF7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G1" zoomScale="80" zoomScaleNormal="80" workbookViewId="0">
      <selection activeCell="CW33" sqref="CW3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神奈川県　横浜市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政令市等</v>
      </c>
      <c r="X8" s="75"/>
      <c r="Y8" s="75"/>
      <c r="Z8" s="75"/>
      <c r="AA8" s="75"/>
      <c r="AB8" s="75"/>
      <c r="AC8" s="75"/>
      <c r="AD8" s="75" t="str">
        <f>データ!$M$6</f>
        <v>自治体職員</v>
      </c>
      <c r="AE8" s="75"/>
      <c r="AF8" s="75"/>
      <c r="AG8" s="75"/>
      <c r="AH8" s="75"/>
      <c r="AI8" s="75"/>
      <c r="AJ8" s="75"/>
      <c r="AK8" s="2"/>
      <c r="AL8" s="66">
        <f>データ!$R$6</f>
        <v>3753645</v>
      </c>
      <c r="AM8" s="66"/>
      <c r="AN8" s="66"/>
      <c r="AO8" s="66"/>
      <c r="AP8" s="66"/>
      <c r="AQ8" s="66"/>
      <c r="AR8" s="66"/>
      <c r="AS8" s="66"/>
      <c r="AT8" s="37">
        <f>データ!$S$6</f>
        <v>438.01</v>
      </c>
      <c r="AU8" s="38"/>
      <c r="AV8" s="38"/>
      <c r="AW8" s="38"/>
      <c r="AX8" s="38"/>
      <c r="AY8" s="38"/>
      <c r="AZ8" s="38"/>
      <c r="BA8" s="38"/>
      <c r="BB8" s="55">
        <f>データ!$T$6</f>
        <v>8569.77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68.92</v>
      </c>
      <c r="J10" s="38"/>
      <c r="K10" s="38"/>
      <c r="L10" s="38"/>
      <c r="M10" s="38"/>
      <c r="N10" s="38"/>
      <c r="O10" s="65"/>
      <c r="P10" s="55">
        <f>データ!$P$6</f>
        <v>100</v>
      </c>
      <c r="Q10" s="55"/>
      <c r="R10" s="55"/>
      <c r="S10" s="55"/>
      <c r="T10" s="55"/>
      <c r="U10" s="55"/>
      <c r="V10" s="55"/>
      <c r="W10" s="66">
        <f>データ!$Q$6</f>
        <v>3011</v>
      </c>
      <c r="X10" s="66"/>
      <c r="Y10" s="66"/>
      <c r="Z10" s="66"/>
      <c r="AA10" s="66"/>
      <c r="AB10" s="66"/>
      <c r="AC10" s="66"/>
      <c r="AD10" s="2"/>
      <c r="AE10" s="2"/>
      <c r="AF10" s="2"/>
      <c r="AG10" s="2"/>
      <c r="AH10" s="2"/>
      <c r="AI10" s="2"/>
      <c r="AJ10" s="2"/>
      <c r="AK10" s="2"/>
      <c r="AL10" s="66">
        <f>データ!$U$6</f>
        <v>3755673</v>
      </c>
      <c r="AM10" s="66"/>
      <c r="AN10" s="66"/>
      <c r="AO10" s="66"/>
      <c r="AP10" s="66"/>
      <c r="AQ10" s="66"/>
      <c r="AR10" s="66"/>
      <c r="AS10" s="66"/>
      <c r="AT10" s="37">
        <f>データ!$V$6</f>
        <v>438.01</v>
      </c>
      <c r="AU10" s="38"/>
      <c r="AV10" s="38"/>
      <c r="AW10" s="38"/>
      <c r="AX10" s="38"/>
      <c r="AY10" s="38"/>
      <c r="AZ10" s="38"/>
      <c r="BA10" s="38"/>
      <c r="BB10" s="55">
        <f>データ!$W$6</f>
        <v>8574.4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VXT66/ZvyNvOBVkepahbFpleiDDpGh+nBJtXnTHlC/odv8iBCfOcAteNrBiyC2+vUXGlYzhETT8NnEg4BhnJQ==" saltValue="1AXDSEsLwFESqf98m7tJ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141003</v>
      </c>
      <c r="D6" s="20">
        <f t="shared" si="3"/>
        <v>46</v>
      </c>
      <c r="E6" s="20">
        <f t="shared" si="3"/>
        <v>1</v>
      </c>
      <c r="F6" s="20">
        <f t="shared" si="3"/>
        <v>0</v>
      </c>
      <c r="G6" s="20">
        <f t="shared" si="3"/>
        <v>1</v>
      </c>
      <c r="H6" s="20" t="str">
        <f t="shared" si="3"/>
        <v>神奈川県　横浜市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68.92</v>
      </c>
      <c r="P6" s="21">
        <f t="shared" si="3"/>
        <v>100</v>
      </c>
      <c r="Q6" s="21">
        <f t="shared" si="3"/>
        <v>3011</v>
      </c>
      <c r="R6" s="21">
        <f t="shared" si="3"/>
        <v>3753645</v>
      </c>
      <c r="S6" s="21">
        <f t="shared" si="3"/>
        <v>438.01</v>
      </c>
      <c r="T6" s="21">
        <f t="shared" si="3"/>
        <v>8569.77</v>
      </c>
      <c r="U6" s="21">
        <f t="shared" si="3"/>
        <v>3755673</v>
      </c>
      <c r="V6" s="21">
        <f t="shared" si="3"/>
        <v>438.01</v>
      </c>
      <c r="W6" s="21">
        <f t="shared" si="3"/>
        <v>8574.4</v>
      </c>
      <c r="X6" s="22">
        <f>IF(X7="",NA(),X7)</f>
        <v>109.95</v>
      </c>
      <c r="Y6" s="22">
        <f t="shared" ref="Y6:AG6" si="4">IF(Y7="",NA(),Y7)</f>
        <v>107</v>
      </c>
      <c r="Z6" s="22">
        <f t="shared" si="4"/>
        <v>105.45</v>
      </c>
      <c r="AA6" s="22">
        <f t="shared" si="4"/>
        <v>113.39</v>
      </c>
      <c r="AB6" s="22">
        <f t="shared" si="4"/>
        <v>113.62</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123.61</v>
      </c>
      <c r="AU6" s="22">
        <f t="shared" ref="AU6:BC6" si="6">IF(AU7="",NA(),AU7)</f>
        <v>124.6</v>
      </c>
      <c r="AV6" s="22">
        <f t="shared" si="6"/>
        <v>115.65</v>
      </c>
      <c r="AW6" s="22">
        <f t="shared" si="6"/>
        <v>146.91</v>
      </c>
      <c r="AX6" s="22">
        <f t="shared" si="6"/>
        <v>145.94999999999999</v>
      </c>
      <c r="AY6" s="22">
        <f t="shared" si="6"/>
        <v>166.51</v>
      </c>
      <c r="AZ6" s="22">
        <f t="shared" si="6"/>
        <v>172.47</v>
      </c>
      <c r="BA6" s="22">
        <f t="shared" si="6"/>
        <v>170.76</v>
      </c>
      <c r="BB6" s="22">
        <f t="shared" si="6"/>
        <v>169.11</v>
      </c>
      <c r="BC6" s="22">
        <f t="shared" si="6"/>
        <v>157.01</v>
      </c>
      <c r="BD6" s="21" t="str">
        <f>IF(BD7="","",IF(BD7="-","【-】","【"&amp;SUBSTITUTE(TEXT(BD7,"#,##0.00"),"-","△")&amp;"】"))</f>
        <v>【252.29】</v>
      </c>
      <c r="BE6" s="22">
        <f>IF(BE7="",NA(),BE7)</f>
        <v>238.27</v>
      </c>
      <c r="BF6" s="22">
        <f t="shared" ref="BF6:BN6" si="7">IF(BF7="",NA(),BF7)</f>
        <v>238.75</v>
      </c>
      <c r="BG6" s="22">
        <f t="shared" si="7"/>
        <v>244.1</v>
      </c>
      <c r="BH6" s="22">
        <f t="shared" si="7"/>
        <v>229.9</v>
      </c>
      <c r="BI6" s="22">
        <f t="shared" si="7"/>
        <v>227.99</v>
      </c>
      <c r="BJ6" s="22">
        <f t="shared" si="7"/>
        <v>198.51</v>
      </c>
      <c r="BK6" s="22">
        <f t="shared" si="7"/>
        <v>193.57</v>
      </c>
      <c r="BL6" s="22">
        <f t="shared" si="7"/>
        <v>200.12</v>
      </c>
      <c r="BM6" s="22">
        <f t="shared" si="7"/>
        <v>194.42</v>
      </c>
      <c r="BN6" s="22">
        <f t="shared" si="7"/>
        <v>195.5</v>
      </c>
      <c r="BO6" s="21" t="str">
        <f>IF(BO7="","",IF(BO7="-","【-】","【"&amp;SUBSTITUTE(TEXT(BO7,"#,##0.00"),"-","△")&amp;"】"))</f>
        <v>【268.07】</v>
      </c>
      <c r="BP6" s="22">
        <f>IF(BP7="",NA(),BP7)</f>
        <v>99.74</v>
      </c>
      <c r="BQ6" s="22">
        <f t="shared" ref="BQ6:BY6" si="8">IF(BQ7="",NA(),BQ7)</f>
        <v>96.71</v>
      </c>
      <c r="BR6" s="22">
        <f t="shared" si="8"/>
        <v>95.2</v>
      </c>
      <c r="BS6" s="22">
        <f t="shared" si="8"/>
        <v>103.29</v>
      </c>
      <c r="BT6" s="22">
        <f t="shared" si="8"/>
        <v>103.38</v>
      </c>
      <c r="BU6" s="22">
        <f t="shared" si="8"/>
        <v>103.28</v>
      </c>
      <c r="BV6" s="22">
        <f t="shared" si="8"/>
        <v>102.26</v>
      </c>
      <c r="BW6" s="22">
        <f t="shared" si="8"/>
        <v>98.26</v>
      </c>
      <c r="BX6" s="22">
        <f t="shared" si="8"/>
        <v>100.4</v>
      </c>
      <c r="BY6" s="22">
        <f t="shared" si="8"/>
        <v>96.51</v>
      </c>
      <c r="BZ6" s="21" t="str">
        <f>IF(BZ7="","",IF(BZ7="-","【-】","【"&amp;SUBSTITUTE(TEXT(BZ7,"#,##0.00"),"-","△")&amp;"】"))</f>
        <v>【97.47】</v>
      </c>
      <c r="CA6" s="22">
        <f>IF(CA7="",NA(),CA7)</f>
        <v>170.51</v>
      </c>
      <c r="CB6" s="22">
        <f t="shared" ref="CB6:CJ6" si="9">IF(CB7="",NA(),CB7)</f>
        <v>174.76</v>
      </c>
      <c r="CC6" s="22">
        <f t="shared" si="9"/>
        <v>172.48</v>
      </c>
      <c r="CD6" s="22">
        <f t="shared" si="9"/>
        <v>170.58</v>
      </c>
      <c r="CE6" s="22">
        <f t="shared" si="9"/>
        <v>179.22</v>
      </c>
      <c r="CF6" s="22">
        <f t="shared" si="9"/>
        <v>173.11</v>
      </c>
      <c r="CG6" s="22">
        <f t="shared" si="9"/>
        <v>174.34</v>
      </c>
      <c r="CH6" s="22">
        <f t="shared" si="9"/>
        <v>172.33</v>
      </c>
      <c r="CI6" s="22">
        <f t="shared" si="9"/>
        <v>172.8</v>
      </c>
      <c r="CJ6" s="22">
        <f t="shared" si="9"/>
        <v>180.94</v>
      </c>
      <c r="CK6" s="21" t="str">
        <f>IF(CK7="","",IF(CK7="-","【-】","【"&amp;SUBSTITUTE(TEXT(CK7,"#,##0.00"),"-","△")&amp;"】"))</f>
        <v>【174.75】</v>
      </c>
      <c r="CL6" s="22">
        <f>IF(CL7="",NA(),CL7)</f>
        <v>62</v>
      </c>
      <c r="CM6" s="22">
        <f t="shared" ref="CM6:CU6" si="10">IF(CM7="",NA(),CM7)</f>
        <v>61.26</v>
      </c>
      <c r="CN6" s="22">
        <f t="shared" si="10"/>
        <v>62.47</v>
      </c>
      <c r="CO6" s="22">
        <f t="shared" si="10"/>
        <v>61.56</v>
      </c>
      <c r="CP6" s="22">
        <f t="shared" si="10"/>
        <v>60.7</v>
      </c>
      <c r="CQ6" s="22">
        <f t="shared" si="10"/>
        <v>59.32</v>
      </c>
      <c r="CR6" s="22">
        <f t="shared" si="10"/>
        <v>59.12</v>
      </c>
      <c r="CS6" s="22">
        <f t="shared" si="10"/>
        <v>59.37</v>
      </c>
      <c r="CT6" s="22">
        <f t="shared" si="10"/>
        <v>58.84</v>
      </c>
      <c r="CU6" s="22">
        <f t="shared" si="10"/>
        <v>58.91</v>
      </c>
      <c r="CV6" s="21" t="str">
        <f>IF(CV7="","",IF(CV7="-","【-】","【"&amp;SUBSTITUTE(TEXT(CV7,"#,##0.00"),"-","△")&amp;"】"))</f>
        <v>【59.97】</v>
      </c>
      <c r="CW6" s="22">
        <f>IF(CW7="",NA(),CW7)</f>
        <v>92.24</v>
      </c>
      <c r="CX6" s="22">
        <f t="shared" ref="CX6:DF6" si="11">IF(CX7="",NA(),CX7)</f>
        <v>92.56</v>
      </c>
      <c r="CY6" s="22">
        <f t="shared" si="11"/>
        <v>92.75</v>
      </c>
      <c r="CZ6" s="22">
        <f t="shared" si="11"/>
        <v>93.32</v>
      </c>
      <c r="DA6" s="22">
        <f t="shared" si="11"/>
        <v>92.95</v>
      </c>
      <c r="DB6" s="22">
        <f t="shared" si="11"/>
        <v>93.74</v>
      </c>
      <c r="DC6" s="22">
        <f t="shared" si="11"/>
        <v>93.64</v>
      </c>
      <c r="DD6" s="22">
        <f t="shared" si="11"/>
        <v>93.68</v>
      </c>
      <c r="DE6" s="22">
        <f t="shared" si="11"/>
        <v>94.13</v>
      </c>
      <c r="DF6" s="22">
        <f t="shared" si="11"/>
        <v>93.84</v>
      </c>
      <c r="DG6" s="21" t="str">
        <f>IF(DG7="","",IF(DG7="-","【-】","【"&amp;SUBSTITUTE(TEXT(DG7,"#,##0.00"),"-","△")&amp;"】"))</f>
        <v>【89.76】</v>
      </c>
      <c r="DH6" s="22">
        <f>IF(DH7="",NA(),DH7)</f>
        <v>49.9</v>
      </c>
      <c r="DI6" s="22">
        <f t="shared" ref="DI6:DQ6" si="12">IF(DI7="",NA(),DI7)</f>
        <v>50.69</v>
      </c>
      <c r="DJ6" s="22">
        <f t="shared" si="12"/>
        <v>51.41</v>
      </c>
      <c r="DK6" s="22">
        <f t="shared" si="12"/>
        <v>52.06</v>
      </c>
      <c r="DL6" s="22">
        <f t="shared" si="12"/>
        <v>52.53</v>
      </c>
      <c r="DM6" s="22">
        <f t="shared" si="12"/>
        <v>49.23</v>
      </c>
      <c r="DN6" s="22">
        <f t="shared" si="12"/>
        <v>49.78</v>
      </c>
      <c r="DO6" s="22">
        <f t="shared" si="12"/>
        <v>50.32</v>
      </c>
      <c r="DP6" s="22">
        <f t="shared" si="12"/>
        <v>50.93</v>
      </c>
      <c r="DQ6" s="22">
        <f t="shared" si="12"/>
        <v>51.24</v>
      </c>
      <c r="DR6" s="21" t="str">
        <f>IF(DR7="","",IF(DR7="-","【-】","【"&amp;SUBSTITUTE(TEXT(DR7,"#,##0.00"),"-","△")&amp;"】"))</f>
        <v>【51.51】</v>
      </c>
      <c r="DS6" s="22">
        <f>IF(DS7="",NA(),DS7)</f>
        <v>24.71</v>
      </c>
      <c r="DT6" s="22">
        <f t="shared" ref="DT6:EB6" si="13">IF(DT7="",NA(),DT7)</f>
        <v>24.55</v>
      </c>
      <c r="DU6" s="22">
        <f t="shared" si="13"/>
        <v>26.54</v>
      </c>
      <c r="DV6" s="22">
        <f t="shared" si="13"/>
        <v>28.13</v>
      </c>
      <c r="DW6" s="22">
        <f t="shared" si="13"/>
        <v>29.92</v>
      </c>
      <c r="DX6" s="22">
        <f t="shared" si="13"/>
        <v>21.62</v>
      </c>
      <c r="DY6" s="22">
        <f t="shared" si="13"/>
        <v>22.79</v>
      </c>
      <c r="DZ6" s="22">
        <f t="shared" si="13"/>
        <v>24.26</v>
      </c>
      <c r="EA6" s="22">
        <f t="shared" si="13"/>
        <v>25.55</v>
      </c>
      <c r="EB6" s="22">
        <f t="shared" si="13"/>
        <v>26.73</v>
      </c>
      <c r="EC6" s="21" t="str">
        <f>IF(EC7="","",IF(EC7="-","【-】","【"&amp;SUBSTITUTE(TEXT(EC7,"#,##0.00"),"-","△")&amp;"】"))</f>
        <v>【23.75】</v>
      </c>
      <c r="ED6" s="22">
        <f>IF(ED7="",NA(),ED7)</f>
        <v>1.28</v>
      </c>
      <c r="EE6" s="22">
        <f t="shared" ref="EE6:EM6" si="14">IF(EE7="",NA(),EE7)</f>
        <v>1.0900000000000001</v>
      </c>
      <c r="EF6" s="22">
        <f t="shared" si="14"/>
        <v>1.08</v>
      </c>
      <c r="EG6" s="22">
        <f t="shared" si="14"/>
        <v>1</v>
      </c>
      <c r="EH6" s="22">
        <f t="shared" si="14"/>
        <v>1.24</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2">
      <c r="A7" s="15"/>
      <c r="B7" s="24">
        <v>2022</v>
      </c>
      <c r="C7" s="24">
        <v>141003</v>
      </c>
      <c r="D7" s="24">
        <v>46</v>
      </c>
      <c r="E7" s="24">
        <v>1</v>
      </c>
      <c r="F7" s="24">
        <v>0</v>
      </c>
      <c r="G7" s="24">
        <v>1</v>
      </c>
      <c r="H7" s="24" t="s">
        <v>93</v>
      </c>
      <c r="I7" s="24" t="s">
        <v>94</v>
      </c>
      <c r="J7" s="24" t="s">
        <v>95</v>
      </c>
      <c r="K7" s="24" t="s">
        <v>96</v>
      </c>
      <c r="L7" s="24" t="s">
        <v>97</v>
      </c>
      <c r="M7" s="24" t="s">
        <v>98</v>
      </c>
      <c r="N7" s="25" t="s">
        <v>99</v>
      </c>
      <c r="O7" s="25">
        <v>68.92</v>
      </c>
      <c r="P7" s="25">
        <v>100</v>
      </c>
      <c r="Q7" s="25">
        <v>3011</v>
      </c>
      <c r="R7" s="25">
        <v>3753645</v>
      </c>
      <c r="S7" s="25">
        <v>438.01</v>
      </c>
      <c r="T7" s="25">
        <v>8569.77</v>
      </c>
      <c r="U7" s="25">
        <v>3755673</v>
      </c>
      <c r="V7" s="25">
        <v>438.01</v>
      </c>
      <c r="W7" s="25">
        <v>8574.4</v>
      </c>
      <c r="X7" s="25">
        <v>109.95</v>
      </c>
      <c r="Y7" s="25">
        <v>107</v>
      </c>
      <c r="Z7" s="25">
        <v>105.45</v>
      </c>
      <c r="AA7" s="25">
        <v>113.39</v>
      </c>
      <c r="AB7" s="25">
        <v>113.62</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123.61</v>
      </c>
      <c r="AU7" s="25">
        <v>124.6</v>
      </c>
      <c r="AV7" s="25">
        <v>115.65</v>
      </c>
      <c r="AW7" s="25">
        <v>146.91</v>
      </c>
      <c r="AX7" s="25">
        <v>145.94999999999999</v>
      </c>
      <c r="AY7" s="25">
        <v>166.51</v>
      </c>
      <c r="AZ7" s="25">
        <v>172.47</v>
      </c>
      <c r="BA7" s="25">
        <v>170.76</v>
      </c>
      <c r="BB7" s="25">
        <v>169.11</v>
      </c>
      <c r="BC7" s="25">
        <v>157.01</v>
      </c>
      <c r="BD7" s="25">
        <v>252.29</v>
      </c>
      <c r="BE7" s="25">
        <v>238.27</v>
      </c>
      <c r="BF7" s="25">
        <v>238.75</v>
      </c>
      <c r="BG7" s="25">
        <v>244.1</v>
      </c>
      <c r="BH7" s="25">
        <v>229.9</v>
      </c>
      <c r="BI7" s="25">
        <v>227.99</v>
      </c>
      <c r="BJ7" s="25">
        <v>198.51</v>
      </c>
      <c r="BK7" s="25">
        <v>193.57</v>
      </c>
      <c r="BL7" s="25">
        <v>200.12</v>
      </c>
      <c r="BM7" s="25">
        <v>194.42</v>
      </c>
      <c r="BN7" s="25">
        <v>195.5</v>
      </c>
      <c r="BO7" s="25">
        <v>268.07</v>
      </c>
      <c r="BP7" s="25">
        <v>99.74</v>
      </c>
      <c r="BQ7" s="25">
        <v>96.71</v>
      </c>
      <c r="BR7" s="25">
        <v>95.2</v>
      </c>
      <c r="BS7" s="25">
        <v>103.29</v>
      </c>
      <c r="BT7" s="25">
        <v>103.38</v>
      </c>
      <c r="BU7" s="25">
        <v>103.28</v>
      </c>
      <c r="BV7" s="25">
        <v>102.26</v>
      </c>
      <c r="BW7" s="25">
        <v>98.26</v>
      </c>
      <c r="BX7" s="25">
        <v>100.4</v>
      </c>
      <c r="BY7" s="25">
        <v>96.51</v>
      </c>
      <c r="BZ7" s="25">
        <v>97.47</v>
      </c>
      <c r="CA7" s="25">
        <v>170.51</v>
      </c>
      <c r="CB7" s="25">
        <v>174.76</v>
      </c>
      <c r="CC7" s="25">
        <v>172.48</v>
      </c>
      <c r="CD7" s="25">
        <v>170.58</v>
      </c>
      <c r="CE7" s="25">
        <v>179.22</v>
      </c>
      <c r="CF7" s="25">
        <v>173.11</v>
      </c>
      <c r="CG7" s="25">
        <v>174.34</v>
      </c>
      <c r="CH7" s="25">
        <v>172.33</v>
      </c>
      <c r="CI7" s="25">
        <v>172.8</v>
      </c>
      <c r="CJ7" s="25">
        <v>180.94</v>
      </c>
      <c r="CK7" s="25">
        <v>174.75</v>
      </c>
      <c r="CL7" s="25">
        <v>62</v>
      </c>
      <c r="CM7" s="25">
        <v>61.26</v>
      </c>
      <c r="CN7" s="25">
        <v>62.47</v>
      </c>
      <c r="CO7" s="25">
        <v>61.56</v>
      </c>
      <c r="CP7" s="25">
        <v>60.7</v>
      </c>
      <c r="CQ7" s="25">
        <v>59.32</v>
      </c>
      <c r="CR7" s="25">
        <v>59.12</v>
      </c>
      <c r="CS7" s="25">
        <v>59.37</v>
      </c>
      <c r="CT7" s="25">
        <v>58.84</v>
      </c>
      <c r="CU7" s="25">
        <v>58.91</v>
      </c>
      <c r="CV7" s="25">
        <v>59.97</v>
      </c>
      <c r="CW7" s="25">
        <v>92.24</v>
      </c>
      <c r="CX7" s="25">
        <v>92.56</v>
      </c>
      <c r="CY7" s="25">
        <v>92.75</v>
      </c>
      <c r="CZ7" s="25">
        <v>93.32</v>
      </c>
      <c r="DA7" s="25">
        <v>92.95</v>
      </c>
      <c r="DB7" s="25">
        <v>93.74</v>
      </c>
      <c r="DC7" s="25">
        <v>93.64</v>
      </c>
      <c r="DD7" s="25">
        <v>93.68</v>
      </c>
      <c r="DE7" s="25">
        <v>94.13</v>
      </c>
      <c r="DF7" s="25">
        <v>93.84</v>
      </c>
      <c r="DG7" s="25">
        <v>89.76</v>
      </c>
      <c r="DH7" s="25">
        <v>49.9</v>
      </c>
      <c r="DI7" s="25">
        <v>50.69</v>
      </c>
      <c r="DJ7" s="25">
        <v>51.41</v>
      </c>
      <c r="DK7" s="25">
        <v>52.06</v>
      </c>
      <c r="DL7" s="25">
        <v>52.53</v>
      </c>
      <c r="DM7" s="25">
        <v>49.23</v>
      </c>
      <c r="DN7" s="25">
        <v>49.78</v>
      </c>
      <c r="DO7" s="25">
        <v>50.32</v>
      </c>
      <c r="DP7" s="25">
        <v>50.93</v>
      </c>
      <c r="DQ7" s="25">
        <v>51.24</v>
      </c>
      <c r="DR7" s="25">
        <v>51.51</v>
      </c>
      <c r="DS7" s="25">
        <v>24.71</v>
      </c>
      <c r="DT7" s="25">
        <v>24.55</v>
      </c>
      <c r="DU7" s="25">
        <v>26.54</v>
      </c>
      <c r="DV7" s="25">
        <v>28.13</v>
      </c>
      <c r="DW7" s="25">
        <v>29.92</v>
      </c>
      <c r="DX7" s="25">
        <v>21.62</v>
      </c>
      <c r="DY7" s="25">
        <v>22.79</v>
      </c>
      <c r="DZ7" s="25">
        <v>24.26</v>
      </c>
      <c r="EA7" s="25">
        <v>25.55</v>
      </c>
      <c r="EB7" s="25">
        <v>26.73</v>
      </c>
      <c r="EC7" s="25">
        <v>23.75</v>
      </c>
      <c r="ED7" s="25">
        <v>1.28</v>
      </c>
      <c r="EE7" s="25">
        <v>1.0900000000000001</v>
      </c>
      <c r="EF7" s="25">
        <v>1.08</v>
      </c>
      <c r="EG7" s="25">
        <v>1</v>
      </c>
      <c r="EH7" s="25">
        <v>1.24</v>
      </c>
      <c r="EI7" s="25">
        <v>1.03</v>
      </c>
      <c r="EJ7" s="25">
        <v>0.97</v>
      </c>
      <c r="EK7" s="25">
        <v>0.99</v>
      </c>
      <c r="EL7" s="25">
        <v>0.97</v>
      </c>
      <c r="EM7" s="25">
        <v>1</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2024-03-06T22:32:22Z</dcterms:modified>
</cp:coreProperties>
</file>