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fMxIQ0EzJDj9mz6PKAMTa/7wVhI7K0BM1Q3IjvuGg6cX4IKEbKU31/aJLUdVLI1JlRw4i7yNDboh5Q4LNzoiCw==" workbookSaltValue="ZLWY0EzcS7yBZcMeB5lmaA=="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6" i="5" l="1"/>
  <c r="F10" i="5" l="1"/>
  <c r="E10" i="5"/>
  <c r="D10" i="5"/>
  <c r="C10" i="5"/>
  <c r="B10" i="5"/>
  <c r="EO6" i="5"/>
  <c r="O85" i="4" s="1"/>
  <c r="EN6" i="5"/>
  <c r="EM6" i="5"/>
  <c r="EL6" i="5"/>
  <c r="EK6" i="5"/>
  <c r="EJ6" i="5"/>
  <c r="EI6" i="5"/>
  <c r="EH6" i="5"/>
  <c r="EG6" i="5"/>
  <c r="EF6" i="5"/>
  <c r="EE6" i="5"/>
  <c r="ED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AL10" i="4"/>
  <c r="W10" i="4"/>
  <c r="BB8" i="4"/>
  <c r="W8" i="4"/>
  <c r="I8" i="4"/>
  <c r="B8" i="4"/>
  <c r="B6" i="4"/>
</calcChain>
</file>

<file path=xl/sharedStrings.xml><?xml version="1.0" encoding="utf-8"?>
<sst xmlns="http://schemas.openxmlformats.org/spreadsheetml/2006/main" count="255" uniqueCount="116">
  <si>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</si>
  <si>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</si>
  <si>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</si>
  <si>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</si>
  <si>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</si>
  <si>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</si>
  <si>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</si>
  <si>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</si>
  <si>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</si>
  <si>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</si>
  <si>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</si>
  <si>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</si>
  <si>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</si>
  <si>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</si>
  <si>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</si>
  <si>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</si>
  <si>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</si>
  <si>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</si>
  <si>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</si>
  <si>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</si>
  <si>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</si>
  <si>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</si>
  <si>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</si>
  <si>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</si>
  <si>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</si>
  <si>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</si>
  <si>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</si>
  <si>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</si>
  <si>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</si>
  <si>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</si>
  <si>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</si>
  <si>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</si>
  <si>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</si>
  <si>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</si>
  <si>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</si>
  <si>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</si>
  <si>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</si>
  <si>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</si>
  <si>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</si>
  <si>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</si>
  <si>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</si>
  <si>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</si>
  <si>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</si>
  <si>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</si>
  <si>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</si>
  <si>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</si>
  <si>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</si>
  <si>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</si>
  <si>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</si>
  <si>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</si>
  <si>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</si>
  <si>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</si>
  <si>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</si>
  <si>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</si>
  <si>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</si>
  <si>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</si>
  <si>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</si>
  <si>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</si>
  <si>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</si>
  <si>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</si>
  <si>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</si>
  <si>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</si>
  <si>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</si>
  <si>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</si>
  <si>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</si>
  <si>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</si>
  <si>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</si>
  <si>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</si>
  <si>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</si>
  <si>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</si>
  <si>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</si>
  <si>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</si>
  <si>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</si>
  <si>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</si>
  <si>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</si>
  <si>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</si>
  <si>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</si>
  <si>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</si>
  <si>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</si>
  <si>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</si>
  <si>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</si>
  <si>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</si>
  <si>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</si>
  <si>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</si>
  <si>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</si>
  <si>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</si>
  <si>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</si>
  <si>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</si>
  <si>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</si>
  <si>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</si>
  <si>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</si>
  <si>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</si>
  <si>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</si>
  <si>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</si>
  <si>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</si>
  <si>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</si>
  <si>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</si>
  <si>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</si>
  <si>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</si>
  <si>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</si>
  <si>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</si>
  <si>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</si>
  <si>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</si>
  <si>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</si>
  <si>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</si>
  <si>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</si>
  <si>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</si>
  <si>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</si>
  <si>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</si>
  <si>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</si>
  <si>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</si>
  <si>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K3</t>
    <phoneticPr fontId="4"/>
  </si>
  <si>
    <t>特定地域生活排水処理</t>
    <rPh sb="0" eb="2">
      <t>トクテイ</t>
    </rPh>
    <rPh sb="2" eb="4">
      <t>チイキ</t>
    </rPh>
    <rPh sb="4" eb="6">
      <t>セイカツ</t>
    </rPh>
    <rPh sb="6" eb="8">
      <t>ハイスイ</t>
    </rPh>
    <rPh sb="8" eb="10">
      <t>ショリ</t>
    </rPh>
    <phoneticPr fontId="4"/>
  </si>
  <si>
    <t xml:space="preserve">①有形固定資産減価償却率、②管渠老朽化率及び③管渠改善率ともに、本事業が平成２１年より供用開始したことから、標準耐用年数に近い資産が少ないため低い水準となっている。
</t>
    <phoneticPr fontId="4"/>
  </si>
  <si>
    <t>①経常収支比率及び⑤経費回収率は、一般的な浄化槽と比較して、水源地域の水質改善に要する経費が割高であることから、低率となっているが、本市では、生活排水処理という同じ目的の行政サービスであることから、公共下水道事業及び農業集落排水事業と同一の会計としており、全体の収支は概ね均衡している。
　⑦施設利用率は、50％以下をほぼ横ばいで推移していることから、法令に基づき適切に維持管理するとともに、計画的に修繕等を実施する必要がある。</t>
    <rPh sb="176" eb="178">
      <t>ホウレイ</t>
    </rPh>
    <rPh sb="179" eb="180">
      <t>モト</t>
    </rPh>
    <rPh sb="182" eb="184">
      <t>テキセツ</t>
    </rPh>
    <rPh sb="185" eb="187">
      <t>イジ</t>
    </rPh>
    <rPh sb="187" eb="189">
      <t>カンリ</t>
    </rPh>
    <rPh sb="196" eb="199">
      <t>ケイカクテキ</t>
    </rPh>
    <rPh sb="200" eb="202">
      <t>シュウゼン</t>
    </rPh>
    <rPh sb="202" eb="203">
      <t>ナド</t>
    </rPh>
    <rPh sb="204" eb="206">
      <t>ジッシ</t>
    </rPh>
    <rPh sb="208" eb="210">
      <t>ヒツヨウ</t>
    </rPh>
    <phoneticPr fontId="4"/>
  </si>
  <si>
    <t>　通常の合併処理浄化槽では、窒素・リンが除去できず、それらがダム湖に流れ込むことでアオコが大量発生するなど水質汚濁が進んでいる。
　本事業は、窒素・リンも除去可能な高度処理型の浄化槽を市が設置及び管理していくことで、水源環境を保全することを目的としているが、今後、設備の標準耐用年数に伴い必要となる老朽化対策により、本事業の収支が下水道事業会計の負担にならないよう、コスト意識を持って経営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</si>
</sst>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B6-4E74-BDBF-94939151E3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FB6-4E74-BDBF-94939151E3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45.48</c:v>
                </c:pt>
                <c:pt idx="1">
                  <c:v>47.92</c:v>
                </c:pt>
                <c:pt idx="2">
                  <c:v>49.15</c:v>
                </c:pt>
                <c:pt idx="3">
                  <c:v>46.74</c:v>
                </c:pt>
                <c:pt idx="4">
                  <c:v>47.535545023696685</c:v>
                </c:pt>
              </c:numCache>
            </c:numRef>
          </c:val>
          <c:extLst>
            <c:ext xmlns:c16="http://schemas.microsoft.com/office/drawing/2014/chart" uri="{C3380CC4-5D6E-409C-BE32-E72D297353CC}">
              <c16:uniqueId val="{00000000-D6DD-4A11-83DD-7B77A8DBC1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D6DD-4A11-83DD-7B77A8DBC1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AEC-4CD4-BBFD-0D2C40F75A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6AEC-4CD4-BBFD-0D2C40F75A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59.87</c:v>
                </c:pt>
                <c:pt idx="1">
                  <c:v>59.9</c:v>
                </c:pt>
                <c:pt idx="2">
                  <c:v>60.62</c:v>
                </c:pt>
                <c:pt idx="3">
                  <c:v>54.67</c:v>
                </c:pt>
                <c:pt idx="4">
                  <c:v>54.490123787357625</c:v>
                </c:pt>
              </c:numCache>
            </c:numRef>
          </c:val>
          <c:extLst>
            <c:ext xmlns:c16="http://schemas.microsoft.com/office/drawing/2014/chart" uri="{C3380CC4-5D6E-409C-BE32-E72D297353CC}">
              <c16:uniqueId val="{00000000-9C8F-4B85-88BE-9EE465D51C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9C8F-4B85-88BE-9EE465D51C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11.08</c:v>
                </c:pt>
                <c:pt idx="1">
                  <c:v>12.6</c:v>
                </c:pt>
                <c:pt idx="2">
                  <c:v>14.87</c:v>
                </c:pt>
                <c:pt idx="3">
                  <c:v>16.73</c:v>
                </c:pt>
                <c:pt idx="4">
                  <c:v>18.991918251763035</c:v>
                </c:pt>
              </c:numCache>
            </c:numRef>
          </c:val>
          <c:extLst>
            <c:ext xmlns:c16="http://schemas.microsoft.com/office/drawing/2014/chart" uri="{C3380CC4-5D6E-409C-BE32-E72D297353CC}">
              <c16:uniqueId val="{00000000-1481-4B01-95FD-AF5EF0058C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1481-4B01-95FD-AF5EF0058C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7-4FDF-906A-B1498B99EA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37-4FDF-906A-B1498B99EA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1423.94</c:v>
                </c:pt>
                <c:pt idx="1">
                  <c:v>1514.43</c:v>
                </c:pt>
                <c:pt idx="2">
                  <c:v>1754.49</c:v>
                </c:pt>
                <c:pt idx="3">
                  <c:v>2125.5</c:v>
                </c:pt>
                <c:pt idx="4">
                  <c:v>2399.1806955823672</c:v>
                </c:pt>
              </c:numCache>
            </c:numRef>
          </c:val>
          <c:extLst>
            <c:ext xmlns:c16="http://schemas.microsoft.com/office/drawing/2014/chart" uri="{C3380CC4-5D6E-409C-BE32-E72D297353CC}">
              <c16:uniqueId val="{00000000-E48F-4223-80BE-C71E3DB41B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E48F-4223-80BE-C71E3DB41B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-88.98</c:v>
                </c:pt>
                <c:pt idx="1">
                  <c:v>-96.08</c:v>
                </c:pt>
                <c:pt idx="2">
                  <c:v>-524.97</c:v>
                </c:pt>
                <c:pt idx="3">
                  <c:v>-370.53</c:v>
                </c:pt>
                <c:pt idx="4">
                  <c:v>-326.42031480570586</c:v>
                </c:pt>
              </c:numCache>
            </c:numRef>
          </c:val>
          <c:extLst>
            <c:ext xmlns:c16="http://schemas.microsoft.com/office/drawing/2014/chart" uri="{C3380CC4-5D6E-409C-BE32-E72D297353CC}">
              <c16:uniqueId val="{00000000-D230-4C71-B15F-4453B5E989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D230-4C71-B15F-4453B5E989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887.12</c:v>
                </c:pt>
                <c:pt idx="2">
                  <c:v>968.57</c:v>
                </c:pt>
                <c:pt idx="3" formatCode="#,##0.00;&quot;△&quot;#,##0.00">
                  <c:v>0</c:v>
                </c:pt>
                <c:pt idx="4" formatCode="#,##0.00;&quot;△&quot;#,##0.00">
                  <c:v>0</c:v>
                </c:pt>
              </c:numCache>
            </c:numRef>
          </c:val>
          <c:extLst>
            <c:ext xmlns:c16="http://schemas.microsoft.com/office/drawing/2014/chart" uri="{C3380CC4-5D6E-409C-BE32-E72D297353CC}">
              <c16:uniqueId val="{00000000-97CD-40CA-82EE-DDE1DB1B3D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97CD-40CA-82EE-DDE1DB1B3D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24.9</c:v>
                </c:pt>
                <c:pt idx="1">
                  <c:v>24.73</c:v>
                </c:pt>
                <c:pt idx="2">
                  <c:v>24.41</c:v>
                </c:pt>
                <c:pt idx="3">
                  <c:v>19.63</c:v>
                </c:pt>
                <c:pt idx="4">
                  <c:v>19.325238753598985</c:v>
                </c:pt>
              </c:numCache>
            </c:numRef>
          </c:val>
          <c:extLst>
            <c:ext xmlns:c16="http://schemas.microsoft.com/office/drawing/2014/chart" uri="{C3380CC4-5D6E-409C-BE32-E72D297353CC}">
              <c16:uniqueId val="{00000000-C947-4A39-894E-C7B7E67F21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C947-4A39-894E-C7B7E67F21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456.65</c:v>
                </c:pt>
                <c:pt idx="1">
                  <c:v>473.37</c:v>
                </c:pt>
                <c:pt idx="2">
                  <c:v>468.18</c:v>
                </c:pt>
                <c:pt idx="3">
                  <c:v>577.41</c:v>
                </c:pt>
                <c:pt idx="4">
                  <c:v>598.80326233964945</c:v>
                </c:pt>
              </c:numCache>
            </c:numRef>
          </c:val>
          <c:extLst>
            <c:ext xmlns:c16="http://schemas.microsoft.com/office/drawing/2014/chart" uri="{C3380CC4-5D6E-409C-BE32-E72D297353CC}">
              <c16:uniqueId val="{00000000-AEE0-48DA-A91F-05942344AF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AEE0-48DA-A91F-05942344AF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相模原市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719118</v>
      </c>
      <c r="AM8" s="42"/>
      <c r="AN8" s="42"/>
      <c r="AO8" s="42"/>
      <c r="AP8" s="42"/>
      <c r="AQ8" s="42"/>
      <c r="AR8" s="42"/>
      <c r="AS8" s="42"/>
      <c r="AT8" s="35">
        <f>データ!T6</f>
        <v>328.91</v>
      </c>
      <c r="AU8" s="35"/>
      <c r="AV8" s="35"/>
      <c r="AW8" s="35"/>
      <c r="AX8" s="35"/>
      <c r="AY8" s="35"/>
      <c r="AZ8" s="35"/>
      <c r="BA8" s="35"/>
      <c r="BB8" s="35">
        <f>データ!U6</f>
        <v>2186.37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52.91</v>
      </c>
      <c r="J10" s="35"/>
      <c r="K10" s="35"/>
      <c r="L10" s="35"/>
      <c r="M10" s="35"/>
      <c r="N10" s="35"/>
      <c r="O10" s="35"/>
      <c r="P10" s="35">
        <f>データ!P6</f>
        <v>0.42</v>
      </c>
      <c r="Q10" s="35"/>
      <c r="R10" s="35"/>
      <c r="S10" s="35"/>
      <c r="T10" s="35"/>
      <c r="U10" s="35"/>
      <c r="V10" s="35"/>
      <c r="W10" s="35">
        <f>データ!Q6</f>
        <v>100</v>
      </c>
      <c r="X10" s="35"/>
      <c r="Y10" s="35"/>
      <c r="Z10" s="35"/>
      <c r="AA10" s="35"/>
      <c r="AB10" s="35"/>
      <c r="AC10" s="35"/>
      <c r="AD10" s="42">
        <f>データ!R6</f>
        <v>2036</v>
      </c>
      <c r="AE10" s="42"/>
      <c r="AF10" s="42"/>
      <c r="AG10" s="42"/>
      <c r="AH10" s="42"/>
      <c r="AI10" s="42"/>
      <c r="AJ10" s="42"/>
      <c r="AK10" s="2"/>
      <c r="AL10" s="42">
        <f>データ!V6</f>
        <v>2993</v>
      </c>
      <c r="AM10" s="42"/>
      <c r="AN10" s="42"/>
      <c r="AO10" s="42"/>
      <c r="AP10" s="42"/>
      <c r="AQ10" s="42"/>
      <c r="AR10" s="42"/>
      <c r="AS10" s="42"/>
      <c r="AT10" s="35" t="str">
        <f>データ!W6</f>
        <v>-</v>
      </c>
      <c r="AU10" s="35"/>
      <c r="AV10" s="35"/>
      <c r="AW10" s="35"/>
      <c r="AX10" s="35"/>
      <c r="AY10" s="35"/>
      <c r="AZ10" s="35"/>
      <c r="BA10" s="35"/>
      <c r="BB10" s="35" t="str">
        <f>データ!X6</f>
        <v>-</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0O3/aezoZxHrckiFcMoWuWJWcQYVrCoKwQGoCZz1slWJASFj1vvZjS1uTywfa0HQUh1a0+6mMvG32G2mnpvHIw==" saltValue="b7w8ANjznH+SVtkAJDUH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141500</v>
      </c>
      <c r="D6" s="19">
        <f t="shared" si="3"/>
        <v>46</v>
      </c>
      <c r="E6" s="19">
        <f t="shared" si="3"/>
        <v>17</v>
      </c>
      <c r="F6" s="19">
        <f t="shared" si="3"/>
        <v>5</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52.91</v>
      </c>
      <c r="P6" s="20">
        <f t="shared" si="3"/>
        <v>0.42</v>
      </c>
      <c r="Q6" s="20">
        <f t="shared" si="3"/>
        <v>100</v>
      </c>
      <c r="R6" s="20">
        <f t="shared" si="3"/>
        <v>2036</v>
      </c>
      <c r="S6" s="20">
        <f t="shared" si="3"/>
        <v>719118</v>
      </c>
      <c r="T6" s="20">
        <f t="shared" si="3"/>
        <v>328.91</v>
      </c>
      <c r="U6" s="20">
        <f t="shared" si="3"/>
        <v>2186.37</v>
      </c>
      <c r="V6" s="20">
        <f t="shared" si="3"/>
        <v>2993</v>
      </c>
      <c r="W6" s="20" t="str">
        <f t="shared" si="3"/>
        <v>-</v>
      </c>
      <c r="X6" s="20" t="str">
        <f t="shared" si="3"/>
        <v>-</v>
      </c>
      <c r="Y6" s="21">
        <f>IF(Y7="",NA(),Y7)</f>
        <v>59.87</v>
      </c>
      <c r="Z6" s="21">
        <f t="shared" ref="Z6:AH6" si="4">IF(Z7="",NA(),Z7)</f>
        <v>59.9</v>
      </c>
      <c r="AA6" s="21">
        <f t="shared" si="4"/>
        <v>60.62</v>
      </c>
      <c r="AB6" s="21">
        <f t="shared" si="4"/>
        <v>54.67</v>
      </c>
      <c r="AC6" s="21">
        <f t="shared" si="4"/>
        <v>54.490123787357625</v>
      </c>
      <c r="AD6" s="21">
        <f t="shared" si="4"/>
        <v>90.02</v>
      </c>
      <c r="AE6" s="21">
        <f t="shared" si="4"/>
        <v>93.76</v>
      </c>
      <c r="AF6" s="21">
        <f t="shared" si="4"/>
        <v>95.33</v>
      </c>
      <c r="AG6" s="21">
        <f t="shared" si="4"/>
        <v>92.17</v>
      </c>
      <c r="AH6" s="21">
        <f t="shared" si="4"/>
        <v>101.83</v>
      </c>
      <c r="AI6" s="20" t="str">
        <f>IF(AI7="","",IF(AI7="-","【-】","【"&amp;SUBSTITUTE(TEXT(AI7,"#,##0.00"),"-","△")&amp;"】"))</f>
        <v>【100.42】</v>
      </c>
      <c r="AJ6" s="21">
        <f>IF(AJ7="",NA(),AJ7)</f>
        <v>1423.94</v>
      </c>
      <c r="AK6" s="21">
        <f t="shared" ref="AK6:AS6" si="5">IF(AK7="",NA(),AK7)</f>
        <v>1514.43</v>
      </c>
      <c r="AL6" s="21">
        <f t="shared" si="5"/>
        <v>1754.49</v>
      </c>
      <c r="AM6" s="21">
        <f t="shared" si="5"/>
        <v>2125.5</v>
      </c>
      <c r="AN6" s="21">
        <f t="shared" si="5"/>
        <v>2399.1806955823672</v>
      </c>
      <c r="AO6" s="21">
        <f t="shared" si="5"/>
        <v>221.28</v>
      </c>
      <c r="AP6" s="21">
        <f t="shared" si="5"/>
        <v>173.09</v>
      </c>
      <c r="AQ6" s="21">
        <f t="shared" si="5"/>
        <v>162.82</v>
      </c>
      <c r="AR6" s="21">
        <f t="shared" si="5"/>
        <v>193.62</v>
      </c>
      <c r="AS6" s="21">
        <f t="shared" si="5"/>
        <v>44.51</v>
      </c>
      <c r="AT6" s="20" t="str">
        <f>IF(AT7="","",IF(AT7="-","【-】","【"&amp;SUBSTITUTE(TEXT(AT7,"#,##0.00"),"-","△")&amp;"】"))</f>
        <v>【82.66】</v>
      </c>
      <c r="AU6" s="21">
        <f>IF(AU7="",NA(),AU7)</f>
        <v>-88.98</v>
      </c>
      <c r="AV6" s="21">
        <f t="shared" ref="AV6:BD6" si="6">IF(AV7="",NA(),AV7)</f>
        <v>-96.08</v>
      </c>
      <c r="AW6" s="21">
        <f t="shared" si="6"/>
        <v>-524.97</v>
      </c>
      <c r="AX6" s="21">
        <f t="shared" si="6"/>
        <v>-370.53</v>
      </c>
      <c r="AY6" s="21">
        <f t="shared" si="6"/>
        <v>-326.42031480570586</v>
      </c>
      <c r="AZ6" s="21">
        <f t="shared" si="6"/>
        <v>113.42</v>
      </c>
      <c r="BA6" s="21">
        <f t="shared" si="6"/>
        <v>117.39</v>
      </c>
      <c r="BB6" s="21">
        <f t="shared" si="6"/>
        <v>125.61</v>
      </c>
      <c r="BC6" s="21">
        <f t="shared" si="6"/>
        <v>67.75</v>
      </c>
      <c r="BD6" s="21">
        <f t="shared" si="6"/>
        <v>150.30000000000001</v>
      </c>
      <c r="BE6" s="20" t="str">
        <f>IF(BE7="","",IF(BE7="-","【-】","【"&amp;SUBSTITUTE(TEXT(BE7,"#,##0.00"),"-","△")&amp;"】"))</f>
        <v>【140.15】</v>
      </c>
      <c r="BF6" s="20">
        <f>IF(BF7="",NA(),BF7)</f>
        <v>0</v>
      </c>
      <c r="BG6" s="21">
        <f t="shared" ref="BG6:BO6" si="7">IF(BG7="",NA(),BG7)</f>
        <v>887.12</v>
      </c>
      <c r="BH6" s="21">
        <f t="shared" si="7"/>
        <v>968.57</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24.9</v>
      </c>
      <c r="BR6" s="21">
        <f t="shared" ref="BR6:BZ6" si="8">IF(BR7="",NA(),BR7)</f>
        <v>24.73</v>
      </c>
      <c r="BS6" s="21">
        <f t="shared" si="8"/>
        <v>24.41</v>
      </c>
      <c r="BT6" s="21">
        <f t="shared" si="8"/>
        <v>19.63</v>
      </c>
      <c r="BU6" s="21">
        <f t="shared" si="8"/>
        <v>19.325238753598985</v>
      </c>
      <c r="BV6" s="21">
        <f t="shared" si="8"/>
        <v>55.85</v>
      </c>
      <c r="BW6" s="21">
        <f t="shared" si="8"/>
        <v>53.23</v>
      </c>
      <c r="BX6" s="21">
        <f t="shared" si="8"/>
        <v>50.7</v>
      </c>
      <c r="BY6" s="21">
        <f t="shared" si="8"/>
        <v>48.13</v>
      </c>
      <c r="BZ6" s="21">
        <f t="shared" si="8"/>
        <v>46.58</v>
      </c>
      <c r="CA6" s="20" t="str">
        <f>IF(CA7="","",IF(CA7="-","【-】","【"&amp;SUBSTITUTE(TEXT(CA7,"#,##0.00"),"-","△")&amp;"】"))</f>
        <v>【57.03】</v>
      </c>
      <c r="CB6" s="21">
        <f>IF(CB7="",NA(),CB7)</f>
        <v>456.65</v>
      </c>
      <c r="CC6" s="21">
        <f t="shared" ref="CC6:CK6" si="9">IF(CC7="",NA(),CC7)</f>
        <v>473.37</v>
      </c>
      <c r="CD6" s="21">
        <f t="shared" si="9"/>
        <v>468.18</v>
      </c>
      <c r="CE6" s="21">
        <f t="shared" si="9"/>
        <v>577.41</v>
      </c>
      <c r="CF6" s="21">
        <f t="shared" si="9"/>
        <v>598.80326233964945</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45.48</v>
      </c>
      <c r="CN6" s="21">
        <f t="shared" ref="CN6:CV6" si="10">IF(CN7="",NA(),CN7)</f>
        <v>47.92</v>
      </c>
      <c r="CO6" s="21">
        <f t="shared" si="10"/>
        <v>49.15</v>
      </c>
      <c r="CP6" s="21">
        <f t="shared" si="10"/>
        <v>46.74</v>
      </c>
      <c r="CQ6" s="21">
        <f t="shared" si="10"/>
        <v>47.535545023696685</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11.08</v>
      </c>
      <c r="DJ6" s="21">
        <f t="shared" ref="DJ6:DR6" si="12">IF(DJ7="",NA(),DJ7)</f>
        <v>12.6</v>
      </c>
      <c r="DK6" s="21">
        <f t="shared" si="12"/>
        <v>14.87</v>
      </c>
      <c r="DL6" s="21">
        <f t="shared" si="12"/>
        <v>16.73</v>
      </c>
      <c r="DM6" s="21">
        <f t="shared" si="12"/>
        <v>18.991918251763035</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B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IF(EC7="",NA(),EC7)</f>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141500</v>
      </c>
      <c r="D7" s="23">
        <v>46</v>
      </c>
      <c r="E7" s="23">
        <v>17</v>
      </c>
      <c r="F7" s="23">
        <v>5</v>
      </c>
      <c r="G7" s="23">
        <v>0</v>
      </c>
      <c r="H7" s="23" t="s">
        <v>96</v>
      </c>
      <c r="I7" s="23" t="s">
        <v>97</v>
      </c>
      <c r="J7" s="23" t="s">
        <v>98</v>
      </c>
      <c r="K7" s="23" t="s">
        <v>112</v>
      </c>
      <c r="L7" s="23" t="s">
        <v>111</v>
      </c>
      <c r="M7" s="23" t="s">
        <v>99</v>
      </c>
      <c r="N7" s="24" t="s">
        <v>100</v>
      </c>
      <c r="O7" s="24">
        <v>52.91</v>
      </c>
      <c r="P7" s="24">
        <v>0.42</v>
      </c>
      <c r="Q7" s="24">
        <v>100</v>
      </c>
      <c r="R7" s="24">
        <v>2036</v>
      </c>
      <c r="S7" s="24">
        <v>719118</v>
      </c>
      <c r="T7" s="24">
        <v>328.91</v>
      </c>
      <c r="U7" s="24">
        <v>2186.37</v>
      </c>
      <c r="V7" s="24">
        <v>2993</v>
      </c>
      <c r="W7" s="24" t="s">
        <v>100</v>
      </c>
      <c r="X7" s="24" t="s">
        <v>100</v>
      </c>
      <c r="Y7" s="24">
        <v>59.87</v>
      </c>
      <c r="Z7" s="24">
        <v>59.9</v>
      </c>
      <c r="AA7" s="24">
        <v>60.62</v>
      </c>
      <c r="AB7" s="24">
        <v>54.67</v>
      </c>
      <c r="AC7" s="24">
        <v>54.490123787357625</v>
      </c>
      <c r="AD7" s="24">
        <v>90.02</v>
      </c>
      <c r="AE7" s="24">
        <v>93.76</v>
      </c>
      <c r="AF7" s="24">
        <v>95.33</v>
      </c>
      <c r="AG7" s="24">
        <v>92.17</v>
      </c>
      <c r="AH7" s="24">
        <v>101.83</v>
      </c>
      <c r="AI7" s="24">
        <v>100.42</v>
      </c>
      <c r="AJ7" s="24">
        <v>1423.94</v>
      </c>
      <c r="AK7" s="24">
        <v>1514.43</v>
      </c>
      <c r="AL7" s="24">
        <v>1754.49</v>
      </c>
      <c r="AM7" s="24">
        <v>2125.5</v>
      </c>
      <c r="AN7" s="24">
        <v>2399.1806955823672</v>
      </c>
      <c r="AO7" s="24">
        <v>221.28</v>
      </c>
      <c r="AP7" s="24">
        <v>173.09</v>
      </c>
      <c r="AQ7" s="24">
        <v>162.82</v>
      </c>
      <c r="AR7" s="24">
        <v>193.62</v>
      </c>
      <c r="AS7" s="24">
        <v>44.51</v>
      </c>
      <c r="AT7" s="24">
        <v>82.66</v>
      </c>
      <c r="AU7" s="24">
        <v>-88.98</v>
      </c>
      <c r="AV7" s="24">
        <v>-96.08</v>
      </c>
      <c r="AW7" s="24">
        <v>-524.97</v>
      </c>
      <c r="AX7" s="24">
        <v>-370.53</v>
      </c>
      <c r="AY7" s="24">
        <v>-326.42031480570586</v>
      </c>
      <c r="AZ7" s="24">
        <v>113.42</v>
      </c>
      <c r="BA7" s="24">
        <v>117.39</v>
      </c>
      <c r="BB7" s="24">
        <v>125.61</v>
      </c>
      <c r="BC7" s="24">
        <v>67.75</v>
      </c>
      <c r="BD7" s="24">
        <v>150.30000000000001</v>
      </c>
      <c r="BE7" s="24">
        <v>140.15</v>
      </c>
      <c r="BF7" s="24">
        <v>0</v>
      </c>
      <c r="BG7" s="24">
        <v>887.12</v>
      </c>
      <c r="BH7" s="24">
        <v>968.57</v>
      </c>
      <c r="BI7" s="24">
        <v>0</v>
      </c>
      <c r="BJ7" s="24">
        <v>0</v>
      </c>
      <c r="BK7" s="24">
        <v>386.46</v>
      </c>
      <c r="BL7" s="24">
        <v>421.25</v>
      </c>
      <c r="BM7" s="24">
        <v>398.42</v>
      </c>
      <c r="BN7" s="24">
        <v>393.35</v>
      </c>
      <c r="BO7" s="24">
        <v>397.03</v>
      </c>
      <c r="BP7" s="24">
        <v>307.39</v>
      </c>
      <c r="BQ7" s="24">
        <v>24.9</v>
      </c>
      <c r="BR7" s="24">
        <v>24.73</v>
      </c>
      <c r="BS7" s="24">
        <v>24.41</v>
      </c>
      <c r="BT7" s="24">
        <v>19.63</v>
      </c>
      <c r="BU7" s="24">
        <v>19.325238753598985</v>
      </c>
      <c r="BV7" s="24">
        <v>55.85</v>
      </c>
      <c r="BW7" s="24">
        <v>53.23</v>
      </c>
      <c r="BX7" s="24">
        <v>50.7</v>
      </c>
      <c r="BY7" s="24">
        <v>48.13</v>
      </c>
      <c r="BZ7" s="24">
        <v>46.58</v>
      </c>
      <c r="CA7" s="24">
        <v>57.03</v>
      </c>
      <c r="CB7" s="24">
        <v>456.65</v>
      </c>
      <c r="CC7" s="24">
        <v>473.37</v>
      </c>
      <c r="CD7" s="24">
        <v>468.18</v>
      </c>
      <c r="CE7" s="24">
        <v>577.41</v>
      </c>
      <c r="CF7" s="24">
        <v>598.80326233964945</v>
      </c>
      <c r="CG7" s="24">
        <v>287.91000000000003</v>
      </c>
      <c r="CH7" s="24">
        <v>283.3</v>
      </c>
      <c r="CI7" s="24">
        <v>289.81</v>
      </c>
      <c r="CJ7" s="24">
        <v>301.54000000000002</v>
      </c>
      <c r="CK7" s="24">
        <v>311.73</v>
      </c>
      <c r="CL7" s="24">
        <v>294.83</v>
      </c>
      <c r="CM7" s="24">
        <v>45.48</v>
      </c>
      <c r="CN7" s="24">
        <v>47.92</v>
      </c>
      <c r="CO7" s="24">
        <v>49.15</v>
      </c>
      <c r="CP7" s="24">
        <v>46.74</v>
      </c>
      <c r="CQ7" s="24">
        <v>47.535545023696685</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v>11.08</v>
      </c>
      <c r="DJ7" s="24">
        <v>12.6</v>
      </c>
      <c r="DK7" s="24">
        <v>14.87</v>
      </c>
      <c r="DL7" s="24">
        <v>16.73</v>
      </c>
      <c r="DM7" s="24">
        <v>18.991918251763035</v>
      </c>
      <c r="DN7" s="24">
        <v>16.41</v>
      </c>
      <c r="DO7" s="24">
        <v>16.63</v>
      </c>
      <c r="DP7" s="24">
        <v>15.4</v>
      </c>
      <c r="DQ7" s="24">
        <v>16.28</v>
      </c>
      <c r="DR7" s="24">
        <v>16.75</v>
      </c>
      <c r="DS7" s="24">
        <v>22.91</v>
      </c>
      <c r="DT7" s="24" t="s">
        <v>100</v>
      </c>
      <c r="DU7" s="24" t="s">
        <v>100</v>
      </c>
      <c r="DV7" s="24" t="s">
        <v>100</v>
      </c>
      <c r="DW7" s="24" t="s">
        <v>100</v>
      </c>
      <c r="DX7" s="24" t="s">
        <v>100</v>
      </c>
      <c r="DY7" s="24" t="s">
        <v>100</v>
      </c>
      <c r="DZ7" s="24" t="s">
        <v>100</v>
      </c>
      <c r="EA7" s="24" t="s">
        <v>100</v>
      </c>
      <c r="EB7" s="24" t="s">
        <v>100</v>
      </c>
      <c r="EC7" s="24" t="s">
        <v>100</v>
      </c>
      <c r="ED7" s="24" t="s">
        <v>100</v>
      </c>
      <c r="EE7" s="24" t="s">
        <v>100</v>
      </c>
      <c r="EF7" s="24" t="s">
        <v>100</v>
      </c>
      <c r="EG7" s="24" t="s">
        <v>100</v>
      </c>
      <c r="EH7" s="24" t="s">
        <v>100</v>
      </c>
      <c r="EI7" s="24" t="s">
        <v>100</v>
      </c>
      <c r="EJ7" s="24" t="s">
        <v>100</v>
      </c>
      <c r="EK7" s="24" t="s">
        <v>100</v>
      </c>
      <c r="EL7" s="24" t="s">
        <v>100</v>
      </c>
      <c r="EM7" s="24" t="s">
        <v>100</v>
      </c>
      <c r="EN7" s="24" t="s">
        <v>100</v>
      </c>
      <c r="EO7" s="24" t="s">
        <v>100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101</v>
      </c>
      <c r="C9" s="26" t="s">
        <v>102</v>
      </c>
      <c r="D9" s="26" t="s">
        <v>103</v>
      </c>
      <c r="E9" s="26" t="s">
        <v>104</v>
      </c>
      <c r="F9" s="26" t="s">
        <v>105</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106</v>
      </c>
    </row>
    <row r="12" spans="1:148" x14ac:dyDescent="0.2">
      <c r="B12">
        <v>1</v>
      </c>
      <c r="C12">
        <v>1</v>
      </c>
      <c r="D12">
        <v>2</v>
      </c>
      <c r="E12">
        <v>3</v>
      </c>
      <c r="F12">
        <v>4</v>
      </c>
      <c r="G12" t="s">
        <v>107</v>
      </c>
    </row>
    <row r="13" spans="1:148" x14ac:dyDescent="0.2">
      <c r="B13" t="s">
        <v>108</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2024-01-31T01:03:06Z</cp:lastPrinted>
  <dcterms:created xsi:type="dcterms:W3CDTF">2023-12-12T01:01:14Z</dcterms:created>
  <dcterms:modified xsi:type="dcterms:W3CDTF">2024-03-06T22:46:36Z</dcterms:modified>
  <cp:category/>
</cp:coreProperties>
</file>