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qjNoNFbf1Llop4tEMP64qj0OOOrWBD6c9BBuLmYldc6UrZ2O8mKUG2e0ZNORvkrkL6bG/vuntGydav2WIN509w==" workbookSaltValue="+OzVWID0Uyn32pdUbZVkCA=="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GQ30" i="4"/>
  <c r="LT76" i="4"/>
  <c r="GQ51" i="4"/>
  <c r="LH30" i="4"/>
  <c r="IE76" i="4"/>
  <c r="BZ30" i="4"/>
  <c r="BG30" i="4"/>
  <c r="FX30" i="4"/>
  <c r="AV76" i="4"/>
  <c r="KO51" i="4"/>
  <c r="LE76" i="4"/>
  <c r="FX51" i="4"/>
  <c r="KO30" i="4"/>
  <c r="HP76" i="4"/>
  <c r="BG51" i="4"/>
  <c r="JV30" i="4"/>
  <c r="HA76" i="4"/>
  <c r="AN51" i="4"/>
  <c r="FE30" i="4"/>
  <c r="KP76" i="4"/>
  <c r="AN30" i="4"/>
  <c r="AG76" i="4"/>
  <c r="FE51" i="4"/>
  <c r="JV51" i="4"/>
  <c r="KA76" i="4"/>
  <c r="EL51" i="4"/>
  <c r="JC30" i="4"/>
  <c r="R76" i="4"/>
  <c r="JC51" i="4"/>
  <c r="GL76" i="4"/>
  <c r="U51" i="4"/>
  <c r="EL30" i="4"/>
  <c r="U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<sst xmlns="http://schemas.openxmlformats.org/spreadsheetml/2006/main" count="278" uniqueCount="133">
  <si>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</si>
  <si>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</si>
  <si>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</si>
  <si>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</si>
  <si>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</si>
  <si>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</si>
  <si>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</si>
  <si>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</si>
  <si>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</si>
  <si>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</si>
  <si>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</si>
  <si>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</si>
  <si>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</si>
  <si>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</si>
  <si>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</si>
  <si>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</si>
  <si>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</si>
  <si>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</si>
  <si>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</si>
  <si>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</si>
  <si>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</si>
  <si>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</si>
  <si>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</si>
  <si>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</si>
  <si>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</si>
  <si>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</si>
  <si>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</si>
  <si>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</si>
  <si>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</si>
  <si>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</si>
  <si>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</si>
  <si>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</si>
  <si>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</si>
  <si>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</si>
  <si>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</si>
  <si>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</si>
  <si>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</si>
  <si>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</si>
  <si>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</si>
  <si>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</si>
  <si>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</si>
  <si>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</si>
  <si>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</si>
  <si>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</si>
  <si>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</si>
  <si>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</si>
  <si>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</si>
  <si>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</si>
  <si>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</si>
  <si>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</si>
  <si>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</si>
  <si>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</si>
  <si>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</si>
  <si>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</si>
  <si>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</si>
  <si>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</si>
  <si>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</si>
  <si>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</si>
  <si>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</si>
  <si>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</si>
  <si>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</si>
  <si>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</si>
  <si>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</si>
  <si>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</si>
  <si>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</si>
  <si>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</si>
  <si>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</si>
  <si>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</si>
  <si>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</si>
  <si>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</si>
  <si>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</si>
  <si>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</si>
  <si>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</si>
  <si>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</si>
  <si>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</si>
  <si>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</si>
  <si>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</si>
  <si>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</si>
  <si>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</si>
  <si>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</si>
  <si>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</si>
  <si>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</si>
  <si>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</si>
  <si>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</si>
  <si>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</si>
  <si>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</si>
  <si>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</si>
  <si>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</si>
  <si>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</si>
  <si>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</si>
  <si>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</si>
  <si>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</si>
  <si>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</si>
  <si>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</si>
  <si>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</si>
  <si>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</si>
  <si>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</si>
  <si>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</si>
  <si>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</si>
  <si>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</si>
  <si>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</si>
  <si>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</si>
  <si>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当該値(N-1)</t>
    <phoneticPr fontId="5"/>
  </si>
  <si>
    <t>当該値(N)</t>
    <phoneticPr fontId="5"/>
  </si>
  <si>
    <t>当該値(N-4)</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</si>
  <si>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</si>
  <si>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</si>
  <si>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</si>
  <si>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</si>
  <si>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</si>
  <si>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</si>
  <si>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</si>
  <si>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</si>
  <si>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</si>
  <si>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</si>
  <si>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</si>
  <si>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</si>
  <si>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</si>
  <si>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</si>
  <si>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</si>
  <si>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</si>
  <si>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</si>
  <si>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</si>
  <si>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</si>
  <si>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</si>
  <si>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</si>
  <si>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</si>
  <si>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</si>
  <si>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</si>
  <si>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駐車場の料金収入等で支出をどの程度賄えているかを示す収益的収支比率（％）は１００％未満で赤字となっています。
　本駐車場の建設費償還は平成３１年度に完了したため、他会計補助金比率及び駐車台数一台当たりの他会計補助金額はゼロとなりました。
　売上高GOP比率及びEBITDAは平均よりも低く、経営改善に向けた取組みが必要であることを示しています。</t>
    <rPh sb="42" eb="44">
      <t>ミマン</t>
    </rPh>
    <rPh sb="45" eb="47">
      <t>アカジ</t>
    </rPh>
    <rPh sb="90" eb="91">
      <t>オヨ</t>
    </rPh>
    <rPh sb="96" eb="98">
      <t>イチダイ</t>
    </rPh>
    <rPh sb="98" eb="99">
      <t>ア</t>
    </rPh>
    <rPh sb="102" eb="103">
      <t>タ</t>
    </rPh>
    <rPh sb="103" eb="105">
      <t>カイケイ</t>
    </rPh>
    <rPh sb="105" eb="107">
      <t>ホジョ</t>
    </rPh>
    <rPh sb="107" eb="109">
      <t>キンガク</t>
    </rPh>
    <rPh sb="146" eb="148">
      <t>ケイエイ</t>
    </rPh>
    <rPh sb="148" eb="150">
      <t>カイゼン</t>
    </rPh>
    <rPh sb="151" eb="152">
      <t>ム</t>
    </rPh>
    <rPh sb="154" eb="156">
      <t>トリク</t>
    </rPh>
    <rPh sb="158" eb="160">
      <t>ヒツヨウ</t>
    </rPh>
    <rPh sb="166" eb="167">
      <t>シメ</t>
    </rPh>
    <phoneticPr fontId="5"/>
  </si>
  <si>
    <t>　本駐車場は、平成１２年２月から供用を開始した、橋本駅周辺駐車場整備地区内に２つある都市計画駐車場のうちの１つです。
　一定数の利用があり、今後橋本駅南口において土地区画整理事業が実施されることを踏まえ、今後も都市計画駐車場として存続させる必要があると考えています。</t>
    <rPh sb="70" eb="72">
      <t>コンゴ</t>
    </rPh>
    <rPh sb="72" eb="75">
      <t>ハシモトエキ</t>
    </rPh>
    <rPh sb="75" eb="77">
      <t>ミナミグチ</t>
    </rPh>
    <rPh sb="81" eb="83">
      <t>トチ</t>
    </rPh>
    <rPh sb="83" eb="85">
      <t>クカク</t>
    </rPh>
    <rPh sb="85" eb="87">
      <t>セイリ</t>
    </rPh>
    <rPh sb="87" eb="89">
      <t>ジギョウ</t>
    </rPh>
    <rPh sb="90" eb="92">
      <t>ジッシ</t>
    </rPh>
    <rPh sb="98" eb="99">
      <t>フ</t>
    </rPh>
    <rPh sb="105" eb="107">
      <t>トシ</t>
    </rPh>
    <rPh sb="107" eb="109">
      <t>ケイカク</t>
    </rPh>
    <phoneticPr fontId="5"/>
  </si>
  <si>
    <t>　令和元年度の稼働率の減少は、隣接商業施設の駐車料サービスの変更によるものと考えております。令和２年度は、新型コロナウィルス感染症流行の影響により、外出を取りやめる、買物等を短時間で済ませる、テレワークに変わるなど、利用状況に変化があったため稼働率が減少しましたが、令和３年度は若干回復し、令和４年度は若干下がったものの同程度の水準を保っています。
　平均値よりも稼働率が高く、今後も一定の需要が見込まれます。</t>
    <rPh sb="1" eb="2">
      <t>レイ</t>
    </rPh>
    <rPh sb="2" eb="3">
      <t>ワ</t>
    </rPh>
    <rPh sb="3" eb="5">
      <t>ガンネン</t>
    </rPh>
    <rPh sb="5" eb="6">
      <t>ド</t>
    </rPh>
    <rPh sb="11" eb="13">
      <t>ゲンショウ</t>
    </rPh>
    <rPh sb="15" eb="17">
      <t>リンセツ</t>
    </rPh>
    <rPh sb="17" eb="19">
      <t>ショウギョウ</t>
    </rPh>
    <rPh sb="19" eb="21">
      <t>シセツ</t>
    </rPh>
    <rPh sb="22" eb="25">
      <t>チュウシャリョウ</t>
    </rPh>
    <rPh sb="30" eb="32">
      <t>ヘンコウ</t>
    </rPh>
    <rPh sb="38" eb="39">
      <t>カンガ</t>
    </rPh>
    <rPh sb="46" eb="47">
      <t>レイ</t>
    </rPh>
    <rPh sb="47" eb="48">
      <t>ワ</t>
    </rPh>
    <rPh sb="49" eb="51">
      <t>ネンド</t>
    </rPh>
    <rPh sb="121" eb="123">
      <t>カドウ</t>
    </rPh>
    <rPh sb="123" eb="124">
      <t>リツ</t>
    </rPh>
    <rPh sb="125" eb="127">
      <t>ゲンショウ</t>
    </rPh>
    <rPh sb="133" eb="135">
      <t>レイワ</t>
    </rPh>
    <rPh sb="136" eb="138">
      <t>ネンド</t>
    </rPh>
    <rPh sb="139" eb="141">
      <t>ジャッカン</t>
    </rPh>
    <rPh sb="141" eb="143">
      <t>カイフク</t>
    </rPh>
    <rPh sb="145" eb="147">
      <t>レイワ</t>
    </rPh>
    <rPh sb="148" eb="150">
      <t>ネンド</t>
    </rPh>
    <rPh sb="151" eb="153">
      <t>ジャッカン</t>
    </rPh>
    <rPh sb="153" eb="154">
      <t>サ</t>
    </rPh>
    <rPh sb="160" eb="163">
      <t>ドウテイド</t>
    </rPh>
    <rPh sb="164" eb="166">
      <t>スイジュン</t>
    </rPh>
    <rPh sb="167" eb="168">
      <t>タモ</t>
    </rPh>
    <rPh sb="176" eb="178">
      <t>ヘイキン</t>
    </rPh>
    <rPh sb="178" eb="179">
      <t>アタイ</t>
    </rPh>
    <rPh sb="182" eb="184">
      <t>カドウ</t>
    </rPh>
    <rPh sb="184" eb="185">
      <t>リツ</t>
    </rPh>
    <rPh sb="186" eb="187">
      <t>タカ</t>
    </rPh>
    <rPh sb="189" eb="191">
      <t>コンゴ</t>
    </rPh>
    <rPh sb="192" eb="194">
      <t>イッテイ</t>
    </rPh>
    <rPh sb="195" eb="197">
      <t>ジュヨウ</t>
    </rPh>
    <rPh sb="198" eb="200">
      <t>ミコ</t>
    </rPh>
    <phoneticPr fontId="5"/>
  </si>
  <si>
    <t>　駐車場建設費の償還は完了しています。住宅・商業施設との複合施設であり、大規模修繕は管理組合が実施するため、管理組合費の負担額のほか、今後は令和５年１１月に策定した駐車場ビジョンに基づき駐車場が単独で所有しているエレベーターの更新費等を見込む必要があります。</t>
    <rPh sb="19" eb="21">
      <t>ジュウタク</t>
    </rPh>
    <rPh sb="22" eb="24">
      <t>ショウギョウ</t>
    </rPh>
    <rPh sb="24" eb="26">
      <t>シセツ</t>
    </rPh>
    <rPh sb="28" eb="30">
      <t>フクゴウ</t>
    </rPh>
    <rPh sb="30" eb="32">
      <t>シセツ</t>
    </rPh>
    <rPh sb="36" eb="39">
      <t>ダイキボ</t>
    </rPh>
    <rPh sb="39" eb="41">
      <t>シュウゼン</t>
    </rPh>
    <rPh sb="42" eb="44">
      <t>カンリ</t>
    </rPh>
    <rPh sb="44" eb="46">
      <t>クミアイ</t>
    </rPh>
    <rPh sb="47" eb="49">
      <t>ジッシ</t>
    </rPh>
    <rPh sb="54" eb="56">
      <t>カンリ</t>
    </rPh>
    <rPh sb="56" eb="58">
      <t>クミアイ</t>
    </rPh>
    <rPh sb="58" eb="59">
      <t>ヒ</t>
    </rPh>
    <rPh sb="60" eb="62">
      <t>フタン</t>
    </rPh>
    <rPh sb="62" eb="63">
      <t>ガク</t>
    </rPh>
    <rPh sb="93" eb="96">
      <t>チュウシャジョウ</t>
    </rPh>
    <rPh sb="97" eb="99">
      <t>タンドク</t>
    </rPh>
    <rPh sb="100" eb="102">
      <t>ショユウ</t>
    </rPh>
    <rPh sb="113" eb="115">
      <t>コウシン</t>
    </rPh>
    <rPh sb="115" eb="116">
      <t>ヒ</t>
    </rPh>
    <rPh sb="116" eb="11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</si>
</sst>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95.6</c:v>
                </c:pt>
                <c:pt idx="1">
                  <c:v>95.2</c:v>
                </c:pt>
                <c:pt idx="2">
                  <c:v>81.400000000000006</c:v>
                </c:pt>
                <c:pt idx="3">
                  <c:v>89</c:v>
                </c:pt>
                <c:pt idx="4">
                  <c:v>81.8</c:v>
                </c:pt>
              </c:numCache>
            </c:numRef>
          </c:val>
          <c:extLst>
            <c:ext xmlns:c16="http://schemas.microsoft.com/office/drawing/2014/chart" uri="{C3380CC4-5D6E-409C-BE32-E72D297353CC}">
              <c16:uniqueId val="{00000000-2BAA-4AFB-B34A-22346A56D3F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2BAA-4AFB-B34A-22346A56D3F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85.2</c:v>
                </c:pt>
                <c:pt idx="1">
                  <c:v>0</c:v>
                </c:pt>
                <c:pt idx="2">
                  <c:v>0</c:v>
                </c:pt>
                <c:pt idx="3">
                  <c:v>0</c:v>
                </c:pt>
                <c:pt idx="4">
                  <c:v>0</c:v>
                </c:pt>
              </c:numCache>
            </c:numRef>
          </c:val>
          <c:extLst>
            <c:ext xmlns:c16="http://schemas.microsoft.com/office/drawing/2014/chart" uri="{C3380CC4-5D6E-409C-BE32-E72D297353CC}">
              <c16:uniqueId val="{00000000-49C7-4EE3-AD82-722394F1D1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49C7-4EE3-AD82-722394F1D1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0FA-4883-88B3-B5DAF911344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0FA-4883-88B3-B5DAF911344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137-41E1-8E78-831F8C282A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137-41E1-8E78-831F8C282A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52.2</c:v>
                </c:pt>
                <c:pt idx="1">
                  <c:v>44.8</c:v>
                </c:pt>
                <c:pt idx="2">
                  <c:v>3.9</c:v>
                </c:pt>
                <c:pt idx="3">
                  <c:v>0</c:v>
                </c:pt>
                <c:pt idx="4">
                  <c:v>0</c:v>
                </c:pt>
              </c:numCache>
            </c:numRef>
          </c:val>
          <c:extLst>
            <c:ext xmlns:c16="http://schemas.microsoft.com/office/drawing/2014/chart" uri="{C3380CC4-5D6E-409C-BE32-E72D297353CC}">
              <c16:uniqueId val="{00000000-AC3C-4B6E-812B-3831FED5233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AC3C-4B6E-812B-3831FED5233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543</c:v>
                </c:pt>
                <c:pt idx="1">
                  <c:v>398</c:v>
                </c:pt>
                <c:pt idx="2">
                  <c:v>21</c:v>
                </c:pt>
                <c:pt idx="3">
                  <c:v>0</c:v>
                </c:pt>
                <c:pt idx="4">
                  <c:v>0</c:v>
                </c:pt>
              </c:numCache>
            </c:numRef>
          </c:val>
          <c:extLst>
            <c:ext xmlns:c16="http://schemas.microsoft.com/office/drawing/2014/chart" uri="{C3380CC4-5D6E-409C-BE32-E72D297353CC}">
              <c16:uniqueId val="{00000000-8D69-4714-8379-DDABBDE03C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8D69-4714-8379-DDABBDE03C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211.2</c:v>
                </c:pt>
                <c:pt idx="1">
                  <c:v>175.1</c:v>
                </c:pt>
                <c:pt idx="2">
                  <c:v>151.4</c:v>
                </c:pt>
                <c:pt idx="3">
                  <c:v>158.6</c:v>
                </c:pt>
                <c:pt idx="4">
                  <c:v>157.6</c:v>
                </c:pt>
              </c:numCache>
            </c:numRef>
          </c:val>
          <c:extLst>
            <c:ext xmlns:c16="http://schemas.microsoft.com/office/drawing/2014/chart" uri="{C3380CC4-5D6E-409C-BE32-E72D297353CC}">
              <c16:uniqueId val="{00000000-0EE1-45B1-8739-98ADFC3BDC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0EE1-45B1-8739-98ADFC3BDC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22.6</c:v>
                </c:pt>
                <c:pt idx="1">
                  <c:v>6.5</c:v>
                </c:pt>
                <c:pt idx="2">
                  <c:v>-29.3</c:v>
                </c:pt>
                <c:pt idx="3">
                  <c:v>-15.8</c:v>
                </c:pt>
                <c:pt idx="4">
                  <c:v>-22.4</c:v>
                </c:pt>
              </c:numCache>
            </c:numRef>
          </c:val>
          <c:extLst>
            <c:ext xmlns:c16="http://schemas.microsoft.com/office/drawing/2014/chart" uri="{C3380CC4-5D6E-409C-BE32-E72D297353CC}">
              <c16:uniqueId val="{00000000-1EDD-42E2-A074-2EFBBDCE581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1EDD-42E2-A074-2EFBBDCE581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59038</c:v>
                </c:pt>
                <c:pt idx="1">
                  <c:v>14149</c:v>
                </c:pt>
                <c:pt idx="2">
                  <c:v>-49999</c:v>
                </c:pt>
                <c:pt idx="3">
                  <c:v>-23546</c:v>
                </c:pt>
                <c:pt idx="4">
                  <c:v>-38629</c:v>
                </c:pt>
              </c:numCache>
            </c:numRef>
          </c:val>
          <c:extLst>
            <c:ext xmlns:c16="http://schemas.microsoft.com/office/drawing/2014/chart" uri="{C3380CC4-5D6E-409C-BE32-E72D297353CC}">
              <c16:uniqueId val="{00000000-2A49-4CB8-AEB2-F3DDD378FB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2A49-4CB8-AEB2-F3DDD378FB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神奈川県相模原市　橋本駅北口第１自動車駐車場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28612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747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95.6</v>
      </c>
      <c r="V31" s="116"/>
      <c r="W31" s="116"/>
      <c r="X31" s="116"/>
      <c r="Y31" s="116"/>
      <c r="Z31" s="116"/>
      <c r="AA31" s="116"/>
      <c r="AB31" s="116"/>
      <c r="AC31" s="116"/>
      <c r="AD31" s="116"/>
      <c r="AE31" s="116"/>
      <c r="AF31" s="116"/>
      <c r="AG31" s="116"/>
      <c r="AH31" s="116"/>
      <c r="AI31" s="116"/>
      <c r="AJ31" s="116"/>
      <c r="AK31" s="116"/>
      <c r="AL31" s="116"/>
      <c r="AM31" s="116"/>
      <c r="AN31" s="116">
        <f>データ!Z7</f>
        <v>95.2</v>
      </c>
      <c r="AO31" s="116"/>
      <c r="AP31" s="116"/>
      <c r="AQ31" s="116"/>
      <c r="AR31" s="116"/>
      <c r="AS31" s="116"/>
      <c r="AT31" s="116"/>
      <c r="AU31" s="116"/>
      <c r="AV31" s="116"/>
      <c r="AW31" s="116"/>
      <c r="AX31" s="116"/>
      <c r="AY31" s="116"/>
      <c r="AZ31" s="116"/>
      <c r="BA31" s="116"/>
      <c r="BB31" s="116"/>
      <c r="BC31" s="116"/>
      <c r="BD31" s="116"/>
      <c r="BE31" s="116"/>
      <c r="BF31" s="116"/>
      <c r="BG31" s="116">
        <f>データ!AA7</f>
        <v>81.400000000000006</v>
      </c>
      <c r="BH31" s="116"/>
      <c r="BI31" s="116"/>
      <c r="BJ31" s="116"/>
      <c r="BK31" s="116"/>
      <c r="BL31" s="116"/>
      <c r="BM31" s="116"/>
      <c r="BN31" s="116"/>
      <c r="BO31" s="116"/>
      <c r="BP31" s="116"/>
      <c r="BQ31" s="116"/>
      <c r="BR31" s="116"/>
      <c r="BS31" s="116"/>
      <c r="BT31" s="116"/>
      <c r="BU31" s="116"/>
      <c r="BV31" s="116"/>
      <c r="BW31" s="116"/>
      <c r="BX31" s="116"/>
      <c r="BY31" s="116"/>
      <c r="BZ31" s="116">
        <f>データ!AB7</f>
        <v>89</v>
      </c>
      <c r="CA31" s="116"/>
      <c r="CB31" s="116"/>
      <c r="CC31" s="116"/>
      <c r="CD31" s="116"/>
      <c r="CE31" s="116"/>
      <c r="CF31" s="116"/>
      <c r="CG31" s="116"/>
      <c r="CH31" s="116"/>
      <c r="CI31" s="116"/>
      <c r="CJ31" s="116"/>
      <c r="CK31" s="116"/>
      <c r="CL31" s="116"/>
      <c r="CM31" s="116"/>
      <c r="CN31" s="116"/>
      <c r="CO31" s="116"/>
      <c r="CP31" s="116"/>
      <c r="CQ31" s="116"/>
      <c r="CR31" s="116"/>
      <c r="CS31" s="116">
        <f>データ!AC7</f>
        <v>81.8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52.2</v>
      </c>
      <c r="EM31" s="116"/>
      <c r="EN31" s="116"/>
      <c r="EO31" s="116"/>
      <c r="EP31" s="116"/>
      <c r="EQ31" s="116"/>
      <c r="ER31" s="116"/>
      <c r="ES31" s="116"/>
      <c r="ET31" s="116"/>
      <c r="EU31" s="116"/>
      <c r="EV31" s="116"/>
      <c r="EW31" s="116"/>
      <c r="EX31" s="116"/>
      <c r="EY31" s="116"/>
      <c r="EZ31" s="116"/>
      <c r="FA31" s="116"/>
      <c r="FB31" s="116"/>
      <c r="FC31" s="116"/>
      <c r="FD31" s="116"/>
      <c r="FE31" s="116">
        <f>データ!AK7</f>
        <v>44.8</v>
      </c>
      <c r="FF31" s="116"/>
      <c r="FG31" s="116"/>
      <c r="FH31" s="116"/>
      <c r="FI31" s="116"/>
      <c r="FJ31" s="116"/>
      <c r="FK31" s="116"/>
      <c r="FL31" s="116"/>
      <c r="FM31" s="116"/>
      <c r="FN31" s="116"/>
      <c r="FO31" s="116"/>
      <c r="FP31" s="116"/>
      <c r="FQ31" s="116"/>
      <c r="FR31" s="116"/>
      <c r="FS31" s="116"/>
      <c r="FT31" s="116"/>
      <c r="FU31" s="116"/>
      <c r="FV31" s="116"/>
      <c r="FW31" s="116"/>
      <c r="FX31" s="116">
        <f>データ!AL7</f>
        <v>3.9</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211.2</v>
      </c>
      <c r="JD31" s="111"/>
      <c r="JE31" s="111"/>
      <c r="JF31" s="111"/>
      <c r="JG31" s="111"/>
      <c r="JH31" s="111"/>
      <c r="JI31" s="111"/>
      <c r="JJ31" s="111"/>
      <c r="JK31" s="111"/>
      <c r="JL31" s="111"/>
      <c r="JM31" s="111"/>
      <c r="JN31" s="111"/>
      <c r="JO31" s="111"/>
      <c r="JP31" s="111"/>
      <c r="JQ31" s="111"/>
      <c r="JR31" s="111"/>
      <c r="JS31" s="111"/>
      <c r="JT31" s="111"/>
      <c r="JU31" s="112"/>
      <c r="JV31" s="110">
        <f>データ!DL7</f>
        <v>175.1</v>
      </c>
      <c r="JW31" s="111"/>
      <c r="JX31" s="111"/>
      <c r="JY31" s="111"/>
      <c r="JZ31" s="111"/>
      <c r="KA31" s="111"/>
      <c r="KB31" s="111"/>
      <c r="KC31" s="111"/>
      <c r="KD31" s="111"/>
      <c r="KE31" s="111"/>
      <c r="KF31" s="111"/>
      <c r="KG31" s="111"/>
      <c r="KH31" s="111"/>
      <c r="KI31" s="111"/>
      <c r="KJ31" s="111"/>
      <c r="KK31" s="111"/>
      <c r="KL31" s="111"/>
      <c r="KM31" s="111"/>
      <c r="KN31" s="112"/>
      <c r="KO31" s="110">
        <f>データ!DM7</f>
        <v>151.4</v>
      </c>
      <c r="KP31" s="111"/>
      <c r="KQ31" s="111"/>
      <c r="KR31" s="111"/>
      <c r="KS31" s="111"/>
      <c r="KT31" s="111"/>
      <c r="KU31" s="111"/>
      <c r="KV31" s="111"/>
      <c r="KW31" s="111"/>
      <c r="KX31" s="111"/>
      <c r="KY31" s="111"/>
      <c r="KZ31" s="111"/>
      <c r="LA31" s="111"/>
      <c r="LB31" s="111"/>
      <c r="LC31" s="111"/>
      <c r="LD31" s="111"/>
      <c r="LE31" s="111"/>
      <c r="LF31" s="111"/>
      <c r="LG31" s="112"/>
      <c r="LH31" s="110">
        <f>データ!DN7</f>
        <v>158.6</v>
      </c>
      <c r="LI31" s="111"/>
      <c r="LJ31" s="111"/>
      <c r="LK31" s="111"/>
      <c r="LL31" s="111"/>
      <c r="LM31" s="111"/>
      <c r="LN31" s="111"/>
      <c r="LO31" s="111"/>
      <c r="LP31" s="111"/>
      <c r="LQ31" s="111"/>
      <c r="LR31" s="111"/>
      <c r="LS31" s="111"/>
      <c r="LT31" s="111"/>
      <c r="LU31" s="111"/>
      <c r="LV31" s="111"/>
      <c r="LW31" s="111"/>
      <c r="LX31" s="111"/>
      <c r="LY31" s="111"/>
      <c r="LZ31" s="112"/>
      <c r="MA31" s="110">
        <f>データ!DO7</f>
        <v>157.6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543</v>
      </c>
      <c r="V52" s="120"/>
      <c r="W52" s="120"/>
      <c r="X52" s="120"/>
      <c r="Y52" s="120"/>
      <c r="Z52" s="120"/>
      <c r="AA52" s="120"/>
      <c r="AB52" s="120"/>
      <c r="AC52" s="120"/>
      <c r="AD52" s="120"/>
      <c r="AE52" s="120"/>
      <c r="AF52" s="120"/>
      <c r="AG52" s="120"/>
      <c r="AH52" s="120"/>
      <c r="AI52" s="120"/>
      <c r="AJ52" s="120"/>
      <c r="AK52" s="120"/>
      <c r="AL52" s="120"/>
      <c r="AM52" s="120"/>
      <c r="AN52" s="120">
        <f>データ!AV7</f>
        <v>398</v>
      </c>
      <c r="AO52" s="120"/>
      <c r="AP52" s="120"/>
      <c r="AQ52" s="120"/>
      <c r="AR52" s="120"/>
      <c r="AS52" s="120"/>
      <c r="AT52" s="120"/>
      <c r="AU52" s="120"/>
      <c r="AV52" s="120"/>
      <c r="AW52" s="120"/>
      <c r="AX52" s="120"/>
      <c r="AY52" s="120"/>
      <c r="AZ52" s="120"/>
      <c r="BA52" s="120"/>
      <c r="BB52" s="120"/>
      <c r="BC52" s="120"/>
      <c r="BD52" s="120"/>
      <c r="BE52" s="120"/>
      <c r="BF52" s="120"/>
      <c r="BG52" s="120">
        <f>データ!AW7</f>
        <v>21</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22.6</v>
      </c>
      <c r="EM52" s="116"/>
      <c r="EN52" s="116"/>
      <c r="EO52" s="116"/>
      <c r="EP52" s="116"/>
      <c r="EQ52" s="116"/>
      <c r="ER52" s="116"/>
      <c r="ES52" s="116"/>
      <c r="ET52" s="116"/>
      <c r="EU52" s="116"/>
      <c r="EV52" s="116"/>
      <c r="EW52" s="116"/>
      <c r="EX52" s="116"/>
      <c r="EY52" s="116"/>
      <c r="EZ52" s="116"/>
      <c r="FA52" s="116"/>
      <c r="FB52" s="116"/>
      <c r="FC52" s="116"/>
      <c r="FD52" s="116"/>
      <c r="FE52" s="116">
        <f>データ!BG7</f>
        <v>6.5</v>
      </c>
      <c r="FF52" s="116"/>
      <c r="FG52" s="116"/>
      <c r="FH52" s="116"/>
      <c r="FI52" s="116"/>
      <c r="FJ52" s="116"/>
      <c r="FK52" s="116"/>
      <c r="FL52" s="116"/>
      <c r="FM52" s="116"/>
      <c r="FN52" s="116"/>
      <c r="FO52" s="116"/>
      <c r="FP52" s="116"/>
      <c r="FQ52" s="116"/>
      <c r="FR52" s="116"/>
      <c r="FS52" s="116"/>
      <c r="FT52" s="116"/>
      <c r="FU52" s="116"/>
      <c r="FV52" s="116"/>
      <c r="FW52" s="116"/>
      <c r="FX52" s="116">
        <f>データ!BH7</f>
        <v>-29.3</v>
      </c>
      <c r="FY52" s="116"/>
      <c r="FZ52" s="116"/>
      <c r="GA52" s="116"/>
      <c r="GB52" s="116"/>
      <c r="GC52" s="116"/>
      <c r="GD52" s="116"/>
      <c r="GE52" s="116"/>
      <c r="GF52" s="116"/>
      <c r="GG52" s="116"/>
      <c r="GH52" s="116"/>
      <c r="GI52" s="116"/>
      <c r="GJ52" s="116"/>
      <c r="GK52" s="116"/>
      <c r="GL52" s="116"/>
      <c r="GM52" s="116"/>
      <c r="GN52" s="116"/>
      <c r="GO52" s="116"/>
      <c r="GP52" s="116"/>
      <c r="GQ52" s="116">
        <f>データ!BI7</f>
        <v>-15.8</v>
      </c>
      <c r="GR52" s="116"/>
      <c r="GS52" s="116"/>
      <c r="GT52" s="116"/>
      <c r="GU52" s="116"/>
      <c r="GV52" s="116"/>
      <c r="GW52" s="116"/>
      <c r="GX52" s="116"/>
      <c r="GY52" s="116"/>
      <c r="GZ52" s="116"/>
      <c r="HA52" s="116"/>
      <c r="HB52" s="116"/>
      <c r="HC52" s="116"/>
      <c r="HD52" s="116"/>
      <c r="HE52" s="116"/>
      <c r="HF52" s="116"/>
      <c r="HG52" s="116"/>
      <c r="HH52" s="116"/>
      <c r="HI52" s="116"/>
      <c r="HJ52" s="116">
        <f>データ!BJ7</f>
        <v>-22.4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59038</v>
      </c>
      <c r="JD52" s="120"/>
      <c r="JE52" s="120"/>
      <c r="JF52" s="120"/>
      <c r="JG52" s="120"/>
      <c r="JH52" s="120"/>
      <c r="JI52" s="120"/>
      <c r="JJ52" s="120"/>
      <c r="JK52" s="120"/>
      <c r="JL52" s="120"/>
      <c r="JM52" s="120"/>
      <c r="JN52" s="120"/>
      <c r="JO52" s="120"/>
      <c r="JP52" s="120"/>
      <c r="JQ52" s="120"/>
      <c r="JR52" s="120"/>
      <c r="JS52" s="120"/>
      <c r="JT52" s="120"/>
      <c r="JU52" s="120"/>
      <c r="JV52" s="120">
        <f>データ!BR7</f>
        <v>14149</v>
      </c>
      <c r="JW52" s="120"/>
      <c r="JX52" s="120"/>
      <c r="JY52" s="120"/>
      <c r="JZ52" s="120"/>
      <c r="KA52" s="120"/>
      <c r="KB52" s="120"/>
      <c r="KC52" s="120"/>
      <c r="KD52" s="120"/>
      <c r="KE52" s="120"/>
      <c r="KF52" s="120"/>
      <c r="KG52" s="120"/>
      <c r="KH52" s="120"/>
      <c r="KI52" s="120"/>
      <c r="KJ52" s="120"/>
      <c r="KK52" s="120"/>
      <c r="KL52" s="120"/>
      <c r="KM52" s="120"/>
      <c r="KN52" s="120"/>
      <c r="KO52" s="120">
        <f>データ!BS7</f>
        <v>-49999</v>
      </c>
      <c r="KP52" s="120"/>
      <c r="KQ52" s="120"/>
      <c r="KR52" s="120"/>
      <c r="KS52" s="120"/>
      <c r="KT52" s="120"/>
      <c r="KU52" s="120"/>
      <c r="KV52" s="120"/>
      <c r="KW52" s="120"/>
      <c r="KX52" s="120"/>
      <c r="KY52" s="120"/>
      <c r="KZ52" s="120"/>
      <c r="LA52" s="120"/>
      <c r="LB52" s="120"/>
      <c r="LC52" s="120"/>
      <c r="LD52" s="120"/>
      <c r="LE52" s="120"/>
      <c r="LF52" s="120"/>
      <c r="LG52" s="120"/>
      <c r="LH52" s="120">
        <f>データ!BT7</f>
        <v>-23546</v>
      </c>
      <c r="LI52" s="120"/>
      <c r="LJ52" s="120"/>
      <c r="LK52" s="120"/>
      <c r="LL52" s="120"/>
      <c r="LM52" s="120"/>
      <c r="LN52" s="120"/>
      <c r="LO52" s="120"/>
      <c r="LP52" s="120"/>
      <c r="LQ52" s="120"/>
      <c r="LR52" s="120"/>
      <c r="LS52" s="120"/>
      <c r="LT52" s="120"/>
      <c r="LU52" s="120"/>
      <c r="LV52" s="120"/>
      <c r="LW52" s="120"/>
      <c r="LX52" s="120"/>
      <c r="LY52" s="120"/>
      <c r="LZ52" s="120"/>
      <c r="MA52" s="120">
        <f>データ!BU7</f>
        <v>-38629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85.2</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XsQdjlZHxXxEeKF8S5tppNAK3NIOcH0+oAG+e2hoFn6lMiKMnBVHstG2q5fCIVqo2Rg/hc6/Fo+3McOshry0Tg==" saltValue="L6Bm7c53p4nEdRbpxvCL9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92</v>
      </c>
      <c r="AO5" s="47" t="s">
        <v>93</v>
      </c>
      <c r="AP5" s="47" t="s">
        <v>94</v>
      </c>
      <c r="AQ5" s="47" t="s">
        <v>95</v>
      </c>
      <c r="AR5" s="47" t="s">
        <v>96</v>
      </c>
      <c r="AS5" s="47" t="s">
        <v>97</v>
      </c>
      <c r="AT5" s="47" t="s">
        <v>98</v>
      </c>
      <c r="AU5" s="47" t="s">
        <v>88</v>
      </c>
      <c r="AV5" s="47" t="s">
        <v>99</v>
      </c>
      <c r="AW5" s="47" t="s">
        <v>101</v>
      </c>
      <c r="AX5" s="47" t="s">
        <v>102</v>
      </c>
      <c r="AY5" s="47" t="s">
        <v>103</v>
      </c>
      <c r="AZ5" s="47" t="s">
        <v>93</v>
      </c>
      <c r="BA5" s="47" t="s">
        <v>94</v>
      </c>
      <c r="BB5" s="47" t="s">
        <v>95</v>
      </c>
      <c r="BC5" s="47" t="s">
        <v>96</v>
      </c>
      <c r="BD5" s="47" t="s">
        <v>97</v>
      </c>
      <c r="BE5" s="47" t="s">
        <v>98</v>
      </c>
      <c r="BF5" s="47" t="s">
        <v>88</v>
      </c>
      <c r="BG5" s="47" t="s">
        <v>99</v>
      </c>
      <c r="BH5" s="47" t="s">
        <v>90</v>
      </c>
      <c r="BI5" s="47" t="s">
        <v>100</v>
      </c>
      <c r="BJ5" s="47" t="s">
        <v>92</v>
      </c>
      <c r="BK5" s="47" t="s">
        <v>93</v>
      </c>
      <c r="BL5" s="47" t="s">
        <v>94</v>
      </c>
      <c r="BM5" s="47" t="s">
        <v>95</v>
      </c>
      <c r="BN5" s="47" t="s">
        <v>96</v>
      </c>
      <c r="BO5" s="47" t="s">
        <v>97</v>
      </c>
      <c r="BP5" s="47" t="s">
        <v>98</v>
      </c>
      <c r="BQ5" s="47" t="s">
        <v>104</v>
      </c>
      <c r="BR5" s="47" t="s">
        <v>89</v>
      </c>
      <c r="BS5" s="47" t="s">
        <v>90</v>
      </c>
      <c r="BT5" s="47" t="s">
        <v>91</v>
      </c>
      <c r="BU5" s="47" t="s">
        <v>92</v>
      </c>
      <c r="BV5" s="47" t="s">
        <v>93</v>
      </c>
      <c r="BW5" s="47" t="s">
        <v>94</v>
      </c>
      <c r="BX5" s="47" t="s">
        <v>95</v>
      </c>
      <c r="BY5" s="47" t="s">
        <v>96</v>
      </c>
      <c r="BZ5" s="47" t="s">
        <v>97</v>
      </c>
      <c r="CA5" s="47" t="s">
        <v>98</v>
      </c>
      <c r="CB5" s="47" t="s">
        <v>88</v>
      </c>
      <c r="CC5" s="47" t="s">
        <v>89</v>
      </c>
      <c r="CD5" s="47" t="s">
        <v>101</v>
      </c>
      <c r="CE5" s="47" t="s">
        <v>102</v>
      </c>
      <c r="CF5" s="47" t="s">
        <v>92</v>
      </c>
      <c r="CG5" s="47" t="s">
        <v>93</v>
      </c>
      <c r="CH5" s="47" t="s">
        <v>94</v>
      </c>
      <c r="CI5" s="47" t="s">
        <v>95</v>
      </c>
      <c r="CJ5" s="47" t="s">
        <v>96</v>
      </c>
      <c r="CK5" s="47" t="s">
        <v>97</v>
      </c>
      <c r="CL5" s="47" t="s">
        <v>98</v>
      </c>
      <c r="CM5" s="145"/>
      <c r="CN5" s="145"/>
      <c r="CO5" s="47" t="s">
        <v>105</v>
      </c>
      <c r="CP5" s="47" t="s">
        <v>89</v>
      </c>
      <c r="CQ5" s="47" t="s">
        <v>90</v>
      </c>
      <c r="CR5" s="47" t="s">
        <v>100</v>
      </c>
      <c r="CS5" s="47" t="s">
        <v>103</v>
      </c>
      <c r="CT5" s="47" t="s">
        <v>93</v>
      </c>
      <c r="CU5" s="47" t="s">
        <v>94</v>
      </c>
      <c r="CV5" s="47" t="s">
        <v>95</v>
      </c>
      <c r="CW5" s="47" t="s">
        <v>96</v>
      </c>
      <c r="CX5" s="47" t="s">
        <v>97</v>
      </c>
      <c r="CY5" s="47" t="s">
        <v>98</v>
      </c>
      <c r="CZ5" s="47" t="s">
        <v>105</v>
      </c>
      <c r="DA5" s="47" t="s">
        <v>89</v>
      </c>
      <c r="DB5" s="47" t="s">
        <v>90</v>
      </c>
      <c r="DC5" s="47" t="s">
        <v>91</v>
      </c>
      <c r="DD5" s="47" t="s">
        <v>103</v>
      </c>
      <c r="DE5" s="47" t="s">
        <v>93</v>
      </c>
      <c r="DF5" s="47" t="s">
        <v>94</v>
      </c>
      <c r="DG5" s="47" t="s">
        <v>95</v>
      </c>
      <c r="DH5" s="47" t="s">
        <v>96</v>
      </c>
      <c r="DI5" s="47" t="s">
        <v>97</v>
      </c>
      <c r="DJ5" s="47" t="s">
        <v>35</v>
      </c>
      <c r="DK5" s="47" t="s">
        <v>105</v>
      </c>
      <c r="DL5" s="47" t="s">
        <v>89</v>
      </c>
      <c r="DM5" s="47" t="s">
        <v>106</v>
      </c>
      <c r="DN5" s="47" t="s">
        <v>102</v>
      </c>
      <c r="DO5" s="47" t="s">
        <v>92</v>
      </c>
      <c r="DP5" s="47" t="s">
        <v>93</v>
      </c>
      <c r="DQ5" s="47" t="s">
        <v>94</v>
      </c>
      <c r="DR5" s="47" t="s">
        <v>95</v>
      </c>
      <c r="DS5" s="47" t="s">
        <v>96</v>
      </c>
      <c r="DT5" s="47" t="s">
        <v>97</v>
      </c>
      <c r="DU5" s="47" t="s">
        <v>98</v>
      </c>
    </row>
    <row r="6" spans="1:125" s="54" customFormat="1" x14ac:dyDescent="0.2">
      <c r="A6" s="37" t="s">
        <v>107</v>
      </c>
      <c r="B6" s="48">
        <f>B8</f>
        <v>2022</v>
      </c>
      <c r="C6" s="48">
        <f t="shared" ref="C6:X6" si="1">C8</f>
        <v>141500</v>
      </c>
      <c r="D6" s="48">
        <f t="shared" si="1"/>
        <v>47</v>
      </c>
      <c r="E6" s="48">
        <f t="shared" si="1"/>
        <v>14</v>
      </c>
      <c r="F6" s="48">
        <f t="shared" si="1"/>
        <v>0</v>
      </c>
      <c r="G6" s="48">
        <f t="shared" si="1"/>
        <v>3</v>
      </c>
      <c r="H6" s="48" t="str">
        <f>SUBSTITUTE(H8,"　","")</f>
        <v>神奈川県相模原市</v>
      </c>
      <c r="I6" s="48" t="str">
        <f t="shared" si="1"/>
        <v>橋本駅北口第１自動車駐車場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23</v>
      </c>
      <c r="S6" s="50" t="str">
        <f t="shared" si="1"/>
        <v>商業施設</v>
      </c>
      <c r="T6" s="50" t="str">
        <f t="shared" si="1"/>
        <v>無</v>
      </c>
      <c r="U6" s="51">
        <f t="shared" si="1"/>
        <v>28612</v>
      </c>
      <c r="V6" s="51">
        <f t="shared" si="1"/>
        <v>747</v>
      </c>
      <c r="W6" s="51">
        <f t="shared" si="1"/>
        <v>300</v>
      </c>
      <c r="X6" s="50" t="str">
        <f t="shared" si="1"/>
        <v>代行制</v>
      </c>
      <c r="Y6" s="52">
        <f>IF(Y8="-",NA(),Y8)</f>
        <v>95.6</v>
      </c>
      <c r="Z6" s="52">
        <f t="shared" ref="Z6:AH6" si="2">IF(Z8="-",NA(),Z8)</f>
        <v>95.2</v>
      </c>
      <c r="AA6" s="52">
        <f t="shared" si="2"/>
        <v>81.400000000000006</v>
      </c>
      <c r="AB6" s="52">
        <f t="shared" si="2"/>
        <v>89</v>
      </c>
      <c r="AC6" s="52">
        <f t="shared" si="2"/>
        <v>81.8</v>
      </c>
      <c r="AD6" s="52">
        <f t="shared" si="2"/>
        <v>245.6</v>
      </c>
      <c r="AE6" s="52">
        <f t="shared" si="2"/>
        <v>222.3</v>
      </c>
      <c r="AF6" s="52">
        <f t="shared" si="2"/>
        <v>130.19999999999999</v>
      </c>
      <c r="AG6" s="52">
        <f t="shared" si="2"/>
        <v>136.5</v>
      </c>
      <c r="AH6" s="52">
        <f t="shared" si="2"/>
        <v>183.5</v>
      </c>
      <c r="AI6" s="49" t="str">
        <f>IF(AI8="-","",IF(AI8="-","【-】","【"&amp;SUBSTITUTE(TEXT(AI8,"#,##0.0"),"-","△")&amp;"】"))</f>
        <v>【676.8】</v>
      </c>
      <c r="AJ6" s="52">
        <f>IF(AJ8="-",NA(),AJ8)</f>
        <v>52.2</v>
      </c>
      <c r="AK6" s="52">
        <f t="shared" ref="AK6:AS6" si="3">IF(AK8="-",NA(),AK8)</f>
        <v>44.8</v>
      </c>
      <c r="AL6" s="52">
        <f t="shared" si="3"/>
        <v>3.9</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543</v>
      </c>
      <c r="AV6" s="53">
        <f t="shared" ref="AV6:BD6" si="4">IF(AV8="-",NA(),AV8)</f>
        <v>398</v>
      </c>
      <c r="AW6" s="53">
        <f t="shared" si="4"/>
        <v>21</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22.6</v>
      </c>
      <c r="BG6" s="52">
        <f t="shared" ref="BG6:BO6" si="5">IF(BG8="-",NA(),BG8)</f>
        <v>6.5</v>
      </c>
      <c r="BH6" s="52">
        <f t="shared" si="5"/>
        <v>-29.3</v>
      </c>
      <c r="BI6" s="52">
        <f t="shared" si="5"/>
        <v>-15.8</v>
      </c>
      <c r="BJ6" s="52">
        <f t="shared" si="5"/>
        <v>-22.4</v>
      </c>
      <c r="BK6" s="52">
        <f t="shared" si="5"/>
        <v>30.7</v>
      </c>
      <c r="BL6" s="52">
        <f t="shared" si="5"/>
        <v>13.5</v>
      </c>
      <c r="BM6" s="52">
        <f t="shared" si="5"/>
        <v>7.1</v>
      </c>
      <c r="BN6" s="52">
        <f t="shared" si="5"/>
        <v>5.6</v>
      </c>
      <c r="BO6" s="52">
        <f t="shared" si="5"/>
        <v>18.100000000000001</v>
      </c>
      <c r="BP6" s="49" t="str">
        <f>IF(BP8="-","",IF(BP8="-","【-】","【"&amp;SUBSTITUTE(TEXT(BP8,"#,##0.0"),"-","△")&amp;"】"))</f>
        <v>【12.8】</v>
      </c>
      <c r="BQ6" s="53">
        <f>IF(BQ8="-",NA(),BQ8)</f>
        <v>59038</v>
      </c>
      <c r="BR6" s="53">
        <f t="shared" ref="BR6:BZ6" si="6">IF(BR8="-",NA(),BR8)</f>
        <v>14149</v>
      </c>
      <c r="BS6" s="53">
        <f t="shared" si="6"/>
        <v>-49999</v>
      </c>
      <c r="BT6" s="53">
        <f t="shared" si="6"/>
        <v>-23546</v>
      </c>
      <c r="BU6" s="53">
        <f t="shared" si="6"/>
        <v>-38629</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108</v>
      </c>
      <c r="CZ6" s="52">
        <f>IF(CZ8="-",NA(),CZ8)</f>
        <v>85.2</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211.2</v>
      </c>
      <c r="DL6" s="52">
        <f t="shared" ref="DL6:DT6" si="9">IF(DL8="-",NA(),DL8)</f>
        <v>175.1</v>
      </c>
      <c r="DM6" s="52">
        <f t="shared" si="9"/>
        <v>151.4</v>
      </c>
      <c r="DN6" s="52">
        <f t="shared" si="9"/>
        <v>158.6</v>
      </c>
      <c r="DO6" s="52">
        <f t="shared" si="9"/>
        <v>157.6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109</v>
      </c>
      <c r="B7" s="48">
        <f t="shared" ref="B7:X7" si="10">B8</f>
        <v>2022</v>
      </c>
      <c r="C7" s="48">
        <f t="shared" si="10"/>
        <v>141500</v>
      </c>
      <c r="D7" s="48">
        <f t="shared" si="10"/>
        <v>47</v>
      </c>
      <c r="E7" s="48">
        <f t="shared" si="10"/>
        <v>14</v>
      </c>
      <c r="F7" s="48">
        <f t="shared" si="10"/>
        <v>0</v>
      </c>
      <c r="G7" s="48">
        <f t="shared" si="10"/>
        <v>3</v>
      </c>
      <c r="H7" s="48" t="str">
        <f t="shared" si="10"/>
        <v>神奈川県　相模原市</v>
      </c>
      <c r="I7" s="48" t="str">
        <f t="shared" si="10"/>
        <v>橋本駅北口第１自動車駐車場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23</v>
      </c>
      <c r="S7" s="50" t="str">
        <f t="shared" si="10"/>
        <v>商業施設</v>
      </c>
      <c r="T7" s="50" t="str">
        <f t="shared" si="10"/>
        <v>無</v>
      </c>
      <c r="U7" s="51">
        <f t="shared" si="10"/>
        <v>28612</v>
      </c>
      <c r="V7" s="51">
        <f t="shared" si="10"/>
        <v>747</v>
      </c>
      <c r="W7" s="51">
        <f t="shared" si="10"/>
        <v>300</v>
      </c>
      <c r="X7" s="50" t="str">
        <f t="shared" si="10"/>
        <v>代行制</v>
      </c>
      <c r="Y7" s="52">
        <f>Y8</f>
        <v>95.6</v>
      </c>
      <c r="Z7" s="52">
        <f t="shared" ref="Z7:AH7" si="11">Z8</f>
        <v>95.2</v>
      </c>
      <c r="AA7" s="52">
        <f t="shared" si="11"/>
        <v>81.400000000000006</v>
      </c>
      <c r="AB7" s="52">
        <f t="shared" si="11"/>
        <v>89</v>
      </c>
      <c r="AC7" s="52">
        <f t="shared" si="11"/>
        <v>81.8</v>
      </c>
      <c r="AD7" s="52">
        <f t="shared" si="11"/>
        <v>245.6</v>
      </c>
      <c r="AE7" s="52">
        <f t="shared" si="11"/>
        <v>222.3</v>
      </c>
      <c r="AF7" s="52">
        <f t="shared" si="11"/>
        <v>130.19999999999999</v>
      </c>
      <c r="AG7" s="52">
        <f t="shared" si="11"/>
        <v>136.5</v>
      </c>
      <c r="AH7" s="52">
        <f t="shared" si="11"/>
        <v>183.5</v>
      </c>
      <c r="AI7" s="49"/>
      <c r="AJ7" s="52">
        <f>AJ8</f>
        <v>52.2</v>
      </c>
      <c r="AK7" s="52">
        <f t="shared" ref="AK7:AS7" si="12">AK8</f>
        <v>44.8</v>
      </c>
      <c r="AL7" s="52">
        <f t="shared" si="12"/>
        <v>3.9</v>
      </c>
      <c r="AM7" s="52">
        <f t="shared" si="12"/>
        <v>0</v>
      </c>
      <c r="AN7" s="52">
        <f t="shared" si="12"/>
        <v>0</v>
      </c>
      <c r="AO7" s="52">
        <f t="shared" si="12"/>
        <v>3.5</v>
      </c>
      <c r="AP7" s="52">
        <f t="shared" si="12"/>
        <v>3.1</v>
      </c>
      <c r="AQ7" s="52">
        <f t="shared" si="12"/>
        <v>8.6</v>
      </c>
      <c r="AR7" s="52">
        <f t="shared" si="12"/>
        <v>4.3</v>
      </c>
      <c r="AS7" s="52">
        <f t="shared" si="12"/>
        <v>4.2</v>
      </c>
      <c r="AT7" s="49"/>
      <c r="AU7" s="53">
        <f>AU8</f>
        <v>543</v>
      </c>
      <c r="AV7" s="53">
        <f t="shared" ref="AV7:BD7" si="13">AV8</f>
        <v>398</v>
      </c>
      <c r="AW7" s="53">
        <f t="shared" si="13"/>
        <v>21</v>
      </c>
      <c r="AX7" s="53">
        <f t="shared" si="13"/>
        <v>0</v>
      </c>
      <c r="AY7" s="53">
        <f t="shared" si="13"/>
        <v>0</v>
      </c>
      <c r="AZ7" s="53">
        <f t="shared" si="13"/>
        <v>36</v>
      </c>
      <c r="BA7" s="53">
        <f t="shared" si="13"/>
        <v>26</v>
      </c>
      <c r="BB7" s="53">
        <f t="shared" si="13"/>
        <v>87</v>
      </c>
      <c r="BC7" s="53">
        <f t="shared" si="13"/>
        <v>7646</v>
      </c>
      <c r="BD7" s="53">
        <f t="shared" si="13"/>
        <v>53</v>
      </c>
      <c r="BE7" s="51"/>
      <c r="BF7" s="52">
        <f>BF8</f>
        <v>22.6</v>
      </c>
      <c r="BG7" s="52">
        <f t="shared" ref="BG7:BO7" si="14">BG8</f>
        <v>6.5</v>
      </c>
      <c r="BH7" s="52">
        <f t="shared" si="14"/>
        <v>-29.3</v>
      </c>
      <c r="BI7" s="52">
        <f t="shared" si="14"/>
        <v>-15.8</v>
      </c>
      <c r="BJ7" s="52">
        <f t="shared" si="14"/>
        <v>-22.4</v>
      </c>
      <c r="BK7" s="52">
        <f t="shared" si="14"/>
        <v>30.7</v>
      </c>
      <c r="BL7" s="52">
        <f t="shared" si="14"/>
        <v>13.5</v>
      </c>
      <c r="BM7" s="52">
        <f t="shared" si="14"/>
        <v>7.1</v>
      </c>
      <c r="BN7" s="52">
        <f t="shared" si="14"/>
        <v>5.6</v>
      </c>
      <c r="BO7" s="52">
        <f t="shared" si="14"/>
        <v>18.100000000000001</v>
      </c>
      <c r="BP7" s="49"/>
      <c r="BQ7" s="53">
        <f>BQ8</f>
        <v>59038</v>
      </c>
      <c r="BR7" s="53">
        <f t="shared" ref="BR7:BZ7" si="15">BR8</f>
        <v>14149</v>
      </c>
      <c r="BS7" s="53">
        <f t="shared" si="15"/>
        <v>-49999</v>
      </c>
      <c r="BT7" s="53">
        <f t="shared" si="15"/>
        <v>-23546</v>
      </c>
      <c r="BU7" s="53">
        <f t="shared" si="15"/>
        <v>-38629</v>
      </c>
      <c r="BV7" s="53">
        <f t="shared" si="15"/>
        <v>24379</v>
      </c>
      <c r="BW7" s="53">
        <f t="shared" si="15"/>
        <v>22466</v>
      </c>
      <c r="BX7" s="53">
        <f t="shared" si="15"/>
        <v>4211</v>
      </c>
      <c r="BY7" s="53">
        <f t="shared" si="15"/>
        <v>10653</v>
      </c>
      <c r="BZ7" s="53">
        <f t="shared" si="15"/>
        <v>17717</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0</v>
      </c>
      <c r="CO7" s="52" t="s">
        <v>110</v>
      </c>
      <c r="CP7" s="52" t="s">
        <v>110</v>
      </c>
      <c r="CQ7" s="52" t="s">
        <v>110</v>
      </c>
      <c r="CR7" s="52" t="s">
        <v>110</v>
      </c>
      <c r="CS7" s="52" t="s">
        <v>110</v>
      </c>
      <c r="CT7" s="52" t="s">
        <v>110</v>
      </c>
      <c r="CU7" s="52" t="s">
        <v>110</v>
      </c>
      <c r="CV7" s="52" t="s">
        <v>110</v>
      </c>
      <c r="CW7" s="52" t="s">
        <v>110</v>
      </c>
      <c r="CX7" s="52" t="s">
        <v>108</v>
      </c>
      <c r="CY7" s="49"/>
      <c r="CZ7" s="52">
        <f>CZ8</f>
        <v>85.2</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211.2</v>
      </c>
      <c r="DL7" s="52">
        <f t="shared" ref="DL7:DT7" si="17">DL8</f>
        <v>175.1</v>
      </c>
      <c r="DM7" s="52">
        <f t="shared" si="17"/>
        <v>151.4</v>
      </c>
      <c r="DN7" s="52">
        <f t="shared" si="17"/>
        <v>158.6</v>
      </c>
      <c r="DO7" s="52">
        <f t="shared" si="17"/>
        <v>157.6</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141500</v>
      </c>
      <c r="D8" s="55">
        <v>47</v>
      </c>
      <c r="E8" s="55">
        <v>14</v>
      </c>
      <c r="F8" s="55">
        <v>0</v>
      </c>
      <c r="G8" s="55">
        <v>3</v>
      </c>
      <c r="H8" s="55" t="s">
        <v>111</v>
      </c>
      <c r="I8" s="55" t="s">
        <v>112</v>
      </c>
      <c r="J8" s="55" t="s">
        <v>113</v>
      </c>
      <c r="K8" s="55" t="s">
        <v>114</v>
      </c>
      <c r="L8" s="55" t="s">
        <v>115</v>
      </c>
      <c r="M8" s="55" t="s">
        <v>116</v>
      </c>
      <c r="N8" s="55" t="s">
        <v>117</v>
      </c>
      <c r="O8" s="56" t="s">
        <v>118</v>
      </c>
      <c r="P8" s="57" t="s">
        <v>119</v>
      </c>
      <c r="Q8" s="57" t="s">
        <v>120</v>
      </c>
      <c r="R8" s="58">
        <v>23</v>
      </c>
      <c r="S8" s="57" t="s">
        <v>121</v>
      </c>
      <c r="T8" s="57" t="s">
        <v>122</v>
      </c>
      <c r="U8" s="58">
        <v>28612</v>
      </c>
      <c r="V8" s="58">
        <v>747</v>
      </c>
      <c r="W8" s="58">
        <v>300</v>
      </c>
      <c r="X8" s="57" t="s">
        <v>123</v>
      </c>
      <c r="Y8" s="59">
        <v>95.6</v>
      </c>
      <c r="Z8" s="59">
        <v>95.2</v>
      </c>
      <c r="AA8" s="59">
        <v>81.400000000000006</v>
      </c>
      <c r="AB8" s="59">
        <v>89</v>
      </c>
      <c r="AC8" s="59">
        <v>81.8</v>
      </c>
      <c r="AD8" s="59">
        <v>245.6</v>
      </c>
      <c r="AE8" s="59">
        <v>222.3</v>
      </c>
      <c r="AF8" s="59">
        <v>130.19999999999999</v>
      </c>
      <c r="AG8" s="59">
        <v>136.5</v>
      </c>
      <c r="AH8" s="59">
        <v>183.5</v>
      </c>
      <c r="AI8" s="56">
        <v>676.8</v>
      </c>
      <c r="AJ8" s="59">
        <v>52.2</v>
      </c>
      <c r="AK8" s="59">
        <v>44.8</v>
      </c>
      <c r="AL8" s="59">
        <v>3.9</v>
      </c>
      <c r="AM8" s="59">
        <v>0</v>
      </c>
      <c r="AN8" s="59">
        <v>0</v>
      </c>
      <c r="AO8" s="59">
        <v>3.5</v>
      </c>
      <c r="AP8" s="59">
        <v>3.1</v>
      </c>
      <c r="AQ8" s="59">
        <v>8.6</v>
      </c>
      <c r="AR8" s="59">
        <v>4.3</v>
      </c>
      <c r="AS8" s="59">
        <v>4.2</v>
      </c>
      <c r="AT8" s="56">
        <v>3.6</v>
      </c>
      <c r="AU8" s="60">
        <v>543</v>
      </c>
      <c r="AV8" s="60">
        <v>398</v>
      </c>
      <c r="AW8" s="60">
        <v>21</v>
      </c>
      <c r="AX8" s="60">
        <v>0</v>
      </c>
      <c r="AY8" s="60">
        <v>0</v>
      </c>
      <c r="AZ8" s="60">
        <v>36</v>
      </c>
      <c r="BA8" s="60">
        <v>26</v>
      </c>
      <c r="BB8" s="60">
        <v>87</v>
      </c>
      <c r="BC8" s="60">
        <v>7646</v>
      </c>
      <c r="BD8" s="60">
        <v>53</v>
      </c>
      <c r="BE8" s="60">
        <v>33</v>
      </c>
      <c r="BF8" s="59">
        <v>22.6</v>
      </c>
      <c r="BG8" s="59">
        <v>6.5</v>
      </c>
      <c r="BH8" s="59">
        <v>-29.3</v>
      </c>
      <c r="BI8" s="59">
        <v>-15.8</v>
      </c>
      <c r="BJ8" s="59">
        <v>-22.4</v>
      </c>
      <c r="BK8" s="59">
        <v>30.7</v>
      </c>
      <c r="BL8" s="59">
        <v>13.5</v>
      </c>
      <c r="BM8" s="59">
        <v>7.1</v>
      </c>
      <c r="BN8" s="59">
        <v>5.6</v>
      </c>
      <c r="BO8" s="59">
        <v>18.100000000000001</v>
      </c>
      <c r="BP8" s="56">
        <v>12.8</v>
      </c>
      <c r="BQ8" s="60">
        <v>59038</v>
      </c>
      <c r="BR8" s="60">
        <v>14149</v>
      </c>
      <c r="BS8" s="60">
        <v>-49999</v>
      </c>
      <c r="BT8" s="61">
        <v>-23546</v>
      </c>
      <c r="BU8" s="61">
        <v>-38629</v>
      </c>
      <c r="BV8" s="60">
        <v>24379</v>
      </c>
      <c r="BW8" s="60">
        <v>22466</v>
      </c>
      <c r="BX8" s="60">
        <v>4211</v>
      </c>
      <c r="BY8" s="60">
        <v>10653</v>
      </c>
      <c r="BZ8" s="60">
        <v>17717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85.2</v>
      </c>
      <c r="DA8" s="59">
        <v>0</v>
      </c>
      <c r="DB8" s="59">
        <v>0</v>
      </c>
      <c r="DC8" s="59">
        <v>0</v>
      </c>
      <c r="DD8" s="59">
        <v>0</v>
      </c>
      <c r="DE8" s="59">
        <v>165.9</v>
      </c>
      <c r="DF8" s="59">
        <v>1263.5</v>
      </c>
      <c r="DG8" s="59">
        <v>108.5</v>
      </c>
      <c r="DH8" s="59">
        <v>136.19999999999999</v>
      </c>
      <c r="DI8" s="59">
        <v>104.8</v>
      </c>
      <c r="DJ8" s="56">
        <v>72.2</v>
      </c>
      <c r="DK8" s="59">
        <v>211.2</v>
      </c>
      <c r="DL8" s="59">
        <v>175.1</v>
      </c>
      <c r="DM8" s="59">
        <v>151.4</v>
      </c>
      <c r="DN8" s="59">
        <v>158.6</v>
      </c>
      <c r="DO8" s="59">
        <v>157.6</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2024-01-25T07:22:31Z</cp:lastPrinted>
  <dcterms:created xsi:type="dcterms:W3CDTF">2024-01-11T00:09:43Z</dcterms:created>
  <dcterms:modified xsi:type="dcterms:W3CDTF">2024-03-06T22:48:23Z</dcterms:modified>
  <cp:category/>
</cp:coreProperties>
</file>