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4 横須賀市★　病院、水道、下水道\"/>
    </mc:Choice>
  </mc:AlternateContent>
  <workbookProtection workbookAlgorithmName="SHA-512" workbookHashValue="YBP4rB4LLKApqoY94LQOSQoIm5K0L9uzzN4xEQJVakS7jE3VplNjzvDn6zkxqgtIZ5ZoENs+g7Py55Ytpunc5w==" workbookSaltValue="iYwup7kMvE5s3MMxDf0meA==" workbookSpinCount="100000" lockStructure="1"/>
  <bookViews>
    <workbookView xWindow="0" yWindow="0" windowWidth="23040" windowHeight="8304"/>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<sst xmlns="http://schemas.openxmlformats.org/spreadsheetml/2006/main" count="228" uniqueCount="114">
  <si>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</si>
  <si>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</si>
  <si>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</si>
  <si>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</si>
  <si>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</si>
  <si>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</si>
  <si>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</si>
  <si>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</si>
  <si>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</si>
  <si>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</si>
  <si>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</si>
  <si>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</si>
  <si>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</si>
  <si>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</si>
  <si>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</si>
  <si>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</si>
  <si>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</si>
  <si>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</si>
  <si>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</si>
  <si>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</si>
  <si>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</si>
  <si>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</si>
  <si>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</si>
  <si>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</si>
  <si>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</si>
  <si>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</si>
  <si>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</si>
  <si>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</si>
  <si>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</si>
  <si>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</si>
  <si>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</si>
  <si>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</si>
  <si>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</si>
  <si>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</si>
  <si>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</si>
  <si>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</si>
  <si>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</si>
  <si>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</si>
  <si>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</si>
  <si>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</si>
  <si>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</si>
  <si>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</si>
  <si>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</si>
  <si>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</si>
  <si>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</si>
  <si>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</si>
  <si>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</si>
  <si>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</si>
  <si>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</si>
  <si>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</si>
  <si>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</si>
  <si>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</si>
  <si>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</si>
  <si>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</si>
  <si>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</si>
  <si>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</si>
  <si>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</si>
  <si>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</si>
  <si>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</si>
  <si>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</si>
  <si>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</si>
  <si>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</si>
  <si>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</si>
  <si>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</si>
  <si>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</si>
  <si>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</si>
  <si>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</si>
  <si>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</si>
  <si>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</si>
  <si>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</si>
  <si>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</si>
  <si>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</si>
  <si>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</si>
  <si>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</si>
  <si>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</si>
  <si>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</si>
  <si>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</si>
  <si>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</si>
  <si>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</si>
  <si>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</si>
  <si>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</si>
  <si>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</si>
  <si>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</si>
  <si>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</si>
  <si>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</si>
  <si>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</si>
  <si>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</si>
  <si>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</si>
  <si>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</si>
  <si>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</si>
  <si>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</si>
  <si>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</si>
  <si>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</si>
  <si>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横須賀市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</si>
  <si>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</si>
  <si>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</si>
  <si>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</si>
  <si>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</si>
  <si>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</si>
  <si>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</si>
  <si>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</si>
  <si>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</si>
  <si>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</si>
  <si>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</si>
  <si>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</si>
  <si>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</si>
  <si>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</si>
  <si>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</si>
  <si>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</si>
  <si>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</si>
  <si>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</si>
  <si>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①経常収支比率は昨年より低くなりましたが、100％以上で類似団体平均値程度で推移しており、②累積欠損金比率は引き続き０％となっています。
 ③流動比率は200％以上で、類似団体平均値を上回りました。
 ④企業債残高対給水収益比率は、この５年間はほぼ横ばいで推移しています。
 ⑤料金回収率は100％以上を保っています。⑥給水原価は昨年より上昇し、類似団体平均値を上回りました。
 ⑦施設利用率は類似団体平均値を下回っており、施設能力と給水量に差があります。浄水場の廃止などダウンサイジングを検討しています。
 ⑧有収率は、類似団体平均値を下回っていますが、上昇傾向にあります。引き続き、配水管の更新を進めることで改善を図っていきます。
 全体としては、健全な経営状態を保っていますが、電気料金等の物価高騰により経常収支比率・料金回収率・給水原価の指標が悪化しており、推移を注視する必要があります。</t>
    <phoneticPr fontId="4"/>
  </si>
  <si>
    <t xml:space="preserve"> ①有形固定資産減価償却率及び②管路経年化率は類似団体平均値より高い水準にあります。
これは、本市の給水開始時期が明治41年（1908年）と古く、施設の老朽化が進んでおり、また、高度経済成長期に整備した管路が法定耐用年数を超えているためです。 
 ③管路更新率は、類似団体平均値を上回っています。今後も管路の重要度などにより優先順位をつけて計画的に実施することで、更新費用の平準化を図ります。</t>
    <phoneticPr fontId="4"/>
  </si>
  <si>
    <t xml:space="preserve"> 人口減少・水需要の減少に伴う収入の減少、施設の老朽化に伴う維持管理・更新費用の増大など、経営環境は厳しい状況にあります。
 令和４年度から令和15年度までを計画期間とするマスタープランでは、人口・水需要の減少、施設の老朽化、環境対策、災害対策など、事業を取り巻く課題に対応し、経営目標「未来につながる最適な水道・下水道」の実現を目指して、計画的に事業を運営します。
 令和５年４月には水道料金を改定しましたが、今後も計画を定期的に見直しながら、費用の抑制・財源の確保を図ります。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</si>
</sst>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1.1000000000000001</c:v>
                </c:pt>
                <c:pt idx="1">
                  <c:v>0.89</c:v>
                </c:pt>
                <c:pt idx="2">
                  <c:v>0.97</c:v>
                </c:pt>
                <c:pt idx="3">
                  <c:v>1.29</c:v>
                </c:pt>
                <c:pt idx="4">
                  <c:v>0.97</c:v>
                </c:pt>
              </c:numCache>
            </c:numRef>
          </c:val>
          <c:extLst>
            <c:ext xmlns:c16="http://schemas.microsoft.com/office/drawing/2014/chart" uri="{C3380CC4-5D6E-409C-BE32-E72D297353CC}">
              <c16:uniqueId val="{00000000-E9F6-456D-BC50-BE9B8CBC115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E9F6-456D-BC50-BE9B8CBC115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46.41</c:v>
                </c:pt>
                <c:pt idx="1">
                  <c:v>45.28</c:v>
                </c:pt>
                <c:pt idx="2">
                  <c:v>45.53</c:v>
                </c:pt>
                <c:pt idx="3">
                  <c:v>44.85</c:v>
                </c:pt>
                <c:pt idx="4">
                  <c:v>44.28</c:v>
                </c:pt>
              </c:numCache>
            </c:numRef>
          </c:val>
          <c:extLst>
            <c:ext xmlns:c16="http://schemas.microsoft.com/office/drawing/2014/chart" uri="{C3380CC4-5D6E-409C-BE32-E72D297353CC}">
              <c16:uniqueId val="{00000000-FF8D-4793-8DFA-BAB8ADAA38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FF8D-4793-8DFA-BAB8ADAA38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90.34</c:v>
                </c:pt>
                <c:pt idx="1">
                  <c:v>90.87</c:v>
                </c:pt>
                <c:pt idx="2">
                  <c:v>91.24</c:v>
                </c:pt>
                <c:pt idx="3">
                  <c:v>91.3</c:v>
                </c:pt>
                <c:pt idx="4">
                  <c:v>91.39</c:v>
                </c:pt>
              </c:numCache>
            </c:numRef>
          </c:val>
          <c:extLst>
            <c:ext xmlns:c16="http://schemas.microsoft.com/office/drawing/2014/chart" uri="{C3380CC4-5D6E-409C-BE32-E72D297353CC}">
              <c16:uniqueId val="{00000000-28D4-4AEE-8D0E-EAA267C5B3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28D4-4AEE-8D0E-EAA267C5B3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118.34</c:v>
                </c:pt>
                <c:pt idx="1">
                  <c:v>112.81</c:v>
                </c:pt>
                <c:pt idx="2">
                  <c:v>116.01</c:v>
                </c:pt>
                <c:pt idx="3">
                  <c:v>114.89</c:v>
                </c:pt>
                <c:pt idx="4">
                  <c:v>109.44</c:v>
                </c:pt>
              </c:numCache>
            </c:numRef>
          </c:val>
          <c:extLst>
            <c:ext xmlns:c16="http://schemas.microsoft.com/office/drawing/2014/chart" uri="{C3380CC4-5D6E-409C-BE32-E72D297353CC}">
              <c16:uniqueId val="{00000000-0551-4B9E-BD77-4EB306E3904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0551-4B9E-BD77-4EB306E3904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58.21</c:v>
                </c:pt>
                <c:pt idx="1">
                  <c:v>58.55</c:v>
                </c:pt>
                <c:pt idx="2">
                  <c:v>58.57</c:v>
                </c:pt>
                <c:pt idx="3">
                  <c:v>58.52</c:v>
                </c:pt>
                <c:pt idx="4">
                  <c:v>58.6</c:v>
                </c:pt>
              </c:numCache>
            </c:numRef>
          </c:val>
          <c:extLst>
            <c:ext xmlns:c16="http://schemas.microsoft.com/office/drawing/2014/chart" uri="{C3380CC4-5D6E-409C-BE32-E72D297353CC}">
              <c16:uniqueId val="{00000000-DBE5-4030-BD9C-5320262C62D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DBE5-4030-BD9C-5320262C62D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35.35</c:v>
                </c:pt>
                <c:pt idx="1">
                  <c:v>37.35</c:v>
                </c:pt>
                <c:pt idx="2">
                  <c:v>38.58</c:v>
                </c:pt>
                <c:pt idx="3">
                  <c:v>39.74</c:v>
                </c:pt>
                <c:pt idx="4">
                  <c:v>40.79</c:v>
                </c:pt>
              </c:numCache>
            </c:numRef>
          </c:val>
          <c:extLst>
            <c:ext xmlns:c16="http://schemas.microsoft.com/office/drawing/2014/chart" uri="{C3380CC4-5D6E-409C-BE32-E72D297353CC}">
              <c16:uniqueId val="{00000000-32E1-4E95-A2C0-B633E9888F2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32E1-4E95-A2C0-B633E9888F2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A6-4C75-980A-65828A452C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8A6-4C75-980A-65828A452C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402.65</c:v>
                </c:pt>
                <c:pt idx="1">
                  <c:v>295.52999999999997</c:v>
                </c:pt>
                <c:pt idx="2">
                  <c:v>253.7</c:v>
                </c:pt>
                <c:pt idx="3">
                  <c:v>214.8</c:v>
                </c:pt>
                <c:pt idx="4">
                  <c:v>254.41</c:v>
                </c:pt>
              </c:numCache>
            </c:numRef>
          </c:val>
          <c:extLst>
            <c:ext xmlns:c16="http://schemas.microsoft.com/office/drawing/2014/chart" uri="{C3380CC4-5D6E-409C-BE32-E72D297353CC}">
              <c16:uniqueId val="{00000000-BADD-4A03-B654-1A2C12C0402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BADD-4A03-B654-1A2C12C0402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211.91</c:v>
                </c:pt>
                <c:pt idx="1">
                  <c:v>210.33</c:v>
                </c:pt>
                <c:pt idx="2">
                  <c:v>207.04</c:v>
                </c:pt>
                <c:pt idx="3">
                  <c:v>214.67</c:v>
                </c:pt>
                <c:pt idx="4">
                  <c:v>212.99</c:v>
                </c:pt>
              </c:numCache>
            </c:numRef>
          </c:val>
          <c:extLst>
            <c:ext xmlns:c16="http://schemas.microsoft.com/office/drawing/2014/chart" uri="{C3380CC4-5D6E-409C-BE32-E72D297353CC}">
              <c16:uniqueId val="{00000000-6564-4CFE-9130-A6F2EF36032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6564-4CFE-9130-A6F2EF36032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111.2</c:v>
                </c:pt>
                <c:pt idx="1">
                  <c:v>105.96</c:v>
                </c:pt>
                <c:pt idx="2">
                  <c:v>109.19</c:v>
                </c:pt>
                <c:pt idx="3">
                  <c:v>109.04</c:v>
                </c:pt>
                <c:pt idx="4">
                  <c:v>103.3</c:v>
                </c:pt>
              </c:numCache>
            </c:numRef>
          </c:val>
          <c:extLst>
            <c:ext xmlns:c16="http://schemas.microsoft.com/office/drawing/2014/chart" uri="{C3380CC4-5D6E-409C-BE32-E72D297353CC}">
              <c16:uniqueId val="{00000000-3E00-4878-9DF5-0D4FEA368B7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3E00-4878-9DF5-0D4FEA368B7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150.47999999999999</c:v>
                </c:pt>
                <c:pt idx="1">
                  <c:v>157.19999999999999</c:v>
                </c:pt>
                <c:pt idx="2">
                  <c:v>150.19999999999999</c:v>
                </c:pt>
                <c:pt idx="3">
                  <c:v>151.15</c:v>
                </c:pt>
                <c:pt idx="4">
                  <c:v>162.61000000000001</c:v>
                </c:pt>
              </c:numCache>
            </c:numRef>
          </c:val>
          <c:extLst>
            <c:ext xmlns:c16="http://schemas.microsoft.com/office/drawing/2014/chart" uri="{C3380CC4-5D6E-409C-BE32-E72D297353CC}">
              <c16:uniqueId val="{00000000-2E2F-4D0C-8C8C-65B6610FE9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2E2F-4D0C-8C8C-65B6610FE9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神奈川県　横須賀市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66">
        <f>データ!$R$6</f>
        <v>388197</v>
      </c>
      <c r="AM8" s="66"/>
      <c r="AN8" s="66"/>
      <c r="AO8" s="66"/>
      <c r="AP8" s="66"/>
      <c r="AQ8" s="66"/>
      <c r="AR8" s="66"/>
      <c r="AS8" s="66"/>
      <c r="AT8" s="37">
        <f>データ!$S$6</f>
        <v>100.81</v>
      </c>
      <c r="AU8" s="38"/>
      <c r="AV8" s="38"/>
      <c r="AW8" s="38"/>
      <c r="AX8" s="38"/>
      <c r="AY8" s="38"/>
      <c r="AZ8" s="38"/>
      <c r="BA8" s="38"/>
      <c r="BB8" s="55">
        <f>データ!$T$6</f>
        <v>3850.78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78.849999999999994</v>
      </c>
      <c r="J10" s="38"/>
      <c r="K10" s="38"/>
      <c r="L10" s="38"/>
      <c r="M10" s="38"/>
      <c r="N10" s="38"/>
      <c r="O10" s="65"/>
      <c r="P10" s="55">
        <f>データ!$P$6</f>
        <v>97.58</v>
      </c>
      <c r="Q10" s="55"/>
      <c r="R10" s="55"/>
      <c r="S10" s="55"/>
      <c r="T10" s="55"/>
      <c r="U10" s="55"/>
      <c r="V10" s="55"/>
      <c r="W10" s="66">
        <f>データ!$Q$6</f>
        <v>2629</v>
      </c>
      <c r="X10" s="66"/>
      <c r="Y10" s="66"/>
      <c r="Z10" s="66"/>
      <c r="AA10" s="66"/>
      <c r="AB10" s="66"/>
      <c r="AC10" s="66"/>
      <c r="AD10" s="2"/>
      <c r="AE10" s="2"/>
      <c r="AF10" s="2"/>
      <c r="AG10" s="2"/>
      <c r="AH10" s="2"/>
      <c r="AI10" s="2"/>
      <c r="AJ10" s="2"/>
      <c r="AK10" s="2"/>
      <c r="AL10" s="66">
        <f>データ!$U$6</f>
        <v>376161</v>
      </c>
      <c r="AM10" s="66"/>
      <c r="AN10" s="66"/>
      <c r="AO10" s="66"/>
      <c r="AP10" s="66"/>
      <c r="AQ10" s="66"/>
      <c r="AR10" s="66"/>
      <c r="AS10" s="66"/>
      <c r="AT10" s="37">
        <f>データ!$V$6</f>
        <v>101.04</v>
      </c>
      <c r="AU10" s="38"/>
      <c r="AV10" s="38"/>
      <c r="AW10" s="38"/>
      <c r="AX10" s="38"/>
      <c r="AY10" s="38"/>
      <c r="AZ10" s="38"/>
      <c r="BA10" s="38"/>
      <c r="BB10" s="55">
        <f>データ!$W$6</f>
        <v>3722.89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D7pfsb9xBx8U0cUdlSXlQDx3ZoDQKXlqLeOTVwiNdH6PmsC6XF/Opdf34tYgwWEedXB0SVMobez5b7iDL6woA==" saltValue="Yn+QqhYCC5ZpxFOd2qzcv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142018</v>
      </c>
      <c r="D6" s="20">
        <f t="shared" si="3"/>
        <v>46</v>
      </c>
      <c r="E6" s="20">
        <f t="shared" si="3"/>
        <v>1</v>
      </c>
      <c r="F6" s="20">
        <f t="shared" si="3"/>
        <v>0</v>
      </c>
      <c r="G6" s="20">
        <f t="shared" si="3"/>
        <v>1</v>
      </c>
      <c r="H6" s="20" t="str">
        <f t="shared" si="3"/>
        <v>神奈川県　横須賀市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78.849999999999994</v>
      </c>
      <c r="P6" s="21">
        <f t="shared" si="3"/>
        <v>97.58</v>
      </c>
      <c r="Q6" s="21">
        <f t="shared" si="3"/>
        <v>2629</v>
      </c>
      <c r="R6" s="21">
        <f t="shared" si="3"/>
        <v>388197</v>
      </c>
      <c r="S6" s="21">
        <f t="shared" si="3"/>
        <v>100.81</v>
      </c>
      <c r="T6" s="21">
        <f t="shared" si="3"/>
        <v>3850.78</v>
      </c>
      <c r="U6" s="21">
        <f t="shared" si="3"/>
        <v>376161</v>
      </c>
      <c r="V6" s="21">
        <f t="shared" si="3"/>
        <v>101.04</v>
      </c>
      <c r="W6" s="21">
        <f t="shared" si="3"/>
        <v>3722.89</v>
      </c>
      <c r="X6" s="22">
        <f>IF(X7="",NA(),X7)</f>
        <v>118.34</v>
      </c>
      <c r="Y6" s="22">
        <f t="shared" ref="Y6:AG6" si="4">IF(Y7="",NA(),Y7)</f>
        <v>112.81</v>
      </c>
      <c r="Z6" s="22">
        <f t="shared" si="4"/>
        <v>116.01</v>
      </c>
      <c r="AA6" s="22">
        <f t="shared" si="4"/>
        <v>114.89</v>
      </c>
      <c r="AB6" s="22">
        <f t="shared" si="4"/>
        <v>109.44</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402.65</v>
      </c>
      <c r="AU6" s="22">
        <f t="shared" ref="AU6:BC6" si="6">IF(AU7="",NA(),AU7)</f>
        <v>295.52999999999997</v>
      </c>
      <c r="AV6" s="22">
        <f t="shared" si="6"/>
        <v>253.7</v>
      </c>
      <c r="AW6" s="22">
        <f t="shared" si="6"/>
        <v>214.8</v>
      </c>
      <c r="AX6" s="22">
        <f t="shared" si="6"/>
        <v>254.41</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211.91</v>
      </c>
      <c r="BF6" s="22">
        <f t="shared" ref="BF6:BN6" si="7">IF(BF7="",NA(),BF7)</f>
        <v>210.33</v>
      </c>
      <c r="BG6" s="22">
        <f t="shared" si="7"/>
        <v>207.04</v>
      </c>
      <c r="BH6" s="22">
        <f t="shared" si="7"/>
        <v>214.67</v>
      </c>
      <c r="BI6" s="22">
        <f t="shared" si="7"/>
        <v>212.99</v>
      </c>
      <c r="BJ6" s="22">
        <f t="shared" si="7"/>
        <v>255.12</v>
      </c>
      <c r="BK6" s="22">
        <f t="shared" si="7"/>
        <v>254.19</v>
      </c>
      <c r="BL6" s="22">
        <f t="shared" si="7"/>
        <v>259.56</v>
      </c>
      <c r="BM6" s="22">
        <f t="shared" si="7"/>
        <v>248.92</v>
      </c>
      <c r="BN6" s="22">
        <f t="shared" si="7"/>
        <v>251.26</v>
      </c>
      <c r="BO6" s="21" t="str">
        <f>IF(BO7="","",IF(BO7="-","【-】","【"&amp;SUBSTITUTE(TEXT(BO7,"#,##0.00"),"-","△")&amp;"】"))</f>
        <v>【268.07】</v>
      </c>
      <c r="BP6" s="22">
        <f>IF(BP7="",NA(),BP7)</f>
        <v>111.2</v>
      </c>
      <c r="BQ6" s="22">
        <f t="shared" ref="BQ6:BY6" si="8">IF(BQ7="",NA(),BQ7)</f>
        <v>105.96</v>
      </c>
      <c r="BR6" s="22">
        <f t="shared" si="8"/>
        <v>109.19</v>
      </c>
      <c r="BS6" s="22">
        <f t="shared" si="8"/>
        <v>109.04</v>
      </c>
      <c r="BT6" s="22">
        <f t="shared" si="8"/>
        <v>103.3</v>
      </c>
      <c r="BU6" s="22">
        <f t="shared" si="8"/>
        <v>109.12</v>
      </c>
      <c r="BV6" s="22">
        <f t="shared" si="8"/>
        <v>107.42</v>
      </c>
      <c r="BW6" s="22">
        <f t="shared" si="8"/>
        <v>105.07</v>
      </c>
      <c r="BX6" s="22">
        <f t="shared" si="8"/>
        <v>107.54</v>
      </c>
      <c r="BY6" s="22">
        <f t="shared" si="8"/>
        <v>101.93</v>
      </c>
      <c r="BZ6" s="21" t="str">
        <f>IF(BZ7="","",IF(BZ7="-","【-】","【"&amp;SUBSTITUTE(TEXT(BZ7,"#,##0.00"),"-","△")&amp;"】"))</f>
        <v>【97.47】</v>
      </c>
      <c r="CA6" s="22">
        <f>IF(CA7="",NA(),CA7)</f>
        <v>150.47999999999999</v>
      </c>
      <c r="CB6" s="22">
        <f t="shared" ref="CB6:CJ6" si="9">IF(CB7="",NA(),CB7)</f>
        <v>157.19999999999999</v>
      </c>
      <c r="CC6" s="22">
        <f t="shared" si="9"/>
        <v>150.19999999999999</v>
      </c>
      <c r="CD6" s="22">
        <f t="shared" si="9"/>
        <v>151.15</v>
      </c>
      <c r="CE6" s="22">
        <f t="shared" si="9"/>
        <v>162.61000000000001</v>
      </c>
      <c r="CF6" s="22">
        <f t="shared" si="9"/>
        <v>153.88</v>
      </c>
      <c r="CG6" s="22">
        <f t="shared" si="9"/>
        <v>157.19</v>
      </c>
      <c r="CH6" s="22">
        <f t="shared" si="9"/>
        <v>153.71</v>
      </c>
      <c r="CI6" s="22">
        <f t="shared" si="9"/>
        <v>155.9</v>
      </c>
      <c r="CJ6" s="22">
        <f t="shared" si="9"/>
        <v>162.47</v>
      </c>
      <c r="CK6" s="21" t="str">
        <f>IF(CK7="","",IF(CK7="-","【-】","【"&amp;SUBSTITUTE(TEXT(CK7,"#,##0.00"),"-","△")&amp;"】"))</f>
        <v>【174.75】</v>
      </c>
      <c r="CL6" s="22">
        <f>IF(CL7="",NA(),CL7)</f>
        <v>46.41</v>
      </c>
      <c r="CM6" s="22">
        <f t="shared" ref="CM6:CU6" si="10">IF(CM7="",NA(),CM7)</f>
        <v>45.28</v>
      </c>
      <c r="CN6" s="22">
        <f t="shared" si="10"/>
        <v>45.53</v>
      </c>
      <c r="CO6" s="22">
        <f t="shared" si="10"/>
        <v>44.85</v>
      </c>
      <c r="CP6" s="22">
        <f t="shared" si="10"/>
        <v>44.28</v>
      </c>
      <c r="CQ6" s="22">
        <f t="shared" si="10"/>
        <v>63.53</v>
      </c>
      <c r="CR6" s="22">
        <f t="shared" si="10"/>
        <v>63.16</v>
      </c>
      <c r="CS6" s="22">
        <f t="shared" si="10"/>
        <v>64.41</v>
      </c>
      <c r="CT6" s="22">
        <f t="shared" si="10"/>
        <v>64.11</v>
      </c>
      <c r="CU6" s="22">
        <f t="shared" si="10"/>
        <v>63.81</v>
      </c>
      <c r="CV6" s="21" t="str">
        <f>IF(CV7="","",IF(CV7="-","【-】","【"&amp;SUBSTITUTE(TEXT(CV7,"#,##0.00"),"-","△")&amp;"】"))</f>
        <v>【59.97】</v>
      </c>
      <c r="CW6" s="22">
        <f>IF(CW7="",NA(),CW7)</f>
        <v>90.34</v>
      </c>
      <c r="CX6" s="22">
        <f t="shared" ref="CX6:DF6" si="11">IF(CX7="",NA(),CX7)</f>
        <v>90.87</v>
      </c>
      <c r="CY6" s="22">
        <f t="shared" si="11"/>
        <v>91.24</v>
      </c>
      <c r="CZ6" s="22">
        <f t="shared" si="11"/>
        <v>91.3</v>
      </c>
      <c r="DA6" s="22">
        <f t="shared" si="11"/>
        <v>91.39</v>
      </c>
      <c r="DB6" s="22">
        <f t="shared" si="11"/>
        <v>91.58</v>
      </c>
      <c r="DC6" s="22">
        <f t="shared" si="11"/>
        <v>91.48</v>
      </c>
      <c r="DD6" s="22">
        <f t="shared" si="11"/>
        <v>91.64</v>
      </c>
      <c r="DE6" s="22">
        <f t="shared" si="11"/>
        <v>92.09</v>
      </c>
      <c r="DF6" s="22">
        <f t="shared" si="11"/>
        <v>91.76</v>
      </c>
      <c r="DG6" s="21" t="str">
        <f>IF(DG7="","",IF(DG7="-","【-】","【"&amp;SUBSTITUTE(TEXT(DG7,"#,##0.00"),"-","△")&amp;"】"))</f>
        <v>【89.76】</v>
      </c>
      <c r="DH6" s="22">
        <f>IF(DH7="",NA(),DH7)</f>
        <v>58.21</v>
      </c>
      <c r="DI6" s="22">
        <f t="shared" ref="DI6:DQ6" si="12">IF(DI7="",NA(),DI7)</f>
        <v>58.55</v>
      </c>
      <c r="DJ6" s="22">
        <f t="shared" si="12"/>
        <v>58.57</v>
      </c>
      <c r="DK6" s="22">
        <f t="shared" si="12"/>
        <v>58.52</v>
      </c>
      <c r="DL6" s="22">
        <f t="shared" si="12"/>
        <v>58.6</v>
      </c>
      <c r="DM6" s="22">
        <f t="shared" si="12"/>
        <v>50.41</v>
      </c>
      <c r="DN6" s="22">
        <f t="shared" si="12"/>
        <v>51.13</v>
      </c>
      <c r="DO6" s="22">
        <f t="shared" si="12"/>
        <v>51.62</v>
      </c>
      <c r="DP6" s="22">
        <f t="shared" si="12"/>
        <v>52.16</v>
      </c>
      <c r="DQ6" s="22">
        <f t="shared" si="12"/>
        <v>52.59</v>
      </c>
      <c r="DR6" s="21" t="str">
        <f>IF(DR7="","",IF(DR7="-","【-】","【"&amp;SUBSTITUTE(TEXT(DR7,"#,##0.00"),"-","△")&amp;"】"))</f>
        <v>【51.51】</v>
      </c>
      <c r="DS6" s="22">
        <f>IF(DS7="",NA(),DS7)</f>
        <v>35.35</v>
      </c>
      <c r="DT6" s="22">
        <f t="shared" ref="DT6:EB6" si="13">IF(DT7="",NA(),DT7)</f>
        <v>37.35</v>
      </c>
      <c r="DU6" s="22">
        <f t="shared" si="13"/>
        <v>38.58</v>
      </c>
      <c r="DV6" s="22">
        <f t="shared" si="13"/>
        <v>39.74</v>
      </c>
      <c r="DW6" s="22">
        <f t="shared" si="13"/>
        <v>40.79</v>
      </c>
      <c r="DX6" s="22">
        <f t="shared" si="13"/>
        <v>20.36</v>
      </c>
      <c r="DY6" s="22">
        <f t="shared" si="13"/>
        <v>22.41</v>
      </c>
      <c r="DZ6" s="22">
        <f t="shared" si="13"/>
        <v>23.68</v>
      </c>
      <c r="EA6" s="22">
        <f t="shared" si="13"/>
        <v>25.76</v>
      </c>
      <c r="EB6" s="22">
        <f t="shared" si="13"/>
        <v>27.51</v>
      </c>
      <c r="EC6" s="21" t="str">
        <f>IF(EC7="","",IF(EC7="-","【-】","【"&amp;SUBSTITUTE(TEXT(EC7,"#,##0.00"),"-","△")&amp;"】"))</f>
        <v>【23.75】</v>
      </c>
      <c r="ED6" s="22">
        <f>IF(ED7="",NA(),ED7)</f>
        <v>1.1000000000000001</v>
      </c>
      <c r="EE6" s="22">
        <f t="shared" ref="EE6:EM6" si="14">IF(EE7="",NA(),EE7)</f>
        <v>0.89</v>
      </c>
      <c r="EF6" s="22">
        <f t="shared" si="14"/>
        <v>0.97</v>
      </c>
      <c r="EG6" s="22">
        <f t="shared" si="14"/>
        <v>1.29</v>
      </c>
      <c r="EH6" s="22">
        <f t="shared" si="14"/>
        <v>0.97</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2">
      <c r="A7" s="15"/>
      <c r="B7" s="24">
        <v>2022</v>
      </c>
      <c r="C7" s="24">
        <v>142018</v>
      </c>
      <c r="D7" s="24">
        <v>46</v>
      </c>
      <c r="E7" s="24">
        <v>1</v>
      </c>
      <c r="F7" s="24">
        <v>0</v>
      </c>
      <c r="G7" s="24">
        <v>1</v>
      </c>
      <c r="H7" s="24" t="s">
        <v>93</v>
      </c>
      <c r="I7" s="24" t="s">
        <v>94</v>
      </c>
      <c r="J7" s="24" t="s">
        <v>95</v>
      </c>
      <c r="K7" s="24" t="s">
        <v>96</v>
      </c>
      <c r="L7" s="24" t="s">
        <v>97</v>
      </c>
      <c r="M7" s="24" t="s">
        <v>98</v>
      </c>
      <c r="N7" s="25" t="s">
        <v>99</v>
      </c>
      <c r="O7" s="25">
        <v>78.849999999999994</v>
      </c>
      <c r="P7" s="25">
        <v>97.58</v>
      </c>
      <c r="Q7" s="25">
        <v>2629</v>
      </c>
      <c r="R7" s="25">
        <v>388197</v>
      </c>
      <c r="S7" s="25">
        <v>100.81</v>
      </c>
      <c r="T7" s="25">
        <v>3850.78</v>
      </c>
      <c r="U7" s="25">
        <v>376161</v>
      </c>
      <c r="V7" s="25">
        <v>101.04</v>
      </c>
      <c r="W7" s="25">
        <v>3722.89</v>
      </c>
      <c r="X7" s="25">
        <v>118.34</v>
      </c>
      <c r="Y7" s="25">
        <v>112.81</v>
      </c>
      <c r="Z7" s="25">
        <v>116.01</v>
      </c>
      <c r="AA7" s="25">
        <v>114.89</v>
      </c>
      <c r="AB7" s="25">
        <v>109.44</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402.65</v>
      </c>
      <c r="AU7" s="25">
        <v>295.52999999999997</v>
      </c>
      <c r="AV7" s="25">
        <v>253.7</v>
      </c>
      <c r="AW7" s="25">
        <v>214.8</v>
      </c>
      <c r="AX7" s="25">
        <v>254.41</v>
      </c>
      <c r="AY7" s="25">
        <v>258.22000000000003</v>
      </c>
      <c r="AZ7" s="25">
        <v>250.03</v>
      </c>
      <c r="BA7" s="25">
        <v>239.45</v>
      </c>
      <c r="BB7" s="25">
        <v>246.01</v>
      </c>
      <c r="BC7" s="25">
        <v>228.89</v>
      </c>
      <c r="BD7" s="25">
        <v>252.29</v>
      </c>
      <c r="BE7" s="25">
        <v>211.91</v>
      </c>
      <c r="BF7" s="25">
        <v>210.33</v>
      </c>
      <c r="BG7" s="25">
        <v>207.04</v>
      </c>
      <c r="BH7" s="25">
        <v>214.67</v>
      </c>
      <c r="BI7" s="25">
        <v>212.99</v>
      </c>
      <c r="BJ7" s="25">
        <v>255.12</v>
      </c>
      <c r="BK7" s="25">
        <v>254.19</v>
      </c>
      <c r="BL7" s="25">
        <v>259.56</v>
      </c>
      <c r="BM7" s="25">
        <v>248.92</v>
      </c>
      <c r="BN7" s="25">
        <v>251.26</v>
      </c>
      <c r="BO7" s="25">
        <v>268.07</v>
      </c>
      <c r="BP7" s="25">
        <v>111.2</v>
      </c>
      <c r="BQ7" s="25">
        <v>105.96</v>
      </c>
      <c r="BR7" s="25">
        <v>109.19</v>
      </c>
      <c r="BS7" s="25">
        <v>109.04</v>
      </c>
      <c r="BT7" s="25">
        <v>103.3</v>
      </c>
      <c r="BU7" s="25">
        <v>109.12</v>
      </c>
      <c r="BV7" s="25">
        <v>107.42</v>
      </c>
      <c r="BW7" s="25">
        <v>105.07</v>
      </c>
      <c r="BX7" s="25">
        <v>107.54</v>
      </c>
      <c r="BY7" s="25">
        <v>101.93</v>
      </c>
      <c r="BZ7" s="25">
        <v>97.47</v>
      </c>
      <c r="CA7" s="25">
        <v>150.47999999999999</v>
      </c>
      <c r="CB7" s="25">
        <v>157.19999999999999</v>
      </c>
      <c r="CC7" s="25">
        <v>150.19999999999999</v>
      </c>
      <c r="CD7" s="25">
        <v>151.15</v>
      </c>
      <c r="CE7" s="25">
        <v>162.61000000000001</v>
      </c>
      <c r="CF7" s="25">
        <v>153.88</v>
      </c>
      <c r="CG7" s="25">
        <v>157.19</v>
      </c>
      <c r="CH7" s="25">
        <v>153.71</v>
      </c>
      <c r="CI7" s="25">
        <v>155.9</v>
      </c>
      <c r="CJ7" s="25">
        <v>162.47</v>
      </c>
      <c r="CK7" s="25">
        <v>174.75</v>
      </c>
      <c r="CL7" s="25">
        <v>46.41</v>
      </c>
      <c r="CM7" s="25">
        <v>45.28</v>
      </c>
      <c r="CN7" s="25">
        <v>45.53</v>
      </c>
      <c r="CO7" s="25">
        <v>44.85</v>
      </c>
      <c r="CP7" s="25">
        <v>44.28</v>
      </c>
      <c r="CQ7" s="25">
        <v>63.53</v>
      </c>
      <c r="CR7" s="25">
        <v>63.16</v>
      </c>
      <c r="CS7" s="25">
        <v>64.41</v>
      </c>
      <c r="CT7" s="25">
        <v>64.11</v>
      </c>
      <c r="CU7" s="25">
        <v>63.81</v>
      </c>
      <c r="CV7" s="25">
        <v>59.97</v>
      </c>
      <c r="CW7" s="25">
        <v>90.34</v>
      </c>
      <c r="CX7" s="25">
        <v>90.87</v>
      </c>
      <c r="CY7" s="25">
        <v>91.24</v>
      </c>
      <c r="CZ7" s="25">
        <v>91.3</v>
      </c>
      <c r="DA7" s="25">
        <v>91.39</v>
      </c>
      <c r="DB7" s="25">
        <v>91.58</v>
      </c>
      <c r="DC7" s="25">
        <v>91.48</v>
      </c>
      <c r="DD7" s="25">
        <v>91.64</v>
      </c>
      <c r="DE7" s="25">
        <v>92.09</v>
      </c>
      <c r="DF7" s="25">
        <v>91.76</v>
      </c>
      <c r="DG7" s="25">
        <v>89.76</v>
      </c>
      <c r="DH7" s="25">
        <v>58.21</v>
      </c>
      <c r="DI7" s="25">
        <v>58.55</v>
      </c>
      <c r="DJ7" s="25">
        <v>58.57</v>
      </c>
      <c r="DK7" s="25">
        <v>58.52</v>
      </c>
      <c r="DL7" s="25">
        <v>58.6</v>
      </c>
      <c r="DM7" s="25">
        <v>50.41</v>
      </c>
      <c r="DN7" s="25">
        <v>51.13</v>
      </c>
      <c r="DO7" s="25">
        <v>51.62</v>
      </c>
      <c r="DP7" s="25">
        <v>52.16</v>
      </c>
      <c r="DQ7" s="25">
        <v>52.59</v>
      </c>
      <c r="DR7" s="25">
        <v>51.51</v>
      </c>
      <c r="DS7" s="25">
        <v>35.35</v>
      </c>
      <c r="DT7" s="25">
        <v>37.35</v>
      </c>
      <c r="DU7" s="25">
        <v>38.58</v>
      </c>
      <c r="DV7" s="25">
        <v>39.74</v>
      </c>
      <c r="DW7" s="25">
        <v>40.79</v>
      </c>
      <c r="DX7" s="25">
        <v>20.36</v>
      </c>
      <c r="DY7" s="25">
        <v>22.41</v>
      </c>
      <c r="DZ7" s="25">
        <v>23.68</v>
      </c>
      <c r="EA7" s="25">
        <v>25.76</v>
      </c>
      <c r="EB7" s="25">
        <v>27.51</v>
      </c>
      <c r="EC7" s="25">
        <v>23.75</v>
      </c>
      <c r="ED7" s="25">
        <v>1.1000000000000001</v>
      </c>
      <c r="EE7" s="25">
        <v>0.89</v>
      </c>
      <c r="EF7" s="25">
        <v>0.97</v>
      </c>
      <c r="EG7" s="25">
        <v>1.29</v>
      </c>
      <c r="EH7" s="25">
        <v>0.97</v>
      </c>
      <c r="EI7" s="25">
        <v>0.75</v>
      </c>
      <c r="EJ7" s="25">
        <v>0.73</v>
      </c>
      <c r="EK7" s="25">
        <v>0.79</v>
      </c>
      <c r="EL7" s="25">
        <v>0.75</v>
      </c>
      <c r="EM7" s="25">
        <v>0.78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2023-12-05T00:52:16Z</dcterms:created>
  <dcterms:modified xsi:type="dcterms:W3CDTF">2024-02-27T02:12:37Z</dcterms:modified>
  <cp:category/>
</cp:coreProperties>
</file>