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4 横須賀市★　病院、水道、下水道\"/>
    </mc:Choice>
  </mc:AlternateContent>
  <workbookProtection workbookAlgorithmName="SHA-512" workbookHashValue="V1cXBZGk0fvJ+WFcyDlNuZto/ONaNRqMFujnRmk8kxiv1Ge5XnjaZ80RqfdwuqmJmHEzjtGEmEz6XiK5WT1iIg==" workbookSaltValue="Ahr2oeMGe9SFtLbLruXMxA==" workbookSpinCount="100000" lockStructure="1"/>
  <bookViews>
    <workbookView xWindow="0" yWindow="0" windowWidth="23040" windowHeight="830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GT80" i="4"/>
  <c r="FO80" i="4"/>
  <c r="EZ80" i="4"/>
  <c r="EK80" i="4"/>
  <c r="DV80" i="4"/>
  <c r="DG80" i="4"/>
  <c r="BX80" i="4"/>
  <c r="AT80" i="4"/>
  <c r="P80" i="4"/>
  <c r="LZ79" i="4"/>
  <c r="KV79" i="4"/>
  <c r="JB79" i="4"/>
  <c r="IM79" i="4"/>
  <c r="HX79" i="4"/>
  <c r="HI79" i="4"/>
  <c r="GT79" i="4"/>
  <c r="EZ79" i="4"/>
  <c r="DV79" i="4"/>
  <c r="BX79" i="4"/>
  <c r="BI79" i="4"/>
  <c r="AT79" i="4"/>
  <c r="AE79" i="4"/>
  <c r="P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IZ54" i="4"/>
  <c r="IZ32" i="4"/>
  <c r="BX54" i="4"/>
  <c r="FO78" i="4"/>
  <c r="FL54" i="4"/>
  <c r="FL32" i="4"/>
  <c r="BX32" i="4"/>
  <c r="BX78" i="4"/>
  <c r="MO78" i="4"/>
  <c r="MN54" i="4"/>
  <c r="MN32" i="4"/>
  <c r="C11" i="5"/>
  <c r="D11" i="5"/>
  <c r="E11" i="5"/>
  <c r="B11" i="5"/>
  <c r="GT78" i="4" l="1"/>
  <c r="GR54" i="4"/>
  <c r="GR32" i="4"/>
  <c r="P78" i="4"/>
  <c r="DG78" i="4"/>
  <c r="DD54" i="4"/>
  <c r="DD32" i="4"/>
  <c r="P54" i="4"/>
  <c r="KG78" i="4"/>
  <c r="KF54" i="4"/>
  <c r="KF32" i="4"/>
  <c r="P32" i="4"/>
  <c r="LZ78" i="4"/>
  <c r="LY54" i="4"/>
  <c r="LY32" i="4"/>
  <c r="EW32" i="4"/>
  <c r="IM78" i="4"/>
  <c r="IK54" i="4"/>
  <c r="IK32" i="4"/>
  <c r="EW54" i="4"/>
  <c r="EZ78" i="4"/>
  <c r="BI78" i="4"/>
  <c r="BI54" i="4"/>
  <c r="BI32" i="4"/>
  <c r="AT78" i="4"/>
  <c r="AT54" i="4"/>
  <c r="AT32" i="4"/>
  <c r="LK78" i="4"/>
  <c r="LJ54" i="4"/>
  <c r="LJ32" i="4"/>
  <c r="HV32" i="4"/>
  <c r="HX78" i="4"/>
  <c r="HV54" i="4"/>
  <c r="EK78" i="4"/>
  <c r="EH54" i="4"/>
  <c r="EH32" i="4"/>
  <c r="DV78" i="4"/>
  <c r="DS54" i="4"/>
  <c r="DS32" i="4"/>
  <c r="KU54" i="4"/>
  <c r="AE78" i="4"/>
  <c r="AE54" i="4"/>
  <c r="AE32" i="4"/>
  <c r="KV78" i="4"/>
  <c r="KU32" i="4"/>
  <c r="HI78" i="4"/>
  <c r="HG54" i="4"/>
  <c r="HG32" i="4"/>
</calcChain>
</file>

<file path=xl/sharedStrings.xml><?xml version="1.0" encoding="utf-8"?>
<sst xmlns="http://schemas.openxmlformats.org/spreadsheetml/2006/main" count="342" uniqueCount="191">
  <si>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</si>
  <si>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</si>
  <si>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</si>
  <si>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</si>
  <si>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</si>
  <si>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</si>
  <si>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</si>
  <si>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</si>
  <si>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</si>
  <si>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</si>
  <si>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</si>
  <si>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</si>
  <si>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</si>
  <si>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</si>
  <si>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</si>
  <si>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</si>
  <si>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</si>
  <si>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</si>
  <si>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</si>
  <si>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</si>
  <si>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</si>
  <si>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</si>
  <si>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</si>
  <si>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</si>
  <si>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</si>
  <si>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</si>
  <si>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</si>
  <si>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</si>
  <si>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</si>
  <si>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</si>
  <si>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</si>
  <si>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</si>
  <si>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</si>
  <si>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</si>
  <si>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</si>
  <si>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</si>
  <si>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</si>
  <si>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</si>
  <si>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</si>
  <si>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</si>
  <si>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</si>
  <si>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</si>
  <si>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</si>
  <si>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</si>
  <si>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</si>
  <si>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</si>
  <si>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</si>
  <si>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</si>
  <si>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</si>
  <si>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</si>
  <si>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</si>
  <si>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</si>
  <si>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</si>
  <si>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</si>
  <si>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</si>
  <si>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</si>
  <si>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</si>
  <si>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</si>
  <si>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</si>
  <si>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</si>
  <si>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</si>
  <si>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</si>
  <si>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</si>
  <si>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</si>
  <si>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</si>
  <si>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</si>
  <si>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</si>
  <si>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</si>
  <si>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</si>
  <si>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</si>
  <si>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</si>
  <si>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</si>
  <si>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</si>
  <si>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</si>
  <si>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</si>
  <si>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</si>
  <si>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</si>
  <si>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</si>
  <si>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</si>
  <si>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</si>
  <si>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</si>
  <si>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</si>
  <si>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</si>
  <si>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</si>
  <si>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</si>
  <si>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</si>
  <si>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</si>
  <si>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</si>
  <si>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</si>
  <si>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</si>
  <si>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</si>
  <si>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</si>
  <si>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</si>
  <si>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</si>
  <si>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</si>
  <si>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</si>
  <si>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</si>
  <si>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</si>
  <si>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</si>
  <si>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</si>
  <si>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</si>
  <si>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</si>
  <si>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</si>
  <si>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</si>
  <si>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</si>
  <si>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</si>
  <si>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</si>
  <si>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</si>
  <si>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</si>
  <si>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</si>
  <si>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</si>
  <si>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</si>
  <si>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</si>
  <si>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</si>
  <si>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</si>
  <si>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</si>
  <si>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</si>
  <si>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</si>
  <si>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</si>
  <si>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</si>
  <si>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</si>
  <si>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</si>
  <si>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</si>
  <si>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</si>
  <si>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</si>
  <si>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</si>
  <si>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</si>
  <si>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</si>
  <si>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</si>
  <si>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</si>
  <si>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</si>
  <si>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</si>
  <si>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</si>
  <si>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</si>
  <si>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</si>
  <si>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</si>
  <si>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</si>
  <si>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</si>
  <si>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</si>
  <si>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</si>
  <si>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</si>
  <si>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</si>
  <si>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</si>
  <si>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</si>
  <si>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</si>
  <si>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</si>
  <si>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</si>
  <si>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</si>
  <si>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</si>
  <si>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</si>
  <si>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</si>
  <si>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</si>
  <si>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</si>
  <si>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</si>
  <si>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</si>
  <si>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</si>
  <si>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</si>
  <si>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</si>
  <si>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</si>
  <si>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</si>
  <si>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</si>
  <si>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</si>
  <si>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</si>
  <si>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</si>
  <si>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</si>
  <si>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</si>
  <si>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</si>
  <si>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</si>
  <si>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</si>
  <si>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</si>
  <si>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市民病院</t>
  </si>
  <si>
    <t>当然財務</t>
  </si>
  <si>
    <t>病院事業</t>
  </si>
  <si>
    <t>一般病院</t>
  </si>
  <si>
    <t>400床以上～500床未満</t>
  </si>
  <si>
    <t>非設置</t>
  </si>
  <si>
    <t>指定管理者(利用料金制)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</si>
  <si>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</si>
  <si>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</si>
  <si>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</si>
  <si>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</si>
  <si>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</si>
  <si>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</si>
  <si>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</si>
  <si>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</si>
  <si>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</si>
  <si>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</si>
  <si>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地域医療支援病院、災害拠点病院の指定を受けるなど、三浦半島西側の拠点病院としての役割を担っています。</t>
    <phoneticPr fontId="5"/>
  </si>
  <si>
    <t>　「①有形固定資産減価償却率」は類似病院と同様に上昇傾向にあり、昭和59年３月に竣工した本館等の減価償却が進んでいること、高額医療機器の減価償却が終了したことなどにより、平均値を上回っています。
　「②器械備品減価償却率」は類似病院の平均値を上回っているものの、器械備品の更新は計画的に行っているため、例年とほぼ同水準で推移しています。
　「③１床当たり有形固定資産」は類似病院の平均を大きく下回っています。</t>
    <rPh sb="61" eb="63">
      <t>コウガク</t>
    </rPh>
    <rPh sb="63" eb="65">
      <t>イリョウ</t>
    </rPh>
    <rPh sb="65" eb="67">
      <t>キキ</t>
    </rPh>
    <rPh sb="68" eb="70">
      <t>ゲンカ</t>
    </rPh>
    <rPh sb="70" eb="72">
      <t>ショウキャク</t>
    </rPh>
    <rPh sb="73" eb="75">
      <t>シュウリョウ</t>
    </rPh>
    <phoneticPr fontId="5"/>
  </si>
  <si>
    <t>　「①経常収支比率」は、新型コロナウイルス感染症関連の補助金の減に伴い、医業外収益が減少したものの、職員給与費等の減により100％を上回っています。
　「②医業収支比率」は、患者数の減に伴ない医業収益が減少したものの、職員給与費の減などにより医業費用が減少したことにより平均値を上回りました。
　「③修正医業収支比率」は、職員給与費の減などにより前年度と比較して改善しているものの、医業収益に占める他会計負担金の割合が大きいため、類似病院の平均値を若干下回りました。
　「④病床利用率」は新型コロナウイルス感染症患者受入れ体制の確保を行ったこと及び未稼働病床が多いことになどにより類似病院の平均値を大きく下回っています。
　「⑤入院患者１人１日当たり収益」は、手術件数の減等により類似病院の平均値を下回っています。
　「⑥外来患者１人１日当たり収益」は立地による地域性の影響により、類似病院の平均値を下回っています。
　「⑦職員給与費対医業収益比率」は職員給与費の減少により改善しているものの、医業収益の減少が続いていることから、類似病院の平均値を上回っています。
　「⑧材料費対医業収益比率」は類似病院の平均値も下回っており、適切な水準を維持しています。
　「⑨累積欠損金比率」は前年度までの繰越欠損金の影響により、類似病院の平均値を大きく上回っています。</t>
    <rPh sb="48" eb="50">
      <t>レイワ</t>
    </rPh>
    <rPh sb="50" eb="52">
      <t>ショクイン</t>
    </rPh>
    <rPh sb="52" eb="54">
      <t>キュウヨ</t>
    </rPh>
    <rPh sb="54" eb="55">
      <t>ヒ</t>
    </rPh>
    <rPh sb="55" eb="56">
      <t>トウ</t>
    </rPh>
    <rPh sb="57" eb="58">
      <t>ゲン</t>
    </rPh>
    <rPh sb="66" eb="68">
      <t>ウワマワ</t>
    </rPh>
    <rPh sb="109" eb="111">
      <t>ショクイン</t>
    </rPh>
    <rPh sb="115" eb="116">
      <t>ゲン</t>
    </rPh>
    <rPh sb="135" eb="137">
      <t>ジンイン</t>
    </rPh>
    <rPh sb="137" eb="139">
      <t>ハイチ</t>
    </rPh>
    <rPh sb="140" eb="142">
      <t>ミナオ</t>
    </rPh>
    <rPh sb="143" eb="144">
      <t>トウ</t>
    </rPh>
    <rPh sb="147" eb="149">
      <t>キュウヨ</t>
    </rPh>
    <rPh sb="149" eb="150">
      <t>ヒ</t>
    </rPh>
    <rPh sb="151" eb="153">
      <t>サクゲン</t>
    </rPh>
    <rPh sb="153" eb="154">
      <t>トウ</t>
    </rPh>
    <rPh sb="157" eb="159">
      <t>イギョウ</t>
    </rPh>
    <rPh sb="159" eb="161">
      <t>ヒヨウ</t>
    </rPh>
    <rPh sb="161" eb="163">
      <t>ショクイン</t>
    </rPh>
    <rPh sb="163" eb="165">
      <t>キュウヨ</t>
    </rPh>
    <rPh sb="165" eb="166">
      <t>ヒ</t>
    </rPh>
    <rPh sb="167" eb="168">
      <t>ゲン</t>
    </rPh>
    <rPh sb="191" eb="193">
      <t>シュウセイ</t>
    </rPh>
    <rPh sb="199" eb="200">
      <t>タ</t>
    </rPh>
    <rPh sb="200" eb="202">
      <t>カイケイ</t>
    </rPh>
    <rPh sb="202" eb="204">
      <t>フタン</t>
    </rPh>
    <rPh sb="204" eb="205">
      <t>キン</t>
    </rPh>
    <rPh sb="213" eb="215">
      <t>ヒカク</t>
    </rPh>
    <rPh sb="217" eb="219">
      <t>ゾウカ</t>
    </rPh>
    <rPh sb="227" eb="229">
      <t>イギョウ</t>
    </rPh>
    <rPh sb="229" eb="231">
      <t>シュウエキ</t>
    </rPh>
    <rPh sb="232" eb="233">
      <t>シ</t>
    </rPh>
    <rPh sb="235" eb="237">
      <t>イッパン</t>
    </rPh>
    <rPh sb="237" eb="239">
      <t>カイケイ</t>
    </rPh>
    <rPh sb="242" eb="243">
      <t>ク</t>
    </rPh>
    <rPh sb="243" eb="244">
      <t>イ</t>
    </rPh>
    <rPh sb="272" eb="273">
      <t>オヨ</t>
    </rPh>
    <rPh sb="476" eb="478">
      <t>カイゼン</t>
    </rPh>
    <rPh sb="494" eb="495">
      <t>ツヅ</t>
    </rPh>
    <phoneticPr fontId="5"/>
  </si>
  <si>
    <t>　自治体病院として、救急医療や高度医療等の不採算部門の医療も担う中で、指定管理者制度（利用料金制）を導入し、経営の健全性の確保に努めてきましたが、新型コロナウイルス感染症等の影響で、医業収益の減少が続いています。
　今後は、施設の老朽化に伴う再整備の検討が必要となる時期の到来が見込まれますが、将来的な人口予測を踏まえながら、地域で担うべき医療や病院の規模を検討しつつ、持続可能な経営を確保するため、経営強化の取り組みを進めていきます。</t>
    <rPh sb="73" eb="75">
      <t>シンガタ</t>
    </rPh>
    <rPh sb="82" eb="85">
      <t>カンセンショウ</t>
    </rPh>
    <rPh sb="85" eb="86">
      <t>トウ</t>
    </rPh>
    <rPh sb="87" eb="89">
      <t>エイキョウ</t>
    </rPh>
    <rPh sb="91" eb="93">
      <t>イギョウ</t>
    </rPh>
    <rPh sb="93" eb="95">
      <t>シュウエキ</t>
    </rPh>
    <rPh sb="96" eb="98">
      <t>ゲンショウ</t>
    </rPh>
    <rPh sb="99" eb="100">
      <t>ツヅ</t>
    </rPh>
    <rPh sb="163" eb="165">
      <t>チイキ</t>
    </rPh>
    <rPh sb="166" eb="167">
      <t>ニナ</t>
    </rPh>
    <rPh sb="170" eb="172">
      <t>イリョウ</t>
    </rPh>
    <rPh sb="173" eb="175">
      <t>ビョウイン</t>
    </rPh>
    <rPh sb="176" eb="178">
      <t>キボ</t>
    </rPh>
    <rPh sb="179" eb="181">
      <t>ケントウ</t>
    </rPh>
    <rPh sb="185" eb="187">
      <t>ジゾク</t>
    </rPh>
    <rPh sb="187" eb="189">
      <t>カノウ</t>
    </rPh>
    <rPh sb="193" eb="195">
      <t>カクホ</t>
    </rPh>
    <rPh sb="200" eb="202">
      <t>ケイエイ</t>
    </rPh>
    <rPh sb="202" eb="204">
      <t>キョウカ</t>
    </rPh>
    <rPh sb="205" eb="206">
      <t>ト</t>
    </rPh>
    <rPh sb="207" eb="208">
      <t>ク</t>
    </rPh>
    <rPh sb="210" eb="21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</si>
</sst>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8"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22" fillId="0" borderId="5" xfId="2" applyFont="1" applyBorder="1" applyAlignment="1" applyProtection="1">
      <alignment horizontal="center" vertical="center" shrinkToFit="1"/>
      <protection locked="0"/>
    </xf>
    <xf numFmtId="0" fontId="22" fillId="0" borderId="6"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54.4</c:v>
                </c:pt>
                <c:pt idx="1">
                  <c:v>51.4</c:v>
                </c:pt>
                <c:pt idx="2">
                  <c:v>44.9</c:v>
                </c:pt>
                <c:pt idx="3">
                  <c:v>40.799999999999997</c:v>
                </c:pt>
                <c:pt idx="4">
                  <c:v>39.4</c:v>
                </c:pt>
              </c:numCache>
            </c:numRef>
          </c:val>
          <c:extLst>
            <c:ext xmlns:c16="http://schemas.microsoft.com/office/drawing/2014/chart" uri="{C3380CC4-5D6E-409C-BE32-E72D297353CC}">
              <c16:uniqueId val="{00000000-4008-4F09-A7F5-F4CB2F4CD4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4008-4F09-A7F5-F4CB2F4CD4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12404</c:v>
                </c:pt>
                <c:pt idx="1">
                  <c:v>12956</c:v>
                </c:pt>
                <c:pt idx="2">
                  <c:v>13978</c:v>
                </c:pt>
                <c:pt idx="3">
                  <c:v>13984</c:v>
                </c:pt>
                <c:pt idx="4">
                  <c:v>15218</c:v>
                </c:pt>
              </c:numCache>
            </c:numRef>
          </c:val>
          <c:extLst>
            <c:ext xmlns:c16="http://schemas.microsoft.com/office/drawing/2014/chart" uri="{C3380CC4-5D6E-409C-BE32-E72D297353CC}">
              <c16:uniqueId val="{00000000-0DB8-4DE3-9AF7-A2E92B52AE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0DB8-4DE3-9AF7-A2E92B52AE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56979</c:v>
                </c:pt>
                <c:pt idx="1">
                  <c:v>55025</c:v>
                </c:pt>
                <c:pt idx="2">
                  <c:v>60438</c:v>
                </c:pt>
                <c:pt idx="3">
                  <c:v>63214</c:v>
                </c:pt>
                <c:pt idx="4">
                  <c:v>63251</c:v>
                </c:pt>
              </c:numCache>
            </c:numRef>
          </c:val>
          <c:extLst>
            <c:ext xmlns:c16="http://schemas.microsoft.com/office/drawing/2014/chart" uri="{C3380CC4-5D6E-409C-BE32-E72D297353CC}">
              <c16:uniqueId val="{00000000-0EC2-4D7E-BD50-EC40393CBF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0EC2-4D7E-BD50-EC40393CBF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86.6</c:v>
                </c:pt>
                <c:pt idx="1">
                  <c:v>99.2</c:v>
                </c:pt>
                <c:pt idx="2">
                  <c:v>96.5</c:v>
                </c:pt>
                <c:pt idx="3">
                  <c:v>83.7</c:v>
                </c:pt>
                <c:pt idx="4">
                  <c:v>73.5</c:v>
                </c:pt>
              </c:numCache>
            </c:numRef>
          </c:val>
          <c:extLst>
            <c:ext xmlns:c16="http://schemas.microsoft.com/office/drawing/2014/chart" uri="{C3380CC4-5D6E-409C-BE32-E72D297353CC}">
              <c16:uniqueId val="{00000000-7971-401E-9426-604DD783A5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7971-401E-9426-604DD783A5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90.9</c:v>
                </c:pt>
                <c:pt idx="1">
                  <c:v>84.8</c:v>
                </c:pt>
                <c:pt idx="2">
                  <c:v>83.5</c:v>
                </c:pt>
                <c:pt idx="3">
                  <c:v>83.3</c:v>
                </c:pt>
                <c:pt idx="4">
                  <c:v>86.1</c:v>
                </c:pt>
              </c:numCache>
            </c:numRef>
          </c:val>
          <c:extLst>
            <c:ext xmlns:c16="http://schemas.microsoft.com/office/drawing/2014/chart" uri="{C3380CC4-5D6E-409C-BE32-E72D297353CC}">
              <c16:uniqueId val="{00000000-A96B-488D-884F-2566BAA861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A96B-488D-884F-2566BAA861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95.5</c:v>
                </c:pt>
                <c:pt idx="1">
                  <c:v>89.4</c:v>
                </c:pt>
                <c:pt idx="2">
                  <c:v>88.4</c:v>
                </c:pt>
                <c:pt idx="3">
                  <c:v>88.3</c:v>
                </c:pt>
                <c:pt idx="4">
                  <c:v>91.5</c:v>
                </c:pt>
              </c:numCache>
            </c:numRef>
          </c:val>
          <c:extLst>
            <c:ext xmlns:c16="http://schemas.microsoft.com/office/drawing/2014/chart" uri="{C3380CC4-5D6E-409C-BE32-E72D297353CC}">
              <c16:uniqueId val="{00000000-F908-4952-A80C-67BB583000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F908-4952-A80C-67BB583000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99.4</c:v>
                </c:pt>
                <c:pt idx="1">
                  <c:v>93.7</c:v>
                </c:pt>
                <c:pt idx="2">
                  <c:v>107.7</c:v>
                </c:pt>
                <c:pt idx="3">
                  <c:v>114.3</c:v>
                </c:pt>
                <c:pt idx="4">
                  <c:v>111.4</c:v>
                </c:pt>
              </c:numCache>
            </c:numRef>
          </c:val>
          <c:extLst>
            <c:ext xmlns:c16="http://schemas.microsoft.com/office/drawing/2014/chart" uri="{C3380CC4-5D6E-409C-BE32-E72D297353CC}">
              <c16:uniqueId val="{00000000-0163-45B4-ACEB-DC71862ED0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163-45B4-ACEB-DC71862ED0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c:v>
                </c:pt>
                <c:pt idx="1">
                  <c:v>72</c:v>
                </c:pt>
                <c:pt idx="2">
                  <c:v>74.099999999999994</c:v>
                </c:pt>
                <c:pt idx="3">
                  <c:v>76.2</c:v>
                </c:pt>
                <c:pt idx="4">
                  <c:v>78.099999999999994</c:v>
                </c:pt>
              </c:numCache>
            </c:numRef>
          </c:val>
          <c:extLst>
            <c:ext xmlns:c16="http://schemas.microsoft.com/office/drawing/2014/chart" uri="{C3380CC4-5D6E-409C-BE32-E72D297353CC}">
              <c16:uniqueId val="{00000000-DE4C-4019-A4B1-74ED0876C6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DE4C-4019-A4B1-74ED0876C6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76.3</c:v>
                </c:pt>
                <c:pt idx="1">
                  <c:v>78.900000000000006</c:v>
                </c:pt>
                <c:pt idx="2">
                  <c:v>81</c:v>
                </c:pt>
                <c:pt idx="3">
                  <c:v>82.9</c:v>
                </c:pt>
                <c:pt idx="4">
                  <c:v>82.9</c:v>
                </c:pt>
              </c:numCache>
            </c:numRef>
          </c:val>
          <c:extLst>
            <c:ext xmlns:c16="http://schemas.microsoft.com/office/drawing/2014/chart" uri="{C3380CC4-5D6E-409C-BE32-E72D297353CC}">
              <c16:uniqueId val="{00000000-A5DB-415A-A84F-AD32CFDE22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A5DB-415A-A84F-AD32CFDE22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32733147</c:v>
                </c:pt>
                <c:pt idx="1">
                  <c:v>33106585</c:v>
                </c:pt>
                <c:pt idx="2">
                  <c:v>33634259</c:v>
                </c:pt>
                <c:pt idx="3">
                  <c:v>33983846</c:v>
                </c:pt>
                <c:pt idx="4">
                  <c:v>34316189</c:v>
                </c:pt>
              </c:numCache>
            </c:numRef>
          </c:val>
          <c:extLst>
            <c:ext xmlns:c16="http://schemas.microsoft.com/office/drawing/2014/chart" uri="{C3380CC4-5D6E-409C-BE32-E72D297353CC}">
              <c16:uniqueId val="{00000000-C53A-4628-9442-F07D9A508D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53A-4628-9442-F07D9A508D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c:v>
                </c:pt>
                <c:pt idx="1">
                  <c:v>23.5</c:v>
                </c:pt>
                <c:pt idx="2">
                  <c:v>22.7</c:v>
                </c:pt>
                <c:pt idx="3">
                  <c:v>23.6</c:v>
                </c:pt>
                <c:pt idx="4">
                  <c:v>23.6</c:v>
                </c:pt>
              </c:numCache>
            </c:numRef>
          </c:val>
          <c:extLst>
            <c:ext xmlns:c16="http://schemas.microsoft.com/office/drawing/2014/chart" uri="{C3380CC4-5D6E-409C-BE32-E72D297353CC}">
              <c16:uniqueId val="{00000000-DFC9-437E-A850-23FEF1FE46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FC9-437E-A850-23FEF1FE46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53.1</c:v>
                </c:pt>
                <c:pt idx="1">
                  <c:v>58.5</c:v>
                </c:pt>
                <c:pt idx="2">
                  <c:v>61.5</c:v>
                </c:pt>
                <c:pt idx="3">
                  <c:v>60.4</c:v>
                </c:pt>
                <c:pt idx="4">
                  <c:v>56.1</c:v>
                </c:pt>
              </c:numCache>
            </c:numRef>
          </c:val>
          <c:extLst>
            <c:ext xmlns:c16="http://schemas.microsoft.com/office/drawing/2014/chart" uri="{C3380CC4-5D6E-409C-BE32-E72D297353CC}">
              <c16:uniqueId val="{00000000-1915-490B-BD09-4057726BEC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1915-490B-BD09-4057726BEC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H76" zoomScale="110" zoomScaleNormal="110" zoomScaleSheetLayoutView="70" workbookViewId="0">
      <selection activeCell="NN91" sqref="NN9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神奈川県横須賀市　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155" t="s">
        <v>9</v>
      </c>
      <c r="NK7" s="156"/>
      <c r="NL7" s="156"/>
      <c r="NM7" s="156"/>
      <c r="NN7" s="156"/>
      <c r="NO7" s="156"/>
      <c r="NP7" s="156"/>
      <c r="NQ7" s="156"/>
      <c r="NR7" s="156"/>
      <c r="NS7" s="156"/>
      <c r="NT7" s="156"/>
      <c r="NU7" s="156"/>
      <c r="NV7" s="156"/>
      <c r="NW7" s="157"/>
      <c r="NX7" s="3"/>
    </row>
    <row r="8" spans="1:388" ht="18.75" customHeight="1">
      <c r="A8" s="2"/>
      <c r="B8" s="135" t="str">
        <f>データ!K6</f>
        <v>当然財務</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400床以上～500床未満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19">
        <f>データ!Z6</f>
        <v>476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51" t="s">
        <v>10</v>
      </c>
      <c r="NK8" s="152"/>
      <c r="NL8" s="145" t="s">
        <v>11</v>
      </c>
      <c r="NM8" s="145"/>
      <c r="NN8" s="145"/>
      <c r="NO8" s="145"/>
      <c r="NP8" s="145"/>
      <c r="NQ8" s="145"/>
      <c r="NR8" s="145"/>
      <c r="NS8" s="145"/>
      <c r="NT8" s="145"/>
      <c r="NU8" s="145"/>
      <c r="NV8" s="145"/>
      <c r="NW8" s="146"/>
      <c r="NX8" s="3"/>
    </row>
    <row r="9" spans="1:388" ht="18.75" customHeight="1">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7" t="s">
        <v>20</v>
      </c>
      <c r="NK9" s="148"/>
      <c r="NL9" s="149" t="s">
        <v>21</v>
      </c>
      <c r="NM9" s="149"/>
      <c r="NN9" s="149"/>
      <c r="NO9" s="149"/>
      <c r="NP9" s="149"/>
      <c r="NQ9" s="149"/>
      <c r="NR9" s="149"/>
      <c r="NS9" s="149"/>
      <c r="NT9" s="149"/>
      <c r="NU9" s="149"/>
      <c r="NV9" s="149"/>
      <c r="NW9" s="150"/>
      <c r="NX9" s="3"/>
    </row>
    <row r="10" spans="1:388" ht="18.75" customHeight="1">
      <c r="A10" s="2"/>
      <c r="B10" s="135" t="str">
        <f>データ!P6</f>
        <v>指定管理者(利用料金制)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19">
        <f>データ!Q6</f>
        <v>29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5" t="str">
        <f>データ!R6</f>
        <v>対象</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ド 透 I 訓 ガ</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救 臨 感 災 地 輪</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482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3" t="s">
        <v>22</v>
      </c>
      <c r="NK10" s="144"/>
      <c r="NL10" s="138" t="s">
        <v>23</v>
      </c>
      <c r="NM10" s="138"/>
      <c r="NN10" s="138"/>
      <c r="NO10" s="138"/>
      <c r="NP10" s="138"/>
      <c r="NQ10" s="138"/>
      <c r="NR10" s="138"/>
      <c r="NS10" s="138"/>
      <c r="NT10" s="138"/>
      <c r="NU10" s="138"/>
      <c r="NV10" s="138"/>
      <c r="NW10" s="139"/>
      <c r="NX10" s="3"/>
    </row>
    <row r="11" spans="1:388" ht="18.75" customHeight="1">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FZ11" s="140" t="s">
        <v>28</v>
      </c>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2"/>
      <c r="ID11" s="140" t="s">
        <v>29</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30</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31</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5"/>
      <c r="NJ11" s="3"/>
      <c r="NK11" s="3"/>
      <c r="NL11" s="3"/>
      <c r="NM11" s="3"/>
      <c r="NN11" s="3"/>
      <c r="NO11" s="3"/>
      <c r="NP11" s="3"/>
      <c r="NQ11" s="3"/>
      <c r="NR11" s="3"/>
      <c r="NS11" s="3"/>
      <c r="NT11" s="3"/>
      <c r="NU11" s="3"/>
      <c r="NV11" s="3"/>
      <c r="NW11" s="3"/>
      <c r="NX11" s="3"/>
    </row>
    <row r="12" spans="1:388" ht="18.75" customHeight="1">
      <c r="A12" s="2"/>
      <c r="B12" s="119">
        <f>データ!U6</f>
        <v>388197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26943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5" t="str">
        <f>データ!W6</f>
        <v>非該当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非該当</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FZ12" s="135" t="str">
        <f>データ!Y6</f>
        <v>７：１</v>
      </c>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7"/>
      <c r="ID12" s="119">
        <f>データ!AF6</f>
        <v>250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5"/>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5"/>
      <c r="NJ13" s="6"/>
      <c r="NK13" s="6"/>
      <c r="NL13" s="6"/>
      <c r="NM13" s="6"/>
      <c r="NN13" s="6"/>
      <c r="NO13" s="6"/>
      <c r="NP13" s="6"/>
      <c r="NQ13" s="6"/>
      <c r="NR13" s="6"/>
      <c r="NS13" s="6"/>
      <c r="NT13" s="6"/>
      <c r="NU13" s="6"/>
      <c r="NV13" s="6"/>
      <c r="NW13" s="6"/>
      <c r="NX13" s="6"/>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5"/>
      <c r="NJ14" s="90" t="s">
        <v>34</v>
      </c>
      <c r="NK14" s="90"/>
      <c r="NL14" s="90"/>
      <c r="NM14" s="90"/>
      <c r="NN14" s="90"/>
      <c r="NO14" s="90"/>
      <c r="NP14" s="90"/>
      <c r="NQ14" s="90"/>
      <c r="NR14" s="90"/>
      <c r="NS14" s="90"/>
      <c r="NT14" s="90"/>
      <c r="NU14" s="90"/>
      <c r="NV14" s="90"/>
      <c r="NW14" s="90"/>
      <c r="NX14" s="9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3" t="s">
        <v>36</v>
      </c>
      <c r="NK16" s="124"/>
      <c r="NL16" s="124"/>
      <c r="NM16" s="124"/>
      <c r="NN16" s="125"/>
      <c r="NO16" s="126" t="s">
        <v>37</v>
      </c>
      <c r="NP16" s="127"/>
      <c r="NQ16" s="127"/>
      <c r="NR16" s="127"/>
      <c r="NS16" s="128"/>
      <c r="NT16" s="126" t="s">
        <v>38</v>
      </c>
      <c r="NU16" s="127"/>
      <c r="NV16" s="127"/>
      <c r="NW16" s="127"/>
      <c r="NX16" s="128"/>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2" t="s">
        <v>39</v>
      </c>
      <c r="NK17" s="133"/>
      <c r="NL17" s="133"/>
      <c r="NM17" s="133"/>
      <c r="NN17" s="134"/>
      <c r="NO17" s="129"/>
      <c r="NP17" s="130"/>
      <c r="NQ17" s="130"/>
      <c r="NR17" s="130"/>
      <c r="NS17" s="131"/>
      <c r="NT17" s="129"/>
      <c r="NU17" s="130"/>
      <c r="NV17" s="130"/>
      <c r="NW17" s="130"/>
      <c r="NX17" s="13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15" t="s">
        <v>69</v>
      </c>
      <c r="NU18" s="116"/>
      <c r="NV18" s="116"/>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17"/>
      <c r="NU19" s="118"/>
      <c r="NV19" s="118"/>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187</v>
      </c>
      <c r="NK22" s="105"/>
      <c r="NL22" s="105"/>
      <c r="NM22" s="105"/>
      <c r="NN22" s="105"/>
      <c r="NO22" s="105"/>
      <c r="NP22" s="105"/>
      <c r="NQ22" s="105"/>
      <c r="NR22" s="105"/>
      <c r="NS22" s="105"/>
      <c r="NT22" s="105"/>
      <c r="NU22" s="105"/>
      <c r="NV22" s="105"/>
      <c r="NW22" s="105"/>
      <c r="NX22" s="106"/>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c r="A33" s="2"/>
      <c r="B33" s="14"/>
      <c r="D33" s="2"/>
      <c r="E33" s="2"/>
      <c r="F33" s="2"/>
      <c r="G33" s="65" t="s">
        <v>58</v>
      </c>
      <c r="H33" s="65"/>
      <c r="I33" s="65"/>
      <c r="J33" s="65"/>
      <c r="K33" s="65"/>
      <c r="L33" s="65"/>
      <c r="M33" s="65"/>
      <c r="N33" s="65"/>
      <c r="O33" s="65"/>
      <c r="P33" s="69">
        <f>データ!AI7</f>
        <v>99.4</v>
      </c>
      <c r="Q33" s="70"/>
      <c r="R33" s="70"/>
      <c r="S33" s="70"/>
      <c r="T33" s="70"/>
      <c r="U33" s="70"/>
      <c r="V33" s="70"/>
      <c r="W33" s="70"/>
      <c r="X33" s="70"/>
      <c r="Y33" s="70"/>
      <c r="Z33" s="70"/>
      <c r="AA33" s="70"/>
      <c r="AB33" s="70"/>
      <c r="AC33" s="70"/>
      <c r="AD33" s="71"/>
      <c r="AE33" s="69">
        <f>データ!AJ7</f>
        <v>93.7</v>
      </c>
      <c r="AF33" s="70"/>
      <c r="AG33" s="70"/>
      <c r="AH33" s="70"/>
      <c r="AI33" s="70"/>
      <c r="AJ33" s="70"/>
      <c r="AK33" s="70"/>
      <c r="AL33" s="70"/>
      <c r="AM33" s="70"/>
      <c r="AN33" s="70"/>
      <c r="AO33" s="70"/>
      <c r="AP33" s="70"/>
      <c r="AQ33" s="70"/>
      <c r="AR33" s="70"/>
      <c r="AS33" s="71"/>
      <c r="AT33" s="69">
        <f>データ!AK7</f>
        <v>107.7</v>
      </c>
      <c r="AU33" s="70"/>
      <c r="AV33" s="70"/>
      <c r="AW33" s="70"/>
      <c r="AX33" s="70"/>
      <c r="AY33" s="70"/>
      <c r="AZ33" s="70"/>
      <c r="BA33" s="70"/>
      <c r="BB33" s="70"/>
      <c r="BC33" s="70"/>
      <c r="BD33" s="70"/>
      <c r="BE33" s="70"/>
      <c r="BF33" s="70"/>
      <c r="BG33" s="70"/>
      <c r="BH33" s="71"/>
      <c r="BI33" s="69">
        <f>データ!AL7</f>
        <v>114.3</v>
      </c>
      <c r="BJ33" s="70"/>
      <c r="BK33" s="70"/>
      <c r="BL33" s="70"/>
      <c r="BM33" s="70"/>
      <c r="BN33" s="70"/>
      <c r="BO33" s="70"/>
      <c r="BP33" s="70"/>
      <c r="BQ33" s="70"/>
      <c r="BR33" s="70"/>
      <c r="BS33" s="70"/>
      <c r="BT33" s="70"/>
      <c r="BU33" s="70"/>
      <c r="BV33" s="70"/>
      <c r="BW33" s="71"/>
      <c r="BX33" s="69">
        <f>データ!AM7</f>
        <v>111.4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95.5</v>
      </c>
      <c r="DE33" s="70"/>
      <c r="DF33" s="70"/>
      <c r="DG33" s="70"/>
      <c r="DH33" s="70"/>
      <c r="DI33" s="70"/>
      <c r="DJ33" s="70"/>
      <c r="DK33" s="70"/>
      <c r="DL33" s="70"/>
      <c r="DM33" s="70"/>
      <c r="DN33" s="70"/>
      <c r="DO33" s="70"/>
      <c r="DP33" s="70"/>
      <c r="DQ33" s="70"/>
      <c r="DR33" s="71"/>
      <c r="DS33" s="69">
        <f>データ!AU7</f>
        <v>89.4</v>
      </c>
      <c r="DT33" s="70"/>
      <c r="DU33" s="70"/>
      <c r="DV33" s="70"/>
      <c r="DW33" s="70"/>
      <c r="DX33" s="70"/>
      <c r="DY33" s="70"/>
      <c r="DZ33" s="70"/>
      <c r="EA33" s="70"/>
      <c r="EB33" s="70"/>
      <c r="EC33" s="70"/>
      <c r="ED33" s="70"/>
      <c r="EE33" s="70"/>
      <c r="EF33" s="70"/>
      <c r="EG33" s="71"/>
      <c r="EH33" s="69">
        <f>データ!AV7</f>
        <v>88.4</v>
      </c>
      <c r="EI33" s="70"/>
      <c r="EJ33" s="70"/>
      <c r="EK33" s="70"/>
      <c r="EL33" s="70"/>
      <c r="EM33" s="70"/>
      <c r="EN33" s="70"/>
      <c r="EO33" s="70"/>
      <c r="EP33" s="70"/>
      <c r="EQ33" s="70"/>
      <c r="ER33" s="70"/>
      <c r="ES33" s="70"/>
      <c r="ET33" s="70"/>
      <c r="EU33" s="70"/>
      <c r="EV33" s="71"/>
      <c r="EW33" s="69">
        <f>データ!AW7</f>
        <v>88.3</v>
      </c>
      <c r="EX33" s="70"/>
      <c r="EY33" s="70"/>
      <c r="EZ33" s="70"/>
      <c r="FA33" s="70"/>
      <c r="FB33" s="70"/>
      <c r="FC33" s="70"/>
      <c r="FD33" s="70"/>
      <c r="FE33" s="70"/>
      <c r="FF33" s="70"/>
      <c r="FG33" s="70"/>
      <c r="FH33" s="70"/>
      <c r="FI33" s="70"/>
      <c r="FJ33" s="70"/>
      <c r="FK33" s="71"/>
      <c r="FL33" s="69">
        <f>データ!AX7</f>
        <v>91.5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90.9</v>
      </c>
      <c r="GS33" s="70"/>
      <c r="GT33" s="70"/>
      <c r="GU33" s="70"/>
      <c r="GV33" s="70"/>
      <c r="GW33" s="70"/>
      <c r="GX33" s="70"/>
      <c r="GY33" s="70"/>
      <c r="GZ33" s="70"/>
      <c r="HA33" s="70"/>
      <c r="HB33" s="70"/>
      <c r="HC33" s="70"/>
      <c r="HD33" s="70"/>
      <c r="HE33" s="70"/>
      <c r="HF33" s="71"/>
      <c r="HG33" s="69">
        <f>データ!BF7</f>
        <v>84.8</v>
      </c>
      <c r="HH33" s="70"/>
      <c r="HI33" s="70"/>
      <c r="HJ33" s="70"/>
      <c r="HK33" s="70"/>
      <c r="HL33" s="70"/>
      <c r="HM33" s="70"/>
      <c r="HN33" s="70"/>
      <c r="HO33" s="70"/>
      <c r="HP33" s="70"/>
      <c r="HQ33" s="70"/>
      <c r="HR33" s="70"/>
      <c r="HS33" s="70"/>
      <c r="HT33" s="70"/>
      <c r="HU33" s="71"/>
      <c r="HV33" s="69">
        <f>データ!BG7</f>
        <v>83.5</v>
      </c>
      <c r="HW33" s="70"/>
      <c r="HX33" s="70"/>
      <c r="HY33" s="70"/>
      <c r="HZ33" s="70"/>
      <c r="IA33" s="70"/>
      <c r="IB33" s="70"/>
      <c r="IC33" s="70"/>
      <c r="ID33" s="70"/>
      <c r="IE33" s="70"/>
      <c r="IF33" s="70"/>
      <c r="IG33" s="70"/>
      <c r="IH33" s="70"/>
      <c r="II33" s="70"/>
      <c r="IJ33" s="71"/>
      <c r="IK33" s="69">
        <f>データ!BH7</f>
        <v>83.3</v>
      </c>
      <c r="IL33" s="70"/>
      <c r="IM33" s="70"/>
      <c r="IN33" s="70"/>
      <c r="IO33" s="70"/>
      <c r="IP33" s="70"/>
      <c r="IQ33" s="70"/>
      <c r="IR33" s="70"/>
      <c r="IS33" s="70"/>
      <c r="IT33" s="70"/>
      <c r="IU33" s="70"/>
      <c r="IV33" s="70"/>
      <c r="IW33" s="70"/>
      <c r="IX33" s="70"/>
      <c r="IY33" s="71"/>
      <c r="IZ33" s="69">
        <f>データ!BI7</f>
        <v>86.1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54.4</v>
      </c>
      <c r="KG33" s="70"/>
      <c r="KH33" s="70"/>
      <c r="KI33" s="70"/>
      <c r="KJ33" s="70"/>
      <c r="KK33" s="70"/>
      <c r="KL33" s="70"/>
      <c r="KM33" s="70"/>
      <c r="KN33" s="70"/>
      <c r="KO33" s="70"/>
      <c r="KP33" s="70"/>
      <c r="KQ33" s="70"/>
      <c r="KR33" s="70"/>
      <c r="KS33" s="70"/>
      <c r="KT33" s="71"/>
      <c r="KU33" s="69">
        <f>データ!BQ7</f>
        <v>51.4</v>
      </c>
      <c r="KV33" s="70"/>
      <c r="KW33" s="70"/>
      <c r="KX33" s="70"/>
      <c r="KY33" s="70"/>
      <c r="KZ33" s="70"/>
      <c r="LA33" s="70"/>
      <c r="LB33" s="70"/>
      <c r="LC33" s="70"/>
      <c r="LD33" s="70"/>
      <c r="LE33" s="70"/>
      <c r="LF33" s="70"/>
      <c r="LG33" s="70"/>
      <c r="LH33" s="70"/>
      <c r="LI33" s="71"/>
      <c r="LJ33" s="69">
        <f>データ!BR7</f>
        <v>44.9</v>
      </c>
      <c r="LK33" s="70"/>
      <c r="LL33" s="70"/>
      <c r="LM33" s="70"/>
      <c r="LN33" s="70"/>
      <c r="LO33" s="70"/>
      <c r="LP33" s="70"/>
      <c r="LQ33" s="70"/>
      <c r="LR33" s="70"/>
      <c r="LS33" s="70"/>
      <c r="LT33" s="70"/>
      <c r="LU33" s="70"/>
      <c r="LV33" s="70"/>
      <c r="LW33" s="70"/>
      <c r="LX33" s="71"/>
      <c r="LY33" s="69">
        <f>データ!BS7</f>
        <v>40.799999999999997</v>
      </c>
      <c r="LZ33" s="70"/>
      <c r="MA33" s="70"/>
      <c r="MB33" s="70"/>
      <c r="MC33" s="70"/>
      <c r="MD33" s="70"/>
      <c r="ME33" s="70"/>
      <c r="MF33" s="70"/>
      <c r="MG33" s="70"/>
      <c r="MH33" s="70"/>
      <c r="MI33" s="70"/>
      <c r="MJ33" s="70"/>
      <c r="MK33" s="70"/>
      <c r="ML33" s="70"/>
      <c r="MM33" s="71"/>
      <c r="MN33" s="69">
        <f>データ!BT7</f>
        <v>39.4</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6.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189</v>
      </c>
      <c r="NK39" s="93"/>
      <c r="NL39" s="93"/>
      <c r="NM39" s="93"/>
      <c r="NN39" s="93"/>
      <c r="NO39" s="93"/>
      <c r="NP39" s="93"/>
      <c r="NQ39" s="93"/>
      <c r="NR39" s="93"/>
      <c r="NS39" s="93"/>
      <c r="NT39" s="93"/>
      <c r="NU39" s="93"/>
      <c r="NV39" s="93"/>
      <c r="NW39" s="93"/>
      <c r="NX39" s="94"/>
      <c r="OC39" s="16" t="s">
        <v>68</v>
      </c>
    </row>
    <row r="40" spans="1:393" ht="16.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6.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6.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6.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6.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6.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6.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6.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6.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6.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6.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6.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8" t="s">
        <v>188</v>
      </c>
      <c r="NK54" s="99"/>
      <c r="NL54" s="99"/>
      <c r="NM54" s="99"/>
      <c r="NN54" s="99"/>
      <c r="NO54" s="99"/>
      <c r="NP54" s="99"/>
      <c r="NQ54" s="99"/>
      <c r="NR54" s="99"/>
      <c r="NS54" s="99"/>
      <c r="NT54" s="99"/>
      <c r="NU54" s="99"/>
      <c r="NV54" s="99"/>
      <c r="NW54" s="99"/>
      <c r="NX54" s="100"/>
      <c r="OC54" s="16" t="s">
        <v>84</v>
      </c>
    </row>
    <row r="55" spans="1:393" ht="13.5" customHeight="1">
      <c r="A55" s="2"/>
      <c r="B55" s="14"/>
      <c r="C55" s="2"/>
      <c r="D55" s="2"/>
      <c r="E55" s="2"/>
      <c r="F55" s="2"/>
      <c r="G55" s="65" t="s">
        <v>58</v>
      </c>
      <c r="H55" s="65"/>
      <c r="I55" s="65"/>
      <c r="J55" s="65"/>
      <c r="K55" s="65"/>
      <c r="L55" s="65"/>
      <c r="M55" s="65"/>
      <c r="N55" s="65"/>
      <c r="O55" s="65"/>
      <c r="P55" s="66">
        <f>データ!CA7</f>
        <v>56979</v>
      </c>
      <c r="Q55" s="67"/>
      <c r="R55" s="67"/>
      <c r="S55" s="67"/>
      <c r="T55" s="67"/>
      <c r="U55" s="67"/>
      <c r="V55" s="67"/>
      <c r="W55" s="67"/>
      <c r="X55" s="67"/>
      <c r="Y55" s="67"/>
      <c r="Z55" s="67"/>
      <c r="AA55" s="67"/>
      <c r="AB55" s="67"/>
      <c r="AC55" s="67"/>
      <c r="AD55" s="68"/>
      <c r="AE55" s="66">
        <f>データ!CB7</f>
        <v>55025</v>
      </c>
      <c r="AF55" s="67"/>
      <c r="AG55" s="67"/>
      <c r="AH55" s="67"/>
      <c r="AI55" s="67"/>
      <c r="AJ55" s="67"/>
      <c r="AK55" s="67"/>
      <c r="AL55" s="67"/>
      <c r="AM55" s="67"/>
      <c r="AN55" s="67"/>
      <c r="AO55" s="67"/>
      <c r="AP55" s="67"/>
      <c r="AQ55" s="67"/>
      <c r="AR55" s="67"/>
      <c r="AS55" s="68"/>
      <c r="AT55" s="66">
        <f>データ!CC7</f>
        <v>60438</v>
      </c>
      <c r="AU55" s="67"/>
      <c r="AV55" s="67"/>
      <c r="AW55" s="67"/>
      <c r="AX55" s="67"/>
      <c r="AY55" s="67"/>
      <c r="AZ55" s="67"/>
      <c r="BA55" s="67"/>
      <c r="BB55" s="67"/>
      <c r="BC55" s="67"/>
      <c r="BD55" s="67"/>
      <c r="BE55" s="67"/>
      <c r="BF55" s="67"/>
      <c r="BG55" s="67"/>
      <c r="BH55" s="68"/>
      <c r="BI55" s="66">
        <f>データ!CD7</f>
        <v>63214</v>
      </c>
      <c r="BJ55" s="67"/>
      <c r="BK55" s="67"/>
      <c r="BL55" s="67"/>
      <c r="BM55" s="67"/>
      <c r="BN55" s="67"/>
      <c r="BO55" s="67"/>
      <c r="BP55" s="67"/>
      <c r="BQ55" s="67"/>
      <c r="BR55" s="67"/>
      <c r="BS55" s="67"/>
      <c r="BT55" s="67"/>
      <c r="BU55" s="67"/>
      <c r="BV55" s="67"/>
      <c r="BW55" s="68"/>
      <c r="BX55" s="66">
        <f>データ!CE7</f>
        <v>63251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12404</v>
      </c>
      <c r="DE55" s="67"/>
      <c r="DF55" s="67"/>
      <c r="DG55" s="67"/>
      <c r="DH55" s="67"/>
      <c r="DI55" s="67"/>
      <c r="DJ55" s="67"/>
      <c r="DK55" s="67"/>
      <c r="DL55" s="67"/>
      <c r="DM55" s="67"/>
      <c r="DN55" s="67"/>
      <c r="DO55" s="67"/>
      <c r="DP55" s="67"/>
      <c r="DQ55" s="67"/>
      <c r="DR55" s="68"/>
      <c r="DS55" s="66">
        <f>データ!CM7</f>
        <v>12956</v>
      </c>
      <c r="DT55" s="67"/>
      <c r="DU55" s="67"/>
      <c r="DV55" s="67"/>
      <c r="DW55" s="67"/>
      <c r="DX55" s="67"/>
      <c r="DY55" s="67"/>
      <c r="DZ55" s="67"/>
      <c r="EA55" s="67"/>
      <c r="EB55" s="67"/>
      <c r="EC55" s="67"/>
      <c r="ED55" s="67"/>
      <c r="EE55" s="67"/>
      <c r="EF55" s="67"/>
      <c r="EG55" s="68"/>
      <c r="EH55" s="66">
        <f>データ!CN7</f>
        <v>13978</v>
      </c>
      <c r="EI55" s="67"/>
      <c r="EJ55" s="67"/>
      <c r="EK55" s="67"/>
      <c r="EL55" s="67"/>
      <c r="EM55" s="67"/>
      <c r="EN55" s="67"/>
      <c r="EO55" s="67"/>
      <c r="EP55" s="67"/>
      <c r="EQ55" s="67"/>
      <c r="ER55" s="67"/>
      <c r="ES55" s="67"/>
      <c r="ET55" s="67"/>
      <c r="EU55" s="67"/>
      <c r="EV55" s="68"/>
      <c r="EW55" s="66">
        <f>データ!CO7</f>
        <v>13984</v>
      </c>
      <c r="EX55" s="67"/>
      <c r="EY55" s="67"/>
      <c r="EZ55" s="67"/>
      <c r="FA55" s="67"/>
      <c r="FB55" s="67"/>
      <c r="FC55" s="67"/>
      <c r="FD55" s="67"/>
      <c r="FE55" s="67"/>
      <c r="FF55" s="67"/>
      <c r="FG55" s="67"/>
      <c r="FH55" s="67"/>
      <c r="FI55" s="67"/>
      <c r="FJ55" s="67"/>
      <c r="FK55" s="68"/>
      <c r="FL55" s="66">
        <f>データ!CP7</f>
        <v>15218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53.1</v>
      </c>
      <c r="GS55" s="70"/>
      <c r="GT55" s="70"/>
      <c r="GU55" s="70"/>
      <c r="GV55" s="70"/>
      <c r="GW55" s="70"/>
      <c r="GX55" s="70"/>
      <c r="GY55" s="70"/>
      <c r="GZ55" s="70"/>
      <c r="HA55" s="70"/>
      <c r="HB55" s="70"/>
      <c r="HC55" s="70"/>
      <c r="HD55" s="70"/>
      <c r="HE55" s="70"/>
      <c r="HF55" s="71"/>
      <c r="HG55" s="69">
        <f>データ!CX7</f>
        <v>58.5</v>
      </c>
      <c r="HH55" s="70"/>
      <c r="HI55" s="70"/>
      <c r="HJ55" s="70"/>
      <c r="HK55" s="70"/>
      <c r="HL55" s="70"/>
      <c r="HM55" s="70"/>
      <c r="HN55" s="70"/>
      <c r="HO55" s="70"/>
      <c r="HP55" s="70"/>
      <c r="HQ55" s="70"/>
      <c r="HR55" s="70"/>
      <c r="HS55" s="70"/>
      <c r="HT55" s="70"/>
      <c r="HU55" s="71"/>
      <c r="HV55" s="69">
        <f>データ!CY7</f>
        <v>61.5</v>
      </c>
      <c r="HW55" s="70"/>
      <c r="HX55" s="70"/>
      <c r="HY55" s="70"/>
      <c r="HZ55" s="70"/>
      <c r="IA55" s="70"/>
      <c r="IB55" s="70"/>
      <c r="IC55" s="70"/>
      <c r="ID55" s="70"/>
      <c r="IE55" s="70"/>
      <c r="IF55" s="70"/>
      <c r="IG55" s="70"/>
      <c r="IH55" s="70"/>
      <c r="II55" s="70"/>
      <c r="IJ55" s="71"/>
      <c r="IK55" s="69">
        <f>データ!CZ7</f>
        <v>60.4</v>
      </c>
      <c r="IL55" s="70"/>
      <c r="IM55" s="70"/>
      <c r="IN55" s="70"/>
      <c r="IO55" s="70"/>
      <c r="IP55" s="70"/>
      <c r="IQ55" s="70"/>
      <c r="IR55" s="70"/>
      <c r="IS55" s="70"/>
      <c r="IT55" s="70"/>
      <c r="IU55" s="70"/>
      <c r="IV55" s="70"/>
      <c r="IW55" s="70"/>
      <c r="IX55" s="70"/>
      <c r="IY55" s="71"/>
      <c r="IZ55" s="69">
        <f>データ!DA7</f>
        <v>56.1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v>
      </c>
      <c r="KG55" s="70"/>
      <c r="KH55" s="70"/>
      <c r="KI55" s="70"/>
      <c r="KJ55" s="70"/>
      <c r="KK55" s="70"/>
      <c r="KL55" s="70"/>
      <c r="KM55" s="70"/>
      <c r="KN55" s="70"/>
      <c r="KO55" s="70"/>
      <c r="KP55" s="70"/>
      <c r="KQ55" s="70"/>
      <c r="KR55" s="70"/>
      <c r="KS55" s="70"/>
      <c r="KT55" s="71"/>
      <c r="KU55" s="69">
        <f>データ!DI7</f>
        <v>23.5</v>
      </c>
      <c r="KV55" s="70"/>
      <c r="KW55" s="70"/>
      <c r="KX55" s="70"/>
      <c r="KY55" s="70"/>
      <c r="KZ55" s="70"/>
      <c r="LA55" s="70"/>
      <c r="LB55" s="70"/>
      <c r="LC55" s="70"/>
      <c r="LD55" s="70"/>
      <c r="LE55" s="70"/>
      <c r="LF55" s="70"/>
      <c r="LG55" s="70"/>
      <c r="LH55" s="70"/>
      <c r="LI55" s="71"/>
      <c r="LJ55" s="69">
        <f>データ!DJ7</f>
        <v>22.7</v>
      </c>
      <c r="LK55" s="70"/>
      <c r="LL55" s="70"/>
      <c r="LM55" s="70"/>
      <c r="LN55" s="70"/>
      <c r="LO55" s="70"/>
      <c r="LP55" s="70"/>
      <c r="LQ55" s="70"/>
      <c r="LR55" s="70"/>
      <c r="LS55" s="70"/>
      <c r="LT55" s="70"/>
      <c r="LU55" s="70"/>
      <c r="LV55" s="70"/>
      <c r="LW55" s="70"/>
      <c r="LX55" s="71"/>
      <c r="LY55" s="69">
        <f>データ!DK7</f>
        <v>23.6</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86.6</v>
      </c>
      <c r="Q79" s="70"/>
      <c r="R79" s="70"/>
      <c r="S79" s="70"/>
      <c r="T79" s="70"/>
      <c r="U79" s="70"/>
      <c r="V79" s="70"/>
      <c r="W79" s="70"/>
      <c r="X79" s="70"/>
      <c r="Y79" s="70"/>
      <c r="Z79" s="70"/>
      <c r="AA79" s="70"/>
      <c r="AB79" s="70"/>
      <c r="AC79" s="70"/>
      <c r="AD79" s="71"/>
      <c r="AE79" s="69">
        <f>データ!DT7</f>
        <v>99.2</v>
      </c>
      <c r="AF79" s="70"/>
      <c r="AG79" s="70"/>
      <c r="AH79" s="70"/>
      <c r="AI79" s="70"/>
      <c r="AJ79" s="70"/>
      <c r="AK79" s="70"/>
      <c r="AL79" s="70"/>
      <c r="AM79" s="70"/>
      <c r="AN79" s="70"/>
      <c r="AO79" s="70"/>
      <c r="AP79" s="70"/>
      <c r="AQ79" s="70"/>
      <c r="AR79" s="70"/>
      <c r="AS79" s="71"/>
      <c r="AT79" s="69">
        <f>データ!DU7</f>
        <v>96.5</v>
      </c>
      <c r="AU79" s="70"/>
      <c r="AV79" s="70"/>
      <c r="AW79" s="70"/>
      <c r="AX79" s="70"/>
      <c r="AY79" s="70"/>
      <c r="AZ79" s="70"/>
      <c r="BA79" s="70"/>
      <c r="BB79" s="70"/>
      <c r="BC79" s="70"/>
      <c r="BD79" s="70"/>
      <c r="BE79" s="70"/>
      <c r="BF79" s="70"/>
      <c r="BG79" s="70"/>
      <c r="BH79" s="71"/>
      <c r="BI79" s="69">
        <f>データ!DV7</f>
        <v>83.7</v>
      </c>
      <c r="BJ79" s="70"/>
      <c r="BK79" s="70"/>
      <c r="BL79" s="70"/>
      <c r="BM79" s="70"/>
      <c r="BN79" s="70"/>
      <c r="BO79" s="70"/>
      <c r="BP79" s="70"/>
      <c r="BQ79" s="70"/>
      <c r="BR79" s="70"/>
      <c r="BS79" s="70"/>
      <c r="BT79" s="70"/>
      <c r="BU79" s="70"/>
      <c r="BV79" s="70"/>
      <c r="BW79" s="71"/>
      <c r="BX79" s="69">
        <f>データ!DW7</f>
        <v>73.5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v>
      </c>
      <c r="DH79" s="70"/>
      <c r="DI79" s="70"/>
      <c r="DJ79" s="70"/>
      <c r="DK79" s="70"/>
      <c r="DL79" s="70"/>
      <c r="DM79" s="70"/>
      <c r="DN79" s="70"/>
      <c r="DO79" s="70"/>
      <c r="DP79" s="70"/>
      <c r="DQ79" s="70"/>
      <c r="DR79" s="70"/>
      <c r="DS79" s="70"/>
      <c r="DT79" s="70"/>
      <c r="DU79" s="71"/>
      <c r="DV79" s="69">
        <f>データ!EE7</f>
        <v>72</v>
      </c>
      <c r="DW79" s="70"/>
      <c r="DX79" s="70"/>
      <c r="DY79" s="70"/>
      <c r="DZ79" s="70"/>
      <c r="EA79" s="70"/>
      <c r="EB79" s="70"/>
      <c r="EC79" s="70"/>
      <c r="ED79" s="70"/>
      <c r="EE79" s="70"/>
      <c r="EF79" s="70"/>
      <c r="EG79" s="70"/>
      <c r="EH79" s="70"/>
      <c r="EI79" s="70"/>
      <c r="EJ79" s="71"/>
      <c r="EK79" s="69">
        <f>データ!EF7</f>
        <v>74.099999999999994</v>
      </c>
      <c r="EL79" s="70"/>
      <c r="EM79" s="70"/>
      <c r="EN79" s="70"/>
      <c r="EO79" s="70"/>
      <c r="EP79" s="70"/>
      <c r="EQ79" s="70"/>
      <c r="ER79" s="70"/>
      <c r="ES79" s="70"/>
      <c r="ET79" s="70"/>
      <c r="EU79" s="70"/>
      <c r="EV79" s="70"/>
      <c r="EW79" s="70"/>
      <c r="EX79" s="70"/>
      <c r="EY79" s="71"/>
      <c r="EZ79" s="69">
        <f>データ!EG7</f>
        <v>76.2</v>
      </c>
      <c r="FA79" s="70"/>
      <c r="FB79" s="70"/>
      <c r="FC79" s="70"/>
      <c r="FD79" s="70"/>
      <c r="FE79" s="70"/>
      <c r="FF79" s="70"/>
      <c r="FG79" s="70"/>
      <c r="FH79" s="70"/>
      <c r="FI79" s="70"/>
      <c r="FJ79" s="70"/>
      <c r="FK79" s="70"/>
      <c r="FL79" s="70"/>
      <c r="FM79" s="70"/>
      <c r="FN79" s="71"/>
      <c r="FO79" s="69">
        <f>データ!EH7</f>
        <v>78.099999999999994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78.900000000000006</v>
      </c>
      <c r="HJ79" s="70"/>
      <c r="HK79" s="70"/>
      <c r="HL79" s="70"/>
      <c r="HM79" s="70"/>
      <c r="HN79" s="70"/>
      <c r="HO79" s="70"/>
      <c r="HP79" s="70"/>
      <c r="HQ79" s="70"/>
      <c r="HR79" s="70"/>
      <c r="HS79" s="70"/>
      <c r="HT79" s="70"/>
      <c r="HU79" s="70"/>
      <c r="HV79" s="70"/>
      <c r="HW79" s="71"/>
      <c r="HX79" s="69">
        <f>データ!EQ7</f>
        <v>81</v>
      </c>
      <c r="HY79" s="70"/>
      <c r="HZ79" s="70"/>
      <c r="IA79" s="70"/>
      <c r="IB79" s="70"/>
      <c r="IC79" s="70"/>
      <c r="ID79" s="70"/>
      <c r="IE79" s="70"/>
      <c r="IF79" s="70"/>
      <c r="IG79" s="70"/>
      <c r="IH79" s="70"/>
      <c r="II79" s="70"/>
      <c r="IJ79" s="70"/>
      <c r="IK79" s="70"/>
      <c r="IL79" s="71"/>
      <c r="IM79" s="69">
        <f>データ!ER7</f>
        <v>82.9</v>
      </c>
      <c r="IN79" s="70"/>
      <c r="IO79" s="70"/>
      <c r="IP79" s="70"/>
      <c r="IQ79" s="70"/>
      <c r="IR79" s="70"/>
      <c r="IS79" s="70"/>
      <c r="IT79" s="70"/>
      <c r="IU79" s="70"/>
      <c r="IV79" s="70"/>
      <c r="IW79" s="70"/>
      <c r="IX79" s="70"/>
      <c r="IY79" s="70"/>
      <c r="IZ79" s="70"/>
      <c r="JA79" s="71"/>
      <c r="JB79" s="69">
        <f>データ!ES7</f>
        <v>82.9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32733147</v>
      </c>
      <c r="KH79" s="67"/>
      <c r="KI79" s="67"/>
      <c r="KJ79" s="67"/>
      <c r="KK79" s="67"/>
      <c r="KL79" s="67"/>
      <c r="KM79" s="67"/>
      <c r="KN79" s="67"/>
      <c r="KO79" s="67"/>
      <c r="KP79" s="67"/>
      <c r="KQ79" s="67"/>
      <c r="KR79" s="67"/>
      <c r="KS79" s="67"/>
      <c r="KT79" s="67"/>
      <c r="KU79" s="68"/>
      <c r="KV79" s="66">
        <f>データ!FA7</f>
        <v>33106585</v>
      </c>
      <c r="KW79" s="67"/>
      <c r="KX79" s="67"/>
      <c r="KY79" s="67"/>
      <c r="KZ79" s="67"/>
      <c r="LA79" s="67"/>
      <c r="LB79" s="67"/>
      <c r="LC79" s="67"/>
      <c r="LD79" s="67"/>
      <c r="LE79" s="67"/>
      <c r="LF79" s="67"/>
      <c r="LG79" s="67"/>
      <c r="LH79" s="67"/>
      <c r="LI79" s="67"/>
      <c r="LJ79" s="68"/>
      <c r="LK79" s="66">
        <f>データ!FB7</f>
        <v>33634259</v>
      </c>
      <c r="LL79" s="67"/>
      <c r="LM79" s="67"/>
      <c r="LN79" s="67"/>
      <c r="LO79" s="67"/>
      <c r="LP79" s="67"/>
      <c r="LQ79" s="67"/>
      <c r="LR79" s="67"/>
      <c r="LS79" s="67"/>
      <c r="LT79" s="67"/>
      <c r="LU79" s="67"/>
      <c r="LV79" s="67"/>
      <c r="LW79" s="67"/>
      <c r="LX79" s="67"/>
      <c r="LY79" s="68"/>
      <c r="LZ79" s="66">
        <f>データ!FC7</f>
        <v>33983846</v>
      </c>
      <c r="MA79" s="67"/>
      <c r="MB79" s="67"/>
      <c r="MC79" s="67"/>
      <c r="MD79" s="67"/>
      <c r="ME79" s="67"/>
      <c r="MF79" s="67"/>
      <c r="MG79" s="67"/>
      <c r="MH79" s="67"/>
      <c r="MI79" s="67"/>
      <c r="MJ79" s="67"/>
      <c r="MK79" s="67"/>
      <c r="ML79" s="67"/>
      <c r="MM79" s="67"/>
      <c r="MN79" s="68"/>
      <c r="MO79" s="66">
        <f>データ!FD7</f>
        <v>34316189</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gMvv4upxARWtdXsE2kcPTDRelvyXWoNfXw1lgQcqmIaQfohEIPI6J+hCmIsEJ+mRTFnSSk0YzLJ9EZasIU02Q==" saltValue="UW2y8mzUAPmXCzjKaexq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3" t="s">
        <v>110</v>
      </c>
      <c r="AJ4" s="164"/>
      <c r="AK4" s="164"/>
      <c r="AL4" s="164"/>
      <c r="AM4" s="164"/>
      <c r="AN4" s="164"/>
      <c r="AO4" s="164"/>
      <c r="AP4" s="164"/>
      <c r="AQ4" s="164"/>
      <c r="AR4" s="164"/>
      <c r="AS4" s="165"/>
      <c r="AT4" s="162" t="s">
        <v>111</v>
      </c>
      <c r="AU4" s="161"/>
      <c r="AV4" s="161"/>
      <c r="AW4" s="161"/>
      <c r="AX4" s="161"/>
      <c r="AY4" s="161"/>
      <c r="AZ4" s="161"/>
      <c r="BA4" s="161"/>
      <c r="BB4" s="161"/>
      <c r="BC4" s="161"/>
      <c r="BD4" s="161"/>
      <c r="BE4" s="162" t="s">
        <v>112</v>
      </c>
      <c r="BF4" s="161"/>
      <c r="BG4" s="161"/>
      <c r="BH4" s="161"/>
      <c r="BI4" s="161"/>
      <c r="BJ4" s="161"/>
      <c r="BK4" s="161"/>
      <c r="BL4" s="161"/>
      <c r="BM4" s="161"/>
      <c r="BN4" s="161"/>
      <c r="BO4" s="161"/>
      <c r="BP4" s="163" t="s">
        <v>113</v>
      </c>
      <c r="BQ4" s="164"/>
      <c r="BR4" s="164"/>
      <c r="BS4" s="164"/>
      <c r="BT4" s="164"/>
      <c r="BU4" s="164"/>
      <c r="BV4" s="164"/>
      <c r="BW4" s="164"/>
      <c r="BX4" s="164"/>
      <c r="BY4" s="164"/>
      <c r="BZ4" s="165"/>
      <c r="CA4" s="161" t="s">
        <v>114</v>
      </c>
      <c r="CB4" s="161"/>
      <c r="CC4" s="161"/>
      <c r="CD4" s="161"/>
      <c r="CE4" s="161"/>
      <c r="CF4" s="161"/>
      <c r="CG4" s="161"/>
      <c r="CH4" s="161"/>
      <c r="CI4" s="161"/>
      <c r="CJ4" s="161"/>
      <c r="CK4" s="161"/>
      <c r="CL4" s="162" t="s">
        <v>115</v>
      </c>
      <c r="CM4" s="161"/>
      <c r="CN4" s="161"/>
      <c r="CO4" s="161"/>
      <c r="CP4" s="161"/>
      <c r="CQ4" s="161"/>
      <c r="CR4" s="161"/>
      <c r="CS4" s="161"/>
      <c r="CT4" s="161"/>
      <c r="CU4" s="161"/>
      <c r="CV4" s="161"/>
      <c r="CW4" s="161" t="s">
        <v>116</v>
      </c>
      <c r="CX4" s="161"/>
      <c r="CY4" s="161"/>
      <c r="CZ4" s="161"/>
      <c r="DA4" s="161"/>
      <c r="DB4" s="161"/>
      <c r="DC4" s="161"/>
      <c r="DD4" s="161"/>
      <c r="DE4" s="161"/>
      <c r="DF4" s="161"/>
      <c r="DG4" s="161"/>
      <c r="DH4" s="161" t="s">
        <v>117</v>
      </c>
      <c r="DI4" s="161"/>
      <c r="DJ4" s="161"/>
      <c r="DK4" s="161"/>
      <c r="DL4" s="161"/>
      <c r="DM4" s="161"/>
      <c r="DN4" s="161"/>
      <c r="DO4" s="161"/>
      <c r="DP4" s="161"/>
      <c r="DQ4" s="161"/>
      <c r="DR4" s="161"/>
      <c r="DS4" s="162" t="s">
        <v>118</v>
      </c>
      <c r="DT4" s="161"/>
      <c r="DU4" s="161"/>
      <c r="DV4" s="161"/>
      <c r="DW4" s="161"/>
      <c r="DX4" s="161"/>
      <c r="DY4" s="161"/>
      <c r="DZ4" s="161"/>
      <c r="EA4" s="161"/>
      <c r="EB4" s="161"/>
      <c r="EC4" s="161"/>
      <c r="ED4" s="163" t="s">
        <v>119</v>
      </c>
      <c r="EE4" s="164"/>
      <c r="EF4" s="164"/>
      <c r="EG4" s="164"/>
      <c r="EH4" s="164"/>
      <c r="EI4" s="164"/>
      <c r="EJ4" s="164"/>
      <c r="EK4" s="164"/>
      <c r="EL4" s="164"/>
      <c r="EM4" s="164"/>
      <c r="EN4" s="165"/>
      <c r="EO4" s="161" t="s">
        <v>120</v>
      </c>
      <c r="EP4" s="161"/>
      <c r="EQ4" s="161"/>
      <c r="ER4" s="161"/>
      <c r="ES4" s="161"/>
      <c r="ET4" s="161"/>
      <c r="EU4" s="161"/>
      <c r="EV4" s="161"/>
      <c r="EW4" s="161"/>
      <c r="EX4" s="161"/>
      <c r="EY4" s="161"/>
      <c r="EZ4" s="161" t="s">
        <v>121</v>
      </c>
      <c r="FA4" s="161"/>
      <c r="FB4" s="161"/>
      <c r="FC4" s="161"/>
      <c r="FD4" s="161"/>
      <c r="FE4" s="161"/>
      <c r="FF4" s="161"/>
      <c r="FG4" s="161"/>
      <c r="FH4" s="161"/>
      <c r="FI4" s="161"/>
      <c r="FJ4" s="161"/>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158</v>
      </c>
      <c r="AY5" s="49" t="s">
        <v>151</v>
      </c>
      <c r="AZ5" s="49" t="s">
        <v>152</v>
      </c>
      <c r="BA5" s="49" t="s">
        <v>153</v>
      </c>
      <c r="BB5" s="49" t="s">
        <v>154</v>
      </c>
      <c r="BC5" s="49" t="s">
        <v>155</v>
      </c>
      <c r="BD5" s="49" t="s">
        <v>156</v>
      </c>
      <c r="BE5" s="49" t="s">
        <v>159</v>
      </c>
      <c r="BF5" s="49" t="s">
        <v>147</v>
      </c>
      <c r="BG5" s="49" t="s">
        <v>160</v>
      </c>
      <c r="BH5" s="49" t="s">
        <v>149</v>
      </c>
      <c r="BI5" s="49" t="s">
        <v>150</v>
      </c>
      <c r="BJ5" s="49" t="s">
        <v>151</v>
      </c>
      <c r="BK5" s="49" t="s">
        <v>152</v>
      </c>
      <c r="BL5" s="49" t="s">
        <v>153</v>
      </c>
      <c r="BM5" s="49" t="s">
        <v>154</v>
      </c>
      <c r="BN5" s="49" t="s">
        <v>155</v>
      </c>
      <c r="BO5" s="49" t="s">
        <v>156</v>
      </c>
      <c r="BP5" s="49" t="s">
        <v>146</v>
      </c>
      <c r="BQ5" s="49" t="s">
        <v>157</v>
      </c>
      <c r="BR5" s="49" t="s">
        <v>148</v>
      </c>
      <c r="BS5" s="49" t="s">
        <v>149</v>
      </c>
      <c r="BT5" s="49" t="s">
        <v>158</v>
      </c>
      <c r="BU5" s="49" t="s">
        <v>151</v>
      </c>
      <c r="BV5" s="49" t="s">
        <v>152</v>
      </c>
      <c r="BW5" s="49" t="s">
        <v>153</v>
      </c>
      <c r="BX5" s="49" t="s">
        <v>154</v>
      </c>
      <c r="BY5" s="49" t="s">
        <v>155</v>
      </c>
      <c r="BZ5" s="49" t="s">
        <v>156</v>
      </c>
      <c r="CA5" s="49" t="s">
        <v>146</v>
      </c>
      <c r="CB5" s="49" t="s">
        <v>147</v>
      </c>
      <c r="CC5" s="49" t="s">
        <v>161</v>
      </c>
      <c r="CD5" s="49" t="s">
        <v>149</v>
      </c>
      <c r="CE5" s="49" t="s">
        <v>162</v>
      </c>
      <c r="CF5" s="49" t="s">
        <v>151</v>
      </c>
      <c r="CG5" s="49" t="s">
        <v>152</v>
      </c>
      <c r="CH5" s="49" t="s">
        <v>153</v>
      </c>
      <c r="CI5" s="49" t="s">
        <v>154</v>
      </c>
      <c r="CJ5" s="49" t="s">
        <v>155</v>
      </c>
      <c r="CK5" s="49" t="s">
        <v>156</v>
      </c>
      <c r="CL5" s="49" t="s">
        <v>146</v>
      </c>
      <c r="CM5" s="49" t="s">
        <v>157</v>
      </c>
      <c r="CN5" s="49" t="s">
        <v>160</v>
      </c>
      <c r="CO5" s="49" t="s">
        <v>149</v>
      </c>
      <c r="CP5" s="49" t="s">
        <v>158</v>
      </c>
      <c r="CQ5" s="49" t="s">
        <v>151</v>
      </c>
      <c r="CR5" s="49" t="s">
        <v>152</v>
      </c>
      <c r="CS5" s="49" t="s">
        <v>153</v>
      </c>
      <c r="CT5" s="49" t="s">
        <v>154</v>
      </c>
      <c r="CU5" s="49" t="s">
        <v>155</v>
      </c>
      <c r="CV5" s="49" t="s">
        <v>156</v>
      </c>
      <c r="CW5" s="49" t="s">
        <v>159</v>
      </c>
      <c r="CX5" s="49" t="s">
        <v>163</v>
      </c>
      <c r="CY5" s="49" t="s">
        <v>161</v>
      </c>
      <c r="CZ5" s="49" t="s">
        <v>149</v>
      </c>
      <c r="DA5" s="49" t="s">
        <v>162</v>
      </c>
      <c r="DB5" s="49" t="s">
        <v>151</v>
      </c>
      <c r="DC5" s="49" t="s">
        <v>152</v>
      </c>
      <c r="DD5" s="49" t="s">
        <v>153</v>
      </c>
      <c r="DE5" s="49" t="s">
        <v>154</v>
      </c>
      <c r="DF5" s="49" t="s">
        <v>155</v>
      </c>
      <c r="DG5" s="49" t="s">
        <v>156</v>
      </c>
      <c r="DH5" s="49" t="s">
        <v>146</v>
      </c>
      <c r="DI5" s="49" t="s">
        <v>157</v>
      </c>
      <c r="DJ5" s="49" t="s">
        <v>148</v>
      </c>
      <c r="DK5" s="49" t="s">
        <v>164</v>
      </c>
      <c r="DL5" s="49" t="s">
        <v>158</v>
      </c>
      <c r="DM5" s="49" t="s">
        <v>151</v>
      </c>
      <c r="DN5" s="49" t="s">
        <v>152</v>
      </c>
      <c r="DO5" s="49" t="s">
        <v>153</v>
      </c>
      <c r="DP5" s="49" t="s">
        <v>154</v>
      </c>
      <c r="DQ5" s="49" t="s">
        <v>155</v>
      </c>
      <c r="DR5" s="49" t="s">
        <v>156</v>
      </c>
      <c r="DS5" s="49" t="s">
        <v>146</v>
      </c>
      <c r="DT5" s="49" t="s">
        <v>163</v>
      </c>
      <c r="DU5" s="49" t="s">
        <v>148</v>
      </c>
      <c r="DV5" s="49" t="s">
        <v>149</v>
      </c>
      <c r="DW5" s="49" t="s">
        <v>162</v>
      </c>
      <c r="DX5" s="49" t="s">
        <v>151</v>
      </c>
      <c r="DY5" s="49" t="s">
        <v>152</v>
      </c>
      <c r="DZ5" s="49" t="s">
        <v>153</v>
      </c>
      <c r="EA5" s="49" t="s">
        <v>154</v>
      </c>
      <c r="EB5" s="49" t="s">
        <v>155</v>
      </c>
      <c r="EC5" s="49" t="s">
        <v>156</v>
      </c>
      <c r="ED5" s="49" t="s">
        <v>159</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165</v>
      </c>
      <c r="EZ5" s="49" t="s">
        <v>146</v>
      </c>
      <c r="FA5" s="49" t="s">
        <v>157</v>
      </c>
      <c r="FB5" s="49" t="s">
        <v>148</v>
      </c>
      <c r="FC5" s="49" t="s">
        <v>149</v>
      </c>
      <c r="FD5" s="49" t="s">
        <v>158</v>
      </c>
      <c r="FE5" s="49" t="s">
        <v>151</v>
      </c>
      <c r="FF5" s="49" t="s">
        <v>152</v>
      </c>
      <c r="FG5" s="49" t="s">
        <v>153</v>
      </c>
      <c r="FH5" s="49" t="s">
        <v>154</v>
      </c>
      <c r="FI5" s="49" t="s">
        <v>155</v>
      </c>
      <c r="FJ5" s="49" t="s">
        <v>156</v>
      </c>
    </row>
    <row r="6" spans="1:166" s="54" customFormat="1">
      <c r="A6" s="35" t="s">
        <v>166</v>
      </c>
      <c r="B6" s="50">
        <f>B8</f>
        <v>2022</v>
      </c>
      <c r="C6" s="50">
        <f t="shared" ref="C6:M6" si="2">C8</f>
        <v>142018</v>
      </c>
      <c r="D6" s="50">
        <f t="shared" si="2"/>
        <v>46</v>
      </c>
      <c r="E6" s="50">
        <f t="shared" si="2"/>
        <v>6</v>
      </c>
      <c r="F6" s="50">
        <f t="shared" si="2"/>
        <v>0</v>
      </c>
      <c r="G6" s="50">
        <f t="shared" si="2"/>
        <v>1</v>
      </c>
      <c r="H6" s="158" t="str">
        <f>IF(H8&lt;&gt;I8,H8,"")&amp;IF(I8&lt;&gt;J8,I8,"")&amp;"　"&amp;J8</f>
        <v>神奈川県横須賀市　市民病院</v>
      </c>
      <c r="I6" s="159"/>
      <c r="J6" s="160"/>
      <c r="K6" s="50" t="str">
        <f t="shared" si="2"/>
        <v>当然財務</v>
      </c>
      <c r="L6" s="50" t="str">
        <f t="shared" si="2"/>
        <v>病院事業</v>
      </c>
      <c r="M6" s="50" t="str">
        <f t="shared" si="2"/>
        <v>一般病院</v>
      </c>
      <c r="N6" s="50" t="str">
        <f>N8</f>
        <v>400床以上～500床未満</v>
      </c>
      <c r="O6" s="50" t="str">
        <f>O8</f>
        <v>非設置</v>
      </c>
      <c r="P6" s="50" t="str">
        <f>P8</f>
        <v>指定管理者(利用料金制)</v>
      </c>
      <c r="Q6" s="51">
        <f t="shared" ref="Q6:AH6" si="3">Q8</f>
        <v>29</v>
      </c>
      <c r="R6" s="50" t="str">
        <f t="shared" si="3"/>
        <v>対象</v>
      </c>
      <c r="S6" s="50" t="str">
        <f t="shared" si="3"/>
        <v>ド 透 I 訓 ガ</v>
      </c>
      <c r="T6" s="50" t="str">
        <f t="shared" si="3"/>
        <v>救 臨 感 災 地 輪</v>
      </c>
      <c r="U6" s="51">
        <f>U8</f>
        <v>388197</v>
      </c>
      <c r="V6" s="51">
        <f>V8</f>
        <v>26943</v>
      </c>
      <c r="W6" s="50" t="str">
        <f>W8</f>
        <v>非該当</v>
      </c>
      <c r="X6" s="50" t="str">
        <f t="shared" ref="X6" si="4">X8</f>
        <v>非該当</v>
      </c>
      <c r="Y6" s="50" t="str">
        <f t="shared" si="3"/>
        <v>７：１</v>
      </c>
      <c r="Z6" s="51">
        <f t="shared" si="3"/>
        <v>476</v>
      </c>
      <c r="AA6" s="51" t="str">
        <f t="shared" si="3"/>
        <v>-</v>
      </c>
      <c r="AB6" s="51" t="str">
        <f t="shared" si="3"/>
        <v>-</v>
      </c>
      <c r="AC6" s="51" t="str">
        <f t="shared" si="3"/>
        <v>-</v>
      </c>
      <c r="AD6" s="51">
        <f t="shared" si="3"/>
        <v>6</v>
      </c>
      <c r="AE6" s="51">
        <f t="shared" si="3"/>
        <v>482</v>
      </c>
      <c r="AF6" s="51">
        <f t="shared" si="3"/>
        <v>250</v>
      </c>
      <c r="AG6" s="51" t="str">
        <f t="shared" si="3"/>
        <v>-</v>
      </c>
      <c r="AH6" s="51">
        <f t="shared" si="3"/>
        <v>250</v>
      </c>
      <c r="AI6" s="52">
        <f>IF(AI8="-",NA(),AI8)</f>
        <v>99.4</v>
      </c>
      <c r="AJ6" s="52">
        <f t="shared" ref="AJ6:AR6" si="5">IF(AJ8="-",NA(),AJ8)</f>
        <v>93.7</v>
      </c>
      <c r="AK6" s="52">
        <f t="shared" si="5"/>
        <v>107.7</v>
      </c>
      <c r="AL6" s="52">
        <f t="shared" si="5"/>
        <v>114.3</v>
      </c>
      <c r="AM6" s="52">
        <f t="shared" si="5"/>
        <v>111.4</v>
      </c>
      <c r="AN6" s="52">
        <f t="shared" si="5"/>
        <v>99</v>
      </c>
      <c r="AO6" s="52">
        <f t="shared" si="5"/>
        <v>99</v>
      </c>
      <c r="AP6" s="52">
        <f t="shared" si="5"/>
        <v>103.9</v>
      </c>
      <c r="AQ6" s="52">
        <f t="shared" si="5"/>
        <v>106.6</v>
      </c>
      <c r="AR6" s="52">
        <f t="shared" si="5"/>
        <v>103.5</v>
      </c>
      <c r="AS6" s="52" t="str">
        <f>IF(AS8="-","【-】","【"&amp;SUBSTITUTE(TEXT(AS8,"#,##0.0"),"-","△")&amp;"】")</f>
        <v>【103.5】</v>
      </c>
      <c r="AT6" s="52">
        <f>IF(AT8="-",NA(),AT8)</f>
        <v>95.5</v>
      </c>
      <c r="AU6" s="52">
        <f t="shared" ref="AU6:BC6" si="6">IF(AU8="-",NA(),AU8)</f>
        <v>89.4</v>
      </c>
      <c r="AV6" s="52">
        <f t="shared" si="6"/>
        <v>88.4</v>
      </c>
      <c r="AW6" s="52">
        <f t="shared" si="6"/>
        <v>88.3</v>
      </c>
      <c r="AX6" s="52">
        <f t="shared" si="6"/>
        <v>91.5</v>
      </c>
      <c r="AY6" s="52">
        <f t="shared" si="6"/>
        <v>92.3</v>
      </c>
      <c r="AZ6" s="52">
        <f t="shared" si="6"/>
        <v>92.4</v>
      </c>
      <c r="BA6" s="52">
        <f t="shared" si="6"/>
        <v>87.5</v>
      </c>
      <c r="BB6" s="52">
        <f t="shared" si="6"/>
        <v>89.4</v>
      </c>
      <c r="BC6" s="52">
        <f t="shared" si="6"/>
        <v>88.9</v>
      </c>
      <c r="BD6" s="52" t="str">
        <f>IF(BD8="-","【-】","【"&amp;SUBSTITUTE(TEXT(BD8,"#,##0.0"),"-","△")&amp;"】")</f>
        <v>【86.4】</v>
      </c>
      <c r="BE6" s="52">
        <f>IF(BE8="-",NA(),BE8)</f>
        <v>90.9</v>
      </c>
      <c r="BF6" s="52">
        <f t="shared" ref="BF6:BN6" si="7">IF(BF8="-",NA(),BF8)</f>
        <v>84.8</v>
      </c>
      <c r="BG6" s="52">
        <f t="shared" si="7"/>
        <v>83.5</v>
      </c>
      <c r="BH6" s="52">
        <f t="shared" si="7"/>
        <v>83.3</v>
      </c>
      <c r="BI6" s="52">
        <f t="shared" si="7"/>
        <v>86.1</v>
      </c>
      <c r="BJ6" s="52">
        <f t="shared" si="7"/>
        <v>89.7</v>
      </c>
      <c r="BK6" s="52">
        <f t="shared" si="7"/>
        <v>89.9</v>
      </c>
      <c r="BL6" s="52">
        <f t="shared" si="7"/>
        <v>84.9</v>
      </c>
      <c r="BM6" s="52">
        <f t="shared" si="7"/>
        <v>86.9</v>
      </c>
      <c r="BN6" s="52">
        <f t="shared" si="7"/>
        <v>86.4</v>
      </c>
      <c r="BO6" s="52" t="str">
        <f>IF(BO8="-","【-】","【"&amp;SUBSTITUTE(TEXT(BO8,"#,##0.0"),"-","△")&amp;"】")</f>
        <v>【83.7】</v>
      </c>
      <c r="BP6" s="52">
        <f>IF(BP8="-",NA(),BP8)</f>
        <v>54.4</v>
      </c>
      <c r="BQ6" s="52">
        <f t="shared" ref="BQ6:BY6" si="8">IF(BQ8="-",NA(),BQ8)</f>
        <v>51.4</v>
      </c>
      <c r="BR6" s="52">
        <f t="shared" si="8"/>
        <v>44.9</v>
      </c>
      <c r="BS6" s="52">
        <f t="shared" si="8"/>
        <v>40.799999999999997</v>
      </c>
      <c r="BT6" s="52">
        <f t="shared" si="8"/>
        <v>39.4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56979</v>
      </c>
      <c r="CB6" s="53">
        <f t="shared" ref="CB6:CJ6" si="9">IF(CB8="-",NA(),CB8)</f>
        <v>55025</v>
      </c>
      <c r="CC6" s="53">
        <f t="shared" si="9"/>
        <v>60438</v>
      </c>
      <c r="CD6" s="53">
        <f t="shared" si="9"/>
        <v>63214</v>
      </c>
      <c r="CE6" s="53">
        <f t="shared" si="9"/>
        <v>63251</v>
      </c>
      <c r="CF6" s="53">
        <f t="shared" si="9"/>
        <v>59108</v>
      </c>
      <c r="CG6" s="53">
        <f t="shared" si="9"/>
        <v>60271</v>
      </c>
      <c r="CH6" s="53">
        <f t="shared" si="9"/>
        <v>63766</v>
      </c>
      <c r="CI6" s="53">
        <f t="shared" si="9"/>
        <v>66386</v>
      </c>
      <c r="CJ6" s="53">
        <f t="shared" si="9"/>
        <v>69418</v>
      </c>
      <c r="CK6" s="52" t="str">
        <f>IF(CK8="-","【-】","【"&amp;SUBSTITUTE(TEXT(CK8,"#,##0"),"-","△")&amp;"】")</f>
        <v>【61,837】</v>
      </c>
      <c r="CL6" s="53">
        <f>IF(CL8="-",NA(),CL8)</f>
        <v>12404</v>
      </c>
      <c r="CM6" s="53">
        <f t="shared" ref="CM6:CU6" si="10">IF(CM8="-",NA(),CM8)</f>
        <v>12956</v>
      </c>
      <c r="CN6" s="53">
        <f t="shared" si="10"/>
        <v>13978</v>
      </c>
      <c r="CO6" s="53">
        <f t="shared" si="10"/>
        <v>13984</v>
      </c>
      <c r="CP6" s="53">
        <f t="shared" si="10"/>
        <v>15218</v>
      </c>
      <c r="CQ6" s="53">
        <f t="shared" si="10"/>
        <v>15887</v>
      </c>
      <c r="CR6" s="53">
        <f t="shared" si="10"/>
        <v>16979</v>
      </c>
      <c r="CS6" s="53">
        <f t="shared" si="10"/>
        <v>18423</v>
      </c>
      <c r="CT6" s="53">
        <f t="shared" si="10"/>
        <v>19190</v>
      </c>
      <c r="CU6" s="53">
        <f t="shared" si="10"/>
        <v>19216</v>
      </c>
      <c r="CV6" s="52" t="str">
        <f>IF(CV8="-","【-】","【"&amp;SUBSTITUTE(TEXT(CV8,"#,##0"),"-","△")&amp;"】")</f>
        <v>【17,600】</v>
      </c>
      <c r="CW6" s="52">
        <f>IF(CW8="-",NA(),CW8)</f>
        <v>53.1</v>
      </c>
      <c r="CX6" s="52">
        <f t="shared" ref="CX6:DF6" si="11">IF(CX8="-",NA(),CX8)</f>
        <v>58.5</v>
      </c>
      <c r="CY6" s="52">
        <f t="shared" si="11"/>
        <v>61.5</v>
      </c>
      <c r="CZ6" s="52">
        <f t="shared" si="11"/>
        <v>60.4</v>
      </c>
      <c r="DA6" s="52">
        <f t="shared" si="11"/>
        <v>56.1</v>
      </c>
      <c r="DB6" s="52">
        <f t="shared" si="11"/>
        <v>53</v>
      </c>
      <c r="DC6" s="52">
        <f t="shared" si="11"/>
        <v>53</v>
      </c>
      <c r="DD6" s="52">
        <f t="shared" si="11"/>
        <v>56.7</v>
      </c>
      <c r="DE6" s="52">
        <f t="shared" si="11"/>
        <v>54.2</v>
      </c>
      <c r="DF6" s="52">
        <f t="shared" si="11"/>
        <v>53.9</v>
      </c>
      <c r="DG6" s="52" t="str">
        <f>IF(DG8="-","【-】","【"&amp;SUBSTITUTE(TEXT(DG8,"#,##0.0"),"-","△")&amp;"】")</f>
        <v>【55.6】</v>
      </c>
      <c r="DH6" s="52">
        <f>IF(DH8="-",NA(),DH8)</f>
        <v>24</v>
      </c>
      <c r="DI6" s="52">
        <f t="shared" ref="DI6:DQ6" si="12">IF(DI8="-",NA(),DI8)</f>
        <v>23.5</v>
      </c>
      <c r="DJ6" s="52">
        <f t="shared" si="12"/>
        <v>22.7</v>
      </c>
      <c r="DK6" s="52">
        <f t="shared" si="12"/>
        <v>23.6</v>
      </c>
      <c r="DL6" s="52">
        <f t="shared" si="12"/>
        <v>23.6</v>
      </c>
      <c r="DM6" s="52">
        <f t="shared" si="12"/>
        <v>25.8</v>
      </c>
      <c r="DN6" s="52">
        <f t="shared" si="12"/>
        <v>26.4</v>
      </c>
      <c r="DO6" s="52">
        <f t="shared" si="12"/>
        <v>26.2</v>
      </c>
      <c r="DP6" s="52">
        <f t="shared" si="12"/>
        <v>26.3</v>
      </c>
      <c r="DQ6" s="52">
        <f t="shared" si="12"/>
        <v>26.3</v>
      </c>
      <c r="DR6" s="52" t="str">
        <f>IF(DR8="-","【-】","【"&amp;SUBSTITUTE(TEXT(DR8,"#,##0.0"),"-","△")&amp;"】")</f>
        <v>【25.1】</v>
      </c>
      <c r="DS6" s="52">
        <f>IF(DS8="-",NA(),DS8)</f>
        <v>86.6</v>
      </c>
      <c r="DT6" s="52">
        <f t="shared" ref="DT6:EB6" si="13">IF(DT8="-",NA(),DT8)</f>
        <v>99.2</v>
      </c>
      <c r="DU6" s="52">
        <f t="shared" si="13"/>
        <v>96.5</v>
      </c>
      <c r="DV6" s="52">
        <f t="shared" si="13"/>
        <v>83.7</v>
      </c>
      <c r="DW6" s="52">
        <f t="shared" si="13"/>
        <v>73.5</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70</v>
      </c>
      <c r="EE6" s="52">
        <f t="shared" ref="EE6:EM6" si="14">IF(EE8="-",NA(),EE8)</f>
        <v>72</v>
      </c>
      <c r="EF6" s="52">
        <f t="shared" si="14"/>
        <v>74.099999999999994</v>
      </c>
      <c r="EG6" s="52">
        <f t="shared" si="14"/>
        <v>76.2</v>
      </c>
      <c r="EH6" s="52">
        <f t="shared" si="14"/>
        <v>78.099999999999994</v>
      </c>
      <c r="EI6" s="52">
        <f t="shared" si="14"/>
        <v>53.7</v>
      </c>
      <c r="EJ6" s="52">
        <f t="shared" si="14"/>
        <v>56.4</v>
      </c>
      <c r="EK6" s="52">
        <f t="shared" si="14"/>
        <v>56.8</v>
      </c>
      <c r="EL6" s="52">
        <f t="shared" si="14"/>
        <v>58.5</v>
      </c>
      <c r="EM6" s="52">
        <f t="shared" si="14"/>
        <v>57.4</v>
      </c>
      <c r="EN6" s="52" t="str">
        <f>IF(EN8="-","【-】","【"&amp;SUBSTITUTE(TEXT(EN8,"#,##0.0"),"-","△")&amp;"】")</f>
        <v>【56.4】</v>
      </c>
      <c r="EO6" s="52">
        <f>IF(EO8="-",NA(),EO8)</f>
        <v>76.3</v>
      </c>
      <c r="EP6" s="52">
        <f t="shared" ref="EP6:EX6" si="15">IF(EP8="-",NA(),EP8)</f>
        <v>78.900000000000006</v>
      </c>
      <c r="EQ6" s="52">
        <f t="shared" si="15"/>
        <v>81</v>
      </c>
      <c r="ER6" s="52">
        <f t="shared" si="15"/>
        <v>82.9</v>
      </c>
      <c r="ES6" s="52">
        <f t="shared" si="15"/>
        <v>82.9</v>
      </c>
      <c r="ET6" s="52">
        <f t="shared" si="15"/>
        <v>69.3</v>
      </c>
      <c r="EU6" s="52">
        <f t="shared" si="15"/>
        <v>71.099999999999994</v>
      </c>
      <c r="EV6" s="52">
        <f t="shared" si="15"/>
        <v>69.8</v>
      </c>
      <c r="EW6" s="52">
        <f t="shared" si="15"/>
        <v>69.7</v>
      </c>
      <c r="EX6" s="52">
        <f t="shared" si="15"/>
        <v>68.8</v>
      </c>
      <c r="EY6" s="52" t="str">
        <f>IF(EY8="-","【-】","【"&amp;SUBSTITUTE(TEXT(EY8,"#,##0.0"),"-","△")&amp;"】")</f>
        <v>【70.7】</v>
      </c>
      <c r="EZ6" s="53">
        <f>IF(EZ8="-",NA(),EZ8)</f>
        <v>32733147</v>
      </c>
      <c r="FA6" s="53">
        <f t="shared" ref="FA6:FI6" si="16">IF(FA8="-",NA(),FA8)</f>
        <v>33106585</v>
      </c>
      <c r="FB6" s="53">
        <f t="shared" si="16"/>
        <v>33634259</v>
      </c>
      <c r="FC6" s="53">
        <f t="shared" si="16"/>
        <v>33983846</v>
      </c>
      <c r="FD6" s="53">
        <f t="shared" si="16"/>
        <v>34316189</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167</v>
      </c>
      <c r="B7" s="50">
        <f t="shared" ref="B7:AH7" si="17">B8</f>
        <v>2022</v>
      </c>
      <c r="C7" s="50">
        <f t="shared" si="17"/>
        <v>142018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指定管理者(利用料金制)</v>
      </c>
      <c r="Q7" s="51">
        <f t="shared" si="17"/>
        <v>29</v>
      </c>
      <c r="R7" s="50" t="str">
        <f t="shared" si="17"/>
        <v>対象</v>
      </c>
      <c r="S7" s="50" t="str">
        <f t="shared" si="17"/>
        <v>ド 透 I 訓 ガ</v>
      </c>
      <c r="T7" s="50" t="str">
        <f t="shared" si="17"/>
        <v>救 臨 感 災 地 輪</v>
      </c>
      <c r="U7" s="51">
        <f>U8</f>
        <v>388197</v>
      </c>
      <c r="V7" s="51">
        <f>V8</f>
        <v>26943</v>
      </c>
      <c r="W7" s="50" t="str">
        <f>W8</f>
        <v>非該当</v>
      </c>
      <c r="X7" s="50" t="str">
        <f t="shared" si="17"/>
        <v>非該当</v>
      </c>
      <c r="Y7" s="50" t="str">
        <f t="shared" si="17"/>
        <v>７：１</v>
      </c>
      <c r="Z7" s="51">
        <f t="shared" si="17"/>
        <v>476</v>
      </c>
      <c r="AA7" s="51" t="str">
        <f t="shared" si="17"/>
        <v>-</v>
      </c>
      <c r="AB7" s="51" t="str">
        <f t="shared" si="17"/>
        <v>-</v>
      </c>
      <c r="AC7" s="51" t="str">
        <f t="shared" si="17"/>
        <v>-</v>
      </c>
      <c r="AD7" s="51">
        <f t="shared" si="17"/>
        <v>6</v>
      </c>
      <c r="AE7" s="51">
        <f t="shared" si="17"/>
        <v>482</v>
      </c>
      <c r="AF7" s="51">
        <f t="shared" si="17"/>
        <v>250</v>
      </c>
      <c r="AG7" s="51" t="str">
        <f t="shared" si="17"/>
        <v>-</v>
      </c>
      <c r="AH7" s="51">
        <f t="shared" si="17"/>
        <v>250</v>
      </c>
      <c r="AI7" s="52">
        <f>AI8</f>
        <v>99.4</v>
      </c>
      <c r="AJ7" s="52">
        <f t="shared" ref="AJ7:AR7" si="18">AJ8</f>
        <v>93.7</v>
      </c>
      <c r="AK7" s="52">
        <f t="shared" si="18"/>
        <v>107.7</v>
      </c>
      <c r="AL7" s="52">
        <f t="shared" si="18"/>
        <v>114.3</v>
      </c>
      <c r="AM7" s="52">
        <f t="shared" si="18"/>
        <v>111.4</v>
      </c>
      <c r="AN7" s="52">
        <f t="shared" si="18"/>
        <v>99</v>
      </c>
      <c r="AO7" s="52">
        <f t="shared" si="18"/>
        <v>99</v>
      </c>
      <c r="AP7" s="52">
        <f t="shared" si="18"/>
        <v>103.9</v>
      </c>
      <c r="AQ7" s="52">
        <f t="shared" si="18"/>
        <v>106.6</v>
      </c>
      <c r="AR7" s="52">
        <f t="shared" si="18"/>
        <v>103.5</v>
      </c>
      <c r="AS7" s="52"/>
      <c r="AT7" s="52">
        <f>AT8</f>
        <v>95.5</v>
      </c>
      <c r="AU7" s="52">
        <f t="shared" ref="AU7:BC7" si="19">AU8</f>
        <v>89.4</v>
      </c>
      <c r="AV7" s="52">
        <f t="shared" si="19"/>
        <v>88.4</v>
      </c>
      <c r="AW7" s="52">
        <f t="shared" si="19"/>
        <v>88.3</v>
      </c>
      <c r="AX7" s="52">
        <f t="shared" si="19"/>
        <v>91.5</v>
      </c>
      <c r="AY7" s="52">
        <f t="shared" si="19"/>
        <v>92.3</v>
      </c>
      <c r="AZ7" s="52">
        <f t="shared" si="19"/>
        <v>92.4</v>
      </c>
      <c r="BA7" s="52">
        <f t="shared" si="19"/>
        <v>87.5</v>
      </c>
      <c r="BB7" s="52">
        <f t="shared" si="19"/>
        <v>89.4</v>
      </c>
      <c r="BC7" s="52">
        <f t="shared" si="19"/>
        <v>88.9</v>
      </c>
      <c r="BD7" s="52"/>
      <c r="BE7" s="52">
        <f>BE8</f>
        <v>90.9</v>
      </c>
      <c r="BF7" s="52">
        <f t="shared" ref="BF7:BN7" si="20">BF8</f>
        <v>84.8</v>
      </c>
      <c r="BG7" s="52">
        <f t="shared" si="20"/>
        <v>83.5</v>
      </c>
      <c r="BH7" s="52">
        <f t="shared" si="20"/>
        <v>83.3</v>
      </c>
      <c r="BI7" s="52">
        <f t="shared" si="20"/>
        <v>86.1</v>
      </c>
      <c r="BJ7" s="52">
        <f t="shared" si="20"/>
        <v>89.7</v>
      </c>
      <c r="BK7" s="52">
        <f t="shared" si="20"/>
        <v>89.9</v>
      </c>
      <c r="BL7" s="52">
        <f t="shared" si="20"/>
        <v>84.9</v>
      </c>
      <c r="BM7" s="52">
        <f t="shared" si="20"/>
        <v>86.9</v>
      </c>
      <c r="BN7" s="52">
        <f t="shared" si="20"/>
        <v>86.4</v>
      </c>
      <c r="BO7" s="52"/>
      <c r="BP7" s="52">
        <f>BP8</f>
        <v>54.4</v>
      </c>
      <c r="BQ7" s="52">
        <f t="shared" ref="BQ7:BY7" si="21">BQ8</f>
        <v>51.4</v>
      </c>
      <c r="BR7" s="52">
        <f t="shared" si="21"/>
        <v>44.9</v>
      </c>
      <c r="BS7" s="52">
        <f t="shared" si="21"/>
        <v>40.799999999999997</v>
      </c>
      <c r="BT7" s="52">
        <f t="shared" si="21"/>
        <v>39.4</v>
      </c>
      <c r="BU7" s="52">
        <f t="shared" si="21"/>
        <v>77.599999999999994</v>
      </c>
      <c r="BV7" s="52">
        <f t="shared" si="21"/>
        <v>77</v>
      </c>
      <c r="BW7" s="52">
        <f t="shared" si="21"/>
        <v>68.400000000000006</v>
      </c>
      <c r="BX7" s="52">
        <f t="shared" si="21"/>
        <v>68.2</v>
      </c>
      <c r="BY7" s="52">
        <f t="shared" si="21"/>
        <v>68.400000000000006</v>
      </c>
      <c r="BZ7" s="52"/>
      <c r="CA7" s="53">
        <f>CA8</f>
        <v>56979</v>
      </c>
      <c r="CB7" s="53">
        <f t="shared" ref="CB7:CJ7" si="22">CB8</f>
        <v>55025</v>
      </c>
      <c r="CC7" s="53">
        <f t="shared" si="22"/>
        <v>60438</v>
      </c>
      <c r="CD7" s="53">
        <f t="shared" si="22"/>
        <v>63214</v>
      </c>
      <c r="CE7" s="53">
        <f t="shared" si="22"/>
        <v>63251</v>
      </c>
      <c r="CF7" s="53">
        <f t="shared" si="22"/>
        <v>59108</v>
      </c>
      <c r="CG7" s="53">
        <f t="shared" si="22"/>
        <v>60271</v>
      </c>
      <c r="CH7" s="53">
        <f t="shared" si="22"/>
        <v>63766</v>
      </c>
      <c r="CI7" s="53">
        <f t="shared" si="22"/>
        <v>66386</v>
      </c>
      <c r="CJ7" s="53">
        <f t="shared" si="22"/>
        <v>69418</v>
      </c>
      <c r="CK7" s="52"/>
      <c r="CL7" s="53">
        <f>CL8</f>
        <v>12404</v>
      </c>
      <c r="CM7" s="53">
        <f t="shared" ref="CM7:CU7" si="23">CM8</f>
        <v>12956</v>
      </c>
      <c r="CN7" s="53">
        <f t="shared" si="23"/>
        <v>13978</v>
      </c>
      <c r="CO7" s="53">
        <f t="shared" si="23"/>
        <v>13984</v>
      </c>
      <c r="CP7" s="53">
        <f t="shared" si="23"/>
        <v>15218</v>
      </c>
      <c r="CQ7" s="53">
        <f t="shared" si="23"/>
        <v>15887</v>
      </c>
      <c r="CR7" s="53">
        <f t="shared" si="23"/>
        <v>16979</v>
      </c>
      <c r="CS7" s="53">
        <f t="shared" si="23"/>
        <v>18423</v>
      </c>
      <c r="CT7" s="53">
        <f t="shared" si="23"/>
        <v>19190</v>
      </c>
      <c r="CU7" s="53">
        <f t="shared" si="23"/>
        <v>19216</v>
      </c>
      <c r="CV7" s="52"/>
      <c r="CW7" s="52">
        <f>CW8</f>
        <v>53.1</v>
      </c>
      <c r="CX7" s="52">
        <f t="shared" ref="CX7:DF7" si="24">CX8</f>
        <v>58.5</v>
      </c>
      <c r="CY7" s="52">
        <f t="shared" si="24"/>
        <v>61.5</v>
      </c>
      <c r="CZ7" s="52">
        <f t="shared" si="24"/>
        <v>60.4</v>
      </c>
      <c r="DA7" s="52">
        <f t="shared" si="24"/>
        <v>56.1</v>
      </c>
      <c r="DB7" s="52">
        <f t="shared" si="24"/>
        <v>53</v>
      </c>
      <c r="DC7" s="52">
        <f t="shared" si="24"/>
        <v>53</v>
      </c>
      <c r="DD7" s="52">
        <f t="shared" si="24"/>
        <v>56.7</v>
      </c>
      <c r="DE7" s="52">
        <f t="shared" si="24"/>
        <v>54.2</v>
      </c>
      <c r="DF7" s="52">
        <f t="shared" si="24"/>
        <v>53.9</v>
      </c>
      <c r="DG7" s="52"/>
      <c r="DH7" s="52">
        <f>DH8</f>
        <v>24</v>
      </c>
      <c r="DI7" s="52">
        <f t="shared" ref="DI7:DQ7" si="25">DI8</f>
        <v>23.5</v>
      </c>
      <c r="DJ7" s="52">
        <f t="shared" si="25"/>
        <v>22.7</v>
      </c>
      <c r="DK7" s="52">
        <f t="shared" si="25"/>
        <v>23.6</v>
      </c>
      <c r="DL7" s="52">
        <f t="shared" si="25"/>
        <v>23.6</v>
      </c>
      <c r="DM7" s="52">
        <f t="shared" si="25"/>
        <v>25.8</v>
      </c>
      <c r="DN7" s="52">
        <f t="shared" si="25"/>
        <v>26.4</v>
      </c>
      <c r="DO7" s="52">
        <f t="shared" si="25"/>
        <v>26.2</v>
      </c>
      <c r="DP7" s="52">
        <f t="shared" si="25"/>
        <v>26.3</v>
      </c>
      <c r="DQ7" s="52">
        <f t="shared" si="25"/>
        <v>26.3</v>
      </c>
      <c r="DR7" s="52"/>
      <c r="DS7" s="52">
        <f>DS8</f>
        <v>86.6</v>
      </c>
      <c r="DT7" s="52">
        <f t="shared" ref="DT7:EB7" si="26">DT8</f>
        <v>99.2</v>
      </c>
      <c r="DU7" s="52">
        <f t="shared" si="26"/>
        <v>96.5</v>
      </c>
      <c r="DV7" s="52">
        <f t="shared" si="26"/>
        <v>83.7</v>
      </c>
      <c r="DW7" s="52">
        <f t="shared" si="26"/>
        <v>73.5</v>
      </c>
      <c r="DX7" s="52">
        <f t="shared" si="26"/>
        <v>40.4</v>
      </c>
      <c r="DY7" s="52">
        <f t="shared" si="26"/>
        <v>40.1</v>
      </c>
      <c r="DZ7" s="52">
        <f t="shared" si="26"/>
        <v>40.799999999999997</v>
      </c>
      <c r="EA7" s="52">
        <f t="shared" si="26"/>
        <v>40.4</v>
      </c>
      <c r="EB7" s="52">
        <f t="shared" si="26"/>
        <v>33.799999999999997</v>
      </c>
      <c r="EC7" s="52"/>
      <c r="ED7" s="52">
        <f>ED8</f>
        <v>70</v>
      </c>
      <c r="EE7" s="52">
        <f t="shared" ref="EE7:EM7" si="27">EE8</f>
        <v>72</v>
      </c>
      <c r="EF7" s="52">
        <f t="shared" si="27"/>
        <v>74.099999999999994</v>
      </c>
      <c r="EG7" s="52">
        <f t="shared" si="27"/>
        <v>76.2</v>
      </c>
      <c r="EH7" s="52">
        <f t="shared" si="27"/>
        <v>78.099999999999994</v>
      </c>
      <c r="EI7" s="52">
        <f t="shared" si="27"/>
        <v>53.7</v>
      </c>
      <c r="EJ7" s="52">
        <f t="shared" si="27"/>
        <v>56.4</v>
      </c>
      <c r="EK7" s="52">
        <f t="shared" si="27"/>
        <v>56.8</v>
      </c>
      <c r="EL7" s="52">
        <f t="shared" si="27"/>
        <v>58.5</v>
      </c>
      <c r="EM7" s="52">
        <f t="shared" si="27"/>
        <v>57.4</v>
      </c>
      <c r="EN7" s="52"/>
      <c r="EO7" s="52">
        <f>EO8</f>
        <v>76.3</v>
      </c>
      <c r="EP7" s="52">
        <f t="shared" ref="EP7:EX7" si="28">EP8</f>
        <v>78.900000000000006</v>
      </c>
      <c r="EQ7" s="52">
        <f t="shared" si="28"/>
        <v>81</v>
      </c>
      <c r="ER7" s="52">
        <f t="shared" si="28"/>
        <v>82.9</v>
      </c>
      <c r="ES7" s="52">
        <f t="shared" si="28"/>
        <v>82.9</v>
      </c>
      <c r="ET7" s="52">
        <f t="shared" si="28"/>
        <v>69.3</v>
      </c>
      <c r="EU7" s="52">
        <f t="shared" si="28"/>
        <v>71.099999999999994</v>
      </c>
      <c r="EV7" s="52">
        <f t="shared" si="28"/>
        <v>69.8</v>
      </c>
      <c r="EW7" s="52">
        <f t="shared" si="28"/>
        <v>69.7</v>
      </c>
      <c r="EX7" s="52">
        <f t="shared" si="28"/>
        <v>68.8</v>
      </c>
      <c r="EY7" s="52"/>
      <c r="EZ7" s="53">
        <f>EZ8</f>
        <v>32733147</v>
      </c>
      <c r="FA7" s="53">
        <f t="shared" ref="FA7:FI7" si="29">FA8</f>
        <v>33106585</v>
      </c>
      <c r="FB7" s="53">
        <f t="shared" si="29"/>
        <v>33634259</v>
      </c>
      <c r="FC7" s="53">
        <f t="shared" si="29"/>
        <v>33983846</v>
      </c>
      <c r="FD7" s="53">
        <f t="shared" si="29"/>
        <v>34316189</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142018</v>
      </c>
      <c r="D8" s="55">
        <v>46</v>
      </c>
      <c r="E8" s="55">
        <v>6</v>
      </c>
      <c r="F8" s="55">
        <v>0</v>
      </c>
      <c r="G8" s="55">
        <v>1</v>
      </c>
      <c r="H8" s="55" t="s">
        <v>168</v>
      </c>
      <c r="I8" s="55" t="s">
        <v>169</v>
      </c>
      <c r="J8" s="55" t="s">
        <v>170</v>
      </c>
      <c r="K8" s="55" t="s">
        <v>171</v>
      </c>
      <c r="L8" s="55" t="s">
        <v>172</v>
      </c>
      <c r="M8" s="55" t="s">
        <v>173</v>
      </c>
      <c r="N8" s="55" t="s">
        <v>174</v>
      </c>
      <c r="O8" s="55" t="s">
        <v>175</v>
      </c>
      <c r="P8" s="55" t="s">
        <v>176</v>
      </c>
      <c r="Q8" s="56">
        <v>29</v>
      </c>
      <c r="R8" s="55" t="s">
        <v>177</v>
      </c>
      <c r="S8" s="55" t="s">
        <v>178</v>
      </c>
      <c r="T8" s="55" t="s">
        <v>179</v>
      </c>
      <c r="U8" s="56">
        <v>388197</v>
      </c>
      <c r="V8" s="56">
        <v>26943</v>
      </c>
      <c r="W8" s="55" t="s">
        <v>180</v>
      </c>
      <c r="X8" s="55" t="s">
        <v>180</v>
      </c>
      <c r="Y8" s="57" t="s">
        <v>181</v>
      </c>
      <c r="Z8" s="56">
        <v>476</v>
      </c>
      <c r="AA8" s="56" t="s">
        <v>40</v>
      </c>
      <c r="AB8" s="56" t="s">
        <v>40</v>
      </c>
      <c r="AC8" s="56" t="s">
        <v>40</v>
      </c>
      <c r="AD8" s="56">
        <v>6</v>
      </c>
      <c r="AE8" s="56">
        <v>482</v>
      </c>
      <c r="AF8" s="56">
        <v>250</v>
      </c>
      <c r="AG8" s="56" t="s">
        <v>40</v>
      </c>
      <c r="AH8" s="56">
        <v>250</v>
      </c>
      <c r="AI8" s="58">
        <v>99.4</v>
      </c>
      <c r="AJ8" s="58">
        <v>93.7</v>
      </c>
      <c r="AK8" s="58">
        <v>107.7</v>
      </c>
      <c r="AL8" s="58">
        <v>114.3</v>
      </c>
      <c r="AM8" s="58">
        <v>111.4</v>
      </c>
      <c r="AN8" s="58">
        <v>99</v>
      </c>
      <c r="AO8" s="58">
        <v>99</v>
      </c>
      <c r="AP8" s="58">
        <v>103.9</v>
      </c>
      <c r="AQ8" s="58">
        <v>106.6</v>
      </c>
      <c r="AR8" s="58">
        <v>103.5</v>
      </c>
      <c r="AS8" s="58">
        <v>103.5</v>
      </c>
      <c r="AT8" s="58">
        <v>95.5</v>
      </c>
      <c r="AU8" s="58">
        <v>89.4</v>
      </c>
      <c r="AV8" s="58">
        <v>88.4</v>
      </c>
      <c r="AW8" s="58">
        <v>88.3</v>
      </c>
      <c r="AX8" s="58">
        <v>91.5</v>
      </c>
      <c r="AY8" s="58">
        <v>92.3</v>
      </c>
      <c r="AZ8" s="58">
        <v>92.4</v>
      </c>
      <c r="BA8" s="58">
        <v>87.5</v>
      </c>
      <c r="BB8" s="58">
        <v>89.4</v>
      </c>
      <c r="BC8" s="58">
        <v>88.9</v>
      </c>
      <c r="BD8" s="58">
        <v>86.4</v>
      </c>
      <c r="BE8" s="59">
        <v>90.9</v>
      </c>
      <c r="BF8" s="59">
        <v>84.8</v>
      </c>
      <c r="BG8" s="59">
        <v>83.5</v>
      </c>
      <c r="BH8" s="59">
        <v>83.3</v>
      </c>
      <c r="BI8" s="59">
        <v>86.1</v>
      </c>
      <c r="BJ8" s="59">
        <v>89.7</v>
      </c>
      <c r="BK8" s="59">
        <v>89.9</v>
      </c>
      <c r="BL8" s="59">
        <v>84.9</v>
      </c>
      <c r="BM8" s="59">
        <v>86.9</v>
      </c>
      <c r="BN8" s="59">
        <v>86.4</v>
      </c>
      <c r="BO8" s="59">
        <v>83.7</v>
      </c>
      <c r="BP8" s="58">
        <v>54.4</v>
      </c>
      <c r="BQ8" s="58">
        <v>51.4</v>
      </c>
      <c r="BR8" s="58">
        <v>44.9</v>
      </c>
      <c r="BS8" s="58">
        <v>40.799999999999997</v>
      </c>
      <c r="BT8" s="58">
        <v>39.4</v>
      </c>
      <c r="BU8" s="58">
        <v>77.599999999999994</v>
      </c>
      <c r="BV8" s="58">
        <v>77</v>
      </c>
      <c r="BW8" s="58">
        <v>68.400000000000006</v>
      </c>
      <c r="BX8" s="58">
        <v>68.2</v>
      </c>
      <c r="BY8" s="58">
        <v>68.400000000000006</v>
      </c>
      <c r="BZ8" s="58">
        <v>66.8</v>
      </c>
      <c r="CA8" s="59">
        <v>56979</v>
      </c>
      <c r="CB8" s="59">
        <v>55025</v>
      </c>
      <c r="CC8" s="59">
        <v>60438</v>
      </c>
      <c r="CD8" s="59">
        <v>63214</v>
      </c>
      <c r="CE8" s="59">
        <v>63251</v>
      </c>
      <c r="CF8" s="59">
        <v>59108</v>
      </c>
      <c r="CG8" s="59">
        <v>60271</v>
      </c>
      <c r="CH8" s="59">
        <v>63766</v>
      </c>
      <c r="CI8" s="59">
        <v>66386</v>
      </c>
      <c r="CJ8" s="59">
        <v>69418</v>
      </c>
      <c r="CK8" s="58">
        <v>61837</v>
      </c>
      <c r="CL8" s="59">
        <v>12404</v>
      </c>
      <c r="CM8" s="59">
        <v>12956</v>
      </c>
      <c r="CN8" s="59">
        <v>13978</v>
      </c>
      <c r="CO8" s="59">
        <v>13984</v>
      </c>
      <c r="CP8" s="59">
        <v>15218</v>
      </c>
      <c r="CQ8" s="59">
        <v>15887</v>
      </c>
      <c r="CR8" s="59">
        <v>16979</v>
      </c>
      <c r="CS8" s="59">
        <v>18423</v>
      </c>
      <c r="CT8" s="59">
        <v>19190</v>
      </c>
      <c r="CU8" s="59">
        <v>19216</v>
      </c>
      <c r="CV8" s="58">
        <v>17600</v>
      </c>
      <c r="CW8" s="59">
        <v>53.1</v>
      </c>
      <c r="CX8" s="59">
        <v>58.5</v>
      </c>
      <c r="CY8" s="59">
        <v>61.5</v>
      </c>
      <c r="CZ8" s="59">
        <v>60.4</v>
      </c>
      <c r="DA8" s="59">
        <v>56.1</v>
      </c>
      <c r="DB8" s="59">
        <v>53</v>
      </c>
      <c r="DC8" s="59">
        <v>53</v>
      </c>
      <c r="DD8" s="59">
        <v>56.7</v>
      </c>
      <c r="DE8" s="59">
        <v>54.2</v>
      </c>
      <c r="DF8" s="59">
        <v>53.9</v>
      </c>
      <c r="DG8" s="59">
        <v>55.6</v>
      </c>
      <c r="DH8" s="59">
        <v>24</v>
      </c>
      <c r="DI8" s="59">
        <v>23.5</v>
      </c>
      <c r="DJ8" s="59">
        <v>22.7</v>
      </c>
      <c r="DK8" s="59">
        <v>23.6</v>
      </c>
      <c r="DL8" s="59">
        <v>23.6</v>
      </c>
      <c r="DM8" s="59">
        <v>25.8</v>
      </c>
      <c r="DN8" s="59">
        <v>26.4</v>
      </c>
      <c r="DO8" s="59">
        <v>26.2</v>
      </c>
      <c r="DP8" s="59">
        <v>26.3</v>
      </c>
      <c r="DQ8" s="59">
        <v>26.3</v>
      </c>
      <c r="DR8" s="59">
        <v>25.1</v>
      </c>
      <c r="DS8" s="59">
        <v>86.6</v>
      </c>
      <c r="DT8" s="59">
        <v>99.2</v>
      </c>
      <c r="DU8" s="59">
        <v>96.5</v>
      </c>
      <c r="DV8" s="59">
        <v>83.7</v>
      </c>
      <c r="DW8" s="59">
        <v>73.5</v>
      </c>
      <c r="DX8" s="59">
        <v>40.4</v>
      </c>
      <c r="DY8" s="59">
        <v>40.1</v>
      </c>
      <c r="DZ8" s="59">
        <v>40.799999999999997</v>
      </c>
      <c r="EA8" s="59">
        <v>40.4</v>
      </c>
      <c r="EB8" s="59">
        <v>33.799999999999997</v>
      </c>
      <c r="EC8" s="59">
        <v>63</v>
      </c>
      <c r="ED8" s="58">
        <v>70</v>
      </c>
      <c r="EE8" s="58">
        <v>72</v>
      </c>
      <c r="EF8" s="58">
        <v>74.099999999999994</v>
      </c>
      <c r="EG8" s="58">
        <v>76.2</v>
      </c>
      <c r="EH8" s="58">
        <v>78.099999999999994</v>
      </c>
      <c r="EI8" s="58">
        <v>53.7</v>
      </c>
      <c r="EJ8" s="58">
        <v>56.4</v>
      </c>
      <c r="EK8" s="58">
        <v>56.8</v>
      </c>
      <c r="EL8" s="58">
        <v>58.5</v>
      </c>
      <c r="EM8" s="58">
        <v>57.4</v>
      </c>
      <c r="EN8" s="58">
        <v>56.4</v>
      </c>
      <c r="EO8" s="58">
        <v>76.3</v>
      </c>
      <c r="EP8" s="58">
        <v>78.900000000000006</v>
      </c>
      <c r="EQ8" s="58">
        <v>81</v>
      </c>
      <c r="ER8" s="58">
        <v>82.9</v>
      </c>
      <c r="ES8" s="58">
        <v>82.9</v>
      </c>
      <c r="ET8" s="58">
        <v>69.3</v>
      </c>
      <c r="EU8" s="58">
        <v>71.099999999999994</v>
      </c>
      <c r="EV8" s="58">
        <v>69.8</v>
      </c>
      <c r="EW8" s="58">
        <v>69.7</v>
      </c>
      <c r="EX8" s="58">
        <v>68.8</v>
      </c>
      <c r="EY8" s="58">
        <v>70.7</v>
      </c>
      <c r="EZ8" s="59">
        <v>32733147</v>
      </c>
      <c r="FA8" s="59">
        <v>33106585</v>
      </c>
      <c r="FB8" s="59">
        <v>33634259</v>
      </c>
      <c r="FC8" s="59">
        <v>33983846</v>
      </c>
      <c r="FD8" s="59">
        <v>34316189</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2024-01-30T04:14:55Z</cp:lastPrinted>
  <dcterms:created xsi:type="dcterms:W3CDTF">2023-12-20T05:06:35Z</dcterms:created>
  <dcterms:modified xsi:type="dcterms:W3CDTF">2024-02-27T02:13:10Z</dcterms:modified>
  <cp:category/>
</cp:coreProperties>
</file>