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12 秦野市★　水道、下水道\"/>
    </mc:Choice>
  </mc:AlternateContent>
  <workbookProtection workbookAlgorithmName="SHA-512" workbookHashValue="HR6wgQYh0gNP4oNfxmKRUAprqG4phkFTeFuMMqpiHwa4CWakWx6wFWSPLFmJv/pZIdN0iPpYHgDUR04zWgAlcw==" workbookSaltValue="WHSTcJrHhqEvp8Oe3JalYw==" workbookSpinCount="100000" lockStructure="1"/>
  <bookViews>
    <workbookView xWindow="0" yWindow="0" windowWidth="23040" windowHeight="8304"/>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<sst xmlns="http://schemas.openxmlformats.org/spreadsheetml/2006/main" count="228" uniqueCount="113">
  <si>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</si>
  <si>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</si>
  <si>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</si>
  <si>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</si>
  <si>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</si>
  <si>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</si>
  <si>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</si>
  <si>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</si>
  <si>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</si>
  <si>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</si>
  <si>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</si>
  <si>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</si>
  <si>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</si>
  <si>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</si>
  <si>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</si>
  <si>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</si>
  <si>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</si>
  <si>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</si>
  <si>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</si>
  <si>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</si>
  <si>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</si>
  <si>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</si>
  <si>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</si>
  <si>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</si>
  <si>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</si>
  <si>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</si>
  <si>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</si>
  <si>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</si>
  <si>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</si>
  <si>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</si>
  <si>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</si>
  <si>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</si>
  <si>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</si>
  <si>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</si>
  <si>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</si>
  <si>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</si>
  <si>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</si>
  <si>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</si>
  <si>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</si>
  <si>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</si>
  <si>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</si>
  <si>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</si>
  <si>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</si>
  <si>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</si>
  <si>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</si>
  <si>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</si>
  <si>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</si>
  <si>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</si>
  <si>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</si>
  <si>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</si>
  <si>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</si>
  <si>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</si>
  <si>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</si>
  <si>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</si>
  <si>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</si>
  <si>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</si>
  <si>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</si>
  <si>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</si>
  <si>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</si>
  <si>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</si>
  <si>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</si>
  <si>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</si>
  <si>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</si>
  <si>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</si>
  <si>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</si>
  <si>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</si>
  <si>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</si>
  <si>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</si>
  <si>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</si>
  <si>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</si>
  <si>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</si>
  <si>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</si>
  <si>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</si>
  <si>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</si>
  <si>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</si>
  <si>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</si>
  <si>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</si>
  <si>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</si>
  <si>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</si>
  <si>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</si>
  <si>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</si>
  <si>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</si>
  <si>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</si>
  <si>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</si>
  <si>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</si>
  <si>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</si>
  <si>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</si>
  <si>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</si>
  <si>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</si>
  <si>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</si>
  <si>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</si>
  <si>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</si>
  <si>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</si>
  <si>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秦野市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</si>
  <si>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</si>
  <si>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</si>
  <si>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</si>
  <si>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</si>
  <si>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</si>
  <si>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</si>
  <si>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</si>
  <si>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</si>
  <si>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</si>
  <si>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</si>
  <si>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</si>
  <si>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</si>
  <si>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</si>
  <si>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</si>
  <si>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</si>
  <si>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</si>
  <si>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人口減少などによる水需要の低下に伴い、給水収益は減少していく中で、高度経済成長期以降に整備した施設の更新需要に対応しなければならず、今後も厳しい経営環境が続くことが想定されます。
　そのような状況下における上下水道事業経営のあるべき姿と、具体的な行動を示す「はだの上下水道ビジョン」を令和３年３月に策定し、事業を展開しています。
　今後も、このビジョンに基づき直面する課題に着実に対応し、健全経営の持続に努めていきます。</t>
    <phoneticPr fontId="4"/>
  </si>
  <si>
    <t>　経常収支比率は、前年度比で4.99ポイントの減となったものの、100％を超えていることから、単年度収支は健全性を維持しています。
　しかし、施設の更新需要が増大している状況を踏まえると、十分な補填財源を確保する必要があり、引き続き同程度を維持しなければなりません。
　また、料金回収率は、経済対策として実施した水道料金の減額措置（10～３月検針分）の影響もあり、100％を下回りましたが、減額措置による減収分は、国庫補助金や一般会計の財政調整基金で補填されています。
　現在、人口減少などにより給水収益は減少傾向にあることから、継続的な経営の健全性確保のため、料金改定による供給単価の向上、また更なる効率的な給水を図ることで経常費用を削減し、給水原価の低廉化に努め、料金回収率の向上を目指します。
　次に、有収率は92.97％で、全国平均値を上回っています。
　引き続き漏水調査等を行い、有収率の維持・向上に努め、施設の稼働を収益に繋げられるよう、効率的な経営に努めていきます。</t>
    <rPh sb="9" eb="13">
      <t>ゼンネンドヒ</t>
    </rPh>
    <rPh sb="23" eb="24">
      <t>ゲン</t>
    </rPh>
    <rPh sb="37" eb="38">
      <t>コ</t>
    </rPh>
    <rPh sb="47" eb="50">
      <t>タンネンド</t>
    </rPh>
    <rPh sb="50" eb="52">
      <t>シュウシ</t>
    </rPh>
    <rPh sb="53" eb="56">
      <t>ケンゼンセイ</t>
    </rPh>
    <rPh sb="57" eb="59">
      <t>イジ</t>
    </rPh>
    <rPh sb="138" eb="140">
      <t>リョウキン</t>
    </rPh>
    <rPh sb="140" eb="143">
      <t>カイシュウリツ</t>
    </rPh>
    <rPh sb="170" eb="171">
      <t>ガツ</t>
    </rPh>
    <rPh sb="171" eb="173">
      <t>ケンシン</t>
    </rPh>
    <rPh sb="173" eb="174">
      <t>ブン</t>
    </rPh>
    <rPh sb="176" eb="178">
      <t>エイキョウ</t>
    </rPh>
    <rPh sb="187" eb="189">
      <t>シタマワ</t>
    </rPh>
    <rPh sb="195" eb="197">
      <t>ゲンガク</t>
    </rPh>
    <rPh sb="197" eb="199">
      <t>ソチ</t>
    </rPh>
    <rPh sb="202" eb="204">
      <t>ゲンシュウ</t>
    </rPh>
    <rPh sb="204" eb="205">
      <t>ブン</t>
    </rPh>
    <rPh sb="225" eb="227">
      <t>ホテン</t>
    </rPh>
    <rPh sb="236" eb="238">
      <t>ゲンザイ</t>
    </rPh>
    <phoneticPr fontId="4"/>
  </si>
  <si>
    <t>　有形固定資産減価償却率及び管路経年化率は、いずれも全国平均よりも高い水準で推移しており、かつ増加傾向にあります。特に管路経年化率は31.47％と、前年度比で2.86ポイント増加しました。
　また、管路更新率は0.73％と、前年度比で0.02ポイント増加し、増え続ける更新需要に対して、令和４年度の更新量は全国平均より高い水準となりました。
　老朽化した水道施設の更新は喫緊の課題ですが、給水収益が減少傾向にあることを踏まえて、この課題解決に取り組む必要があります。限られた資金で施設を更新するためには、事業量の平準化を図るとともに、将来世代への負担に配慮し、企業債に依存しない資金調達が必要です。
　このことから、指標の劇的な改善は難しいものの、維持補修を行いつつ、引き続き計画的な施設の更新に努めていきます。</t>
    <rPh sb="125" eb="127">
      <t>ゾウカ</t>
    </rPh>
    <rPh sb="153" eb="155">
      <t>ゼンコク</t>
    </rPh>
    <rPh sb="155" eb="157">
      <t>ヘイキン</t>
    </rPh>
    <rPh sb="159" eb="160">
      <t>タカ</t>
    </rPh>
    <rPh sb="161" eb="163">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</si>
</sst>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0.55000000000000004</c:v>
                </c:pt>
                <c:pt idx="1">
                  <c:v>0.56000000000000005</c:v>
                </c:pt>
                <c:pt idx="2">
                  <c:v>0.98</c:v>
                </c:pt>
                <c:pt idx="3">
                  <c:v>0.71</c:v>
                </c:pt>
                <c:pt idx="4">
                  <c:v>0.73</c:v>
                </c:pt>
              </c:numCache>
            </c:numRef>
          </c:val>
          <c:extLst>
            <c:ext xmlns:c16="http://schemas.microsoft.com/office/drawing/2014/chart" uri="{C3380CC4-5D6E-409C-BE32-E72D297353CC}">
              <c16:uniqueId val="{00000000-A6F6-4D3E-9E90-18276131DB1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0.72</c:v>
                </c:pt>
                <c:pt idx="2">
                  <c:v>0.69</c:v>
                </c:pt>
                <c:pt idx="3">
                  <c:v>0.69</c:v>
                </c:pt>
                <c:pt idx="4">
                  <c:v>0.67</c:v>
                </c:pt>
              </c:numCache>
            </c:numRef>
          </c:val>
          <c:smooth val="0"/>
          <c:extLst>
            <c:ext xmlns:c16="http://schemas.microsoft.com/office/drawing/2014/chart" uri="{C3380CC4-5D6E-409C-BE32-E72D297353CC}">
              <c16:uniqueId val="{00000001-A6F6-4D3E-9E90-18276131DB1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114.77</c:v>
                </c:pt>
                <c:pt idx="1">
                  <c:v>108.4</c:v>
                </c:pt>
                <c:pt idx="2">
                  <c:v>104.7</c:v>
                </c:pt>
                <c:pt idx="3">
                  <c:v>111.32</c:v>
                </c:pt>
                <c:pt idx="4">
                  <c:v>106.33</c:v>
                </c:pt>
              </c:numCache>
            </c:numRef>
          </c:val>
          <c:extLst>
            <c:ext xmlns:c16="http://schemas.microsoft.com/office/drawing/2014/chart" uri="{C3380CC4-5D6E-409C-BE32-E72D297353CC}">
              <c16:uniqueId val="{00000000-D520-4686-AFDD-4089DF39AA2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113.35</c:v>
                </c:pt>
                <c:pt idx="2">
                  <c:v>112.36</c:v>
                </c:pt>
                <c:pt idx="3">
                  <c:v>112.26</c:v>
                </c:pt>
                <c:pt idx="4">
                  <c:v>110.04</c:v>
                </c:pt>
              </c:numCache>
            </c:numRef>
          </c:val>
          <c:smooth val="0"/>
          <c:extLst>
            <c:ext xmlns:c16="http://schemas.microsoft.com/office/drawing/2014/chart" uri="{C3380CC4-5D6E-409C-BE32-E72D297353CC}">
              <c16:uniqueId val="{00000001-D520-4686-AFDD-4089DF39AA2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55.68</c:v>
                </c:pt>
                <c:pt idx="1">
                  <c:v>56.35</c:v>
                </c:pt>
                <c:pt idx="2">
                  <c:v>56.57</c:v>
                </c:pt>
                <c:pt idx="3">
                  <c:v>57.32</c:v>
                </c:pt>
                <c:pt idx="4">
                  <c:v>58.27</c:v>
                </c:pt>
              </c:numCache>
            </c:numRef>
          </c:val>
          <c:extLst>
            <c:ext xmlns:c16="http://schemas.microsoft.com/office/drawing/2014/chart" uri="{C3380CC4-5D6E-409C-BE32-E72D297353CC}">
              <c16:uniqueId val="{00000000-4F3C-401A-A802-DA80AFA73C8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49.6</c:v>
                </c:pt>
                <c:pt idx="2">
                  <c:v>50.31</c:v>
                </c:pt>
                <c:pt idx="3">
                  <c:v>50.74</c:v>
                </c:pt>
                <c:pt idx="4">
                  <c:v>51.49</c:v>
                </c:pt>
              </c:numCache>
            </c:numRef>
          </c:val>
          <c:smooth val="0"/>
          <c:extLst>
            <c:ext xmlns:c16="http://schemas.microsoft.com/office/drawing/2014/chart" uri="{C3380CC4-5D6E-409C-BE32-E72D297353CC}">
              <c16:uniqueId val="{00000001-4F3C-401A-A802-DA80AFA73C8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19.809999999999999</c:v>
                </c:pt>
                <c:pt idx="1">
                  <c:v>22.43</c:v>
                </c:pt>
                <c:pt idx="2">
                  <c:v>24.8</c:v>
                </c:pt>
                <c:pt idx="3">
                  <c:v>28.61</c:v>
                </c:pt>
                <c:pt idx="4">
                  <c:v>31.47</c:v>
                </c:pt>
              </c:numCache>
            </c:numRef>
          </c:val>
          <c:extLst>
            <c:ext xmlns:c16="http://schemas.microsoft.com/office/drawing/2014/chart" uri="{C3380CC4-5D6E-409C-BE32-E72D297353CC}">
              <c16:uniqueId val="{00000000-4359-4606-9920-BCC7AB682FB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20.49</c:v>
                </c:pt>
                <c:pt idx="2">
                  <c:v>21.34</c:v>
                </c:pt>
                <c:pt idx="3">
                  <c:v>23.27</c:v>
                </c:pt>
                <c:pt idx="4">
                  <c:v>25.18</c:v>
                </c:pt>
              </c:numCache>
            </c:numRef>
          </c:val>
          <c:smooth val="0"/>
          <c:extLst>
            <c:ext xmlns:c16="http://schemas.microsoft.com/office/drawing/2014/chart" uri="{C3380CC4-5D6E-409C-BE32-E72D297353CC}">
              <c16:uniqueId val="{00000001-4359-4606-9920-BCC7AB682FB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7E-4F63-8C76-8E1B7A992BA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0.75</c:v>
                </c:pt>
                <c:pt idx="1">
                  <c:v>0.51</c:v>
                </c:pt>
                <c:pt idx="2">
                  <c:v>0.28999999999999998</c:v>
                </c:pt>
                <c:pt idx="3">
                  <c:v>0.25</c:v>
                </c:pt>
                <c:pt idx="4">
                  <c:v>0.13</c:v>
                </c:pt>
              </c:numCache>
            </c:numRef>
          </c:val>
          <c:smooth val="0"/>
          <c:extLst>
            <c:ext xmlns:c16="http://schemas.microsoft.com/office/drawing/2014/chart" uri="{C3380CC4-5D6E-409C-BE32-E72D297353CC}">
              <c16:uniqueId val="{00000001-E87E-4F63-8C76-8E1B7A992BA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313.64</c:v>
                </c:pt>
                <c:pt idx="1">
                  <c:v>311.31</c:v>
                </c:pt>
                <c:pt idx="2">
                  <c:v>274.55</c:v>
                </c:pt>
                <c:pt idx="3">
                  <c:v>302.02</c:v>
                </c:pt>
                <c:pt idx="4">
                  <c:v>253.34</c:v>
                </c:pt>
              </c:numCache>
            </c:numRef>
          </c:val>
          <c:extLst>
            <c:ext xmlns:c16="http://schemas.microsoft.com/office/drawing/2014/chart" uri="{C3380CC4-5D6E-409C-BE32-E72D297353CC}">
              <c16:uniqueId val="{00000000-B647-409E-A4C1-A683B513AC5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309.10000000000002</c:v>
                </c:pt>
                <c:pt idx="2">
                  <c:v>306.08</c:v>
                </c:pt>
                <c:pt idx="3">
                  <c:v>306.14999999999998</c:v>
                </c:pt>
                <c:pt idx="4">
                  <c:v>297.54000000000002</c:v>
                </c:pt>
              </c:numCache>
            </c:numRef>
          </c:val>
          <c:smooth val="0"/>
          <c:extLst>
            <c:ext xmlns:c16="http://schemas.microsoft.com/office/drawing/2014/chart" uri="{C3380CC4-5D6E-409C-BE32-E72D297353CC}">
              <c16:uniqueId val="{00000001-B647-409E-A4C1-A683B513AC5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316.68</c:v>
                </c:pt>
                <c:pt idx="1">
                  <c:v>317.70999999999998</c:v>
                </c:pt>
                <c:pt idx="2">
                  <c:v>362.76</c:v>
                </c:pt>
                <c:pt idx="3">
                  <c:v>310.7</c:v>
                </c:pt>
                <c:pt idx="4">
                  <c:v>413.67</c:v>
                </c:pt>
              </c:numCache>
            </c:numRef>
          </c:val>
          <c:extLst>
            <c:ext xmlns:c16="http://schemas.microsoft.com/office/drawing/2014/chart" uri="{C3380CC4-5D6E-409C-BE32-E72D297353CC}">
              <c16:uniqueId val="{00000000-35B6-42A0-B67C-E1937ABAC8F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290.42</c:v>
                </c:pt>
                <c:pt idx="2">
                  <c:v>294.66000000000003</c:v>
                </c:pt>
                <c:pt idx="3">
                  <c:v>285.27</c:v>
                </c:pt>
                <c:pt idx="4">
                  <c:v>294.73</c:v>
                </c:pt>
              </c:numCache>
            </c:numRef>
          </c:val>
          <c:smooth val="0"/>
          <c:extLst>
            <c:ext xmlns:c16="http://schemas.microsoft.com/office/drawing/2014/chart" uri="{C3380CC4-5D6E-409C-BE32-E72D297353CC}">
              <c16:uniqueId val="{00000001-35B6-42A0-B67C-E1937ABAC8F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105.08</c:v>
                </c:pt>
                <c:pt idx="1">
                  <c:v>99.26</c:v>
                </c:pt>
                <c:pt idx="2">
                  <c:v>90.16</c:v>
                </c:pt>
                <c:pt idx="3">
                  <c:v>100.48</c:v>
                </c:pt>
                <c:pt idx="4">
                  <c:v>71.13</c:v>
                </c:pt>
              </c:numCache>
            </c:numRef>
          </c:val>
          <c:extLst>
            <c:ext xmlns:c16="http://schemas.microsoft.com/office/drawing/2014/chart" uri="{C3380CC4-5D6E-409C-BE32-E72D297353CC}">
              <c16:uniqueId val="{00000000-556D-466D-836D-AB3C685B623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106.11</c:v>
                </c:pt>
                <c:pt idx="2">
                  <c:v>103.75</c:v>
                </c:pt>
                <c:pt idx="3">
                  <c:v>105.3</c:v>
                </c:pt>
                <c:pt idx="4">
                  <c:v>99.41</c:v>
                </c:pt>
              </c:numCache>
            </c:numRef>
          </c:val>
          <c:smooth val="0"/>
          <c:extLst>
            <c:ext xmlns:c16="http://schemas.microsoft.com/office/drawing/2014/chart" uri="{C3380CC4-5D6E-409C-BE32-E72D297353CC}">
              <c16:uniqueId val="{00000001-556D-466D-836D-AB3C685B623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114.66</c:v>
                </c:pt>
                <c:pt idx="1">
                  <c:v>121.08</c:v>
                </c:pt>
                <c:pt idx="2">
                  <c:v>114.53</c:v>
                </c:pt>
                <c:pt idx="3">
                  <c:v>117.55</c:v>
                </c:pt>
                <c:pt idx="4">
                  <c:v>124.33</c:v>
                </c:pt>
              </c:numCache>
            </c:numRef>
          </c:val>
          <c:extLst>
            <c:ext xmlns:c16="http://schemas.microsoft.com/office/drawing/2014/chart" uri="{C3380CC4-5D6E-409C-BE32-E72D297353CC}">
              <c16:uniqueId val="{00000000-8A22-4F50-B61D-3AB57BB6BE0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161.03</c:v>
                </c:pt>
                <c:pt idx="2">
                  <c:v>159.93</c:v>
                </c:pt>
                <c:pt idx="3">
                  <c:v>162.77000000000001</c:v>
                </c:pt>
                <c:pt idx="4">
                  <c:v>170.87</c:v>
                </c:pt>
              </c:numCache>
            </c:numRef>
          </c:val>
          <c:smooth val="0"/>
          <c:extLst>
            <c:ext xmlns:c16="http://schemas.microsoft.com/office/drawing/2014/chart" uri="{C3380CC4-5D6E-409C-BE32-E72D297353CC}">
              <c16:uniqueId val="{00000001-8A22-4F50-B61D-3AB57BB6BE0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55.75</c:v>
                </c:pt>
                <c:pt idx="1">
                  <c:v>58.38</c:v>
                </c:pt>
                <c:pt idx="2">
                  <c:v>59.25</c:v>
                </c:pt>
                <c:pt idx="3">
                  <c:v>59.44</c:v>
                </c:pt>
                <c:pt idx="4">
                  <c:v>57.68</c:v>
                </c:pt>
              </c:numCache>
            </c:numRef>
          </c:val>
          <c:extLst>
            <c:ext xmlns:c16="http://schemas.microsoft.com/office/drawing/2014/chart" uri="{C3380CC4-5D6E-409C-BE32-E72D297353CC}">
              <c16:uniqueId val="{00000000-463C-4341-96D8-3A6163DFA58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61.71</c:v>
                </c:pt>
                <c:pt idx="2">
                  <c:v>63.12</c:v>
                </c:pt>
                <c:pt idx="3">
                  <c:v>62.57</c:v>
                </c:pt>
                <c:pt idx="4">
                  <c:v>61.56</c:v>
                </c:pt>
              </c:numCache>
            </c:numRef>
          </c:val>
          <c:smooth val="0"/>
          <c:extLst>
            <c:ext xmlns:c16="http://schemas.microsoft.com/office/drawing/2014/chart" uri="{C3380CC4-5D6E-409C-BE32-E72D297353CC}">
              <c16:uniqueId val="{00000001-463C-4341-96D8-3A6163DFA58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93.63</c:v>
                </c:pt>
                <c:pt idx="1">
                  <c:v>93.61</c:v>
                </c:pt>
                <c:pt idx="2">
                  <c:v>93.44</c:v>
                </c:pt>
                <c:pt idx="3">
                  <c:v>92.32</c:v>
                </c:pt>
                <c:pt idx="4">
                  <c:v>92.97</c:v>
                </c:pt>
              </c:numCache>
            </c:numRef>
          </c:val>
          <c:extLst>
            <c:ext xmlns:c16="http://schemas.microsoft.com/office/drawing/2014/chart" uri="{C3380CC4-5D6E-409C-BE32-E72D297353CC}">
              <c16:uniqueId val="{00000000-6207-4B4B-90F6-49D341C42BB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90.03</c:v>
                </c:pt>
                <c:pt idx="2">
                  <c:v>90.09</c:v>
                </c:pt>
                <c:pt idx="3">
                  <c:v>90.21</c:v>
                </c:pt>
                <c:pt idx="4">
                  <c:v>90.11</c:v>
                </c:pt>
              </c:numCache>
            </c:numRef>
          </c:val>
          <c:smooth val="0"/>
          <c:extLst>
            <c:ext xmlns:c16="http://schemas.microsoft.com/office/drawing/2014/chart" uri="{C3380CC4-5D6E-409C-BE32-E72D297353CC}">
              <c16:uniqueId val="{00000001-6207-4B4B-90F6-49D341C42BB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50" zoomScale="85" zoomScaleNormal="85"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神奈川県　秦野市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A2</v>
      </c>
      <c r="X8" s="44"/>
      <c r="Y8" s="44"/>
      <c r="Z8" s="44"/>
      <c r="AA8" s="44"/>
      <c r="AB8" s="44"/>
      <c r="AC8" s="44"/>
      <c r="AD8" s="44" t="str">
        <f>データ!$M$6</f>
        <v>非設置</v>
      </c>
      <c r="AE8" s="44"/>
      <c r="AF8" s="44"/>
      <c r="AG8" s="44"/>
      <c r="AH8" s="44"/>
      <c r="AI8" s="44"/>
      <c r="AJ8" s="44"/>
      <c r="AK8" s="2"/>
      <c r="AL8" s="45">
        <f>データ!$R$6</f>
        <v>159646</v>
      </c>
      <c r="AM8" s="45"/>
      <c r="AN8" s="45"/>
      <c r="AO8" s="45"/>
      <c r="AP8" s="45"/>
      <c r="AQ8" s="45"/>
      <c r="AR8" s="45"/>
      <c r="AS8" s="45"/>
      <c r="AT8" s="46">
        <f>データ!$S$6</f>
        <v>103.76</v>
      </c>
      <c r="AU8" s="47"/>
      <c r="AV8" s="47"/>
      <c r="AW8" s="47"/>
      <c r="AX8" s="47"/>
      <c r="AY8" s="47"/>
      <c r="AZ8" s="47"/>
      <c r="BA8" s="47"/>
      <c r="BB8" s="48">
        <f>データ!$T$6</f>
        <v>1538.61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69.83</v>
      </c>
      <c r="J10" s="47"/>
      <c r="K10" s="47"/>
      <c r="L10" s="47"/>
      <c r="M10" s="47"/>
      <c r="N10" s="47"/>
      <c r="O10" s="81"/>
      <c r="P10" s="48">
        <f>データ!$P$6</f>
        <v>99.9</v>
      </c>
      <c r="Q10" s="48"/>
      <c r="R10" s="48"/>
      <c r="S10" s="48"/>
      <c r="T10" s="48"/>
      <c r="U10" s="48"/>
      <c r="V10" s="48"/>
      <c r="W10" s="45">
        <f>データ!$Q$6</f>
        <v>1870</v>
      </c>
      <c r="X10" s="45"/>
      <c r="Y10" s="45"/>
      <c r="Z10" s="45"/>
      <c r="AA10" s="45"/>
      <c r="AB10" s="45"/>
      <c r="AC10" s="45"/>
      <c r="AD10" s="2"/>
      <c r="AE10" s="2"/>
      <c r="AF10" s="2"/>
      <c r="AG10" s="2"/>
      <c r="AH10" s="2"/>
      <c r="AI10" s="2"/>
      <c r="AJ10" s="2"/>
      <c r="AK10" s="2"/>
      <c r="AL10" s="45">
        <f>データ!$U$6</f>
        <v>159465</v>
      </c>
      <c r="AM10" s="45"/>
      <c r="AN10" s="45"/>
      <c r="AO10" s="45"/>
      <c r="AP10" s="45"/>
      <c r="AQ10" s="45"/>
      <c r="AR10" s="45"/>
      <c r="AS10" s="45"/>
      <c r="AT10" s="46">
        <f>データ!$V$6</f>
        <v>44.58</v>
      </c>
      <c r="AU10" s="47"/>
      <c r="AV10" s="47"/>
      <c r="AW10" s="47"/>
      <c r="AX10" s="47"/>
      <c r="AY10" s="47"/>
      <c r="AZ10" s="47"/>
      <c r="BA10" s="47"/>
      <c r="BB10" s="48">
        <f>データ!$W$6</f>
        <v>3577.05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2" t="s">
        <v>112</v>
      </c>
      <c r="BM47" s="83"/>
      <c r="BN47" s="83"/>
      <c r="BO47" s="83"/>
      <c r="BP47" s="83"/>
      <c r="BQ47" s="83"/>
      <c r="BR47" s="83"/>
      <c r="BS47" s="83"/>
      <c r="BT47" s="83"/>
      <c r="BU47" s="83"/>
      <c r="BV47" s="83"/>
      <c r="BW47" s="83"/>
      <c r="BX47" s="83"/>
      <c r="BY47" s="83"/>
      <c r="BZ47" s="84"/>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2"/>
      <c r="BM48" s="83"/>
      <c r="BN48" s="83"/>
      <c r="BO48" s="83"/>
      <c r="BP48" s="83"/>
      <c r="BQ48" s="83"/>
      <c r="BR48" s="83"/>
      <c r="BS48" s="83"/>
      <c r="BT48" s="83"/>
      <c r="BU48" s="83"/>
      <c r="BV48" s="83"/>
      <c r="BW48" s="83"/>
      <c r="BX48" s="83"/>
      <c r="BY48" s="83"/>
      <c r="BZ48" s="84"/>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2"/>
      <c r="BM49" s="83"/>
      <c r="BN49" s="83"/>
      <c r="BO49" s="83"/>
      <c r="BP49" s="83"/>
      <c r="BQ49" s="83"/>
      <c r="BR49" s="83"/>
      <c r="BS49" s="83"/>
      <c r="BT49" s="83"/>
      <c r="BU49" s="83"/>
      <c r="BV49" s="83"/>
      <c r="BW49" s="83"/>
      <c r="BX49" s="83"/>
      <c r="BY49" s="83"/>
      <c r="BZ49" s="84"/>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2"/>
      <c r="BM50" s="83"/>
      <c r="BN50" s="83"/>
      <c r="BO50" s="83"/>
      <c r="BP50" s="83"/>
      <c r="BQ50" s="83"/>
      <c r="BR50" s="83"/>
      <c r="BS50" s="83"/>
      <c r="BT50" s="83"/>
      <c r="BU50" s="83"/>
      <c r="BV50" s="83"/>
      <c r="BW50" s="83"/>
      <c r="BX50" s="83"/>
      <c r="BY50" s="83"/>
      <c r="BZ50" s="84"/>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2"/>
      <c r="BM51" s="83"/>
      <c r="BN51" s="83"/>
      <c r="BO51" s="83"/>
      <c r="BP51" s="83"/>
      <c r="BQ51" s="83"/>
      <c r="BR51" s="83"/>
      <c r="BS51" s="83"/>
      <c r="BT51" s="83"/>
      <c r="BU51" s="83"/>
      <c r="BV51" s="83"/>
      <c r="BW51" s="83"/>
      <c r="BX51" s="83"/>
      <c r="BY51" s="83"/>
      <c r="BZ51" s="84"/>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2"/>
      <c r="BM52" s="83"/>
      <c r="BN52" s="83"/>
      <c r="BO52" s="83"/>
      <c r="BP52" s="83"/>
      <c r="BQ52" s="83"/>
      <c r="BR52" s="83"/>
      <c r="BS52" s="83"/>
      <c r="BT52" s="83"/>
      <c r="BU52" s="83"/>
      <c r="BV52" s="83"/>
      <c r="BW52" s="83"/>
      <c r="BX52" s="83"/>
      <c r="BY52" s="83"/>
      <c r="BZ52" s="84"/>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2"/>
      <c r="BM53" s="83"/>
      <c r="BN53" s="83"/>
      <c r="BO53" s="83"/>
      <c r="BP53" s="83"/>
      <c r="BQ53" s="83"/>
      <c r="BR53" s="83"/>
      <c r="BS53" s="83"/>
      <c r="BT53" s="83"/>
      <c r="BU53" s="83"/>
      <c r="BV53" s="83"/>
      <c r="BW53" s="83"/>
      <c r="BX53" s="83"/>
      <c r="BY53" s="83"/>
      <c r="BZ53" s="84"/>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2"/>
      <c r="BM54" s="83"/>
      <c r="BN54" s="83"/>
      <c r="BO54" s="83"/>
      <c r="BP54" s="83"/>
      <c r="BQ54" s="83"/>
      <c r="BR54" s="83"/>
      <c r="BS54" s="83"/>
      <c r="BT54" s="83"/>
      <c r="BU54" s="83"/>
      <c r="BV54" s="83"/>
      <c r="BW54" s="83"/>
      <c r="BX54" s="83"/>
      <c r="BY54" s="83"/>
      <c r="BZ54" s="84"/>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2"/>
      <c r="BM55" s="83"/>
      <c r="BN55" s="83"/>
      <c r="BO55" s="83"/>
      <c r="BP55" s="83"/>
      <c r="BQ55" s="83"/>
      <c r="BR55" s="83"/>
      <c r="BS55" s="83"/>
      <c r="BT55" s="83"/>
      <c r="BU55" s="83"/>
      <c r="BV55" s="83"/>
      <c r="BW55" s="83"/>
      <c r="BX55" s="83"/>
      <c r="BY55" s="83"/>
      <c r="BZ55" s="84"/>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2"/>
      <c r="BM56" s="83"/>
      <c r="BN56" s="83"/>
      <c r="BO56" s="83"/>
      <c r="BP56" s="83"/>
      <c r="BQ56" s="83"/>
      <c r="BR56" s="83"/>
      <c r="BS56" s="83"/>
      <c r="BT56" s="83"/>
      <c r="BU56" s="83"/>
      <c r="BV56" s="83"/>
      <c r="BW56" s="83"/>
      <c r="BX56" s="83"/>
      <c r="BY56" s="83"/>
      <c r="BZ56" s="84"/>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2"/>
      <c r="BM57" s="83"/>
      <c r="BN57" s="83"/>
      <c r="BO57" s="83"/>
      <c r="BP57" s="83"/>
      <c r="BQ57" s="83"/>
      <c r="BR57" s="83"/>
      <c r="BS57" s="83"/>
      <c r="BT57" s="83"/>
      <c r="BU57" s="83"/>
      <c r="BV57" s="83"/>
      <c r="BW57" s="83"/>
      <c r="BX57" s="83"/>
      <c r="BY57" s="83"/>
      <c r="BZ57" s="84"/>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2"/>
      <c r="BM58" s="83"/>
      <c r="BN58" s="83"/>
      <c r="BO58" s="83"/>
      <c r="BP58" s="83"/>
      <c r="BQ58" s="83"/>
      <c r="BR58" s="83"/>
      <c r="BS58" s="83"/>
      <c r="BT58" s="83"/>
      <c r="BU58" s="83"/>
      <c r="BV58" s="83"/>
      <c r="BW58" s="83"/>
      <c r="BX58" s="83"/>
      <c r="BY58" s="83"/>
      <c r="BZ58" s="84"/>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2"/>
      <c r="BM59" s="83"/>
      <c r="BN59" s="83"/>
      <c r="BO59" s="83"/>
      <c r="BP59" s="83"/>
      <c r="BQ59" s="83"/>
      <c r="BR59" s="83"/>
      <c r="BS59" s="83"/>
      <c r="BT59" s="83"/>
      <c r="BU59" s="83"/>
      <c r="BV59" s="83"/>
      <c r="BW59" s="83"/>
      <c r="BX59" s="83"/>
      <c r="BY59" s="83"/>
      <c r="BZ59" s="84"/>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2"/>
      <c r="BM60" s="83"/>
      <c r="BN60" s="83"/>
      <c r="BO60" s="83"/>
      <c r="BP60" s="83"/>
      <c r="BQ60" s="83"/>
      <c r="BR60" s="83"/>
      <c r="BS60" s="83"/>
      <c r="BT60" s="83"/>
      <c r="BU60" s="83"/>
      <c r="BV60" s="83"/>
      <c r="BW60" s="83"/>
      <c r="BX60" s="83"/>
      <c r="BY60" s="83"/>
      <c r="BZ60" s="84"/>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2"/>
      <c r="BM61" s="83"/>
      <c r="BN61" s="83"/>
      <c r="BO61" s="83"/>
      <c r="BP61" s="83"/>
      <c r="BQ61" s="83"/>
      <c r="BR61" s="83"/>
      <c r="BS61" s="83"/>
      <c r="BT61" s="83"/>
      <c r="BU61" s="83"/>
      <c r="BV61" s="83"/>
      <c r="BW61" s="83"/>
      <c r="BX61" s="83"/>
      <c r="BY61" s="83"/>
      <c r="BZ61" s="84"/>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2"/>
      <c r="BM62" s="83"/>
      <c r="BN62" s="83"/>
      <c r="BO62" s="83"/>
      <c r="BP62" s="83"/>
      <c r="BQ62" s="83"/>
      <c r="BR62" s="83"/>
      <c r="BS62" s="83"/>
      <c r="BT62" s="83"/>
      <c r="BU62" s="83"/>
      <c r="BV62" s="83"/>
      <c r="BW62" s="83"/>
      <c r="BX62" s="83"/>
      <c r="BY62" s="83"/>
      <c r="BZ62" s="84"/>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dGz54MzRQk+B+7ytY72ANkd2qYRmV0yYCPrEF/qG5J3UPU82mSrH9uV4LU1KSMVVTRapqlKvtY2WWFGI7fji3w==" saltValue="xZjpemJB35ED/JO4Vk9qu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142115</v>
      </c>
      <c r="D6" s="20">
        <f t="shared" si="3"/>
        <v>46</v>
      </c>
      <c r="E6" s="20">
        <f t="shared" si="3"/>
        <v>1</v>
      </c>
      <c r="F6" s="20">
        <f t="shared" si="3"/>
        <v>0</v>
      </c>
      <c r="G6" s="20">
        <f t="shared" si="3"/>
        <v>1</v>
      </c>
      <c r="H6" s="20" t="str">
        <f t="shared" si="3"/>
        <v>神奈川県　秦野市</v>
      </c>
      <c r="I6" s="20" t="str">
        <f t="shared" si="3"/>
        <v>法適用</v>
      </c>
      <c r="J6" s="20" t="str">
        <f t="shared" si="3"/>
        <v>水道事業</v>
      </c>
      <c r="K6" s="20" t="str">
        <f t="shared" si="3"/>
        <v>末端給水事業</v>
      </c>
      <c r="L6" s="20" t="str">
        <f t="shared" si="3"/>
        <v>A2</v>
      </c>
      <c r="M6" s="20" t="str">
        <f t="shared" si="3"/>
        <v>非設置</v>
      </c>
      <c r="N6" s="21" t="str">
        <f t="shared" si="3"/>
        <v>-</v>
      </c>
      <c r="O6" s="21">
        <f t="shared" si="3"/>
        <v>69.83</v>
      </c>
      <c r="P6" s="21">
        <f t="shared" si="3"/>
        <v>99.9</v>
      </c>
      <c r="Q6" s="21">
        <f t="shared" si="3"/>
        <v>1870</v>
      </c>
      <c r="R6" s="21">
        <f t="shared" si="3"/>
        <v>159646</v>
      </c>
      <c r="S6" s="21">
        <f t="shared" si="3"/>
        <v>103.76</v>
      </c>
      <c r="T6" s="21">
        <f t="shared" si="3"/>
        <v>1538.61</v>
      </c>
      <c r="U6" s="21">
        <f t="shared" si="3"/>
        <v>159465</v>
      </c>
      <c r="V6" s="21">
        <f t="shared" si="3"/>
        <v>44.58</v>
      </c>
      <c r="W6" s="21">
        <f t="shared" si="3"/>
        <v>3577.05</v>
      </c>
      <c r="X6" s="22">
        <f>IF(X7="",NA(),X7)</f>
        <v>114.77</v>
      </c>
      <c r="Y6" s="22">
        <f t="shared" ref="Y6:AG6" si="4">IF(Y7="",NA(),Y7)</f>
        <v>108.4</v>
      </c>
      <c r="Z6" s="22">
        <f t="shared" si="4"/>
        <v>104.7</v>
      </c>
      <c r="AA6" s="22">
        <f t="shared" si="4"/>
        <v>111.32</v>
      </c>
      <c r="AB6" s="22">
        <f t="shared" si="4"/>
        <v>106.33</v>
      </c>
      <c r="AC6" s="22">
        <f t="shared" si="4"/>
        <v>112.62</v>
      </c>
      <c r="AD6" s="22">
        <f t="shared" si="4"/>
        <v>113.35</v>
      </c>
      <c r="AE6" s="22">
        <f t="shared" si="4"/>
        <v>112.36</v>
      </c>
      <c r="AF6" s="22">
        <f t="shared" si="4"/>
        <v>112.26</v>
      </c>
      <c r="AG6" s="22">
        <f t="shared" si="4"/>
        <v>110.04</v>
      </c>
      <c r="AH6" s="21" t="str">
        <f>IF(AH7="","",IF(AH7="-","【-】","【"&amp;SUBSTITUTE(TEXT(AH7,"#,##0.00"),"-","△")&amp;"】"))</f>
        <v>【108.70】</v>
      </c>
      <c r="AI6" s="21">
        <f>IF(AI7="",NA(),AI7)</f>
        <v>0</v>
      </c>
      <c r="AJ6" s="21">
        <f t="shared" ref="AJ6:AR6" si="5">IF(AJ7="",NA(),AJ7)</f>
        <v>0</v>
      </c>
      <c r="AK6" s="21">
        <f t="shared" si="5"/>
        <v>0</v>
      </c>
      <c r="AL6" s="21">
        <f t="shared" si="5"/>
        <v>0</v>
      </c>
      <c r="AM6" s="21">
        <f t="shared" si="5"/>
        <v>0</v>
      </c>
      <c r="AN6" s="22">
        <f t="shared" si="5"/>
        <v>0.75</v>
      </c>
      <c r="AO6" s="22">
        <f t="shared" si="5"/>
        <v>0.51</v>
      </c>
      <c r="AP6" s="22">
        <f t="shared" si="5"/>
        <v>0.28999999999999998</v>
      </c>
      <c r="AQ6" s="22">
        <f t="shared" si="5"/>
        <v>0.25</v>
      </c>
      <c r="AR6" s="22">
        <f t="shared" si="5"/>
        <v>0.13</v>
      </c>
      <c r="AS6" s="21" t="str">
        <f>IF(AS7="","",IF(AS7="-","【-】","【"&amp;SUBSTITUTE(TEXT(AS7,"#,##0.00"),"-","△")&amp;"】"))</f>
        <v>【1.34】</v>
      </c>
      <c r="AT6" s="22">
        <f>IF(AT7="",NA(),AT7)</f>
        <v>313.64</v>
      </c>
      <c r="AU6" s="22">
        <f t="shared" ref="AU6:BC6" si="6">IF(AU7="",NA(),AU7)</f>
        <v>311.31</v>
      </c>
      <c r="AV6" s="22">
        <f t="shared" si="6"/>
        <v>274.55</v>
      </c>
      <c r="AW6" s="22">
        <f t="shared" si="6"/>
        <v>302.02</v>
      </c>
      <c r="AX6" s="22">
        <f t="shared" si="6"/>
        <v>253.34</v>
      </c>
      <c r="AY6" s="22">
        <f t="shared" si="6"/>
        <v>318.89</v>
      </c>
      <c r="AZ6" s="22">
        <f t="shared" si="6"/>
        <v>309.10000000000002</v>
      </c>
      <c r="BA6" s="22">
        <f t="shared" si="6"/>
        <v>306.08</v>
      </c>
      <c r="BB6" s="22">
        <f t="shared" si="6"/>
        <v>306.14999999999998</v>
      </c>
      <c r="BC6" s="22">
        <f t="shared" si="6"/>
        <v>297.54000000000002</v>
      </c>
      <c r="BD6" s="21" t="str">
        <f>IF(BD7="","",IF(BD7="-","【-】","【"&amp;SUBSTITUTE(TEXT(BD7,"#,##0.00"),"-","△")&amp;"】"))</f>
        <v>【252.29】</v>
      </c>
      <c r="BE6" s="22">
        <f>IF(BE7="",NA(),BE7)</f>
        <v>316.68</v>
      </c>
      <c r="BF6" s="22">
        <f t="shared" ref="BF6:BN6" si="7">IF(BF7="",NA(),BF7)</f>
        <v>317.70999999999998</v>
      </c>
      <c r="BG6" s="22">
        <f t="shared" si="7"/>
        <v>362.76</v>
      </c>
      <c r="BH6" s="22">
        <f t="shared" si="7"/>
        <v>310.7</v>
      </c>
      <c r="BI6" s="22">
        <f t="shared" si="7"/>
        <v>413.67</v>
      </c>
      <c r="BJ6" s="22">
        <f t="shared" si="7"/>
        <v>290.07</v>
      </c>
      <c r="BK6" s="22">
        <f t="shared" si="7"/>
        <v>290.42</v>
      </c>
      <c r="BL6" s="22">
        <f t="shared" si="7"/>
        <v>294.66000000000003</v>
      </c>
      <c r="BM6" s="22">
        <f t="shared" si="7"/>
        <v>285.27</v>
      </c>
      <c r="BN6" s="22">
        <f t="shared" si="7"/>
        <v>294.73</v>
      </c>
      <c r="BO6" s="21" t="str">
        <f>IF(BO7="","",IF(BO7="-","【-】","【"&amp;SUBSTITUTE(TEXT(BO7,"#,##0.00"),"-","△")&amp;"】"))</f>
        <v>【268.07】</v>
      </c>
      <c r="BP6" s="22">
        <f>IF(BP7="",NA(),BP7)</f>
        <v>105.08</v>
      </c>
      <c r="BQ6" s="22">
        <f t="shared" ref="BQ6:BY6" si="8">IF(BQ7="",NA(),BQ7)</f>
        <v>99.26</v>
      </c>
      <c r="BR6" s="22">
        <f t="shared" si="8"/>
        <v>90.16</v>
      </c>
      <c r="BS6" s="22">
        <f t="shared" si="8"/>
        <v>100.48</v>
      </c>
      <c r="BT6" s="22">
        <f t="shared" si="8"/>
        <v>71.13</v>
      </c>
      <c r="BU6" s="22">
        <f t="shared" si="8"/>
        <v>104.84</v>
      </c>
      <c r="BV6" s="22">
        <f t="shared" si="8"/>
        <v>106.11</v>
      </c>
      <c r="BW6" s="22">
        <f t="shared" si="8"/>
        <v>103.75</v>
      </c>
      <c r="BX6" s="22">
        <f t="shared" si="8"/>
        <v>105.3</v>
      </c>
      <c r="BY6" s="22">
        <f t="shared" si="8"/>
        <v>99.41</v>
      </c>
      <c r="BZ6" s="21" t="str">
        <f>IF(BZ7="","",IF(BZ7="-","【-】","【"&amp;SUBSTITUTE(TEXT(BZ7,"#,##0.00"),"-","△")&amp;"】"))</f>
        <v>【97.47】</v>
      </c>
      <c r="CA6" s="22">
        <f>IF(CA7="",NA(),CA7)</f>
        <v>114.66</v>
      </c>
      <c r="CB6" s="22">
        <f t="shared" ref="CB6:CJ6" si="9">IF(CB7="",NA(),CB7)</f>
        <v>121.08</v>
      </c>
      <c r="CC6" s="22">
        <f t="shared" si="9"/>
        <v>114.53</v>
      </c>
      <c r="CD6" s="22">
        <f t="shared" si="9"/>
        <v>117.55</v>
      </c>
      <c r="CE6" s="22">
        <f t="shared" si="9"/>
        <v>124.33</v>
      </c>
      <c r="CF6" s="22">
        <f t="shared" si="9"/>
        <v>161.82</v>
      </c>
      <c r="CG6" s="22">
        <f t="shared" si="9"/>
        <v>161.03</v>
      </c>
      <c r="CH6" s="22">
        <f t="shared" si="9"/>
        <v>159.93</v>
      </c>
      <c r="CI6" s="22">
        <f t="shared" si="9"/>
        <v>162.77000000000001</v>
      </c>
      <c r="CJ6" s="22">
        <f t="shared" si="9"/>
        <v>170.87</v>
      </c>
      <c r="CK6" s="21" t="str">
        <f>IF(CK7="","",IF(CK7="-","【-】","【"&amp;SUBSTITUTE(TEXT(CK7,"#,##0.00"),"-","△")&amp;"】"))</f>
        <v>【174.75】</v>
      </c>
      <c r="CL6" s="22">
        <f>IF(CL7="",NA(),CL7)</f>
        <v>55.75</v>
      </c>
      <c r="CM6" s="22">
        <f t="shared" ref="CM6:CU6" si="10">IF(CM7="",NA(),CM7)</f>
        <v>58.38</v>
      </c>
      <c r="CN6" s="22">
        <f t="shared" si="10"/>
        <v>59.25</v>
      </c>
      <c r="CO6" s="22">
        <f t="shared" si="10"/>
        <v>59.44</v>
      </c>
      <c r="CP6" s="22">
        <f t="shared" si="10"/>
        <v>57.68</v>
      </c>
      <c r="CQ6" s="22">
        <f t="shared" si="10"/>
        <v>62.32</v>
      </c>
      <c r="CR6" s="22">
        <f t="shared" si="10"/>
        <v>61.71</v>
      </c>
      <c r="CS6" s="22">
        <f t="shared" si="10"/>
        <v>63.12</v>
      </c>
      <c r="CT6" s="22">
        <f t="shared" si="10"/>
        <v>62.57</v>
      </c>
      <c r="CU6" s="22">
        <f t="shared" si="10"/>
        <v>61.56</v>
      </c>
      <c r="CV6" s="21" t="str">
        <f>IF(CV7="","",IF(CV7="-","【-】","【"&amp;SUBSTITUTE(TEXT(CV7,"#,##0.00"),"-","△")&amp;"】"))</f>
        <v>【59.97】</v>
      </c>
      <c r="CW6" s="22">
        <f>IF(CW7="",NA(),CW7)</f>
        <v>93.63</v>
      </c>
      <c r="CX6" s="22">
        <f t="shared" ref="CX6:DF6" si="11">IF(CX7="",NA(),CX7)</f>
        <v>93.61</v>
      </c>
      <c r="CY6" s="22">
        <f t="shared" si="11"/>
        <v>93.44</v>
      </c>
      <c r="CZ6" s="22">
        <f t="shared" si="11"/>
        <v>92.32</v>
      </c>
      <c r="DA6" s="22">
        <f t="shared" si="11"/>
        <v>92.97</v>
      </c>
      <c r="DB6" s="22">
        <f t="shared" si="11"/>
        <v>90.19</v>
      </c>
      <c r="DC6" s="22">
        <f t="shared" si="11"/>
        <v>90.03</v>
      </c>
      <c r="DD6" s="22">
        <f t="shared" si="11"/>
        <v>90.09</v>
      </c>
      <c r="DE6" s="22">
        <f t="shared" si="11"/>
        <v>90.21</v>
      </c>
      <c r="DF6" s="22">
        <f t="shared" si="11"/>
        <v>90.11</v>
      </c>
      <c r="DG6" s="21" t="str">
        <f>IF(DG7="","",IF(DG7="-","【-】","【"&amp;SUBSTITUTE(TEXT(DG7,"#,##0.00"),"-","△")&amp;"】"))</f>
        <v>【89.76】</v>
      </c>
      <c r="DH6" s="22">
        <f>IF(DH7="",NA(),DH7)</f>
        <v>55.68</v>
      </c>
      <c r="DI6" s="22">
        <f t="shared" ref="DI6:DQ6" si="12">IF(DI7="",NA(),DI7)</f>
        <v>56.35</v>
      </c>
      <c r="DJ6" s="22">
        <f t="shared" si="12"/>
        <v>56.57</v>
      </c>
      <c r="DK6" s="22">
        <f t="shared" si="12"/>
        <v>57.32</v>
      </c>
      <c r="DL6" s="22">
        <f t="shared" si="12"/>
        <v>58.27</v>
      </c>
      <c r="DM6" s="22">
        <f t="shared" si="12"/>
        <v>48.86</v>
      </c>
      <c r="DN6" s="22">
        <f t="shared" si="12"/>
        <v>49.6</v>
      </c>
      <c r="DO6" s="22">
        <f t="shared" si="12"/>
        <v>50.31</v>
      </c>
      <c r="DP6" s="22">
        <f t="shared" si="12"/>
        <v>50.74</v>
      </c>
      <c r="DQ6" s="22">
        <f t="shared" si="12"/>
        <v>51.49</v>
      </c>
      <c r="DR6" s="21" t="str">
        <f>IF(DR7="","",IF(DR7="-","【-】","【"&amp;SUBSTITUTE(TEXT(DR7,"#,##0.00"),"-","△")&amp;"】"))</f>
        <v>【51.51】</v>
      </c>
      <c r="DS6" s="22">
        <f>IF(DS7="",NA(),DS7)</f>
        <v>19.809999999999999</v>
      </c>
      <c r="DT6" s="22">
        <f t="shared" ref="DT6:EB6" si="13">IF(DT7="",NA(),DT7)</f>
        <v>22.43</v>
      </c>
      <c r="DU6" s="22">
        <f t="shared" si="13"/>
        <v>24.8</v>
      </c>
      <c r="DV6" s="22">
        <f t="shared" si="13"/>
        <v>28.61</v>
      </c>
      <c r="DW6" s="22">
        <f t="shared" si="13"/>
        <v>31.47</v>
      </c>
      <c r="DX6" s="22">
        <f t="shared" si="13"/>
        <v>18.510000000000002</v>
      </c>
      <c r="DY6" s="22">
        <f t="shared" si="13"/>
        <v>20.49</v>
      </c>
      <c r="DZ6" s="22">
        <f t="shared" si="13"/>
        <v>21.34</v>
      </c>
      <c r="EA6" s="22">
        <f t="shared" si="13"/>
        <v>23.27</v>
      </c>
      <c r="EB6" s="22">
        <f t="shared" si="13"/>
        <v>25.18</v>
      </c>
      <c r="EC6" s="21" t="str">
        <f>IF(EC7="","",IF(EC7="-","【-】","【"&amp;SUBSTITUTE(TEXT(EC7,"#,##0.00"),"-","△")&amp;"】"))</f>
        <v>【23.75】</v>
      </c>
      <c r="ED6" s="22">
        <f>IF(ED7="",NA(),ED7)</f>
        <v>0.55000000000000004</v>
      </c>
      <c r="EE6" s="22">
        <f t="shared" ref="EE6:EM6" si="14">IF(EE7="",NA(),EE7)</f>
        <v>0.56000000000000005</v>
      </c>
      <c r="EF6" s="22">
        <f t="shared" si="14"/>
        <v>0.98</v>
      </c>
      <c r="EG6" s="22">
        <f t="shared" si="14"/>
        <v>0.71</v>
      </c>
      <c r="EH6" s="22">
        <f t="shared" si="14"/>
        <v>0.73</v>
      </c>
      <c r="EI6" s="22">
        <f t="shared" si="14"/>
        <v>0.7</v>
      </c>
      <c r="EJ6" s="22">
        <f t="shared" si="14"/>
        <v>0.72</v>
      </c>
      <c r="EK6" s="22">
        <f t="shared" si="14"/>
        <v>0.69</v>
      </c>
      <c r="EL6" s="22">
        <f t="shared" si="14"/>
        <v>0.69</v>
      </c>
      <c r="EM6" s="22">
        <f t="shared" si="14"/>
        <v>0.67</v>
      </c>
      <c r="EN6" s="21" t="str">
        <f>IF(EN7="","",IF(EN7="-","【-】","【"&amp;SUBSTITUTE(TEXT(EN7,"#,##0.00"),"-","△")&amp;"】"))</f>
        <v>【0.67】</v>
      </c>
    </row>
    <row r="7" spans="1:144" s="23" customFormat="1" x14ac:dyDescent="0.2">
      <c r="A7" s="15"/>
      <c r="B7" s="24">
        <v>2022</v>
      </c>
      <c r="C7" s="24">
        <v>142115</v>
      </c>
      <c r="D7" s="24">
        <v>46</v>
      </c>
      <c r="E7" s="24">
        <v>1</v>
      </c>
      <c r="F7" s="24">
        <v>0</v>
      </c>
      <c r="G7" s="24">
        <v>1</v>
      </c>
      <c r="H7" s="24" t="s">
        <v>93</v>
      </c>
      <c r="I7" s="24" t="s">
        <v>94</v>
      </c>
      <c r="J7" s="24" t="s">
        <v>95</v>
      </c>
      <c r="K7" s="24" t="s">
        <v>96</v>
      </c>
      <c r="L7" s="24" t="s">
        <v>97</v>
      </c>
      <c r="M7" s="24" t="s">
        <v>98</v>
      </c>
      <c r="N7" s="25" t="s">
        <v>99</v>
      </c>
      <c r="O7" s="25">
        <v>69.83</v>
      </c>
      <c r="P7" s="25">
        <v>99.9</v>
      </c>
      <c r="Q7" s="25">
        <v>1870</v>
      </c>
      <c r="R7" s="25">
        <v>159646</v>
      </c>
      <c r="S7" s="25">
        <v>103.76</v>
      </c>
      <c r="T7" s="25">
        <v>1538.61</v>
      </c>
      <c r="U7" s="25">
        <v>159465</v>
      </c>
      <c r="V7" s="25">
        <v>44.58</v>
      </c>
      <c r="W7" s="25">
        <v>3577.05</v>
      </c>
      <c r="X7" s="25">
        <v>114.77</v>
      </c>
      <c r="Y7" s="25">
        <v>108.4</v>
      </c>
      <c r="Z7" s="25">
        <v>104.7</v>
      </c>
      <c r="AA7" s="25">
        <v>111.32</v>
      </c>
      <c r="AB7" s="25">
        <v>106.33</v>
      </c>
      <c r="AC7" s="25">
        <v>112.62</v>
      </c>
      <c r="AD7" s="25">
        <v>113.35</v>
      </c>
      <c r="AE7" s="25">
        <v>112.36</v>
      </c>
      <c r="AF7" s="25">
        <v>112.26</v>
      </c>
      <c r="AG7" s="25">
        <v>110.04</v>
      </c>
      <c r="AH7" s="25">
        <v>108.7</v>
      </c>
      <c r="AI7" s="25">
        <v>0</v>
      </c>
      <c r="AJ7" s="25">
        <v>0</v>
      </c>
      <c r="AK7" s="25">
        <v>0</v>
      </c>
      <c r="AL7" s="25">
        <v>0</v>
      </c>
      <c r="AM7" s="25">
        <v>0</v>
      </c>
      <c r="AN7" s="25">
        <v>0.75</v>
      </c>
      <c r="AO7" s="25">
        <v>0.51</v>
      </c>
      <c r="AP7" s="25">
        <v>0.28999999999999998</v>
      </c>
      <c r="AQ7" s="25">
        <v>0.25</v>
      </c>
      <c r="AR7" s="25">
        <v>0.13</v>
      </c>
      <c r="AS7" s="25">
        <v>1.34</v>
      </c>
      <c r="AT7" s="25">
        <v>313.64</v>
      </c>
      <c r="AU7" s="25">
        <v>311.31</v>
      </c>
      <c r="AV7" s="25">
        <v>274.55</v>
      </c>
      <c r="AW7" s="25">
        <v>302.02</v>
      </c>
      <c r="AX7" s="25">
        <v>253.34</v>
      </c>
      <c r="AY7" s="25">
        <v>318.89</v>
      </c>
      <c r="AZ7" s="25">
        <v>309.10000000000002</v>
      </c>
      <c r="BA7" s="25">
        <v>306.08</v>
      </c>
      <c r="BB7" s="25">
        <v>306.14999999999998</v>
      </c>
      <c r="BC7" s="25">
        <v>297.54000000000002</v>
      </c>
      <c r="BD7" s="25">
        <v>252.29</v>
      </c>
      <c r="BE7" s="25">
        <v>316.68</v>
      </c>
      <c r="BF7" s="25">
        <v>317.70999999999998</v>
      </c>
      <c r="BG7" s="25">
        <v>362.76</v>
      </c>
      <c r="BH7" s="25">
        <v>310.7</v>
      </c>
      <c r="BI7" s="25">
        <v>413.67</v>
      </c>
      <c r="BJ7" s="25">
        <v>290.07</v>
      </c>
      <c r="BK7" s="25">
        <v>290.42</v>
      </c>
      <c r="BL7" s="25">
        <v>294.66000000000003</v>
      </c>
      <c r="BM7" s="25">
        <v>285.27</v>
      </c>
      <c r="BN7" s="25">
        <v>294.73</v>
      </c>
      <c r="BO7" s="25">
        <v>268.07</v>
      </c>
      <c r="BP7" s="25">
        <v>105.08</v>
      </c>
      <c r="BQ7" s="25">
        <v>99.26</v>
      </c>
      <c r="BR7" s="25">
        <v>90.16</v>
      </c>
      <c r="BS7" s="25">
        <v>100.48</v>
      </c>
      <c r="BT7" s="25">
        <v>71.13</v>
      </c>
      <c r="BU7" s="25">
        <v>104.84</v>
      </c>
      <c r="BV7" s="25">
        <v>106.11</v>
      </c>
      <c r="BW7" s="25">
        <v>103.75</v>
      </c>
      <c r="BX7" s="25">
        <v>105.3</v>
      </c>
      <c r="BY7" s="25">
        <v>99.41</v>
      </c>
      <c r="BZ7" s="25">
        <v>97.47</v>
      </c>
      <c r="CA7" s="25">
        <v>114.66</v>
      </c>
      <c r="CB7" s="25">
        <v>121.08</v>
      </c>
      <c r="CC7" s="25">
        <v>114.53</v>
      </c>
      <c r="CD7" s="25">
        <v>117.55</v>
      </c>
      <c r="CE7" s="25">
        <v>124.33</v>
      </c>
      <c r="CF7" s="25">
        <v>161.82</v>
      </c>
      <c r="CG7" s="25">
        <v>161.03</v>
      </c>
      <c r="CH7" s="25">
        <v>159.93</v>
      </c>
      <c r="CI7" s="25">
        <v>162.77000000000001</v>
      </c>
      <c r="CJ7" s="25">
        <v>170.87</v>
      </c>
      <c r="CK7" s="25">
        <v>174.75</v>
      </c>
      <c r="CL7" s="25">
        <v>55.75</v>
      </c>
      <c r="CM7" s="25">
        <v>58.38</v>
      </c>
      <c r="CN7" s="25">
        <v>59.25</v>
      </c>
      <c r="CO7" s="25">
        <v>59.44</v>
      </c>
      <c r="CP7" s="25">
        <v>57.68</v>
      </c>
      <c r="CQ7" s="25">
        <v>62.32</v>
      </c>
      <c r="CR7" s="25">
        <v>61.71</v>
      </c>
      <c r="CS7" s="25">
        <v>63.12</v>
      </c>
      <c r="CT7" s="25">
        <v>62.57</v>
      </c>
      <c r="CU7" s="25">
        <v>61.56</v>
      </c>
      <c r="CV7" s="25">
        <v>59.97</v>
      </c>
      <c r="CW7" s="25">
        <v>93.63</v>
      </c>
      <c r="CX7" s="25">
        <v>93.61</v>
      </c>
      <c r="CY7" s="25">
        <v>93.44</v>
      </c>
      <c r="CZ7" s="25">
        <v>92.32</v>
      </c>
      <c r="DA7" s="25">
        <v>92.97</v>
      </c>
      <c r="DB7" s="25">
        <v>90.19</v>
      </c>
      <c r="DC7" s="25">
        <v>90.03</v>
      </c>
      <c r="DD7" s="25">
        <v>90.09</v>
      </c>
      <c r="DE7" s="25">
        <v>90.21</v>
      </c>
      <c r="DF7" s="25">
        <v>90.11</v>
      </c>
      <c r="DG7" s="25">
        <v>89.76</v>
      </c>
      <c r="DH7" s="25">
        <v>55.68</v>
      </c>
      <c r="DI7" s="25">
        <v>56.35</v>
      </c>
      <c r="DJ7" s="25">
        <v>56.57</v>
      </c>
      <c r="DK7" s="25">
        <v>57.32</v>
      </c>
      <c r="DL7" s="25">
        <v>58.27</v>
      </c>
      <c r="DM7" s="25">
        <v>48.86</v>
      </c>
      <c r="DN7" s="25">
        <v>49.6</v>
      </c>
      <c r="DO7" s="25">
        <v>50.31</v>
      </c>
      <c r="DP7" s="25">
        <v>50.74</v>
      </c>
      <c r="DQ7" s="25">
        <v>51.49</v>
      </c>
      <c r="DR7" s="25">
        <v>51.51</v>
      </c>
      <c r="DS7" s="25">
        <v>19.809999999999999</v>
      </c>
      <c r="DT7" s="25">
        <v>22.43</v>
      </c>
      <c r="DU7" s="25">
        <v>24.8</v>
      </c>
      <c r="DV7" s="25">
        <v>28.61</v>
      </c>
      <c r="DW7" s="25">
        <v>31.47</v>
      </c>
      <c r="DX7" s="25">
        <v>18.510000000000002</v>
      </c>
      <c r="DY7" s="25">
        <v>20.49</v>
      </c>
      <c r="DZ7" s="25">
        <v>21.34</v>
      </c>
      <c r="EA7" s="25">
        <v>23.27</v>
      </c>
      <c r="EB7" s="25">
        <v>25.18</v>
      </c>
      <c r="EC7" s="25">
        <v>23.75</v>
      </c>
      <c r="ED7" s="25">
        <v>0.55000000000000004</v>
      </c>
      <c r="EE7" s="25">
        <v>0.56000000000000005</v>
      </c>
      <c r="EF7" s="25">
        <v>0.98</v>
      </c>
      <c r="EG7" s="25">
        <v>0.71</v>
      </c>
      <c r="EH7" s="25">
        <v>0.73</v>
      </c>
      <c r="EI7" s="25">
        <v>0.7</v>
      </c>
      <c r="EJ7" s="25">
        <v>0.72</v>
      </c>
      <c r="EK7" s="25">
        <v>0.69</v>
      </c>
      <c r="EL7" s="25">
        <v>0.69</v>
      </c>
      <c r="EM7" s="25">
        <v>0.67</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2023-12-05T00:52:18Z</dcterms:created>
  <dcterms:modified xsi:type="dcterms:W3CDTF">2024-02-27T02:50:16Z</dcterms:modified>
  <cp:category/>
</cp:coreProperties>
</file>