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1 寒川町★　下水道\"/>
    </mc:Choice>
  </mc:AlternateContent>
  <workbookProtection workbookAlgorithmName="SHA-512" workbookHashValue="ApkQ6B4bvxf7a+kKS3Dd6S+AiRAvuC0lSzC/kvuywaCf7AIRhtLa0ca3Jx0D+mpWFrrQ1VJCasUKMtbgHuguUA==" workbookSaltValue="S4MVk1J1pUue04sK1iQA2Q=="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<sst xmlns="http://schemas.openxmlformats.org/spreadsheetml/2006/main" count="236" uniqueCount="117">
  <si>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</si>
  <si>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</si>
  <si>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</si>
  <si>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</si>
  <si>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</si>
  <si>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</si>
  <si>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</si>
  <si>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</si>
  <si>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</si>
  <si>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</si>
  <si>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</si>
  <si>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</si>
  <si>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</si>
  <si>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</si>
  <si>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</si>
  <si>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</si>
  <si>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</si>
  <si>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</si>
  <si>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</si>
  <si>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</si>
  <si>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</si>
  <si>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</si>
  <si>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</si>
  <si>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</si>
  <si>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</si>
  <si>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</si>
  <si>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</si>
  <si>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</si>
  <si>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</si>
  <si>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</si>
  <si>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</si>
  <si>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</si>
  <si>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</si>
  <si>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</si>
  <si>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</si>
  <si>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</si>
  <si>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</si>
  <si>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</si>
  <si>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</si>
  <si>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</si>
  <si>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</si>
  <si>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</si>
  <si>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</si>
  <si>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</si>
  <si>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</si>
  <si>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</si>
  <si>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</si>
  <si>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</si>
  <si>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</si>
  <si>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</si>
  <si>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</si>
  <si>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</si>
  <si>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</si>
  <si>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</si>
  <si>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</si>
  <si>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</si>
  <si>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</si>
  <si>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</si>
  <si>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</si>
  <si>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</si>
  <si>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</si>
  <si>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</si>
  <si>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</si>
  <si>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</si>
  <si>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</si>
  <si>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</si>
  <si>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</si>
  <si>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</si>
  <si>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</si>
  <si>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</si>
  <si>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</si>
  <si>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</si>
  <si>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</si>
  <si>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</si>
  <si>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</si>
  <si>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</si>
  <si>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</si>
  <si>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</si>
  <si>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</si>
  <si>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</si>
  <si>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</si>
  <si>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</si>
  <si>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</si>
  <si>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</si>
  <si>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</si>
  <si>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</si>
  <si>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</si>
  <si>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</si>
  <si>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</si>
  <si>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</si>
  <si>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</si>
  <si>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</si>
  <si>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</si>
  <si>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</si>
  <si>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</si>
  <si>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</si>
  <si>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寒川町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</si>
  <si>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</si>
  <si>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</si>
  <si>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</si>
  <si>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</si>
  <si>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</si>
  <si>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</si>
  <si>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</si>
  <si>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</si>
  <si>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</si>
  <si>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</si>
  <si>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</si>
  <si>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</si>
  <si>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</si>
  <si>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</si>
  <si>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</si>
  <si>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</si>
  <si>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</si>
  <si>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超えていますが、「⑤経費回収率」は令和3年10月1日に使用料改定を実施したものの、79.10％と本来使用料で回収すべき経費で全て賄えていない状況が続いています。使用料水準の更なる適正化、経費削減を図り、経費回収率の改善を図る必要があります。　　     　　　　　　　　 
 「③流動比率」現金保有率が高まり前年度より40.61ポイント上昇しましたが、一方で未払金及び未払費用の高まりがあり、実質的に支払能力が改善されたとは言い難い状況です。　　　　　　　　　　　　　　　　　　
 「④企業債残高対事業規模比率」は1990年代における集中投資の企業債が現在の財政負担として影響していますが、債務償還が進み年々減少していました。令和4年度において大型な都市計画事業に伴う多額な企業債の発行を行ったことにより前年度より121.86ポイント上昇しました。　　　　　　　　　　　　　　　　　　　
 「⑥汚水処理原価」は近年150円前後で推移しています。「⑦施設利用率」は該当施設がないため計上がありません。　　　　　　　　　　　　　　　　　　　　　　　　
 「⑧水洗化率」は微増ですが、類似団体平均値より高い数値です。</t>
    <rPh sb="3" eb="5">
      <t>ケイジョウ</t>
    </rPh>
    <rPh sb="5" eb="7">
      <t>シュウシ</t>
    </rPh>
    <rPh sb="7" eb="9">
      <t>ヒリツ</t>
    </rPh>
    <rPh sb="16" eb="17">
      <t>コ</t>
    </rPh>
    <rPh sb="26" eb="28">
      <t>ケイヒ</t>
    </rPh>
    <rPh sb="28" eb="30">
      <t>カイシュウ</t>
    </rPh>
    <rPh sb="30" eb="31">
      <t>リツ</t>
    </rPh>
    <rPh sb="33" eb="35">
      <t>レイワ</t>
    </rPh>
    <rPh sb="36" eb="37">
      <t>ネン</t>
    </rPh>
    <rPh sb="39" eb="40">
      <t>ガツ</t>
    </rPh>
    <rPh sb="41" eb="42">
      <t>ニチ</t>
    </rPh>
    <rPh sb="43" eb="46">
      <t>シヨウリョウ</t>
    </rPh>
    <rPh sb="46" eb="48">
      <t>カイテイ</t>
    </rPh>
    <rPh sb="49" eb="51">
      <t>ジッシ</t>
    </rPh>
    <rPh sb="64" eb="66">
      <t>ホンライ</t>
    </rPh>
    <rPh sb="66" eb="69">
      <t>シヨウリョウ</t>
    </rPh>
    <rPh sb="70" eb="72">
      <t>カイシュウ</t>
    </rPh>
    <rPh sb="75" eb="77">
      <t>ケイヒ</t>
    </rPh>
    <rPh sb="78" eb="79">
      <t>スベ</t>
    </rPh>
    <rPh sb="80" eb="81">
      <t>マカナ</t>
    </rPh>
    <rPh sb="86" eb="88">
      <t>ジョウキョウ</t>
    </rPh>
    <rPh sb="89" eb="90">
      <t>ツヅ</t>
    </rPh>
    <rPh sb="96" eb="99">
      <t>シヨウリョウ</t>
    </rPh>
    <rPh sb="99" eb="101">
      <t>スイジュン</t>
    </rPh>
    <rPh sb="102" eb="103">
      <t>サラ</t>
    </rPh>
    <rPh sb="105" eb="108">
      <t>テキセイカ</t>
    </rPh>
    <rPh sb="109" eb="111">
      <t>ケイヒ</t>
    </rPh>
    <rPh sb="111" eb="113">
      <t>サクゲン</t>
    </rPh>
    <rPh sb="114" eb="115">
      <t>ハカ</t>
    </rPh>
    <rPh sb="117" eb="119">
      <t>ケイヒ</t>
    </rPh>
    <rPh sb="119" eb="121">
      <t>カイシュウ</t>
    </rPh>
    <rPh sb="121" eb="122">
      <t>リツ</t>
    </rPh>
    <rPh sb="123" eb="125">
      <t>カイゼン</t>
    </rPh>
    <rPh sb="126" eb="127">
      <t>ハカ</t>
    </rPh>
    <rPh sb="128" eb="130">
      <t>ヒツヨウ</t>
    </rPh>
    <rPh sb="156" eb="158">
      <t>リュウドウ</t>
    </rPh>
    <rPh sb="158" eb="160">
      <t>ヒリツ</t>
    </rPh>
    <rPh sb="161" eb="163">
      <t>ゲンキン</t>
    </rPh>
    <rPh sb="163" eb="165">
      <t>ホユウ</t>
    </rPh>
    <rPh sb="165" eb="166">
      <t>リツ</t>
    </rPh>
    <rPh sb="167" eb="168">
      <t>タカ</t>
    </rPh>
    <rPh sb="170" eb="173">
      <t>ゼンネンド</t>
    </rPh>
    <rPh sb="184" eb="186">
      <t>ジョウショウ</t>
    </rPh>
    <rPh sb="192" eb="194">
      <t>イッポウ</t>
    </rPh>
    <rPh sb="195" eb="197">
      <t>ミバラ</t>
    </rPh>
    <rPh sb="197" eb="198">
      <t>キン</t>
    </rPh>
    <rPh sb="198" eb="199">
      <t>オヨ</t>
    </rPh>
    <rPh sb="200" eb="202">
      <t>ミバラ</t>
    </rPh>
    <rPh sb="202" eb="204">
      <t>ヒヨウ</t>
    </rPh>
    <rPh sb="205" eb="206">
      <t>タカ</t>
    </rPh>
    <rPh sb="212" eb="214">
      <t>ジッシツ</t>
    </rPh>
    <rPh sb="214" eb="215">
      <t>テキ</t>
    </rPh>
    <rPh sb="216" eb="218">
      <t>シハラ</t>
    </rPh>
    <rPh sb="218" eb="220">
      <t>ノウリョク</t>
    </rPh>
    <rPh sb="221" eb="223">
      <t>カイゼン</t>
    </rPh>
    <rPh sb="228" eb="229">
      <t>イ</t>
    </rPh>
    <rPh sb="230" eb="231">
      <t>ガタ</t>
    </rPh>
    <rPh sb="232" eb="234">
      <t>ジョウキョウ</t>
    </rPh>
    <rPh sb="259" eb="261">
      <t>キギョウ</t>
    </rPh>
    <rPh sb="261" eb="262">
      <t>サイ</t>
    </rPh>
    <rPh sb="262" eb="264">
      <t>ザンダカ</t>
    </rPh>
    <rPh sb="264" eb="265">
      <t>タイ</t>
    </rPh>
    <rPh sb="265" eb="267">
      <t>ジギョウ</t>
    </rPh>
    <rPh sb="267" eb="269">
      <t>キボ</t>
    </rPh>
    <rPh sb="311" eb="313">
      <t>サイム</t>
    </rPh>
    <rPh sb="313" eb="315">
      <t>ショウカン</t>
    </rPh>
    <rPh sb="316" eb="317">
      <t>スス</t>
    </rPh>
    <rPh sb="318" eb="320">
      <t>ネンネン</t>
    </rPh>
    <rPh sb="320" eb="322">
      <t>ゲンショウ</t>
    </rPh>
    <rPh sb="329" eb="331">
      <t>レイワ</t>
    </rPh>
    <rPh sb="332" eb="334">
      <t>ネンド</t>
    </rPh>
    <rPh sb="338" eb="340">
      <t>オオガタ</t>
    </rPh>
    <rPh sb="341" eb="345">
      <t>トシケイカク</t>
    </rPh>
    <rPh sb="345" eb="347">
      <t>ジギョウ</t>
    </rPh>
    <rPh sb="348" eb="349">
      <t>トモナ</t>
    </rPh>
    <rPh sb="350" eb="352">
      <t>タガク</t>
    </rPh>
    <rPh sb="353" eb="356">
      <t>キギョウサイ</t>
    </rPh>
    <rPh sb="357" eb="359">
      <t>ハッコウ</t>
    </rPh>
    <rPh sb="360" eb="361">
      <t>オコナ</t>
    </rPh>
    <rPh sb="413" eb="415">
      <t>オスイ</t>
    </rPh>
    <rPh sb="415" eb="417">
      <t>ショリ</t>
    </rPh>
    <rPh sb="417" eb="419">
      <t>ゲンカ</t>
    </rPh>
    <rPh sb="430" eb="432">
      <t>スイイ</t>
    </rPh>
    <rPh sb="440" eb="442">
      <t>シセツ</t>
    </rPh>
    <rPh sb="442" eb="444">
      <t>リヨウ</t>
    </rPh>
    <rPh sb="444" eb="445">
      <t>リツ</t>
    </rPh>
    <rPh sb="447" eb="449">
      <t>ガイトウ</t>
    </rPh>
    <rPh sb="449" eb="451">
      <t>シセツ</t>
    </rPh>
    <rPh sb="456" eb="458">
      <t>ケイジョウ</t>
    </rPh>
    <rPh sb="493" eb="496">
      <t>スイセンカ</t>
    </rPh>
    <rPh sb="496" eb="497">
      <t>リツ</t>
    </rPh>
    <rPh sb="499" eb="501">
      <t>ビゾウ</t>
    </rPh>
    <rPh sb="505" eb="507">
      <t>ルイジ</t>
    </rPh>
    <rPh sb="507" eb="509">
      <t>ダンタイ</t>
    </rPh>
    <rPh sb="509" eb="512">
      <t>ヘイキンチ</t>
    </rPh>
    <rPh sb="514" eb="515">
      <t>タカ</t>
    </rPh>
    <rPh sb="516" eb="518">
      <t>スウチ</t>
    </rPh>
    <phoneticPr fontId="4"/>
  </si>
  <si>
    <t xml:space="preserve"> 「①有形固定資産減価償却率」は、年々増加しており、今後も改築更新等が進むことで増加傾向となる見込みです。　　　　　　　　　　　　　　　　　　　　　　 
 「②管渠老朽化率」は法定耐用年数（50年）を経過したものがないことから０％です。　　　　　　
 「③管渠改善率」は、今年度の実施がないため、０％となっていますが、令和２年度に策定したストックマネジメント計画に基づき計画的、効率的な管渠の改善に努めてまいります。</t>
    <rPh sb="3" eb="5">
      <t>ユウケイ</t>
    </rPh>
    <rPh sb="5" eb="7">
      <t>コテイ</t>
    </rPh>
    <rPh sb="7" eb="9">
      <t>シサン</t>
    </rPh>
    <rPh sb="9" eb="11">
      <t>ゲンカ</t>
    </rPh>
    <rPh sb="11" eb="13">
      <t>ショウキャク</t>
    </rPh>
    <rPh sb="13" eb="14">
      <t>リツ</t>
    </rPh>
    <rPh sb="17" eb="19">
      <t>ネンネン</t>
    </rPh>
    <rPh sb="19" eb="21">
      <t>ゾウカ</t>
    </rPh>
    <rPh sb="26" eb="28">
      <t>コンゴ</t>
    </rPh>
    <rPh sb="29" eb="34">
      <t>カイチクコウシントウ</t>
    </rPh>
    <rPh sb="35" eb="36">
      <t>スス</t>
    </rPh>
    <rPh sb="40" eb="44">
      <t>ゾウカケイコウ</t>
    </rPh>
    <rPh sb="47" eb="49">
      <t>ミコ</t>
    </rPh>
    <rPh sb="80" eb="82">
      <t>カンキョ</t>
    </rPh>
    <rPh sb="82" eb="85">
      <t>ロウキュウカ</t>
    </rPh>
    <rPh sb="85" eb="86">
      <t>リツ</t>
    </rPh>
    <rPh sb="88" eb="90">
      <t>ホウテイ</t>
    </rPh>
    <rPh sb="90" eb="92">
      <t>タイヨウ</t>
    </rPh>
    <rPh sb="92" eb="94">
      <t>ネンスウ</t>
    </rPh>
    <rPh sb="97" eb="98">
      <t>ネン</t>
    </rPh>
    <rPh sb="100" eb="102">
      <t>ケイカ</t>
    </rPh>
    <rPh sb="128" eb="130">
      <t>カンキョ</t>
    </rPh>
    <rPh sb="130" eb="132">
      <t>カイゼン</t>
    </rPh>
    <rPh sb="132" eb="133">
      <t>リツ</t>
    </rPh>
    <rPh sb="136" eb="139">
      <t>コンネンド</t>
    </rPh>
    <rPh sb="140" eb="142">
      <t>ジッシ</t>
    </rPh>
    <rPh sb="159" eb="161">
      <t>レイワ</t>
    </rPh>
    <rPh sb="162" eb="164">
      <t>ネンド</t>
    </rPh>
    <rPh sb="165" eb="167">
      <t>サクテイ</t>
    </rPh>
    <rPh sb="179" eb="181">
      <t>ケイカク</t>
    </rPh>
    <rPh sb="182" eb="183">
      <t>モト</t>
    </rPh>
    <rPh sb="185" eb="188">
      <t>ケイカクテキ</t>
    </rPh>
    <rPh sb="189" eb="192">
      <t>コウリツテキ</t>
    </rPh>
    <rPh sb="193" eb="195">
      <t>カンキョ</t>
    </rPh>
    <rPh sb="196" eb="198">
      <t>カイゼン</t>
    </rPh>
    <rPh sb="199" eb="200">
      <t>ツト</t>
    </rPh>
    <phoneticPr fontId="4"/>
  </si>
  <si>
    <t>　全体の経営状況としては、経費回収率や流動比率が類似団体平均に比しても低く、下水道使用料で賄うべき費用や資金面の不足を示しており、補助等による他会計資金に頼って運営する状況です。今後はこれまでの経営状況を見直し、令和２年度に策定した経営戦略に基づく使用料改定による収益改善とストックマネジメント計画に基づく適切な施設管理による投資の平準化を行い、独立採算による財政基盤を整え、将来の経営環境に即した持続可能な下水道事業を行えるよう努めてまいります。</t>
    <rPh sb="1" eb="3">
      <t>ゼンタイ</t>
    </rPh>
    <rPh sb="4" eb="8">
      <t>ケイエイジョウキョウ</t>
    </rPh>
    <rPh sb="13" eb="18">
      <t>ケイヒカイシュウリツ</t>
    </rPh>
    <rPh sb="19" eb="23">
      <t>リュウドウヒリツ</t>
    </rPh>
    <rPh sb="24" eb="28">
      <t>ルイジダンタイ</t>
    </rPh>
    <rPh sb="28" eb="30">
      <t>ヘイキン</t>
    </rPh>
    <rPh sb="31" eb="32">
      <t>ヒ</t>
    </rPh>
    <rPh sb="35" eb="36">
      <t>ヒク</t>
    </rPh>
    <rPh sb="38" eb="44">
      <t>ゲスイドウシヨウリョウ</t>
    </rPh>
    <rPh sb="45" eb="46">
      <t>マカナ</t>
    </rPh>
    <rPh sb="49" eb="51">
      <t>ヒヨウ</t>
    </rPh>
    <rPh sb="52" eb="55">
      <t>シキンメン</t>
    </rPh>
    <rPh sb="56" eb="58">
      <t>フソク</t>
    </rPh>
    <rPh sb="59" eb="60">
      <t>シメ</t>
    </rPh>
    <rPh sb="65" eb="68">
      <t>ホジョトウ</t>
    </rPh>
    <rPh sb="71" eb="74">
      <t>タカイケイ</t>
    </rPh>
    <rPh sb="74" eb="76">
      <t>シキン</t>
    </rPh>
    <rPh sb="106" eb="108">
      <t>レイワ</t>
    </rPh>
    <rPh sb="109" eb="111">
      <t>ネンド</t>
    </rPh>
    <rPh sb="112" eb="114">
      <t>サクテイ</t>
    </rPh>
    <rPh sb="116" eb="120">
      <t>ケイエイセンリャク</t>
    </rPh>
    <rPh sb="121" eb="122">
      <t>モト</t>
    </rPh>
    <rPh sb="124" eb="129">
      <t>シヨウリョウカイテイ</t>
    </rPh>
    <rPh sb="147" eb="149">
      <t>ケイカク</t>
    </rPh>
    <rPh sb="150" eb="151">
      <t>モト</t>
    </rPh>
    <rPh sb="156" eb="158">
      <t>シセツ</t>
    </rPh>
    <rPh sb="173" eb="177">
      <t>ドクリツサイサン</t>
    </rPh>
    <rPh sb="185" eb="186">
      <t>トトノ</t>
    </rPh>
    <rPh sb="196" eb="197">
      <t>ソク</t>
    </rPh>
    <rPh sb="199" eb="203">
      <t>ジゾクカノウ</t>
    </rPh>
    <rPh sb="204" eb="209">
      <t>ゲスイドウジギョウ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</si>
</sst>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c:v>
                </c:pt>
                <c:pt idx="1">
                  <c:v>0.25</c:v>
                </c:pt>
                <c:pt idx="2">
                  <c:v>0.59</c:v>
                </c:pt>
                <c:pt idx="3" formatCode="#,##0.00;&quot;△&quot;#,##0.00">
                  <c:v>0</c:v>
                </c:pt>
                <c:pt idx="4" formatCode="#,##0.00;&quot;△&quot;#,##0.00">
                  <c:v>0</c:v>
                </c:pt>
              </c:numCache>
            </c:numRef>
          </c:val>
          <c:extLst>
            <c:ext xmlns:c16="http://schemas.microsoft.com/office/drawing/2014/chart" uri="{C3380CC4-5D6E-409C-BE32-E72D297353CC}">
              <c16:uniqueId val="{00000000-64D3-4864-AC92-AA7C514DD4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64D3-4864-AC92-AA7C514DD4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5B-40EA-A637-9C4BD7CFF5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B75B-40EA-A637-9C4BD7CFF5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97.38</c:v>
                </c:pt>
                <c:pt idx="1">
                  <c:v>97.59</c:v>
                </c:pt>
                <c:pt idx="2">
                  <c:v>97.73</c:v>
                </c:pt>
                <c:pt idx="3">
                  <c:v>97.78</c:v>
                </c:pt>
                <c:pt idx="4">
                  <c:v>97.92</c:v>
                </c:pt>
              </c:numCache>
            </c:numRef>
          </c:val>
          <c:extLst>
            <c:ext xmlns:c16="http://schemas.microsoft.com/office/drawing/2014/chart" uri="{C3380CC4-5D6E-409C-BE32-E72D297353CC}">
              <c16:uniqueId val="{00000000-C07A-4897-804A-E5FC186A6D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C07A-4897-804A-E5FC186A6D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100.28</c:v>
                </c:pt>
                <c:pt idx="1">
                  <c:v>100.11</c:v>
                </c:pt>
                <c:pt idx="2">
                  <c:v>100.11</c:v>
                </c:pt>
                <c:pt idx="3">
                  <c:v>100.21</c:v>
                </c:pt>
                <c:pt idx="4">
                  <c:v>100.17</c:v>
                </c:pt>
              </c:numCache>
            </c:numRef>
          </c:val>
          <c:extLst>
            <c:ext xmlns:c16="http://schemas.microsoft.com/office/drawing/2014/chart" uri="{C3380CC4-5D6E-409C-BE32-E72D297353CC}">
              <c16:uniqueId val="{00000000-E4DD-4277-8A93-D36E13144F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E4DD-4277-8A93-D36E13144F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11.97</c:v>
                </c:pt>
                <c:pt idx="1">
                  <c:v>14.73</c:v>
                </c:pt>
                <c:pt idx="2">
                  <c:v>17.510000000000002</c:v>
                </c:pt>
                <c:pt idx="3">
                  <c:v>20.07</c:v>
                </c:pt>
                <c:pt idx="4">
                  <c:v>22.86</c:v>
                </c:pt>
              </c:numCache>
            </c:numRef>
          </c:val>
          <c:extLst>
            <c:ext xmlns:c16="http://schemas.microsoft.com/office/drawing/2014/chart" uri="{C3380CC4-5D6E-409C-BE32-E72D297353CC}">
              <c16:uniqueId val="{00000000-287E-466B-8F45-9C311DECF8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287E-466B-8F45-9C311DECF8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F6-41F4-9B1C-9EB20E5C21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C3F6-41F4-9B1C-9EB20E5C21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1E-4969-BDA4-3B5D66EBCB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9C1E-4969-BDA4-3B5D66EBCB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35.67</c:v>
                </c:pt>
                <c:pt idx="1">
                  <c:v>41.68</c:v>
                </c:pt>
                <c:pt idx="2">
                  <c:v>41.67</c:v>
                </c:pt>
                <c:pt idx="3">
                  <c:v>38.130000000000003</c:v>
                </c:pt>
                <c:pt idx="4">
                  <c:v>78.739999999999995</c:v>
                </c:pt>
              </c:numCache>
            </c:numRef>
          </c:val>
          <c:extLst>
            <c:ext xmlns:c16="http://schemas.microsoft.com/office/drawing/2014/chart" uri="{C3380CC4-5D6E-409C-BE32-E72D297353CC}">
              <c16:uniqueId val="{00000000-A7B6-418D-B73A-D84F2919A0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A7B6-418D-B73A-D84F2919A0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859.79</c:v>
                </c:pt>
                <c:pt idx="1">
                  <c:v>806.6</c:v>
                </c:pt>
                <c:pt idx="2">
                  <c:v>716.18</c:v>
                </c:pt>
                <c:pt idx="3">
                  <c:v>674.72</c:v>
                </c:pt>
                <c:pt idx="4">
                  <c:v>796.58</c:v>
                </c:pt>
              </c:numCache>
            </c:numRef>
          </c:val>
          <c:extLst>
            <c:ext xmlns:c16="http://schemas.microsoft.com/office/drawing/2014/chart" uri="{C3380CC4-5D6E-409C-BE32-E72D297353CC}">
              <c16:uniqueId val="{00000000-1F9E-4329-AB36-61BD723C4F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1F9E-4329-AB36-61BD723C4F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75.72</c:v>
                </c:pt>
                <c:pt idx="1">
                  <c:v>75.319999999999993</c:v>
                </c:pt>
                <c:pt idx="2">
                  <c:v>75.459999999999994</c:v>
                </c:pt>
                <c:pt idx="3">
                  <c:v>76.7</c:v>
                </c:pt>
                <c:pt idx="4">
                  <c:v>79.099999999999994</c:v>
                </c:pt>
              </c:numCache>
            </c:numRef>
          </c:val>
          <c:extLst>
            <c:ext xmlns:c16="http://schemas.microsoft.com/office/drawing/2014/chart" uri="{C3380CC4-5D6E-409C-BE32-E72D297353CC}">
              <c16:uniqueId val="{00000000-C19E-4311-B0F7-B01650B74B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C19E-4311-B0F7-B01650B74B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150.37</c:v>
                </c:pt>
                <c:pt idx="2">
                  <c:v>149.38</c:v>
                </c:pt>
                <c:pt idx="3">
                  <c:v>150.05000000000001</c:v>
                </c:pt>
                <c:pt idx="4">
                  <c:v>150.62</c:v>
                </c:pt>
              </c:numCache>
            </c:numRef>
          </c:val>
          <c:extLst>
            <c:ext xmlns:c16="http://schemas.microsoft.com/office/drawing/2014/chart" uri="{C3380CC4-5D6E-409C-BE32-E72D297353CC}">
              <c16:uniqueId val="{00000000-52CD-4E01-8496-9FA7D39BC0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52CD-4E01-8496-9FA7D39BC0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9" zoomScale="85" zoomScaleNormal="85" workbookViewId="0">
      <selection activeCell="BL87" sqref="BL8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寒川町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49063</v>
      </c>
      <c r="AM8" s="37"/>
      <c r="AN8" s="37"/>
      <c r="AO8" s="37"/>
      <c r="AP8" s="37"/>
      <c r="AQ8" s="37"/>
      <c r="AR8" s="37"/>
      <c r="AS8" s="37"/>
      <c r="AT8" s="38">
        <f>データ!T6</f>
        <v>13.34</v>
      </c>
      <c r="AU8" s="38"/>
      <c r="AV8" s="38"/>
      <c r="AW8" s="38"/>
      <c r="AX8" s="38"/>
      <c r="AY8" s="38"/>
      <c r="AZ8" s="38"/>
      <c r="BA8" s="38"/>
      <c r="BB8" s="38">
        <f>データ!U6</f>
        <v>3677.89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66.680000000000007</v>
      </c>
      <c r="J10" s="38"/>
      <c r="K10" s="38"/>
      <c r="L10" s="38"/>
      <c r="M10" s="38"/>
      <c r="N10" s="38"/>
      <c r="O10" s="38"/>
      <c r="P10" s="38">
        <f>データ!P6</f>
        <v>93.46</v>
      </c>
      <c r="Q10" s="38"/>
      <c r="R10" s="38"/>
      <c r="S10" s="38"/>
      <c r="T10" s="38"/>
      <c r="U10" s="38"/>
      <c r="V10" s="38"/>
      <c r="W10" s="38">
        <f>データ!Q6</f>
        <v>87.26</v>
      </c>
      <c r="X10" s="38"/>
      <c r="Y10" s="38"/>
      <c r="Z10" s="38"/>
      <c r="AA10" s="38"/>
      <c r="AB10" s="38"/>
      <c r="AC10" s="38"/>
      <c r="AD10" s="37">
        <f>データ!R6</f>
        <v>2088</v>
      </c>
      <c r="AE10" s="37"/>
      <c r="AF10" s="37"/>
      <c r="AG10" s="37"/>
      <c r="AH10" s="37"/>
      <c r="AI10" s="37"/>
      <c r="AJ10" s="37"/>
      <c r="AK10" s="2"/>
      <c r="AL10" s="37">
        <f>データ!V6</f>
        <v>45865</v>
      </c>
      <c r="AM10" s="37"/>
      <c r="AN10" s="37"/>
      <c r="AO10" s="37"/>
      <c r="AP10" s="37"/>
      <c r="AQ10" s="37"/>
      <c r="AR10" s="37"/>
      <c r="AS10" s="37"/>
      <c r="AT10" s="38">
        <f>データ!W6</f>
        <v>7.62</v>
      </c>
      <c r="AU10" s="38"/>
      <c r="AV10" s="38"/>
      <c r="AW10" s="38"/>
      <c r="AX10" s="38"/>
      <c r="AY10" s="38"/>
      <c r="AZ10" s="38"/>
      <c r="BA10" s="38"/>
      <c r="BB10" s="38">
        <f>データ!X6</f>
        <v>6019.03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qHwmdPkJh3D78IPC0nmZKnRH3Zcw3D/5Nlb4I+Fa2C7Mg+OyDZG4JUHfGJ5h90iAiFBIgkRoh1Lg3S9sevxdQ==" saltValue="sbSBVsWaVPIieKCnCCmD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143219</v>
      </c>
      <c r="D6" s="19">
        <f t="shared" si="3"/>
        <v>46</v>
      </c>
      <c r="E6" s="19">
        <f t="shared" si="3"/>
        <v>17</v>
      </c>
      <c r="F6" s="19">
        <f t="shared" si="3"/>
        <v>1</v>
      </c>
      <c r="G6" s="19">
        <f t="shared" si="3"/>
        <v>0</v>
      </c>
      <c r="H6" s="19" t="str">
        <f t="shared" si="3"/>
        <v>神奈川県　寒川町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66.680000000000007</v>
      </c>
      <c r="P6" s="20">
        <f t="shared" si="3"/>
        <v>93.46</v>
      </c>
      <c r="Q6" s="20">
        <f t="shared" si="3"/>
        <v>87.26</v>
      </c>
      <c r="R6" s="20">
        <f t="shared" si="3"/>
        <v>2088</v>
      </c>
      <c r="S6" s="20">
        <f t="shared" si="3"/>
        <v>49063</v>
      </c>
      <c r="T6" s="20">
        <f t="shared" si="3"/>
        <v>13.34</v>
      </c>
      <c r="U6" s="20">
        <f t="shared" si="3"/>
        <v>3677.89</v>
      </c>
      <c r="V6" s="20">
        <f t="shared" si="3"/>
        <v>45865</v>
      </c>
      <c r="W6" s="20">
        <f t="shared" si="3"/>
        <v>7.62</v>
      </c>
      <c r="X6" s="20">
        <f t="shared" si="3"/>
        <v>6019.03</v>
      </c>
      <c r="Y6" s="21">
        <f>IF(Y7="",NA(),Y7)</f>
        <v>100.28</v>
      </c>
      <c r="Z6" s="21">
        <f t="shared" ref="Z6:AH6" si="4">IF(Z7="",NA(),Z7)</f>
        <v>100.11</v>
      </c>
      <c r="AA6" s="21">
        <f t="shared" si="4"/>
        <v>100.11</v>
      </c>
      <c r="AB6" s="21">
        <f t="shared" si="4"/>
        <v>100.21</v>
      </c>
      <c r="AC6" s="21">
        <f t="shared" si="4"/>
        <v>100.17</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35.67</v>
      </c>
      <c r="AV6" s="21">
        <f t="shared" ref="AV6:BD6" si="6">IF(AV7="",NA(),AV7)</f>
        <v>41.68</v>
      </c>
      <c r="AW6" s="21">
        <f t="shared" si="6"/>
        <v>41.67</v>
      </c>
      <c r="AX6" s="21">
        <f t="shared" si="6"/>
        <v>38.130000000000003</v>
      </c>
      <c r="AY6" s="21">
        <f t="shared" si="6"/>
        <v>78.739999999999995</v>
      </c>
      <c r="AZ6" s="21">
        <f t="shared" si="6"/>
        <v>80.5</v>
      </c>
      <c r="BA6" s="21">
        <f t="shared" si="6"/>
        <v>71.540000000000006</v>
      </c>
      <c r="BB6" s="21">
        <f t="shared" si="6"/>
        <v>67.86</v>
      </c>
      <c r="BC6" s="21">
        <f t="shared" si="6"/>
        <v>72.92</v>
      </c>
      <c r="BD6" s="21">
        <f t="shared" si="6"/>
        <v>81.19</v>
      </c>
      <c r="BE6" s="20" t="str">
        <f>IF(BE7="","",IF(BE7="-","【-】","【"&amp;SUBSTITUTE(TEXT(BE7,"#,##0.00"),"-","△")&amp;"】"))</f>
        <v>【73.44】</v>
      </c>
      <c r="BF6" s="21">
        <f>IF(BF7="",NA(),BF7)</f>
        <v>859.79</v>
      </c>
      <c r="BG6" s="21">
        <f t="shared" ref="BG6:BO6" si="7">IF(BG7="",NA(),BG7)</f>
        <v>806.6</v>
      </c>
      <c r="BH6" s="21">
        <f t="shared" si="7"/>
        <v>716.18</v>
      </c>
      <c r="BI6" s="21">
        <f t="shared" si="7"/>
        <v>674.72</v>
      </c>
      <c r="BJ6" s="21">
        <f t="shared" si="7"/>
        <v>796.58</v>
      </c>
      <c r="BK6" s="21">
        <f t="shared" si="7"/>
        <v>605.9</v>
      </c>
      <c r="BL6" s="21">
        <f t="shared" si="7"/>
        <v>653.69000000000005</v>
      </c>
      <c r="BM6" s="21">
        <f t="shared" si="7"/>
        <v>709.4</v>
      </c>
      <c r="BN6" s="21">
        <f t="shared" si="7"/>
        <v>734.47</v>
      </c>
      <c r="BO6" s="21">
        <f t="shared" si="7"/>
        <v>720.89</v>
      </c>
      <c r="BP6" s="20" t="str">
        <f>IF(BP7="","",IF(BP7="-","【-】","【"&amp;SUBSTITUTE(TEXT(BP7,"#,##0.00"),"-","△")&amp;"】"))</f>
        <v>【652.82】</v>
      </c>
      <c r="BQ6" s="21">
        <f>IF(BQ7="",NA(),BQ7)</f>
        <v>75.72</v>
      </c>
      <c r="BR6" s="21">
        <f t="shared" ref="BR6:BZ6" si="8">IF(BR7="",NA(),BR7)</f>
        <v>75.319999999999993</v>
      </c>
      <c r="BS6" s="21">
        <f t="shared" si="8"/>
        <v>75.459999999999994</v>
      </c>
      <c r="BT6" s="21">
        <f t="shared" si="8"/>
        <v>76.7</v>
      </c>
      <c r="BU6" s="21">
        <f t="shared" si="8"/>
        <v>79.099999999999994</v>
      </c>
      <c r="BV6" s="21">
        <f t="shared" si="8"/>
        <v>89.41</v>
      </c>
      <c r="BW6" s="21">
        <f t="shared" si="8"/>
        <v>88.05</v>
      </c>
      <c r="BX6" s="21">
        <f t="shared" si="8"/>
        <v>91.14</v>
      </c>
      <c r="BY6" s="21">
        <f t="shared" si="8"/>
        <v>90.69</v>
      </c>
      <c r="BZ6" s="21">
        <f t="shared" si="8"/>
        <v>90.5</v>
      </c>
      <c r="CA6" s="20" t="str">
        <f>IF(CA7="","",IF(CA7="-","【-】","【"&amp;SUBSTITUTE(TEXT(CA7,"#,##0.00"),"-","△")&amp;"】"))</f>
        <v>【97.61】</v>
      </c>
      <c r="CB6" s="21">
        <f>IF(CB7="",NA(),CB7)</f>
        <v>150</v>
      </c>
      <c r="CC6" s="21">
        <f t="shared" ref="CC6:CK6" si="9">IF(CC7="",NA(),CC7)</f>
        <v>150.37</v>
      </c>
      <c r="CD6" s="21">
        <f t="shared" si="9"/>
        <v>149.38</v>
      </c>
      <c r="CE6" s="21">
        <f t="shared" si="9"/>
        <v>150.05000000000001</v>
      </c>
      <c r="CF6" s="21">
        <f t="shared" si="9"/>
        <v>150.62</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56.51</v>
      </c>
      <c r="CS6" s="21">
        <f t="shared" si="10"/>
        <v>57.04</v>
      </c>
      <c r="CT6" s="21">
        <f t="shared" si="10"/>
        <v>60.78</v>
      </c>
      <c r="CU6" s="21">
        <f t="shared" si="10"/>
        <v>59.96</v>
      </c>
      <c r="CV6" s="21">
        <f t="shared" si="10"/>
        <v>59.9</v>
      </c>
      <c r="CW6" s="20" t="str">
        <f>IF(CW7="","",IF(CW7="-","【-】","【"&amp;SUBSTITUTE(TEXT(CW7,"#,##0.00"),"-","△")&amp;"】"))</f>
        <v>【59.10】</v>
      </c>
      <c r="CX6" s="21">
        <f>IF(CX7="",NA(),CX7)</f>
        <v>97.38</v>
      </c>
      <c r="CY6" s="21">
        <f t="shared" ref="CY6:DG6" si="11">IF(CY7="",NA(),CY7)</f>
        <v>97.59</v>
      </c>
      <c r="CZ6" s="21">
        <f t="shared" si="11"/>
        <v>97.73</v>
      </c>
      <c r="DA6" s="21">
        <f t="shared" si="11"/>
        <v>97.78</v>
      </c>
      <c r="DB6" s="21">
        <f t="shared" si="11"/>
        <v>97.92</v>
      </c>
      <c r="DC6" s="21">
        <f t="shared" si="11"/>
        <v>93.91</v>
      </c>
      <c r="DD6" s="21">
        <f t="shared" si="11"/>
        <v>93.73</v>
      </c>
      <c r="DE6" s="21">
        <f t="shared" si="11"/>
        <v>94.17</v>
      </c>
      <c r="DF6" s="21">
        <f t="shared" si="11"/>
        <v>94.27</v>
      </c>
      <c r="DG6" s="21">
        <f t="shared" si="11"/>
        <v>94.46</v>
      </c>
      <c r="DH6" s="20" t="str">
        <f>IF(DH7="","",IF(DH7="-","【-】","【"&amp;SUBSTITUTE(TEXT(DH7,"#,##0.00"),"-","△")&amp;"】"))</f>
        <v>【95.82】</v>
      </c>
      <c r="DI6" s="21">
        <f>IF(DI7="",NA(),DI7)</f>
        <v>11.97</v>
      </c>
      <c r="DJ6" s="21">
        <f t="shared" ref="DJ6:DR6" si="12">IF(DJ7="",NA(),DJ7)</f>
        <v>14.73</v>
      </c>
      <c r="DK6" s="21">
        <f t="shared" si="12"/>
        <v>17.510000000000002</v>
      </c>
      <c r="DL6" s="21">
        <f t="shared" si="12"/>
        <v>20.07</v>
      </c>
      <c r="DM6" s="21">
        <f t="shared" si="12"/>
        <v>22.86</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0">
        <f t="shared" ref="DU6:EC6" si="13">IF(DU7="",NA(),DU7)</f>
        <v>0</v>
      </c>
      <c r="DV6" s="20">
        <f t="shared" si="13"/>
        <v>0</v>
      </c>
      <c r="DW6" s="20">
        <f t="shared" si="13"/>
        <v>0</v>
      </c>
      <c r="DX6" s="20">
        <f t="shared" si="13"/>
        <v>0</v>
      </c>
      <c r="DY6" s="21">
        <f t="shared" si="13"/>
        <v>0.18</v>
      </c>
      <c r="DZ6" s="21">
        <f t="shared" si="13"/>
        <v>0.83</v>
      </c>
      <c r="EA6" s="21">
        <f t="shared" si="13"/>
        <v>1.06</v>
      </c>
      <c r="EB6" s="21">
        <f t="shared" si="13"/>
        <v>2.02</v>
      </c>
      <c r="EC6" s="21">
        <f t="shared" si="13"/>
        <v>2.67</v>
      </c>
      <c r="ED6" s="20" t="str">
        <f>IF(ED7="","",IF(ED7="-","【-】","【"&amp;SUBSTITUTE(TEXT(ED7,"#,##0.00"),"-","△")&amp;"】"))</f>
        <v>【7.62】</v>
      </c>
      <c r="EE6" s="21">
        <f>IF(EE7="",NA(),EE7)</f>
        <v>0.3</v>
      </c>
      <c r="EF6" s="21">
        <f t="shared" ref="EF6:EN6" si="14">IF(EF7="",NA(),EF7)</f>
        <v>0.25</v>
      </c>
      <c r="EG6" s="21">
        <f t="shared" si="14"/>
        <v>0.59</v>
      </c>
      <c r="EH6" s="20">
        <f t="shared" si="14"/>
        <v>0</v>
      </c>
      <c r="EI6" s="20">
        <f t="shared" si="14"/>
        <v>0</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2">
      <c r="A7" s="14"/>
      <c r="B7" s="23">
        <v>2022</v>
      </c>
      <c r="C7" s="23">
        <v>143219</v>
      </c>
      <c r="D7" s="23">
        <v>46</v>
      </c>
      <c r="E7" s="23">
        <v>17</v>
      </c>
      <c r="F7" s="23">
        <v>1</v>
      </c>
      <c r="G7" s="23">
        <v>0</v>
      </c>
      <c r="H7" s="23" t="s">
        <v>96</v>
      </c>
      <c r="I7" s="23" t="s">
        <v>97</v>
      </c>
      <c r="J7" s="23" t="s">
        <v>98</v>
      </c>
      <c r="K7" s="23" t="s">
        <v>99</v>
      </c>
      <c r="L7" s="23" t="s">
        <v>100</v>
      </c>
      <c r="M7" s="23" t="s">
        <v>101</v>
      </c>
      <c r="N7" s="24" t="s">
        <v>102</v>
      </c>
      <c r="O7" s="24">
        <v>66.680000000000007</v>
      </c>
      <c r="P7" s="24">
        <v>93.46</v>
      </c>
      <c r="Q7" s="24">
        <v>87.26</v>
      </c>
      <c r="R7" s="24">
        <v>2088</v>
      </c>
      <c r="S7" s="24">
        <v>49063</v>
      </c>
      <c r="T7" s="24">
        <v>13.34</v>
      </c>
      <c r="U7" s="24">
        <v>3677.89</v>
      </c>
      <c r="V7" s="24">
        <v>45865</v>
      </c>
      <c r="W7" s="24">
        <v>7.62</v>
      </c>
      <c r="X7" s="24">
        <v>6019.03</v>
      </c>
      <c r="Y7" s="24">
        <v>100.28</v>
      </c>
      <c r="Z7" s="24">
        <v>100.11</v>
      </c>
      <c r="AA7" s="24">
        <v>100.11</v>
      </c>
      <c r="AB7" s="24">
        <v>100.21</v>
      </c>
      <c r="AC7" s="24">
        <v>100.17</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35.67</v>
      </c>
      <c r="AV7" s="24">
        <v>41.68</v>
      </c>
      <c r="AW7" s="24">
        <v>41.67</v>
      </c>
      <c r="AX7" s="24">
        <v>38.130000000000003</v>
      </c>
      <c r="AY7" s="24">
        <v>78.739999999999995</v>
      </c>
      <c r="AZ7" s="24">
        <v>80.5</v>
      </c>
      <c r="BA7" s="24">
        <v>71.540000000000006</v>
      </c>
      <c r="BB7" s="24">
        <v>67.86</v>
      </c>
      <c r="BC7" s="24">
        <v>72.92</v>
      </c>
      <c r="BD7" s="24">
        <v>81.19</v>
      </c>
      <c r="BE7" s="24">
        <v>73.44</v>
      </c>
      <c r="BF7" s="24">
        <v>859.79</v>
      </c>
      <c r="BG7" s="24">
        <v>806.6</v>
      </c>
      <c r="BH7" s="24">
        <v>716.18</v>
      </c>
      <c r="BI7" s="24">
        <v>674.72</v>
      </c>
      <c r="BJ7" s="24">
        <v>796.58</v>
      </c>
      <c r="BK7" s="24">
        <v>605.9</v>
      </c>
      <c r="BL7" s="24">
        <v>653.69000000000005</v>
      </c>
      <c r="BM7" s="24">
        <v>709.4</v>
      </c>
      <c r="BN7" s="24">
        <v>734.47</v>
      </c>
      <c r="BO7" s="24">
        <v>720.89</v>
      </c>
      <c r="BP7" s="24">
        <v>652.82000000000005</v>
      </c>
      <c r="BQ7" s="24">
        <v>75.72</v>
      </c>
      <c r="BR7" s="24">
        <v>75.319999999999993</v>
      </c>
      <c r="BS7" s="24">
        <v>75.459999999999994</v>
      </c>
      <c r="BT7" s="24">
        <v>76.7</v>
      </c>
      <c r="BU7" s="24">
        <v>79.099999999999994</v>
      </c>
      <c r="BV7" s="24">
        <v>89.41</v>
      </c>
      <c r="BW7" s="24">
        <v>88.05</v>
      </c>
      <c r="BX7" s="24">
        <v>91.14</v>
      </c>
      <c r="BY7" s="24">
        <v>90.69</v>
      </c>
      <c r="BZ7" s="24">
        <v>90.5</v>
      </c>
      <c r="CA7" s="24">
        <v>97.61</v>
      </c>
      <c r="CB7" s="24">
        <v>150</v>
      </c>
      <c r="CC7" s="24">
        <v>150.37</v>
      </c>
      <c r="CD7" s="24">
        <v>149.38</v>
      </c>
      <c r="CE7" s="24">
        <v>150.05000000000001</v>
      </c>
      <c r="CF7" s="24">
        <v>150.62</v>
      </c>
      <c r="CG7" s="24">
        <v>142.05000000000001</v>
      </c>
      <c r="CH7" s="24">
        <v>141.15</v>
      </c>
      <c r="CI7" s="24">
        <v>136.86000000000001</v>
      </c>
      <c r="CJ7" s="24">
        <v>138.52000000000001</v>
      </c>
      <c r="CK7" s="24">
        <v>138.66999999999999</v>
      </c>
      <c r="CL7" s="24">
        <v>138.29</v>
      </c>
      <c r="CM7" s="24" t="s">
        <v>102</v>
      </c>
      <c r="CN7" s="24" t="s">
        <v>102</v>
      </c>
      <c r="CO7" s="24" t="s">
        <v>102</v>
      </c>
      <c r="CP7" s="24" t="s">
        <v>102</v>
      </c>
      <c r="CQ7" s="24" t="s">
        <v>102</v>
      </c>
      <c r="CR7" s="24">
        <v>56.51</v>
      </c>
      <c r="CS7" s="24">
        <v>57.04</v>
      </c>
      <c r="CT7" s="24">
        <v>60.78</v>
      </c>
      <c r="CU7" s="24">
        <v>59.96</v>
      </c>
      <c r="CV7" s="24">
        <v>59.9</v>
      </c>
      <c r="CW7" s="24">
        <v>59.1</v>
      </c>
      <c r="CX7" s="24">
        <v>97.38</v>
      </c>
      <c r="CY7" s="24">
        <v>97.59</v>
      </c>
      <c r="CZ7" s="24">
        <v>97.73</v>
      </c>
      <c r="DA7" s="24">
        <v>97.78</v>
      </c>
      <c r="DB7" s="24">
        <v>97.92</v>
      </c>
      <c r="DC7" s="24">
        <v>93.91</v>
      </c>
      <c r="DD7" s="24">
        <v>93.73</v>
      </c>
      <c r="DE7" s="24">
        <v>94.17</v>
      </c>
      <c r="DF7" s="24">
        <v>94.27</v>
      </c>
      <c r="DG7" s="24">
        <v>94.46</v>
      </c>
      <c r="DH7" s="24">
        <v>95.82</v>
      </c>
      <c r="DI7" s="24">
        <v>11.97</v>
      </c>
      <c r="DJ7" s="24">
        <v>14.73</v>
      </c>
      <c r="DK7" s="24">
        <v>17.510000000000002</v>
      </c>
      <c r="DL7" s="24">
        <v>20.07</v>
      </c>
      <c r="DM7" s="24">
        <v>22.86</v>
      </c>
      <c r="DN7" s="24">
        <v>22.74</v>
      </c>
      <c r="DO7" s="24">
        <v>21.22</v>
      </c>
      <c r="DP7" s="24">
        <v>23.25</v>
      </c>
      <c r="DQ7" s="24">
        <v>25.2</v>
      </c>
      <c r="DR7" s="24">
        <v>27.42</v>
      </c>
      <c r="DS7" s="24">
        <v>39.74</v>
      </c>
      <c r="DT7" s="24">
        <v>0</v>
      </c>
      <c r="DU7" s="24">
        <v>0</v>
      </c>
      <c r="DV7" s="24">
        <v>0</v>
      </c>
      <c r="DW7" s="24">
        <v>0</v>
      </c>
      <c r="DX7" s="24">
        <v>0</v>
      </c>
      <c r="DY7" s="24">
        <v>0.18</v>
      </c>
      <c r="DZ7" s="24">
        <v>0.83</v>
      </c>
      <c r="EA7" s="24">
        <v>1.06</v>
      </c>
      <c r="EB7" s="24">
        <v>2.02</v>
      </c>
      <c r="EC7" s="24">
        <v>2.67</v>
      </c>
      <c r="ED7" s="24">
        <v>7.62</v>
      </c>
      <c r="EE7" s="24">
        <v>0.3</v>
      </c>
      <c r="EF7" s="24">
        <v>0.25</v>
      </c>
      <c r="EG7" s="24">
        <v>0.59</v>
      </c>
      <c r="EH7" s="24">
        <v>0</v>
      </c>
      <c r="EI7" s="24">
        <v>0</v>
      </c>
      <c r="EJ7" s="24">
        <v>0.13</v>
      </c>
      <c r="EK7" s="24">
        <v>0.12</v>
      </c>
      <c r="EL7" s="24">
        <v>0.08</v>
      </c>
      <c r="EM7" s="24">
        <v>0.24</v>
      </c>
      <c r="EN7" s="24">
        <v>0.14000000000000001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2023-12-12T00:45:43Z</dcterms:created>
  <dcterms:modified xsi:type="dcterms:W3CDTF">2024-02-27T02:59:12Z</dcterms:modified>
  <cp:category/>
</cp:coreProperties>
</file>