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4 中井町★　水道、下水道\"/>
    </mc:Choice>
  </mc:AlternateContent>
  <workbookProtection workbookAlgorithmName="SHA-512" workbookHashValue="tacXhlsAhX3rHmCkW49Ehgvm+G4K2J9wRas4A5VxbQn/oZmZYLCMe0yX3fOZ/tGmS+h02Gb2ge6Am4/u6isvpA==" workbookSaltValue="0Z8b57V0IxBHGZkizpkIhg=="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<sst xmlns="http://schemas.openxmlformats.org/spreadsheetml/2006/main" count="228" uniqueCount="114">
  <si>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</si>
  <si>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</si>
  <si>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</si>
  <si>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</si>
  <si>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</si>
  <si>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</si>
  <si>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</si>
  <si>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</si>
  <si>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</si>
  <si>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</si>
  <si>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</si>
  <si>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</si>
  <si>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</si>
  <si>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</si>
  <si>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</si>
  <si>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</si>
  <si>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</si>
  <si>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</si>
  <si>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</si>
  <si>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</si>
  <si>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</si>
  <si>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</si>
  <si>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</si>
  <si>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</si>
  <si>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</si>
  <si>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</si>
  <si>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</si>
  <si>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</si>
  <si>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</si>
  <si>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</si>
  <si>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</si>
  <si>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</si>
  <si>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</si>
  <si>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</si>
  <si>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</si>
  <si>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</si>
  <si>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</si>
  <si>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</si>
  <si>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</si>
  <si>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</si>
  <si>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</si>
  <si>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</si>
  <si>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</si>
  <si>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</si>
  <si>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</si>
  <si>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</si>
  <si>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</si>
  <si>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</si>
  <si>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</si>
  <si>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</si>
  <si>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</si>
  <si>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</si>
  <si>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</si>
  <si>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</si>
  <si>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</si>
  <si>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</si>
  <si>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</si>
  <si>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</si>
  <si>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</si>
  <si>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</si>
  <si>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</si>
  <si>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</si>
  <si>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</si>
  <si>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</si>
  <si>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</si>
  <si>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</si>
  <si>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</si>
  <si>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</si>
  <si>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</si>
  <si>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</si>
  <si>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</si>
  <si>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</si>
  <si>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</si>
  <si>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</si>
  <si>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</si>
  <si>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</si>
  <si>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</si>
  <si>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</si>
  <si>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</si>
  <si>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</si>
  <si>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</si>
  <si>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</si>
  <si>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</si>
  <si>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</si>
  <si>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</si>
  <si>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</si>
  <si>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</si>
  <si>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</si>
  <si>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</si>
  <si>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</si>
  <si>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</si>
  <si>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</si>
  <si>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</si>
  <si>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中井町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</si>
  <si>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</si>
  <si>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</si>
  <si>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</si>
  <si>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</si>
  <si>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</si>
  <si>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</si>
  <si>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</si>
  <si>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</si>
  <si>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</si>
  <si>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</si>
  <si>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</si>
  <si>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</si>
  <si>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</si>
  <si>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</si>
  <si>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</si>
  <si>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</si>
  <si>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</si>
  <si>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比較的健全な経営状況に見えますが、老朽化施設の維持更新や耐震化工事、また施設のバックアップの検討も必要です。これらに多額の事業費を必要とするため、企業債の借入や料金改定により資金を確保しなければなりません。
　今後、アセットマネジメントに基づき将来にわたって施設・財政両面で健全性を確保し、持続可能な水道運営を進めていきます。　　　　
　また、運営にあたっては、専門的な事務や技術の継承、若い世代の人材育成などが課題となっており、今後検討していく必要があります。</t>
    <rPh sb="172" eb="174">
      <t>ウンエイ</t>
    </rPh>
    <rPh sb="181" eb="184">
      <t>センモンテキ</t>
    </rPh>
    <rPh sb="185" eb="187">
      <t>ジム</t>
    </rPh>
    <rPh sb="188" eb="190">
      <t>ギジュツ</t>
    </rPh>
    <rPh sb="191" eb="193">
      <t>ケイショウ</t>
    </rPh>
    <rPh sb="194" eb="195">
      <t>ワカ</t>
    </rPh>
    <rPh sb="196" eb="198">
      <t>セダイ</t>
    </rPh>
    <rPh sb="199" eb="203">
      <t>ジンザイイクセイ</t>
    </rPh>
    <rPh sb="206" eb="208">
      <t>カダイ</t>
    </rPh>
    <rPh sb="215" eb="219">
      <t>コンゴケントウ</t>
    </rPh>
    <rPh sb="223" eb="225">
      <t>ヒツヨウ</t>
    </rPh>
    <phoneticPr fontId="4"/>
  </si>
  <si>
    <t>経常収支比率（①）は100％を超え、類似団体や全国平均よりも高く、累積欠損（②）がない状態であるため安定した経営状態であるといえます。流動比率（③）も100％を超え、短期的な債務に対する支払い能力は十分にある状態です。企業債残高対給水収益比率（④）は、類似団体や全国平均よりも低い状態で推移していますが、今後は老朽化施設の維持更新や耐震化工事により多額の資金が必要となることから、増加していくことが見込まれます。料金回収率（⑤）は、類似団体や全国平均よりも高い率となっていますが、令和４年度は動力費などの経費が増加した影響により、前年度より大きく低下しました。給水原価（⑥）については、良質で豊富な地下水を水源としているため、大規模な浄水施設を必要としないことから、類似団体や全国平均より低い状態は以前から変わりありませんが、令和４年度は動力費などの経費が増加した影響により、前年度より大きく増加しました。施設利用率（⑦）、有収率（⑧）は全国平均と同程度となっています。</t>
    <rPh sb="15" eb="16">
      <t>コ</t>
    </rPh>
    <rPh sb="18" eb="20">
      <t>ルイジ</t>
    </rPh>
    <rPh sb="20" eb="22">
      <t>ダンタイ</t>
    </rPh>
    <rPh sb="23" eb="25">
      <t>ゼンコク</t>
    </rPh>
    <rPh sb="25" eb="27">
      <t>ヘイキン</t>
    </rPh>
    <rPh sb="30" eb="31">
      <t>タカ</t>
    </rPh>
    <rPh sb="33" eb="35">
      <t>ルイセキ</t>
    </rPh>
    <rPh sb="35" eb="37">
      <t>ケッソン</t>
    </rPh>
    <rPh sb="43" eb="45">
      <t>ジョウタイ</t>
    </rPh>
    <rPh sb="50" eb="52">
      <t>アンテイ</t>
    </rPh>
    <rPh sb="54" eb="56">
      <t>ケイエイ</t>
    </rPh>
    <rPh sb="56" eb="58">
      <t>ジョウタイ</t>
    </rPh>
    <rPh sb="80" eb="81">
      <t>コ</t>
    </rPh>
    <rPh sb="83" eb="86">
      <t>タンキテキ</t>
    </rPh>
    <rPh sb="87" eb="89">
      <t>サイム</t>
    </rPh>
    <rPh sb="90" eb="91">
      <t>タイ</t>
    </rPh>
    <rPh sb="93" eb="95">
      <t>シハラ</t>
    </rPh>
    <rPh sb="96" eb="98">
      <t>ノウリョク</t>
    </rPh>
    <rPh sb="99" eb="101">
      <t>ジュウブン</t>
    </rPh>
    <rPh sb="104" eb="106">
      <t>ジョウタイ</t>
    </rPh>
    <rPh sb="109" eb="111">
      <t>キギョウ</t>
    </rPh>
    <rPh sb="111" eb="112">
      <t>サイ</t>
    </rPh>
    <rPh sb="112" eb="114">
      <t>ザンダカ</t>
    </rPh>
    <rPh sb="114" eb="115">
      <t>タイ</t>
    </rPh>
    <rPh sb="115" eb="117">
      <t>キュウスイ</t>
    </rPh>
    <rPh sb="117" eb="119">
      <t>シュウエキ</t>
    </rPh>
    <rPh sb="119" eb="121">
      <t>ヒリツ</t>
    </rPh>
    <rPh sb="126" eb="128">
      <t>ルイジ</t>
    </rPh>
    <rPh sb="128" eb="130">
      <t>ダンタイ</t>
    </rPh>
    <rPh sb="131" eb="133">
      <t>ゼンコク</t>
    </rPh>
    <rPh sb="133" eb="135">
      <t>ヘイキン</t>
    </rPh>
    <rPh sb="138" eb="139">
      <t>ヒク</t>
    </rPh>
    <rPh sb="140" eb="142">
      <t>ジョウタイ</t>
    </rPh>
    <rPh sb="143" eb="145">
      <t>スイイ</t>
    </rPh>
    <rPh sb="152" eb="154">
      <t>コンゴ</t>
    </rPh>
    <rPh sb="155" eb="158">
      <t>ロウキュウカ</t>
    </rPh>
    <rPh sb="158" eb="160">
      <t>シセツ</t>
    </rPh>
    <rPh sb="161" eb="163">
      <t>イジ</t>
    </rPh>
    <rPh sb="163" eb="165">
      <t>コウシン</t>
    </rPh>
    <rPh sb="166" eb="169">
      <t>タイシンカ</t>
    </rPh>
    <rPh sb="169" eb="171">
      <t>コウジ</t>
    </rPh>
    <rPh sb="174" eb="176">
      <t>タガク</t>
    </rPh>
    <rPh sb="177" eb="179">
      <t>シキン</t>
    </rPh>
    <rPh sb="180" eb="182">
      <t>ヒツヨウ</t>
    </rPh>
    <rPh sb="190" eb="192">
      <t>ゾウカ</t>
    </rPh>
    <rPh sb="199" eb="201">
      <t>ミコ</t>
    </rPh>
    <rPh sb="206" eb="208">
      <t>リョウキン</t>
    </rPh>
    <rPh sb="208" eb="210">
      <t>カイシュウ</t>
    </rPh>
    <rPh sb="210" eb="211">
      <t>リツ</t>
    </rPh>
    <rPh sb="216" eb="220">
      <t>ルイジダンタイ</t>
    </rPh>
    <rPh sb="221" eb="225">
      <t>ゼンコクヘイキン</t>
    </rPh>
    <rPh sb="228" eb="229">
      <t>タカ</t>
    </rPh>
    <rPh sb="230" eb="231">
      <t>リツ</t>
    </rPh>
    <rPh sb="240" eb="242">
      <t>レイワ</t>
    </rPh>
    <rPh sb="243" eb="245">
      <t>ネンド</t>
    </rPh>
    <rPh sb="246" eb="248">
      <t>ドウリョク</t>
    </rPh>
    <rPh sb="248" eb="249">
      <t>ヒ</t>
    </rPh>
    <rPh sb="252" eb="254">
      <t>ケイヒ</t>
    </rPh>
    <rPh sb="255" eb="257">
      <t>ゾウカ</t>
    </rPh>
    <rPh sb="259" eb="261">
      <t>エイキョウ</t>
    </rPh>
    <rPh sb="265" eb="268">
      <t>ゼンネンド</t>
    </rPh>
    <rPh sb="270" eb="271">
      <t>オオ</t>
    </rPh>
    <rPh sb="273" eb="275">
      <t>テイカ</t>
    </rPh>
    <rPh sb="280" eb="282">
      <t>キュウスイ</t>
    </rPh>
    <rPh sb="282" eb="284">
      <t>ゲンカ</t>
    </rPh>
    <rPh sb="293" eb="295">
      <t>リョウシツ</t>
    </rPh>
    <rPh sb="296" eb="298">
      <t>ホウフ</t>
    </rPh>
    <rPh sb="299" eb="302">
      <t>チカスイ</t>
    </rPh>
    <rPh sb="303" eb="305">
      <t>スイゲン</t>
    </rPh>
    <rPh sb="313" eb="316">
      <t>ダイキボ</t>
    </rPh>
    <rPh sb="317" eb="319">
      <t>ジョウスイ</t>
    </rPh>
    <rPh sb="319" eb="321">
      <t>シセツ</t>
    </rPh>
    <rPh sb="322" eb="324">
      <t>ヒツヨウ</t>
    </rPh>
    <rPh sb="333" eb="337">
      <t>ルイジダンタイ</t>
    </rPh>
    <rPh sb="338" eb="342">
      <t>ゼンコクヘイキン</t>
    </rPh>
    <rPh sb="344" eb="345">
      <t>ヒク</t>
    </rPh>
    <rPh sb="346" eb="348">
      <t>ジョウタイ</t>
    </rPh>
    <rPh sb="349" eb="351">
      <t>イゼン</t>
    </rPh>
    <rPh sb="353" eb="354">
      <t>カ</t>
    </rPh>
    <rPh sb="363" eb="365">
      <t>レイワ</t>
    </rPh>
    <rPh sb="366" eb="368">
      <t>ネンド</t>
    </rPh>
    <rPh sb="369" eb="371">
      <t>ドウリョク</t>
    </rPh>
    <rPh sb="371" eb="372">
      <t>ヒ</t>
    </rPh>
    <rPh sb="375" eb="377">
      <t>ケイヒ</t>
    </rPh>
    <rPh sb="378" eb="380">
      <t>ゾウカ</t>
    </rPh>
    <rPh sb="382" eb="384">
      <t>エイキョウ</t>
    </rPh>
    <rPh sb="388" eb="391">
      <t>ゼンネンド</t>
    </rPh>
    <rPh sb="393" eb="394">
      <t>オオ</t>
    </rPh>
    <rPh sb="396" eb="398">
      <t>ゾウカ</t>
    </rPh>
    <rPh sb="403" eb="405">
      <t>シセツ</t>
    </rPh>
    <rPh sb="405" eb="407">
      <t>リヨウ</t>
    </rPh>
    <rPh sb="407" eb="408">
      <t>リツ</t>
    </rPh>
    <rPh sb="412" eb="415">
      <t>ユウシュウリツ</t>
    </rPh>
    <rPh sb="419" eb="421">
      <t>ゼンコク</t>
    </rPh>
    <rPh sb="421" eb="423">
      <t>ヘイキン</t>
    </rPh>
    <rPh sb="424" eb="427">
      <t>ドウテイド</t>
    </rPh>
    <phoneticPr fontId="4"/>
  </si>
  <si>
    <t>有形固定資産減価償却率（①）は、類似団体や全国平均より高い水準となっており、老朽化が進んでいる状況となっております。管路経年化率（②）は、比較的低い状況ですが増加傾向で推移しており、管路更新率（③）も低いため、計画的に更新工事を実施していく必要があります。</t>
    <rPh sb="16" eb="20">
      <t>ルイジダンタイ</t>
    </rPh>
    <rPh sb="21" eb="25">
      <t>ゼンコクヘイキン</t>
    </rPh>
    <rPh sb="27" eb="28">
      <t>タカ</t>
    </rPh>
    <rPh sb="29" eb="31">
      <t>スイジュン</t>
    </rPh>
    <rPh sb="38" eb="41">
      <t>ロウキュウカ</t>
    </rPh>
    <rPh sb="42" eb="43">
      <t>スス</t>
    </rPh>
    <rPh sb="47" eb="49">
      <t>ジョウキョウ</t>
    </rPh>
    <rPh sb="58" eb="60">
      <t>カンロ</t>
    </rPh>
    <rPh sb="60" eb="62">
      <t>ケイネン</t>
    </rPh>
    <rPh sb="62" eb="63">
      <t>カ</t>
    </rPh>
    <rPh sb="69" eb="72">
      <t>ヒカクテキ</t>
    </rPh>
    <rPh sb="72" eb="73">
      <t>ヒク</t>
    </rPh>
    <rPh sb="74" eb="76">
      <t>ジョウキョウ</t>
    </rPh>
    <rPh sb="79" eb="81">
      <t>ゾウカ</t>
    </rPh>
    <rPh sb="81" eb="83">
      <t>ケイコウ</t>
    </rPh>
    <rPh sb="84" eb="86">
      <t>スイイ</t>
    </rPh>
    <rPh sb="91" eb="93">
      <t>カンロ</t>
    </rPh>
    <rPh sb="93" eb="95">
      <t>コウシン</t>
    </rPh>
    <rPh sb="95" eb="96">
      <t>リツ</t>
    </rPh>
    <rPh sb="100" eb="101">
      <t>ヒク</t>
    </rPh>
    <rPh sb="105" eb="108">
      <t>ケイカクテキ</t>
    </rPh>
    <rPh sb="109" eb="111">
      <t>コウシン</t>
    </rPh>
    <rPh sb="111" eb="113">
      <t>コウジ</t>
    </rPh>
    <rPh sb="114" eb="116">
      <t>ジッシ</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</si>
</sst>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0.48</c:v>
                </c:pt>
              </c:numCache>
            </c:numRef>
          </c:val>
          <c:extLst>
            <c:ext xmlns:c16="http://schemas.microsoft.com/office/drawing/2014/chart" uri="{C3380CC4-5D6E-409C-BE32-E72D297353CC}">
              <c16:uniqueId val="{00000000-EBFD-4D9C-809F-C96F2E2F55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EBFD-4D9C-809F-C96F2E2F55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66.16</c:v>
                </c:pt>
                <c:pt idx="1">
                  <c:v>64.63</c:v>
                </c:pt>
                <c:pt idx="2">
                  <c:v>62.58</c:v>
                </c:pt>
                <c:pt idx="3">
                  <c:v>62.87</c:v>
                </c:pt>
                <c:pt idx="4">
                  <c:v>61.58</c:v>
                </c:pt>
              </c:numCache>
            </c:numRef>
          </c:val>
          <c:extLst>
            <c:ext xmlns:c16="http://schemas.microsoft.com/office/drawing/2014/chart" uri="{C3380CC4-5D6E-409C-BE32-E72D297353CC}">
              <c16:uniqueId val="{00000000-46F2-4071-BF17-2D29CC2ACD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46F2-4071-BF17-2D29CC2ACD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91.21</c:v>
                </c:pt>
                <c:pt idx="1">
                  <c:v>91.54</c:v>
                </c:pt>
                <c:pt idx="2">
                  <c:v>91.49</c:v>
                </c:pt>
                <c:pt idx="3">
                  <c:v>90.32</c:v>
                </c:pt>
                <c:pt idx="4">
                  <c:v>90.41</c:v>
                </c:pt>
              </c:numCache>
            </c:numRef>
          </c:val>
          <c:extLst>
            <c:ext xmlns:c16="http://schemas.microsoft.com/office/drawing/2014/chart" uri="{C3380CC4-5D6E-409C-BE32-E72D297353CC}">
              <c16:uniqueId val="{00000000-0FDC-4398-B49F-404D5781B3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0FDC-4398-B49F-404D5781B3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148.53</c:v>
                </c:pt>
                <c:pt idx="1">
                  <c:v>144.49</c:v>
                </c:pt>
                <c:pt idx="2">
                  <c:v>146.59</c:v>
                </c:pt>
                <c:pt idx="3">
                  <c:v>149.02000000000001</c:v>
                </c:pt>
                <c:pt idx="4">
                  <c:v>139.52000000000001</c:v>
                </c:pt>
              </c:numCache>
            </c:numRef>
          </c:val>
          <c:extLst>
            <c:ext xmlns:c16="http://schemas.microsoft.com/office/drawing/2014/chart" uri="{C3380CC4-5D6E-409C-BE32-E72D297353CC}">
              <c16:uniqueId val="{00000000-F395-4216-96C2-A9E5C4A427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F395-4216-96C2-A9E5C4A427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57.44</c:v>
                </c:pt>
                <c:pt idx="1">
                  <c:v>58.69</c:v>
                </c:pt>
                <c:pt idx="2">
                  <c:v>60.27</c:v>
                </c:pt>
                <c:pt idx="3">
                  <c:v>61.33</c:v>
                </c:pt>
                <c:pt idx="4">
                  <c:v>62.85</c:v>
                </c:pt>
              </c:numCache>
            </c:numRef>
          </c:val>
          <c:extLst>
            <c:ext xmlns:c16="http://schemas.microsoft.com/office/drawing/2014/chart" uri="{C3380CC4-5D6E-409C-BE32-E72D297353CC}">
              <c16:uniqueId val="{00000000-E729-478F-8318-D2EF5F5A51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729-478F-8318-D2EF5F5A51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5.21</c:v>
                </c:pt>
                <c:pt idx="1">
                  <c:v>6.18</c:v>
                </c:pt>
                <c:pt idx="2">
                  <c:v>8.11</c:v>
                </c:pt>
                <c:pt idx="3">
                  <c:v>10.119999999999999</c:v>
                </c:pt>
                <c:pt idx="4">
                  <c:v>12.71</c:v>
                </c:pt>
              </c:numCache>
            </c:numRef>
          </c:val>
          <c:extLst>
            <c:ext xmlns:c16="http://schemas.microsoft.com/office/drawing/2014/chart" uri="{C3380CC4-5D6E-409C-BE32-E72D297353CC}">
              <c16:uniqueId val="{00000000-A2FB-44D5-936D-D3E4031D27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A2FB-44D5-936D-D3E4031D27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2-478C-A720-3D2EF88AC7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BC2-478C-A720-3D2EF88AC7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481.03</c:v>
                </c:pt>
                <c:pt idx="1">
                  <c:v>510.8</c:v>
                </c:pt>
                <c:pt idx="2">
                  <c:v>535.73</c:v>
                </c:pt>
                <c:pt idx="3">
                  <c:v>835.09</c:v>
                </c:pt>
                <c:pt idx="4">
                  <c:v>1032.1600000000001</c:v>
                </c:pt>
              </c:numCache>
            </c:numRef>
          </c:val>
          <c:extLst>
            <c:ext xmlns:c16="http://schemas.microsoft.com/office/drawing/2014/chart" uri="{C3380CC4-5D6E-409C-BE32-E72D297353CC}">
              <c16:uniqueId val="{00000000-B026-40CC-9AF4-DDED99FB739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B026-40CC-9AF4-DDED99FB739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148.66999999999999</c:v>
                </c:pt>
                <c:pt idx="1">
                  <c:v>124.64</c:v>
                </c:pt>
                <c:pt idx="2">
                  <c:v>132.15</c:v>
                </c:pt>
                <c:pt idx="3">
                  <c:v>132.01</c:v>
                </c:pt>
                <c:pt idx="4">
                  <c:v>125.79</c:v>
                </c:pt>
              </c:numCache>
            </c:numRef>
          </c:val>
          <c:extLst>
            <c:ext xmlns:c16="http://schemas.microsoft.com/office/drawing/2014/chart" uri="{C3380CC4-5D6E-409C-BE32-E72D297353CC}">
              <c16:uniqueId val="{00000000-7C1E-465D-91F8-C36F8064DF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7C1E-465D-91F8-C36F8064DF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158.19</c:v>
                </c:pt>
                <c:pt idx="1">
                  <c:v>155.22999999999999</c:v>
                </c:pt>
                <c:pt idx="2">
                  <c:v>154.12</c:v>
                </c:pt>
                <c:pt idx="3">
                  <c:v>156.44999999999999</c:v>
                </c:pt>
                <c:pt idx="4">
                  <c:v>143.03</c:v>
                </c:pt>
              </c:numCache>
            </c:numRef>
          </c:val>
          <c:extLst>
            <c:ext xmlns:c16="http://schemas.microsoft.com/office/drawing/2014/chart" uri="{C3380CC4-5D6E-409C-BE32-E72D297353CC}">
              <c16:uniqueId val="{00000000-E134-4C61-890A-9B9B0DF456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E134-4C61-890A-9B9B0DF456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90.58</c:v>
                </c:pt>
                <c:pt idx="1">
                  <c:v>92.2</c:v>
                </c:pt>
                <c:pt idx="2">
                  <c:v>86.87</c:v>
                </c:pt>
                <c:pt idx="3">
                  <c:v>86.33</c:v>
                </c:pt>
                <c:pt idx="4">
                  <c:v>94.37</c:v>
                </c:pt>
              </c:numCache>
            </c:numRef>
          </c:val>
          <c:extLst>
            <c:ext xmlns:c16="http://schemas.microsoft.com/office/drawing/2014/chart" uri="{C3380CC4-5D6E-409C-BE32-E72D297353CC}">
              <c16:uniqueId val="{00000000-0815-4159-B3B3-ADAB4804F5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815-4159-B3B3-ADAB4804F5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29" zoomScaleNormal="100" workbookViewId="0">
      <selection activeCell="CI43" sqref="CI4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神奈川県　中井町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9068</v>
      </c>
      <c r="AM8" s="66"/>
      <c r="AN8" s="66"/>
      <c r="AO8" s="66"/>
      <c r="AP8" s="66"/>
      <c r="AQ8" s="66"/>
      <c r="AR8" s="66"/>
      <c r="AS8" s="66"/>
      <c r="AT8" s="37">
        <f>データ!$S$6</f>
        <v>19.989999999999998</v>
      </c>
      <c r="AU8" s="38"/>
      <c r="AV8" s="38"/>
      <c r="AW8" s="38"/>
      <c r="AX8" s="38"/>
      <c r="AY8" s="38"/>
      <c r="AZ8" s="38"/>
      <c r="BA8" s="38"/>
      <c r="BB8" s="55">
        <f>データ!$T$6</f>
        <v>453.63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89.91</v>
      </c>
      <c r="J10" s="38"/>
      <c r="K10" s="38"/>
      <c r="L10" s="38"/>
      <c r="M10" s="38"/>
      <c r="N10" s="38"/>
      <c r="O10" s="65"/>
      <c r="P10" s="55">
        <f>データ!$P$6</f>
        <v>101.4</v>
      </c>
      <c r="Q10" s="55"/>
      <c r="R10" s="55"/>
      <c r="S10" s="55"/>
      <c r="T10" s="55"/>
      <c r="U10" s="55"/>
      <c r="V10" s="55"/>
      <c r="W10" s="66">
        <f>データ!$Q$6</f>
        <v>1485</v>
      </c>
      <c r="X10" s="66"/>
      <c r="Y10" s="66"/>
      <c r="Z10" s="66"/>
      <c r="AA10" s="66"/>
      <c r="AB10" s="66"/>
      <c r="AC10" s="66"/>
      <c r="AD10" s="2"/>
      <c r="AE10" s="2"/>
      <c r="AF10" s="2"/>
      <c r="AG10" s="2"/>
      <c r="AH10" s="2"/>
      <c r="AI10" s="2"/>
      <c r="AJ10" s="2"/>
      <c r="AK10" s="2"/>
      <c r="AL10" s="66">
        <f>データ!$U$6</f>
        <v>9126</v>
      </c>
      <c r="AM10" s="66"/>
      <c r="AN10" s="66"/>
      <c r="AO10" s="66"/>
      <c r="AP10" s="66"/>
      <c r="AQ10" s="66"/>
      <c r="AR10" s="66"/>
      <c r="AS10" s="66"/>
      <c r="AT10" s="37">
        <f>データ!$V$6</f>
        <v>20.21</v>
      </c>
      <c r="AU10" s="38"/>
      <c r="AV10" s="38"/>
      <c r="AW10" s="38"/>
      <c r="AX10" s="38"/>
      <c r="AY10" s="38"/>
      <c r="AZ10" s="38"/>
      <c r="BA10" s="38"/>
      <c r="BB10" s="55">
        <f>データ!$W$6</f>
        <v>451.56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EJpE9voEzbUnlc+mEmk4XuOlFQBvH6QhxTioAR7lloiZzgWup4cxec+kFE5p8BhsB+DIlvpxSfnNu4m8M6gPQ==" saltValue="9nLUBcEUaUkLnzMhNVLJ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143618</v>
      </c>
      <c r="D6" s="20">
        <f t="shared" si="3"/>
        <v>46</v>
      </c>
      <c r="E6" s="20">
        <f t="shared" si="3"/>
        <v>1</v>
      </c>
      <c r="F6" s="20">
        <f t="shared" si="3"/>
        <v>0</v>
      </c>
      <c r="G6" s="20">
        <f t="shared" si="3"/>
        <v>1</v>
      </c>
      <c r="H6" s="20" t="str">
        <f t="shared" si="3"/>
        <v>神奈川県　中井町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89.91</v>
      </c>
      <c r="P6" s="21">
        <f t="shared" si="3"/>
        <v>101.4</v>
      </c>
      <c r="Q6" s="21">
        <f t="shared" si="3"/>
        <v>1485</v>
      </c>
      <c r="R6" s="21">
        <f t="shared" si="3"/>
        <v>9068</v>
      </c>
      <c r="S6" s="21">
        <f t="shared" si="3"/>
        <v>19.989999999999998</v>
      </c>
      <c r="T6" s="21">
        <f t="shared" si="3"/>
        <v>453.63</v>
      </c>
      <c r="U6" s="21">
        <f t="shared" si="3"/>
        <v>9126</v>
      </c>
      <c r="V6" s="21">
        <f t="shared" si="3"/>
        <v>20.21</v>
      </c>
      <c r="W6" s="21">
        <f t="shared" si="3"/>
        <v>451.56</v>
      </c>
      <c r="X6" s="22">
        <f>IF(X7="",NA(),X7)</f>
        <v>148.53</v>
      </c>
      <c r="Y6" s="22">
        <f t="shared" ref="Y6:AG6" si="4">IF(Y7="",NA(),Y7)</f>
        <v>144.49</v>
      </c>
      <c r="Z6" s="22">
        <f t="shared" si="4"/>
        <v>146.59</v>
      </c>
      <c r="AA6" s="22">
        <f t="shared" si="4"/>
        <v>149.02000000000001</v>
      </c>
      <c r="AB6" s="22">
        <f t="shared" si="4"/>
        <v>139.52000000000001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481.03</v>
      </c>
      <c r="AU6" s="22">
        <f t="shared" ref="AU6:BC6" si="6">IF(AU7="",NA(),AU7)</f>
        <v>510.8</v>
      </c>
      <c r="AV6" s="22">
        <f t="shared" si="6"/>
        <v>535.73</v>
      </c>
      <c r="AW6" s="22">
        <f t="shared" si="6"/>
        <v>835.09</v>
      </c>
      <c r="AX6" s="22">
        <f t="shared" si="6"/>
        <v>1032.1600000000001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148.66999999999999</v>
      </c>
      <c r="BF6" s="22">
        <f t="shared" ref="BF6:BN6" si="7">IF(BF7="",NA(),BF7)</f>
        <v>124.64</v>
      </c>
      <c r="BG6" s="22">
        <f t="shared" si="7"/>
        <v>132.15</v>
      </c>
      <c r="BH6" s="22">
        <f t="shared" si="7"/>
        <v>132.01</v>
      </c>
      <c r="BI6" s="22">
        <f t="shared" si="7"/>
        <v>125.79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158.19</v>
      </c>
      <c r="BQ6" s="22">
        <f t="shared" ref="BQ6:BY6" si="8">IF(BQ7="",NA(),BQ7)</f>
        <v>155.22999999999999</v>
      </c>
      <c r="BR6" s="22">
        <f t="shared" si="8"/>
        <v>154.12</v>
      </c>
      <c r="BS6" s="22">
        <f t="shared" si="8"/>
        <v>156.44999999999999</v>
      </c>
      <c r="BT6" s="22">
        <f t="shared" si="8"/>
        <v>143.03</v>
      </c>
      <c r="BU6" s="22">
        <f t="shared" si="8"/>
        <v>84.77</v>
      </c>
      <c r="BV6" s="22">
        <f t="shared" si="8"/>
        <v>87.11</v>
      </c>
      <c r="BW6" s="22">
        <f t="shared" si="8"/>
        <v>82.78</v>
      </c>
      <c r="BX6" s="22">
        <f t="shared" si="8"/>
        <v>84.82</v>
      </c>
      <c r="BY6" s="22">
        <f t="shared" si="8"/>
        <v>82.29</v>
      </c>
      <c r="BZ6" s="21" t="str">
        <f>IF(BZ7="","",IF(BZ7="-","【-】","【"&amp;SUBSTITUTE(TEXT(BZ7,"#,##0.00"),"-","△")&amp;"】"))</f>
        <v>【97.47】</v>
      </c>
      <c r="CA6" s="22">
        <f>IF(CA7="",NA(),CA7)</f>
        <v>90.58</v>
      </c>
      <c r="CB6" s="22">
        <f t="shared" ref="CB6:CJ6" si="9">IF(CB7="",NA(),CB7)</f>
        <v>92.2</v>
      </c>
      <c r="CC6" s="22">
        <f t="shared" si="9"/>
        <v>86.87</v>
      </c>
      <c r="CD6" s="22">
        <f t="shared" si="9"/>
        <v>86.33</v>
      </c>
      <c r="CE6" s="22">
        <f t="shared" si="9"/>
        <v>94.37</v>
      </c>
      <c r="CF6" s="22">
        <f t="shared" si="9"/>
        <v>227.27</v>
      </c>
      <c r="CG6" s="22">
        <f t="shared" si="9"/>
        <v>223.98</v>
      </c>
      <c r="CH6" s="22">
        <f t="shared" si="9"/>
        <v>225.09</v>
      </c>
      <c r="CI6" s="22">
        <f t="shared" si="9"/>
        <v>224.82</v>
      </c>
      <c r="CJ6" s="22">
        <f t="shared" si="9"/>
        <v>230.85</v>
      </c>
      <c r="CK6" s="21" t="str">
        <f>IF(CK7="","",IF(CK7="-","【-】","【"&amp;SUBSTITUTE(TEXT(CK7,"#,##0.00"),"-","△")&amp;"】"))</f>
        <v>【174.75】</v>
      </c>
      <c r="CL6" s="22">
        <f>IF(CL7="",NA(),CL7)</f>
        <v>66.16</v>
      </c>
      <c r="CM6" s="22">
        <f t="shared" ref="CM6:CU6" si="10">IF(CM7="",NA(),CM7)</f>
        <v>64.63</v>
      </c>
      <c r="CN6" s="22">
        <f t="shared" si="10"/>
        <v>62.58</v>
      </c>
      <c r="CO6" s="22">
        <f t="shared" si="10"/>
        <v>62.87</v>
      </c>
      <c r="CP6" s="22">
        <f t="shared" si="10"/>
        <v>61.58</v>
      </c>
      <c r="CQ6" s="22">
        <f t="shared" si="10"/>
        <v>50.29</v>
      </c>
      <c r="CR6" s="22">
        <f t="shared" si="10"/>
        <v>49.64</v>
      </c>
      <c r="CS6" s="22">
        <f t="shared" si="10"/>
        <v>49.38</v>
      </c>
      <c r="CT6" s="22">
        <f t="shared" si="10"/>
        <v>50.09</v>
      </c>
      <c r="CU6" s="22">
        <f t="shared" si="10"/>
        <v>50.1</v>
      </c>
      <c r="CV6" s="21" t="str">
        <f>IF(CV7="","",IF(CV7="-","【-】","【"&amp;SUBSTITUTE(TEXT(CV7,"#,##0.00"),"-","△")&amp;"】"))</f>
        <v>【59.97】</v>
      </c>
      <c r="CW6" s="22">
        <f>IF(CW7="",NA(),CW7)</f>
        <v>91.21</v>
      </c>
      <c r="CX6" s="22">
        <f t="shared" ref="CX6:DF6" si="11">IF(CX7="",NA(),CX7)</f>
        <v>91.54</v>
      </c>
      <c r="CY6" s="22">
        <f t="shared" si="11"/>
        <v>91.49</v>
      </c>
      <c r="CZ6" s="22">
        <f t="shared" si="11"/>
        <v>90.32</v>
      </c>
      <c r="DA6" s="22">
        <f t="shared" si="11"/>
        <v>90.41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57.44</v>
      </c>
      <c r="DI6" s="22">
        <f t="shared" ref="DI6:DQ6" si="12">IF(DI7="",NA(),DI7)</f>
        <v>58.69</v>
      </c>
      <c r="DJ6" s="22">
        <f t="shared" si="12"/>
        <v>60.27</v>
      </c>
      <c r="DK6" s="22">
        <f t="shared" si="12"/>
        <v>61.33</v>
      </c>
      <c r="DL6" s="22">
        <f t="shared" si="12"/>
        <v>62.85</v>
      </c>
      <c r="DM6" s="22">
        <f t="shared" si="12"/>
        <v>45.85</v>
      </c>
      <c r="DN6" s="22">
        <f t="shared" si="12"/>
        <v>47.31</v>
      </c>
      <c r="DO6" s="22">
        <f t="shared" si="12"/>
        <v>47.5</v>
      </c>
      <c r="DP6" s="22">
        <f t="shared" si="12"/>
        <v>48.41</v>
      </c>
      <c r="DQ6" s="22">
        <f t="shared" si="12"/>
        <v>50.02</v>
      </c>
      <c r="DR6" s="21" t="str">
        <f>IF(DR7="","",IF(DR7="-","【-】","【"&amp;SUBSTITUTE(TEXT(DR7,"#,##0.00"),"-","△")&amp;"】"))</f>
        <v>【51.51】</v>
      </c>
      <c r="DS6" s="22">
        <f>IF(DS7="",NA(),DS7)</f>
        <v>5.21</v>
      </c>
      <c r="DT6" s="22">
        <f t="shared" ref="DT6:EB6" si="13">IF(DT7="",NA(),DT7)</f>
        <v>6.18</v>
      </c>
      <c r="DU6" s="22">
        <f t="shared" si="13"/>
        <v>8.11</v>
      </c>
      <c r="DV6" s="22">
        <f t="shared" si="13"/>
        <v>10.119999999999999</v>
      </c>
      <c r="DW6" s="22">
        <f t="shared" si="13"/>
        <v>12.71</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2">
        <f t="shared" si="14"/>
        <v>0.48</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143618</v>
      </c>
      <c r="D7" s="24">
        <v>46</v>
      </c>
      <c r="E7" s="24">
        <v>1</v>
      </c>
      <c r="F7" s="24">
        <v>0</v>
      </c>
      <c r="G7" s="24">
        <v>1</v>
      </c>
      <c r="H7" s="24" t="s">
        <v>93</v>
      </c>
      <c r="I7" s="24" t="s">
        <v>94</v>
      </c>
      <c r="J7" s="24" t="s">
        <v>95</v>
      </c>
      <c r="K7" s="24" t="s">
        <v>96</v>
      </c>
      <c r="L7" s="24" t="s">
        <v>97</v>
      </c>
      <c r="M7" s="24" t="s">
        <v>98</v>
      </c>
      <c r="N7" s="25" t="s">
        <v>99</v>
      </c>
      <c r="O7" s="25">
        <v>89.91</v>
      </c>
      <c r="P7" s="25">
        <v>101.4</v>
      </c>
      <c r="Q7" s="25">
        <v>1485</v>
      </c>
      <c r="R7" s="25">
        <v>9068</v>
      </c>
      <c r="S7" s="25">
        <v>19.989999999999998</v>
      </c>
      <c r="T7" s="25">
        <v>453.63</v>
      </c>
      <c r="U7" s="25">
        <v>9126</v>
      </c>
      <c r="V7" s="25">
        <v>20.21</v>
      </c>
      <c r="W7" s="25">
        <v>451.56</v>
      </c>
      <c r="X7" s="25">
        <v>148.53</v>
      </c>
      <c r="Y7" s="25">
        <v>144.49</v>
      </c>
      <c r="Z7" s="25">
        <v>146.59</v>
      </c>
      <c r="AA7" s="25">
        <v>149.02000000000001</v>
      </c>
      <c r="AB7" s="25">
        <v>139.52000000000001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481.03</v>
      </c>
      <c r="AU7" s="25">
        <v>510.8</v>
      </c>
      <c r="AV7" s="25">
        <v>535.73</v>
      </c>
      <c r="AW7" s="25">
        <v>835.09</v>
      </c>
      <c r="AX7" s="25">
        <v>1032.1600000000001</v>
      </c>
      <c r="AY7" s="25">
        <v>300.14</v>
      </c>
      <c r="AZ7" s="25">
        <v>301.04000000000002</v>
      </c>
      <c r="BA7" s="25">
        <v>305.08</v>
      </c>
      <c r="BB7" s="25">
        <v>305.33999999999997</v>
      </c>
      <c r="BC7" s="25">
        <v>310.01</v>
      </c>
      <c r="BD7" s="25">
        <v>252.29</v>
      </c>
      <c r="BE7" s="25">
        <v>148.66999999999999</v>
      </c>
      <c r="BF7" s="25">
        <v>124.64</v>
      </c>
      <c r="BG7" s="25">
        <v>132.15</v>
      </c>
      <c r="BH7" s="25">
        <v>132.01</v>
      </c>
      <c r="BI7" s="25">
        <v>125.79</v>
      </c>
      <c r="BJ7" s="25">
        <v>566.65</v>
      </c>
      <c r="BK7" s="25">
        <v>551.62</v>
      </c>
      <c r="BL7" s="25">
        <v>585.59</v>
      </c>
      <c r="BM7" s="25">
        <v>561.34</v>
      </c>
      <c r="BN7" s="25">
        <v>538.33000000000004</v>
      </c>
      <c r="BO7" s="25">
        <v>268.07</v>
      </c>
      <c r="BP7" s="25">
        <v>158.19</v>
      </c>
      <c r="BQ7" s="25">
        <v>155.22999999999999</v>
      </c>
      <c r="BR7" s="25">
        <v>154.12</v>
      </c>
      <c r="BS7" s="25">
        <v>156.44999999999999</v>
      </c>
      <c r="BT7" s="25">
        <v>143.03</v>
      </c>
      <c r="BU7" s="25">
        <v>84.77</v>
      </c>
      <c r="BV7" s="25">
        <v>87.11</v>
      </c>
      <c r="BW7" s="25">
        <v>82.78</v>
      </c>
      <c r="BX7" s="25">
        <v>84.82</v>
      </c>
      <c r="BY7" s="25">
        <v>82.29</v>
      </c>
      <c r="BZ7" s="25">
        <v>97.47</v>
      </c>
      <c r="CA7" s="25">
        <v>90.58</v>
      </c>
      <c r="CB7" s="25">
        <v>92.2</v>
      </c>
      <c r="CC7" s="25">
        <v>86.87</v>
      </c>
      <c r="CD7" s="25">
        <v>86.33</v>
      </c>
      <c r="CE7" s="25">
        <v>94.37</v>
      </c>
      <c r="CF7" s="25">
        <v>227.27</v>
      </c>
      <c r="CG7" s="25">
        <v>223.98</v>
      </c>
      <c r="CH7" s="25">
        <v>225.09</v>
      </c>
      <c r="CI7" s="25">
        <v>224.82</v>
      </c>
      <c r="CJ7" s="25">
        <v>230.85</v>
      </c>
      <c r="CK7" s="25">
        <v>174.75</v>
      </c>
      <c r="CL7" s="25">
        <v>66.16</v>
      </c>
      <c r="CM7" s="25">
        <v>64.63</v>
      </c>
      <c r="CN7" s="25">
        <v>62.58</v>
      </c>
      <c r="CO7" s="25">
        <v>62.87</v>
      </c>
      <c r="CP7" s="25">
        <v>61.58</v>
      </c>
      <c r="CQ7" s="25">
        <v>50.29</v>
      </c>
      <c r="CR7" s="25">
        <v>49.64</v>
      </c>
      <c r="CS7" s="25">
        <v>49.38</v>
      </c>
      <c r="CT7" s="25">
        <v>50.09</v>
      </c>
      <c r="CU7" s="25">
        <v>50.1</v>
      </c>
      <c r="CV7" s="25">
        <v>59.97</v>
      </c>
      <c r="CW7" s="25">
        <v>91.21</v>
      </c>
      <c r="CX7" s="25">
        <v>91.54</v>
      </c>
      <c r="CY7" s="25">
        <v>91.49</v>
      </c>
      <c r="CZ7" s="25">
        <v>90.32</v>
      </c>
      <c r="DA7" s="25">
        <v>90.41</v>
      </c>
      <c r="DB7" s="25">
        <v>77.73</v>
      </c>
      <c r="DC7" s="25">
        <v>78.09</v>
      </c>
      <c r="DD7" s="25">
        <v>78.010000000000005</v>
      </c>
      <c r="DE7" s="25">
        <v>77.599999999999994</v>
      </c>
      <c r="DF7" s="25">
        <v>77.3</v>
      </c>
      <c r="DG7" s="25">
        <v>89.76</v>
      </c>
      <c r="DH7" s="25">
        <v>57.44</v>
      </c>
      <c r="DI7" s="25">
        <v>58.69</v>
      </c>
      <c r="DJ7" s="25">
        <v>60.27</v>
      </c>
      <c r="DK7" s="25">
        <v>61.33</v>
      </c>
      <c r="DL7" s="25">
        <v>62.85</v>
      </c>
      <c r="DM7" s="25">
        <v>45.85</v>
      </c>
      <c r="DN7" s="25">
        <v>47.31</v>
      </c>
      <c r="DO7" s="25">
        <v>47.5</v>
      </c>
      <c r="DP7" s="25">
        <v>48.41</v>
      </c>
      <c r="DQ7" s="25">
        <v>50.02</v>
      </c>
      <c r="DR7" s="25">
        <v>51.51</v>
      </c>
      <c r="DS7" s="25">
        <v>5.21</v>
      </c>
      <c r="DT7" s="25">
        <v>6.18</v>
      </c>
      <c r="DU7" s="25">
        <v>8.11</v>
      </c>
      <c r="DV7" s="25">
        <v>10.119999999999999</v>
      </c>
      <c r="DW7" s="25">
        <v>12.71</v>
      </c>
      <c r="DX7" s="25">
        <v>14.13</v>
      </c>
      <c r="DY7" s="25">
        <v>16.77</v>
      </c>
      <c r="DZ7" s="25">
        <v>17.399999999999999</v>
      </c>
      <c r="EA7" s="25">
        <v>18.64</v>
      </c>
      <c r="EB7" s="25">
        <v>19.510000000000002</v>
      </c>
      <c r="EC7" s="25">
        <v>23.75</v>
      </c>
      <c r="ED7" s="25">
        <v>0</v>
      </c>
      <c r="EE7" s="25">
        <v>0</v>
      </c>
      <c r="EF7" s="25">
        <v>0</v>
      </c>
      <c r="EG7" s="25">
        <v>0</v>
      </c>
      <c r="EH7" s="25">
        <v>0.48</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2024-01-30T02:13:22Z</cp:lastPrinted>
  <dcterms:created xsi:type="dcterms:W3CDTF">2023-12-05T00:52:20Z</dcterms:created>
  <dcterms:modified xsi:type="dcterms:W3CDTF">2024-02-27T04:20:11Z</dcterms:modified>
  <cp:category/>
</cp:coreProperties>
</file>