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6_理財G\02 公営企業\02 決算状況調査\04_経営比較分析表（１～２月）\09 公表（県HP掲載）３月８日予定\03_公表データ\25 大井町★　水道、下水道\"/>
    </mc:Choice>
  </mc:AlternateContent>
  <workbookProtection workbookAlgorithmName="SHA-512" workbookHashValue="KJ4cEVCax/3sK1V3JIukNUeu0BAfXTDMBukga8hpYFD0D0nMDf5K/GfmLhz1WhKlArxDMmiy0uGoZdC+30ezNw==" workbookSaltValue="LFjTARa/blljEIcrbjYvoQ==" workbookSpinCount="100000" lockStructure="1"/>
  <bookViews>
    <workbookView xWindow="0" yWindow="0" windowWidth="23040" windowHeight="8304"/>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P10" i="4" s="1"/>
  <c r="O6" i="5"/>
  <c r="I10" i="4" s="1"/>
  <c r="N6" i="5"/>
  <c r="M6" i="5"/>
  <c r="L6" i="5"/>
  <c r="W8" i="4" s="1"/>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B10" i="4"/>
  <c r="AT8" i="4"/>
  <c r="AL8" i="4"/>
  <c r="AD8" i="4"/>
  <c r="P8" i="4"/>
  <c r="I8" i="4"/>
  <c r="B8"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<sst xmlns="http://schemas.openxmlformats.org/spreadsheetml/2006/main" count="228" uniqueCount="114">
  <si>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</si>
  <si>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</si>
  <si>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</si>
  <si>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</si>
  <si>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</si>
  <si>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</si>
  <si>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</si>
  <si>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</si>
  <si>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</si>
  <si>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</si>
  <si>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</si>
  <si>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</si>
  <si>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</si>
  <si>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</si>
  <si>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</si>
  <si>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</si>
  <si>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</si>
  <si>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</si>
  <si>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</si>
  <si>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</si>
  <si>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</si>
  <si>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</si>
  <si>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</si>
  <si>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</si>
  <si>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</si>
  <si>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</si>
  <si>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</si>
  <si>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</si>
  <si>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</si>
  <si>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</si>
  <si>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</si>
  <si>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</si>
  <si>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</si>
  <si>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</si>
  <si>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</si>
  <si>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</si>
  <si>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</si>
  <si>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</si>
  <si>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</si>
  <si>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</si>
  <si>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</si>
  <si>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</si>
  <si>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</si>
  <si>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</si>
  <si>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</si>
  <si>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</si>
  <si>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</si>
  <si>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</si>
  <si>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</si>
  <si>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</si>
  <si>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</si>
  <si>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</si>
  <si>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</si>
  <si>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</si>
  <si>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</si>
  <si>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</si>
  <si>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</si>
  <si>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</si>
  <si>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</si>
  <si>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</si>
  <si>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</si>
  <si>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</si>
  <si>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</si>
  <si>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</si>
  <si>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</si>
  <si>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</si>
  <si>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</si>
  <si>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</si>
  <si>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</si>
  <si>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</si>
  <si>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</si>
  <si>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</si>
  <si>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</si>
  <si>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</si>
  <si>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</si>
  <si>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</si>
  <si>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</si>
  <si>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</si>
  <si>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</si>
  <si>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</si>
  <si>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</si>
  <si>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</si>
  <si>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</si>
  <si>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</si>
  <si>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</si>
  <si>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</si>
  <si>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</si>
  <si>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</si>
  <si>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</si>
  <si>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</si>
  <si>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</si>
  <si>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</si>
  <si>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</si>
  <si>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大井町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</si>
  <si>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</si>
  <si>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</si>
  <si>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</si>
  <si>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</si>
  <si>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</si>
  <si>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</si>
  <si>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</si>
  <si>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</si>
  <si>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</si>
  <si>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</si>
  <si>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</si>
  <si>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</si>
  <si>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</si>
  <si>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</si>
  <si>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</si>
  <si>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</si>
  <si>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</si>
  <si>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経常収支比率が類似団体平均値に比して高くなっていますが、流動比率の低さや老朽化の進行度合いから、災害に対する備えや突発的な費用の発生に対する備えが不足している状況です。
　今後も効率的な経営に努めるとともに、着実な設備更新を進め、災害等不測の事態に備えつつ、安定的に水を供給できる体制を整えて参ります。</t>
    <phoneticPr fontId="4"/>
  </si>
  <si>
    <t>　有形固定資産減価償却率が前年度に比して微増しているとともに、類似団体平均値に比して高く、老朽化が確実に進行しています。また、管路経年化率は増加傾向にあり、管路更新率は類似団体平均値を上回っていますが、経年化率の増加を食い止めることができていません。引続き施設及び管路の更新を進め、有形固定資産減価償却率及び管路経年化率の改善に努めます。</t>
    <rPh sb="13" eb="16">
      <t>ゼンネンド</t>
    </rPh>
    <rPh sb="17" eb="18">
      <t>ヒ</t>
    </rPh>
    <rPh sb="20" eb="22">
      <t>ビゾウ</t>
    </rPh>
    <rPh sb="82" eb="83">
      <t>リツ</t>
    </rPh>
    <rPh sb="84" eb="88">
      <t>ルイジダンタイ</t>
    </rPh>
    <rPh sb="88" eb="90">
      <t>ヘイキン</t>
    </rPh>
    <rPh sb="90" eb="91">
      <t>アタイ</t>
    </rPh>
    <rPh sb="92" eb="94">
      <t>ウワマワ</t>
    </rPh>
    <phoneticPr fontId="4"/>
  </si>
  <si>
    <t>　経常収支比率が100％を超えており、累積欠損金比率が０％であるため、黒字経営を維持できておりますが、経常収支比率が減少傾向となっています。流動比率は100％を超え、年々増加しておりますが、類似団体平均値に比して低い水準にあります。
　企業債残高対給水収益比率が増加し、類似団体平均値を上回るとともに、給水原価が100%を下回り、類似団体平均値よりも低い結果となっておりますが、これらの主な変動要因といたしましては、令和４年８月調定分から令和５年３月調定分まで基本料金の減免を行ったことによるものであり、基本料金の減免を行わなかった場合は類似団体平均値より良い結果となります。
　給水原価が大幅に増加しておりますが、こちらにつきましては委託費や動力費の増加及び基本料金減免等に伴う雑支出の増加によるものです。
　有収率は類似団体平均値に比して高い水準となっておりますが、前年度に比して有収率が減少しているため、漏水調査等を継続し、有収率の向上を図るとともに、施設利用率が50％を下回っていることから、施設利用率向上について検討して参ります。</t>
    <rPh sb="13" eb="14">
      <t>コ</t>
    </rPh>
    <rPh sb="83" eb="85">
      <t>ネンネン</t>
    </rPh>
    <rPh sb="135" eb="139">
      <t>ルイジダンタイ</t>
    </rPh>
    <rPh sb="139" eb="141">
      <t>ヘイキン</t>
    </rPh>
    <rPh sb="141" eb="142">
      <t>アタイ</t>
    </rPh>
    <rPh sb="143" eb="145">
      <t>ウワマワ</t>
    </rPh>
    <rPh sb="161" eb="163">
      <t>シタマワ</t>
    </rPh>
    <rPh sb="165" eb="169">
      <t>ルイジダンタイ</t>
    </rPh>
    <rPh sb="169" eb="171">
      <t>ヘイキン</t>
    </rPh>
    <rPh sb="171" eb="172">
      <t>アタイ</t>
    </rPh>
    <rPh sb="175" eb="176">
      <t>ヒク</t>
    </rPh>
    <rPh sb="177" eb="179">
      <t>ケッカ</t>
    </rPh>
    <rPh sb="193" eb="194">
      <t>オモ</t>
    </rPh>
    <rPh sb="252" eb="256">
      <t>キホンリョウキン</t>
    </rPh>
    <rPh sb="257" eb="259">
      <t>ゲンメン</t>
    </rPh>
    <rPh sb="260" eb="261">
      <t>オコナ</t>
    </rPh>
    <rPh sb="266" eb="268">
      <t>バアイ</t>
    </rPh>
    <rPh sb="269" eb="275">
      <t>ルイジダンタイヘイキン</t>
    </rPh>
    <rPh sb="275" eb="276">
      <t>アタイ</t>
    </rPh>
    <rPh sb="278" eb="279">
      <t>ヨ</t>
    </rPh>
    <rPh sb="280" eb="282">
      <t>ケッカ</t>
    </rPh>
    <rPh sb="290" eb="294">
      <t>キュウスイゲンカ</t>
    </rPh>
    <rPh sb="295" eb="297">
      <t>オオハバ</t>
    </rPh>
    <rPh sb="298" eb="300">
      <t>ゾウカ</t>
    </rPh>
    <rPh sb="318" eb="321">
      <t>イタクヒ</t>
    </rPh>
    <rPh sb="322" eb="325">
      <t>ドウリョクヒ</t>
    </rPh>
    <rPh sb="326" eb="328">
      <t>ゾウカ</t>
    </rPh>
    <rPh sb="328" eb="329">
      <t>オヨ</t>
    </rPh>
    <rPh sb="330" eb="334">
      <t>キホンリョウキン</t>
    </rPh>
    <rPh sb="334" eb="337">
      <t>ゲンメントウ</t>
    </rPh>
    <rPh sb="338" eb="339">
      <t>トモナ</t>
    </rPh>
    <rPh sb="340" eb="343">
      <t>ザツシシュツ</t>
    </rPh>
    <rPh sb="344" eb="346">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</si>
</sst>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formatCode="#,##0.00;&quot;△&quot;#,##0.00;&quot;-&quot;">
                  <c:v>7.0000000000000007E-2</c:v>
                </c:pt>
                <c:pt idx="3" formatCode="#,##0.00;&quot;△&quot;#,##0.00;&quot;-&quot;">
                  <c:v>0.51</c:v>
                </c:pt>
                <c:pt idx="4" formatCode="#,##0.00;&quot;△&quot;#,##0.00;&quot;-&quot;">
                  <c:v>0.56999999999999995</c:v>
                </c:pt>
              </c:numCache>
            </c:numRef>
          </c:val>
          <c:extLst>
            <c:ext xmlns:c16="http://schemas.microsoft.com/office/drawing/2014/chart" uri="{C3380CC4-5D6E-409C-BE32-E72D297353CC}">
              <c16:uniqueId val="{00000000-89CB-4C41-B825-697E7FC2A09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89CB-4C41-B825-697E7FC2A09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132.46</c:v>
                </c:pt>
                <c:pt idx="1">
                  <c:v>144.33000000000001</c:v>
                </c:pt>
                <c:pt idx="2">
                  <c:v>141.02000000000001</c:v>
                </c:pt>
                <c:pt idx="3">
                  <c:v>134.07</c:v>
                </c:pt>
                <c:pt idx="4">
                  <c:v>127.78</c:v>
                </c:pt>
              </c:numCache>
            </c:numRef>
          </c:val>
          <c:extLst>
            <c:ext xmlns:c16="http://schemas.microsoft.com/office/drawing/2014/chart" uri="{C3380CC4-5D6E-409C-BE32-E72D297353CC}">
              <c16:uniqueId val="{00000000-4A4A-4CFC-ABD8-9D04315DA98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4A4A-4CFC-ABD8-9D04315DA98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61.34</c:v>
                </c:pt>
                <c:pt idx="1">
                  <c:v>61.9</c:v>
                </c:pt>
                <c:pt idx="2">
                  <c:v>60.99</c:v>
                </c:pt>
                <c:pt idx="3">
                  <c:v>59.39</c:v>
                </c:pt>
                <c:pt idx="4">
                  <c:v>59.47</c:v>
                </c:pt>
              </c:numCache>
            </c:numRef>
          </c:val>
          <c:extLst>
            <c:ext xmlns:c16="http://schemas.microsoft.com/office/drawing/2014/chart" uri="{C3380CC4-5D6E-409C-BE32-E72D297353CC}">
              <c16:uniqueId val="{00000000-6F37-47F3-AD9E-6B66A86F019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6F37-47F3-AD9E-6B66A86F019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25.79</c:v>
                </c:pt>
                <c:pt idx="1">
                  <c:v>26.59</c:v>
                </c:pt>
                <c:pt idx="2">
                  <c:v>26.96</c:v>
                </c:pt>
                <c:pt idx="3">
                  <c:v>28.51</c:v>
                </c:pt>
                <c:pt idx="4">
                  <c:v>29.29</c:v>
                </c:pt>
              </c:numCache>
            </c:numRef>
          </c:val>
          <c:extLst>
            <c:ext xmlns:c16="http://schemas.microsoft.com/office/drawing/2014/chart" uri="{C3380CC4-5D6E-409C-BE32-E72D297353CC}">
              <c16:uniqueId val="{00000000-F98B-4627-B5BF-A99B64A86F3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F98B-4627-B5BF-A99B64A86F3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B8C-4D61-A138-D5E16AF00D2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3B8C-4D61-A138-D5E16AF00D2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81.599999999999994</c:v>
                </c:pt>
                <c:pt idx="1">
                  <c:v>98.7</c:v>
                </c:pt>
                <c:pt idx="2">
                  <c:v>121.33</c:v>
                </c:pt>
                <c:pt idx="3">
                  <c:v>131.1</c:v>
                </c:pt>
                <c:pt idx="4">
                  <c:v>188.43</c:v>
                </c:pt>
              </c:numCache>
            </c:numRef>
          </c:val>
          <c:extLst>
            <c:ext xmlns:c16="http://schemas.microsoft.com/office/drawing/2014/chart" uri="{C3380CC4-5D6E-409C-BE32-E72D297353CC}">
              <c16:uniqueId val="{00000000-7091-42C6-A5D9-025715EC2A0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7091-42C6-A5D9-025715EC2A0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311.26</c:v>
                </c:pt>
                <c:pt idx="1">
                  <c:v>313.54000000000002</c:v>
                </c:pt>
                <c:pt idx="2">
                  <c:v>300.12</c:v>
                </c:pt>
                <c:pt idx="3">
                  <c:v>366.27</c:v>
                </c:pt>
                <c:pt idx="4">
                  <c:v>491.26</c:v>
                </c:pt>
              </c:numCache>
            </c:numRef>
          </c:val>
          <c:extLst>
            <c:ext xmlns:c16="http://schemas.microsoft.com/office/drawing/2014/chart" uri="{C3380CC4-5D6E-409C-BE32-E72D297353CC}">
              <c16:uniqueId val="{00000000-D676-48C0-AAD3-42E26BF54ED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D676-48C0-AAD3-42E26BF54ED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120.03</c:v>
                </c:pt>
                <c:pt idx="1">
                  <c:v>137.03</c:v>
                </c:pt>
                <c:pt idx="2">
                  <c:v>130.97</c:v>
                </c:pt>
                <c:pt idx="3">
                  <c:v>128.91999999999999</c:v>
                </c:pt>
                <c:pt idx="4">
                  <c:v>83.27</c:v>
                </c:pt>
              </c:numCache>
            </c:numRef>
          </c:val>
          <c:extLst>
            <c:ext xmlns:c16="http://schemas.microsoft.com/office/drawing/2014/chart" uri="{C3380CC4-5D6E-409C-BE32-E72D297353CC}">
              <c16:uniqueId val="{00000000-F524-4ACC-9E45-BADB5C40BA4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F524-4ACC-9E45-BADB5C40BA4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100.75</c:v>
                </c:pt>
                <c:pt idx="1">
                  <c:v>89.78</c:v>
                </c:pt>
                <c:pt idx="2">
                  <c:v>92.94</c:v>
                </c:pt>
                <c:pt idx="3">
                  <c:v>94.1</c:v>
                </c:pt>
                <c:pt idx="4">
                  <c:v>112.66</c:v>
                </c:pt>
              </c:numCache>
            </c:numRef>
          </c:val>
          <c:extLst>
            <c:ext xmlns:c16="http://schemas.microsoft.com/office/drawing/2014/chart" uri="{C3380CC4-5D6E-409C-BE32-E72D297353CC}">
              <c16:uniqueId val="{00000000-239E-4DBB-B91B-820100B33DB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239E-4DBB-B91B-820100B33DB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48.93</c:v>
                </c:pt>
                <c:pt idx="1">
                  <c:v>48.19</c:v>
                </c:pt>
                <c:pt idx="2">
                  <c:v>49.34</c:v>
                </c:pt>
                <c:pt idx="3">
                  <c:v>49.13</c:v>
                </c:pt>
                <c:pt idx="4">
                  <c:v>49.36</c:v>
                </c:pt>
              </c:numCache>
            </c:numRef>
          </c:val>
          <c:extLst>
            <c:ext xmlns:c16="http://schemas.microsoft.com/office/drawing/2014/chart" uri="{C3380CC4-5D6E-409C-BE32-E72D297353CC}">
              <c16:uniqueId val="{00000000-3F3B-4583-ADAF-B581DBDA2F4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3F3B-4583-ADAF-B581DBDA2F4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87.36</c:v>
                </c:pt>
                <c:pt idx="1">
                  <c:v>87.38</c:v>
                </c:pt>
                <c:pt idx="2">
                  <c:v>87.4</c:v>
                </c:pt>
                <c:pt idx="3">
                  <c:v>86.76</c:v>
                </c:pt>
                <c:pt idx="4">
                  <c:v>85.19</c:v>
                </c:pt>
              </c:numCache>
            </c:numRef>
          </c:val>
          <c:extLst>
            <c:ext xmlns:c16="http://schemas.microsoft.com/office/drawing/2014/chart" uri="{C3380CC4-5D6E-409C-BE32-E72D297353CC}">
              <c16:uniqueId val="{00000000-F6AB-4118-97A0-7DDAB5F97E2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F6AB-4118-97A0-7DDAB5F97E2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神奈川県　大井町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17363</v>
      </c>
      <c r="AM8" s="45"/>
      <c r="AN8" s="45"/>
      <c r="AO8" s="45"/>
      <c r="AP8" s="45"/>
      <c r="AQ8" s="45"/>
      <c r="AR8" s="45"/>
      <c r="AS8" s="45"/>
      <c r="AT8" s="46">
        <f>データ!$S$6</f>
        <v>14.38</v>
      </c>
      <c r="AU8" s="47"/>
      <c r="AV8" s="47"/>
      <c r="AW8" s="47"/>
      <c r="AX8" s="47"/>
      <c r="AY8" s="47"/>
      <c r="AZ8" s="47"/>
      <c r="BA8" s="47"/>
      <c r="BB8" s="48">
        <f>データ!$T$6</f>
        <v>1207.44</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68.17</v>
      </c>
      <c r="J10" s="47"/>
      <c r="K10" s="47"/>
      <c r="L10" s="47"/>
      <c r="M10" s="47"/>
      <c r="N10" s="47"/>
      <c r="O10" s="81"/>
      <c r="P10" s="48">
        <f>データ!$P$6</f>
        <v>99.93</v>
      </c>
      <c r="Q10" s="48"/>
      <c r="R10" s="48"/>
      <c r="S10" s="48"/>
      <c r="T10" s="48"/>
      <c r="U10" s="48"/>
      <c r="V10" s="48"/>
      <c r="W10" s="45">
        <f>データ!$Q$6</f>
        <v>2183</v>
      </c>
      <c r="X10" s="45"/>
      <c r="Y10" s="45"/>
      <c r="Z10" s="45"/>
      <c r="AA10" s="45"/>
      <c r="AB10" s="45"/>
      <c r="AC10" s="45"/>
      <c r="AD10" s="2"/>
      <c r="AE10" s="2"/>
      <c r="AF10" s="2"/>
      <c r="AG10" s="2"/>
      <c r="AH10" s="2"/>
      <c r="AI10" s="2"/>
      <c r="AJ10" s="2"/>
      <c r="AK10" s="2"/>
      <c r="AL10" s="45">
        <f>データ!$U$6</f>
        <v>17407</v>
      </c>
      <c r="AM10" s="45"/>
      <c r="AN10" s="45"/>
      <c r="AO10" s="45"/>
      <c r="AP10" s="45"/>
      <c r="AQ10" s="45"/>
      <c r="AR10" s="45"/>
      <c r="AS10" s="45"/>
      <c r="AT10" s="46">
        <f>データ!$V$6</f>
        <v>14.38</v>
      </c>
      <c r="AU10" s="47"/>
      <c r="AV10" s="47"/>
      <c r="AW10" s="47"/>
      <c r="AX10" s="47"/>
      <c r="AY10" s="47"/>
      <c r="AZ10" s="47"/>
      <c r="BA10" s="47"/>
      <c r="BB10" s="48">
        <f>データ!$W$6</f>
        <v>1210.5</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1tz0ySBBositxCS8m6QNnRBBubPzAwM35YGceOTNg/fhf/U2qgJtb3bTN5Hg1XITRn0H8Z4fcfEYkP0gMBLcSg==" saltValue="aihml2Bnbz68tUGxekAGp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143626</v>
      </c>
      <c r="D6" s="20">
        <f t="shared" si="3"/>
        <v>46</v>
      </c>
      <c r="E6" s="20">
        <f t="shared" si="3"/>
        <v>1</v>
      </c>
      <c r="F6" s="20">
        <f t="shared" si="3"/>
        <v>0</v>
      </c>
      <c r="G6" s="20">
        <f t="shared" si="3"/>
        <v>1</v>
      </c>
      <c r="H6" s="20" t="str">
        <f t="shared" si="3"/>
        <v>神奈川県　大井町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68.17</v>
      </c>
      <c r="P6" s="21">
        <f t="shared" si="3"/>
        <v>99.93</v>
      </c>
      <c r="Q6" s="21">
        <f t="shared" si="3"/>
        <v>2183</v>
      </c>
      <c r="R6" s="21">
        <f t="shared" si="3"/>
        <v>17363</v>
      </c>
      <c r="S6" s="21">
        <f t="shared" si="3"/>
        <v>14.38</v>
      </c>
      <c r="T6" s="21">
        <f t="shared" si="3"/>
        <v>1207.44</v>
      </c>
      <c r="U6" s="21">
        <f t="shared" si="3"/>
        <v>17407</v>
      </c>
      <c r="V6" s="21">
        <f t="shared" si="3"/>
        <v>14.38</v>
      </c>
      <c r="W6" s="21">
        <f t="shared" si="3"/>
        <v>1210.5</v>
      </c>
      <c r="X6" s="22">
        <f>IF(X7="",NA(),X7)</f>
        <v>132.46</v>
      </c>
      <c r="Y6" s="22">
        <f t="shared" ref="Y6:AG6" si="4">IF(Y7="",NA(),Y7)</f>
        <v>144.33000000000001</v>
      </c>
      <c r="Z6" s="22">
        <f t="shared" si="4"/>
        <v>141.02000000000001</v>
      </c>
      <c r="AA6" s="22">
        <f t="shared" si="4"/>
        <v>134.07</v>
      </c>
      <c r="AB6" s="22">
        <f t="shared" si="4"/>
        <v>127.78</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81.599999999999994</v>
      </c>
      <c r="AU6" s="22">
        <f t="shared" ref="AU6:BC6" si="6">IF(AU7="",NA(),AU7)</f>
        <v>98.7</v>
      </c>
      <c r="AV6" s="22">
        <f t="shared" si="6"/>
        <v>121.33</v>
      </c>
      <c r="AW6" s="22">
        <f t="shared" si="6"/>
        <v>131.1</v>
      </c>
      <c r="AX6" s="22">
        <f t="shared" si="6"/>
        <v>188.43</v>
      </c>
      <c r="AY6" s="22">
        <f t="shared" si="6"/>
        <v>369.69</v>
      </c>
      <c r="AZ6" s="22">
        <f t="shared" si="6"/>
        <v>379.08</v>
      </c>
      <c r="BA6" s="22">
        <f t="shared" si="6"/>
        <v>367.55</v>
      </c>
      <c r="BB6" s="22">
        <f t="shared" si="6"/>
        <v>378.56</v>
      </c>
      <c r="BC6" s="22">
        <f t="shared" si="6"/>
        <v>364.46</v>
      </c>
      <c r="BD6" s="21" t="str">
        <f>IF(BD7="","",IF(BD7="-","【-】","【"&amp;SUBSTITUTE(TEXT(BD7,"#,##0.00"),"-","△")&amp;"】"))</f>
        <v>【252.29】</v>
      </c>
      <c r="BE6" s="22">
        <f>IF(BE7="",NA(),BE7)</f>
        <v>311.26</v>
      </c>
      <c r="BF6" s="22">
        <f t="shared" ref="BF6:BN6" si="7">IF(BF7="",NA(),BF7)</f>
        <v>313.54000000000002</v>
      </c>
      <c r="BG6" s="22">
        <f t="shared" si="7"/>
        <v>300.12</v>
      </c>
      <c r="BH6" s="22">
        <f t="shared" si="7"/>
        <v>366.27</v>
      </c>
      <c r="BI6" s="22">
        <f t="shared" si="7"/>
        <v>491.26</v>
      </c>
      <c r="BJ6" s="22">
        <f t="shared" si="7"/>
        <v>402.99</v>
      </c>
      <c r="BK6" s="22">
        <f t="shared" si="7"/>
        <v>398.98</v>
      </c>
      <c r="BL6" s="22">
        <f t="shared" si="7"/>
        <v>418.68</v>
      </c>
      <c r="BM6" s="22">
        <f t="shared" si="7"/>
        <v>395.68</v>
      </c>
      <c r="BN6" s="22">
        <f t="shared" si="7"/>
        <v>403.72</v>
      </c>
      <c r="BO6" s="21" t="str">
        <f>IF(BO7="","",IF(BO7="-","【-】","【"&amp;SUBSTITUTE(TEXT(BO7,"#,##0.00"),"-","△")&amp;"】"))</f>
        <v>【268.07】</v>
      </c>
      <c r="BP6" s="22">
        <f>IF(BP7="",NA(),BP7)</f>
        <v>120.03</v>
      </c>
      <c r="BQ6" s="22">
        <f t="shared" ref="BQ6:BY6" si="8">IF(BQ7="",NA(),BQ7)</f>
        <v>137.03</v>
      </c>
      <c r="BR6" s="22">
        <f t="shared" si="8"/>
        <v>130.97</v>
      </c>
      <c r="BS6" s="22">
        <f t="shared" si="8"/>
        <v>128.91999999999999</v>
      </c>
      <c r="BT6" s="22">
        <f t="shared" si="8"/>
        <v>83.27</v>
      </c>
      <c r="BU6" s="22">
        <f t="shared" si="8"/>
        <v>98.66</v>
      </c>
      <c r="BV6" s="22">
        <f t="shared" si="8"/>
        <v>98.64</v>
      </c>
      <c r="BW6" s="22">
        <f t="shared" si="8"/>
        <v>94.78</v>
      </c>
      <c r="BX6" s="22">
        <f t="shared" si="8"/>
        <v>97.59</v>
      </c>
      <c r="BY6" s="22">
        <f t="shared" si="8"/>
        <v>92.17</v>
      </c>
      <c r="BZ6" s="21" t="str">
        <f>IF(BZ7="","",IF(BZ7="-","【-】","【"&amp;SUBSTITUTE(TEXT(BZ7,"#,##0.00"),"-","△")&amp;"】"))</f>
        <v>【97.47】</v>
      </c>
      <c r="CA6" s="22">
        <f>IF(CA7="",NA(),CA7)</f>
        <v>100.75</v>
      </c>
      <c r="CB6" s="22">
        <f t="shared" ref="CB6:CJ6" si="9">IF(CB7="",NA(),CB7)</f>
        <v>89.78</v>
      </c>
      <c r="CC6" s="22">
        <f t="shared" si="9"/>
        <v>92.94</v>
      </c>
      <c r="CD6" s="22">
        <f t="shared" si="9"/>
        <v>94.1</v>
      </c>
      <c r="CE6" s="22">
        <f t="shared" si="9"/>
        <v>112.66</v>
      </c>
      <c r="CF6" s="22">
        <f t="shared" si="9"/>
        <v>178.59</v>
      </c>
      <c r="CG6" s="22">
        <f t="shared" si="9"/>
        <v>178.92</v>
      </c>
      <c r="CH6" s="22">
        <f t="shared" si="9"/>
        <v>181.3</v>
      </c>
      <c r="CI6" s="22">
        <f t="shared" si="9"/>
        <v>181.71</v>
      </c>
      <c r="CJ6" s="22">
        <f t="shared" si="9"/>
        <v>188.51</v>
      </c>
      <c r="CK6" s="21" t="str">
        <f>IF(CK7="","",IF(CK7="-","【-】","【"&amp;SUBSTITUTE(TEXT(CK7,"#,##0.00"),"-","△")&amp;"】"))</f>
        <v>【174.75】</v>
      </c>
      <c r="CL6" s="22">
        <f>IF(CL7="",NA(),CL7)</f>
        <v>48.93</v>
      </c>
      <c r="CM6" s="22">
        <f t="shared" ref="CM6:CU6" si="10">IF(CM7="",NA(),CM7)</f>
        <v>48.19</v>
      </c>
      <c r="CN6" s="22">
        <f t="shared" si="10"/>
        <v>49.34</v>
      </c>
      <c r="CO6" s="22">
        <f t="shared" si="10"/>
        <v>49.13</v>
      </c>
      <c r="CP6" s="22">
        <f t="shared" si="10"/>
        <v>49.36</v>
      </c>
      <c r="CQ6" s="22">
        <f t="shared" si="10"/>
        <v>55.03</v>
      </c>
      <c r="CR6" s="22">
        <f t="shared" si="10"/>
        <v>55.14</v>
      </c>
      <c r="CS6" s="22">
        <f t="shared" si="10"/>
        <v>55.89</v>
      </c>
      <c r="CT6" s="22">
        <f t="shared" si="10"/>
        <v>55.72</v>
      </c>
      <c r="CU6" s="22">
        <f t="shared" si="10"/>
        <v>55.31</v>
      </c>
      <c r="CV6" s="21" t="str">
        <f>IF(CV7="","",IF(CV7="-","【-】","【"&amp;SUBSTITUTE(TEXT(CV7,"#,##0.00"),"-","△")&amp;"】"))</f>
        <v>【59.97】</v>
      </c>
      <c r="CW6" s="22">
        <f>IF(CW7="",NA(),CW7)</f>
        <v>87.36</v>
      </c>
      <c r="CX6" s="22">
        <f t="shared" ref="CX6:DF6" si="11">IF(CX7="",NA(),CX7)</f>
        <v>87.38</v>
      </c>
      <c r="CY6" s="22">
        <f t="shared" si="11"/>
        <v>87.4</v>
      </c>
      <c r="CZ6" s="22">
        <f t="shared" si="11"/>
        <v>86.76</v>
      </c>
      <c r="DA6" s="22">
        <f t="shared" si="11"/>
        <v>85.19</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61.34</v>
      </c>
      <c r="DI6" s="22">
        <f t="shared" ref="DI6:DQ6" si="12">IF(DI7="",NA(),DI7)</f>
        <v>61.9</v>
      </c>
      <c r="DJ6" s="22">
        <f t="shared" si="12"/>
        <v>60.99</v>
      </c>
      <c r="DK6" s="22">
        <f t="shared" si="12"/>
        <v>59.39</v>
      </c>
      <c r="DL6" s="22">
        <f t="shared" si="12"/>
        <v>59.47</v>
      </c>
      <c r="DM6" s="22">
        <f t="shared" si="12"/>
        <v>48.87</v>
      </c>
      <c r="DN6" s="22">
        <f t="shared" si="12"/>
        <v>49.92</v>
      </c>
      <c r="DO6" s="22">
        <f t="shared" si="12"/>
        <v>50.63</v>
      </c>
      <c r="DP6" s="22">
        <f t="shared" si="12"/>
        <v>51.29</v>
      </c>
      <c r="DQ6" s="22">
        <f t="shared" si="12"/>
        <v>52.2</v>
      </c>
      <c r="DR6" s="21" t="str">
        <f>IF(DR7="","",IF(DR7="-","【-】","【"&amp;SUBSTITUTE(TEXT(DR7,"#,##0.00"),"-","△")&amp;"】"))</f>
        <v>【51.51】</v>
      </c>
      <c r="DS6" s="22">
        <f>IF(DS7="",NA(),DS7)</f>
        <v>25.79</v>
      </c>
      <c r="DT6" s="22">
        <f t="shared" ref="DT6:EB6" si="13">IF(DT7="",NA(),DT7)</f>
        <v>26.59</v>
      </c>
      <c r="DU6" s="22">
        <f t="shared" si="13"/>
        <v>26.96</v>
      </c>
      <c r="DV6" s="22">
        <f t="shared" si="13"/>
        <v>28.51</v>
      </c>
      <c r="DW6" s="22">
        <f t="shared" si="13"/>
        <v>29.29</v>
      </c>
      <c r="DX6" s="22">
        <f t="shared" si="13"/>
        <v>14.85</v>
      </c>
      <c r="DY6" s="22">
        <f t="shared" si="13"/>
        <v>16.88</v>
      </c>
      <c r="DZ6" s="22">
        <f t="shared" si="13"/>
        <v>18.28</v>
      </c>
      <c r="EA6" s="22">
        <f t="shared" si="13"/>
        <v>19.61</v>
      </c>
      <c r="EB6" s="22">
        <f t="shared" si="13"/>
        <v>20.73</v>
      </c>
      <c r="EC6" s="21" t="str">
        <f>IF(EC7="","",IF(EC7="-","【-】","【"&amp;SUBSTITUTE(TEXT(EC7,"#,##0.00"),"-","△")&amp;"】"))</f>
        <v>【23.75】</v>
      </c>
      <c r="ED6" s="21">
        <f>IF(ED7="",NA(),ED7)</f>
        <v>0</v>
      </c>
      <c r="EE6" s="21">
        <f t="shared" ref="EE6:EM6" si="14">IF(EE7="",NA(),EE7)</f>
        <v>0</v>
      </c>
      <c r="EF6" s="22">
        <f t="shared" si="14"/>
        <v>7.0000000000000007E-2</v>
      </c>
      <c r="EG6" s="22">
        <f t="shared" si="14"/>
        <v>0.51</v>
      </c>
      <c r="EH6" s="22">
        <f t="shared" si="14"/>
        <v>0.56999999999999995</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2">
      <c r="A7" s="15"/>
      <c r="B7" s="24">
        <v>2022</v>
      </c>
      <c r="C7" s="24">
        <v>143626</v>
      </c>
      <c r="D7" s="24">
        <v>46</v>
      </c>
      <c r="E7" s="24">
        <v>1</v>
      </c>
      <c r="F7" s="24">
        <v>0</v>
      </c>
      <c r="G7" s="24">
        <v>1</v>
      </c>
      <c r="H7" s="24" t="s">
        <v>93</v>
      </c>
      <c r="I7" s="24" t="s">
        <v>94</v>
      </c>
      <c r="J7" s="24" t="s">
        <v>95</v>
      </c>
      <c r="K7" s="24" t="s">
        <v>96</v>
      </c>
      <c r="L7" s="24" t="s">
        <v>97</v>
      </c>
      <c r="M7" s="24" t="s">
        <v>98</v>
      </c>
      <c r="N7" s="25" t="s">
        <v>99</v>
      </c>
      <c r="O7" s="25">
        <v>68.17</v>
      </c>
      <c r="P7" s="25">
        <v>99.93</v>
      </c>
      <c r="Q7" s="25">
        <v>2183</v>
      </c>
      <c r="R7" s="25">
        <v>17363</v>
      </c>
      <c r="S7" s="25">
        <v>14.38</v>
      </c>
      <c r="T7" s="25">
        <v>1207.44</v>
      </c>
      <c r="U7" s="25">
        <v>17407</v>
      </c>
      <c r="V7" s="25">
        <v>14.38</v>
      </c>
      <c r="W7" s="25">
        <v>1210.5</v>
      </c>
      <c r="X7" s="25">
        <v>132.46</v>
      </c>
      <c r="Y7" s="25">
        <v>144.33000000000001</v>
      </c>
      <c r="Z7" s="25">
        <v>141.02000000000001</v>
      </c>
      <c r="AA7" s="25">
        <v>134.07</v>
      </c>
      <c r="AB7" s="25">
        <v>127.78</v>
      </c>
      <c r="AC7" s="25">
        <v>108.87</v>
      </c>
      <c r="AD7" s="25">
        <v>108.61</v>
      </c>
      <c r="AE7" s="25">
        <v>108.35</v>
      </c>
      <c r="AF7" s="25">
        <v>108.84</v>
      </c>
      <c r="AG7" s="25">
        <v>105.92</v>
      </c>
      <c r="AH7" s="25">
        <v>108.7</v>
      </c>
      <c r="AI7" s="25">
        <v>0</v>
      </c>
      <c r="AJ7" s="25">
        <v>0</v>
      </c>
      <c r="AK7" s="25">
        <v>0</v>
      </c>
      <c r="AL7" s="25">
        <v>0</v>
      </c>
      <c r="AM7" s="25">
        <v>0</v>
      </c>
      <c r="AN7" s="25">
        <v>3.16</v>
      </c>
      <c r="AO7" s="25">
        <v>3.59</v>
      </c>
      <c r="AP7" s="25">
        <v>3.98</v>
      </c>
      <c r="AQ7" s="25">
        <v>6.02</v>
      </c>
      <c r="AR7" s="25">
        <v>7.78</v>
      </c>
      <c r="AS7" s="25">
        <v>1.34</v>
      </c>
      <c r="AT7" s="25">
        <v>81.599999999999994</v>
      </c>
      <c r="AU7" s="25">
        <v>98.7</v>
      </c>
      <c r="AV7" s="25">
        <v>121.33</v>
      </c>
      <c r="AW7" s="25">
        <v>131.1</v>
      </c>
      <c r="AX7" s="25">
        <v>188.43</v>
      </c>
      <c r="AY7" s="25">
        <v>369.69</v>
      </c>
      <c r="AZ7" s="25">
        <v>379.08</v>
      </c>
      <c r="BA7" s="25">
        <v>367.55</v>
      </c>
      <c r="BB7" s="25">
        <v>378.56</v>
      </c>
      <c r="BC7" s="25">
        <v>364.46</v>
      </c>
      <c r="BD7" s="25">
        <v>252.29</v>
      </c>
      <c r="BE7" s="25">
        <v>311.26</v>
      </c>
      <c r="BF7" s="25">
        <v>313.54000000000002</v>
      </c>
      <c r="BG7" s="25">
        <v>300.12</v>
      </c>
      <c r="BH7" s="25">
        <v>366.27</v>
      </c>
      <c r="BI7" s="25">
        <v>491.26</v>
      </c>
      <c r="BJ7" s="25">
        <v>402.99</v>
      </c>
      <c r="BK7" s="25">
        <v>398.98</v>
      </c>
      <c r="BL7" s="25">
        <v>418.68</v>
      </c>
      <c r="BM7" s="25">
        <v>395.68</v>
      </c>
      <c r="BN7" s="25">
        <v>403.72</v>
      </c>
      <c r="BO7" s="25">
        <v>268.07</v>
      </c>
      <c r="BP7" s="25">
        <v>120.03</v>
      </c>
      <c r="BQ7" s="25">
        <v>137.03</v>
      </c>
      <c r="BR7" s="25">
        <v>130.97</v>
      </c>
      <c r="BS7" s="25">
        <v>128.91999999999999</v>
      </c>
      <c r="BT7" s="25">
        <v>83.27</v>
      </c>
      <c r="BU7" s="25">
        <v>98.66</v>
      </c>
      <c r="BV7" s="25">
        <v>98.64</v>
      </c>
      <c r="BW7" s="25">
        <v>94.78</v>
      </c>
      <c r="BX7" s="25">
        <v>97.59</v>
      </c>
      <c r="BY7" s="25">
        <v>92.17</v>
      </c>
      <c r="BZ7" s="25">
        <v>97.47</v>
      </c>
      <c r="CA7" s="25">
        <v>100.75</v>
      </c>
      <c r="CB7" s="25">
        <v>89.78</v>
      </c>
      <c r="CC7" s="25">
        <v>92.94</v>
      </c>
      <c r="CD7" s="25">
        <v>94.1</v>
      </c>
      <c r="CE7" s="25">
        <v>112.66</v>
      </c>
      <c r="CF7" s="25">
        <v>178.59</v>
      </c>
      <c r="CG7" s="25">
        <v>178.92</v>
      </c>
      <c r="CH7" s="25">
        <v>181.3</v>
      </c>
      <c r="CI7" s="25">
        <v>181.71</v>
      </c>
      <c r="CJ7" s="25">
        <v>188.51</v>
      </c>
      <c r="CK7" s="25">
        <v>174.75</v>
      </c>
      <c r="CL7" s="25">
        <v>48.93</v>
      </c>
      <c r="CM7" s="25">
        <v>48.19</v>
      </c>
      <c r="CN7" s="25">
        <v>49.34</v>
      </c>
      <c r="CO7" s="25">
        <v>49.13</v>
      </c>
      <c r="CP7" s="25">
        <v>49.36</v>
      </c>
      <c r="CQ7" s="25">
        <v>55.03</v>
      </c>
      <c r="CR7" s="25">
        <v>55.14</v>
      </c>
      <c r="CS7" s="25">
        <v>55.89</v>
      </c>
      <c r="CT7" s="25">
        <v>55.72</v>
      </c>
      <c r="CU7" s="25">
        <v>55.31</v>
      </c>
      <c r="CV7" s="25">
        <v>59.97</v>
      </c>
      <c r="CW7" s="25">
        <v>87.36</v>
      </c>
      <c r="CX7" s="25">
        <v>87.38</v>
      </c>
      <c r="CY7" s="25">
        <v>87.4</v>
      </c>
      <c r="CZ7" s="25">
        <v>86.76</v>
      </c>
      <c r="DA7" s="25">
        <v>85.19</v>
      </c>
      <c r="DB7" s="25">
        <v>81.900000000000006</v>
      </c>
      <c r="DC7" s="25">
        <v>81.39</v>
      </c>
      <c r="DD7" s="25">
        <v>81.27</v>
      </c>
      <c r="DE7" s="25">
        <v>81.260000000000005</v>
      </c>
      <c r="DF7" s="25">
        <v>80.36</v>
      </c>
      <c r="DG7" s="25">
        <v>89.76</v>
      </c>
      <c r="DH7" s="25">
        <v>61.34</v>
      </c>
      <c r="DI7" s="25">
        <v>61.9</v>
      </c>
      <c r="DJ7" s="25">
        <v>60.99</v>
      </c>
      <c r="DK7" s="25">
        <v>59.39</v>
      </c>
      <c r="DL7" s="25">
        <v>59.47</v>
      </c>
      <c r="DM7" s="25">
        <v>48.87</v>
      </c>
      <c r="DN7" s="25">
        <v>49.92</v>
      </c>
      <c r="DO7" s="25">
        <v>50.63</v>
      </c>
      <c r="DP7" s="25">
        <v>51.29</v>
      </c>
      <c r="DQ7" s="25">
        <v>52.2</v>
      </c>
      <c r="DR7" s="25">
        <v>51.51</v>
      </c>
      <c r="DS7" s="25">
        <v>25.79</v>
      </c>
      <c r="DT7" s="25">
        <v>26.59</v>
      </c>
      <c r="DU7" s="25">
        <v>26.96</v>
      </c>
      <c r="DV7" s="25">
        <v>28.51</v>
      </c>
      <c r="DW7" s="25">
        <v>29.29</v>
      </c>
      <c r="DX7" s="25">
        <v>14.85</v>
      </c>
      <c r="DY7" s="25">
        <v>16.88</v>
      </c>
      <c r="DZ7" s="25">
        <v>18.28</v>
      </c>
      <c r="EA7" s="25">
        <v>19.61</v>
      </c>
      <c r="EB7" s="25">
        <v>20.73</v>
      </c>
      <c r="EC7" s="25">
        <v>23.75</v>
      </c>
      <c r="ED7" s="25">
        <v>0</v>
      </c>
      <c r="EE7" s="25">
        <v>0</v>
      </c>
      <c r="EF7" s="25">
        <v>7.0000000000000007E-2</v>
      </c>
      <c r="EG7" s="25">
        <v>0.51</v>
      </c>
      <c r="EH7" s="25">
        <v>0.56999999999999995</v>
      </c>
      <c r="EI7" s="25">
        <v>0.5</v>
      </c>
      <c r="EJ7" s="25">
        <v>0.52</v>
      </c>
      <c r="EK7" s="25">
        <v>0.53</v>
      </c>
      <c r="EL7" s="25">
        <v>0.48</v>
      </c>
      <c r="EM7" s="25">
        <v>0.5</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2023-12-05T00:52:21Z</dcterms:created>
  <dcterms:modified xsi:type="dcterms:W3CDTF">2024-02-27T04:21:27Z</dcterms:modified>
  <cp:category/>
</cp:coreProperties>
</file>