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6 松田町★　水道、簡水、下水道\"/>
    </mc:Choice>
  </mc:AlternateContent>
  <workbookProtection workbookAlgorithmName="SHA-512" workbookHashValue="M8c4wsoinpcOF3G/t9VH9GhAyrCQaANLC78YPNLKaoHljWuI5F/Pwe4q6tfoyUcrGCqjq7A04PuYmeiudCkMqg==" workbookSaltValue="L1xp68DsnmCRwOVQXdPSjg=="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<sst xmlns="http://schemas.openxmlformats.org/spreadsheetml/2006/main" count="228" uniqueCount="113">
  <si>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</si>
  <si>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</si>
  <si>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</si>
  <si>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</si>
  <si>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</si>
  <si>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</si>
  <si>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</si>
  <si>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</si>
  <si>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</si>
  <si>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</si>
  <si>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</si>
  <si>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</si>
  <si>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</si>
  <si>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</si>
  <si>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</si>
  <si>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</si>
  <si>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</si>
  <si>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</si>
  <si>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</si>
  <si>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</si>
  <si>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</si>
  <si>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</si>
  <si>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</si>
  <si>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</si>
  <si>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</si>
  <si>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</si>
  <si>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</si>
  <si>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</si>
  <si>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</si>
  <si>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</si>
  <si>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</si>
  <si>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</si>
  <si>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</si>
  <si>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</si>
  <si>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</si>
  <si>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</si>
  <si>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</si>
  <si>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</si>
  <si>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</si>
  <si>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</si>
  <si>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</si>
  <si>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</si>
  <si>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</si>
  <si>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</si>
  <si>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</si>
  <si>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</si>
  <si>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</si>
  <si>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</si>
  <si>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</si>
  <si>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</si>
  <si>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</si>
  <si>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</si>
  <si>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</si>
  <si>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</si>
  <si>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</si>
  <si>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</si>
  <si>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</si>
  <si>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</si>
  <si>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</si>
  <si>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</si>
  <si>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</si>
  <si>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</si>
  <si>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</si>
  <si>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</si>
  <si>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</si>
  <si>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</si>
  <si>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</si>
  <si>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</si>
  <si>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</si>
  <si>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</si>
  <si>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</si>
  <si>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</si>
  <si>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</si>
  <si>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</si>
  <si>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</si>
  <si>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</si>
  <si>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</si>
  <si>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</si>
  <si>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</si>
  <si>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</si>
  <si>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</si>
  <si>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</si>
  <si>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</si>
  <si>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</si>
  <si>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</si>
  <si>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</si>
  <si>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</si>
  <si>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</si>
  <si>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</si>
  <si>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</si>
  <si>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</si>
  <si>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</si>
  <si>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</si>
  <si>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</si>
  <si>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</si>
  <si>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</si>
  <si>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</si>
  <si>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</si>
  <si>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</si>
  <si>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</si>
  <si>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</si>
  <si>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</si>
  <si>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</si>
  <si>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</si>
  <si>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</si>
  <si>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</si>
  <si>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</si>
  <si>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</si>
  <si>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</si>
  <si>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</si>
  <si>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の減少や節水家電の普及などによる使用料収入の減少により、将来的な施設更新の財源確保の見通しが立てにくい状況が続いており、現状のままでは全額起債による施設更新を実施せざるを得ない状況です。
　長期的な展望に立って、定期的な料金改定を検討し、安定した経常収支比率と料金回収率の達成、管路更新の推進を目指すことが重要と考えています。</t>
    <rPh sb="1" eb="5">
      <t>キュウスイジンコウ</t>
    </rPh>
    <rPh sb="6" eb="8">
      <t>ゲンショウ</t>
    </rPh>
    <rPh sb="9" eb="13">
      <t>セッスイカデン</t>
    </rPh>
    <rPh sb="14" eb="16">
      <t>フキュウ</t>
    </rPh>
    <rPh sb="21" eb="26">
      <t>シヨウリョウシュウニュウ</t>
    </rPh>
    <rPh sb="27" eb="29">
      <t>ゲンショウ</t>
    </rPh>
    <rPh sb="33" eb="36">
      <t>ショウライテキ</t>
    </rPh>
    <rPh sb="37" eb="39">
      <t>シセツ</t>
    </rPh>
    <rPh sb="39" eb="41">
      <t>コウシン</t>
    </rPh>
    <rPh sb="42" eb="46">
      <t>ザイゲンカクホ</t>
    </rPh>
    <rPh sb="47" eb="49">
      <t>ミトオ</t>
    </rPh>
    <rPh sb="51" eb="52">
      <t>タ</t>
    </rPh>
    <rPh sb="56" eb="58">
      <t>ジョウキョウ</t>
    </rPh>
    <rPh sb="59" eb="60">
      <t>ツヅ</t>
    </rPh>
    <rPh sb="65" eb="67">
      <t>ゲンジョウ</t>
    </rPh>
    <rPh sb="72" eb="74">
      <t>ゼンガク</t>
    </rPh>
    <rPh sb="74" eb="76">
      <t>キサイ</t>
    </rPh>
    <rPh sb="79" eb="83">
      <t>シセツコウシン</t>
    </rPh>
    <rPh sb="84" eb="86">
      <t>ジッシ</t>
    </rPh>
    <rPh sb="90" eb="91">
      <t>エ</t>
    </rPh>
    <rPh sb="93" eb="95">
      <t>ジョウキョウ</t>
    </rPh>
    <rPh sb="100" eb="103">
      <t>チョウキテキ</t>
    </rPh>
    <rPh sb="104" eb="106">
      <t>テンボウ</t>
    </rPh>
    <rPh sb="107" eb="108">
      <t>タ</t>
    </rPh>
    <rPh sb="111" eb="114">
      <t>テイキテキ</t>
    </rPh>
    <rPh sb="115" eb="119">
      <t>リョウキンカイテイ</t>
    </rPh>
    <rPh sb="120" eb="122">
      <t>ケントウ</t>
    </rPh>
    <rPh sb="124" eb="126">
      <t>アンテイ</t>
    </rPh>
    <rPh sb="128" eb="134">
      <t>ケイジョウシュウシヒリツ</t>
    </rPh>
    <rPh sb="135" eb="140">
      <t>リョウキンカイシュウリツ</t>
    </rPh>
    <rPh sb="141" eb="143">
      <t>タッセイ</t>
    </rPh>
    <rPh sb="144" eb="146">
      <t>カンロ</t>
    </rPh>
    <rPh sb="149" eb="151">
      <t>スイシン</t>
    </rPh>
    <rPh sb="152" eb="154">
      <t>メザ</t>
    </rPh>
    <rPh sb="158" eb="160">
      <t>ジュウヨウ</t>
    </rPh>
    <rPh sb="161" eb="162">
      <t>カンガ</t>
    </rPh>
    <phoneticPr fontId="4"/>
  </si>
  <si>
    <r>
      <t xml:space="preserve"> 経常収支比率は100％を超えていますが、年々減少傾向にあり、また類似団体平均に対し低位となっています。
　料金回収率</t>
    </r>
    <r>
      <rPr>
        <sz val="11"/>
        <color rgb="FFFF0000"/>
        <rFont val="ＭＳ ゴシック"/>
        <family val="3"/>
        <charset val="128"/>
      </rPr>
      <t>は</t>
    </r>
    <r>
      <rPr>
        <sz val="11"/>
        <color theme="1"/>
        <rFont val="ＭＳ ゴシック"/>
        <family val="3"/>
        <charset val="128"/>
      </rPr>
      <t>100％を下回っており、使用料金の段階的な改定は必須であるといえます。
　施設利用率についても、例年50％を下回っており、効率性の観点から施設の更新の際にダウンサイジングを検討し、現況と将来の展望について充分に分析を行ったうえで、更新を行う必要があります。</t>
    </r>
    <rPh sb="1" eb="7">
      <t>ケイジョウシュウシヒリツ</t>
    </rPh>
    <rPh sb="13" eb="14">
      <t>コ</t>
    </rPh>
    <rPh sb="21" eb="23">
      <t>ネンネン</t>
    </rPh>
    <rPh sb="23" eb="25">
      <t>ゲンショウ</t>
    </rPh>
    <rPh sb="25" eb="27">
      <t>ケイコウ</t>
    </rPh>
    <rPh sb="33" eb="39">
      <t>ルイジダンタイヘイキン</t>
    </rPh>
    <rPh sb="40" eb="41">
      <t>タイ</t>
    </rPh>
    <rPh sb="42" eb="44">
      <t>テイイ</t>
    </rPh>
    <rPh sb="54" eb="59">
      <t>リョウキンカイシュウリツ</t>
    </rPh>
    <rPh sb="65" eb="67">
      <t>シタマワ</t>
    </rPh>
    <rPh sb="72" eb="76">
      <t>シヨウリョウキン</t>
    </rPh>
    <rPh sb="77" eb="80">
      <t>ダンカイテキ</t>
    </rPh>
    <rPh sb="81" eb="83">
      <t>カイテイ</t>
    </rPh>
    <rPh sb="84" eb="86">
      <t>ヒッス</t>
    </rPh>
    <rPh sb="97" eb="102">
      <t>シセツリヨウリツ</t>
    </rPh>
    <rPh sb="108" eb="110">
      <t>レイネン</t>
    </rPh>
    <rPh sb="114" eb="116">
      <t>シタマワ</t>
    </rPh>
    <rPh sb="121" eb="124">
      <t>コウリツセイ</t>
    </rPh>
    <rPh sb="125" eb="127">
      <t>カンテン</t>
    </rPh>
    <rPh sb="129" eb="131">
      <t>シセツ</t>
    </rPh>
    <rPh sb="132" eb="134">
      <t>コウシン</t>
    </rPh>
    <rPh sb="135" eb="136">
      <t>サイ</t>
    </rPh>
    <rPh sb="146" eb="148">
      <t>ケントウ</t>
    </rPh>
    <rPh sb="150" eb="152">
      <t>ゲンキョウ</t>
    </rPh>
    <rPh sb="153" eb="155">
      <t>ショウライ</t>
    </rPh>
    <rPh sb="156" eb="158">
      <t>テンボウ</t>
    </rPh>
    <rPh sb="162" eb="164">
      <t>ジュウブン</t>
    </rPh>
    <rPh sb="165" eb="167">
      <t>ブンセキ</t>
    </rPh>
    <rPh sb="168" eb="169">
      <t>オコナ</t>
    </rPh>
    <rPh sb="175" eb="177">
      <t>コウシン</t>
    </rPh>
    <rPh sb="178" eb="179">
      <t>オコナ</t>
    </rPh>
    <rPh sb="180" eb="182">
      <t>ヒツヨウ</t>
    </rPh>
    <phoneticPr fontId="4"/>
  </si>
  <si>
    <t>　管路の更新は開発に伴う小規模な敷設替が続いており、大規模な本管の更新は耐震化の優先度を含めて計画的に実施します。
　今後更新時期を迎える施設は、更新費用が高額となる施設も多く、毎年度高額の更新費用が必要となります。
　施設毎の利用率などを鑑み、効率性と合理性を持った施設更新を行う必要があります。</t>
    <rPh sb="1" eb="3">
      <t>カンロ</t>
    </rPh>
    <rPh sb="4" eb="6">
      <t>コウシン</t>
    </rPh>
    <rPh sb="7" eb="9">
      <t>カイハツ</t>
    </rPh>
    <rPh sb="10" eb="11">
      <t>トモナ</t>
    </rPh>
    <rPh sb="12" eb="15">
      <t>ショウキボ</t>
    </rPh>
    <rPh sb="16" eb="19">
      <t>フセツガ</t>
    </rPh>
    <rPh sb="20" eb="21">
      <t>ツヅ</t>
    </rPh>
    <rPh sb="26" eb="29">
      <t>ダイキボ</t>
    </rPh>
    <rPh sb="30" eb="32">
      <t>ホンカン</t>
    </rPh>
    <rPh sb="33" eb="35">
      <t>コウシン</t>
    </rPh>
    <rPh sb="36" eb="39">
      <t>タイシンカ</t>
    </rPh>
    <rPh sb="40" eb="43">
      <t>ユウセンド</t>
    </rPh>
    <rPh sb="44" eb="45">
      <t>フク</t>
    </rPh>
    <rPh sb="47" eb="50">
      <t>ケイカクテキ</t>
    </rPh>
    <rPh sb="51" eb="53">
      <t>ジッシ</t>
    </rPh>
    <rPh sb="59" eb="61">
      <t>コンゴ</t>
    </rPh>
    <rPh sb="61" eb="65">
      <t>コウシンジキ</t>
    </rPh>
    <rPh sb="66" eb="67">
      <t>ムカ</t>
    </rPh>
    <rPh sb="69" eb="71">
      <t>シセツ</t>
    </rPh>
    <rPh sb="73" eb="77">
      <t>コウシンヒヨウ</t>
    </rPh>
    <rPh sb="78" eb="80">
      <t>コウガク</t>
    </rPh>
    <rPh sb="83" eb="85">
      <t>シセツ</t>
    </rPh>
    <rPh sb="86" eb="87">
      <t>オオ</t>
    </rPh>
    <rPh sb="89" eb="92">
      <t>マイネンド</t>
    </rPh>
    <rPh sb="92" eb="94">
      <t>コウガク</t>
    </rPh>
    <rPh sb="95" eb="99">
      <t>コウシンヒヨウ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</si>
</sst>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0.27</c:v>
                </c:pt>
                <c:pt idx="1">
                  <c:v>0.11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4DA-429B-896F-5AB2F0B649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F4DA-429B-896F-5AB2F0B649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44.24</c:v>
                </c:pt>
                <c:pt idx="1">
                  <c:v>43.41</c:v>
                </c:pt>
                <c:pt idx="2">
                  <c:v>43</c:v>
                </c:pt>
                <c:pt idx="3">
                  <c:v>41.4</c:v>
                </c:pt>
                <c:pt idx="4">
                  <c:v>40.479999999999997</c:v>
                </c:pt>
              </c:numCache>
            </c:numRef>
          </c:val>
          <c:extLst>
            <c:ext xmlns:c16="http://schemas.microsoft.com/office/drawing/2014/chart" uri="{C3380CC4-5D6E-409C-BE32-E72D297353CC}">
              <c16:uniqueId val="{00000000-7CCE-4C0E-9B2D-D2AE79C468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CCE-4C0E-9B2D-D2AE79C468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89.34</c:v>
                </c:pt>
                <c:pt idx="1">
                  <c:v>89.34</c:v>
                </c:pt>
                <c:pt idx="2">
                  <c:v>90.91</c:v>
                </c:pt>
                <c:pt idx="3">
                  <c:v>90.91</c:v>
                </c:pt>
                <c:pt idx="4">
                  <c:v>90.91</c:v>
                </c:pt>
              </c:numCache>
            </c:numRef>
          </c:val>
          <c:extLst>
            <c:ext xmlns:c16="http://schemas.microsoft.com/office/drawing/2014/chart" uri="{C3380CC4-5D6E-409C-BE32-E72D297353CC}">
              <c16:uniqueId val="{00000000-51B4-4BFB-BBF0-96F526FA27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51B4-4BFB-BBF0-96F526FA27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120.22</c:v>
                </c:pt>
                <c:pt idx="1">
                  <c:v>110.81</c:v>
                </c:pt>
                <c:pt idx="2">
                  <c:v>107.36</c:v>
                </c:pt>
                <c:pt idx="3">
                  <c:v>108.15</c:v>
                </c:pt>
                <c:pt idx="4">
                  <c:v>103.08</c:v>
                </c:pt>
              </c:numCache>
            </c:numRef>
          </c:val>
          <c:extLst>
            <c:ext xmlns:c16="http://schemas.microsoft.com/office/drawing/2014/chart" uri="{C3380CC4-5D6E-409C-BE32-E72D297353CC}">
              <c16:uniqueId val="{00000000-6AD3-4B13-A4EF-78E86FC1DC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AD3-4B13-A4EF-78E86FC1DC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54.33</c:v>
                </c:pt>
                <c:pt idx="1">
                  <c:v>55.05</c:v>
                </c:pt>
                <c:pt idx="2">
                  <c:v>57.01</c:v>
                </c:pt>
                <c:pt idx="3">
                  <c:v>59.1</c:v>
                </c:pt>
                <c:pt idx="4">
                  <c:v>60.89</c:v>
                </c:pt>
              </c:numCache>
            </c:numRef>
          </c:val>
          <c:extLst>
            <c:ext xmlns:c16="http://schemas.microsoft.com/office/drawing/2014/chart" uri="{C3380CC4-5D6E-409C-BE32-E72D297353CC}">
              <c16:uniqueId val="{00000000-8F07-4619-9C9D-B6DD73E7FA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F07-4619-9C9D-B6DD73E7FA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77-44FB-9EBD-0104FB4620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1F77-44FB-9EBD-0104FB4620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5-4173-94A7-A7AF70620D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B4C5-4173-94A7-A7AF70620D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1029.5999999999999</c:v>
                </c:pt>
                <c:pt idx="1">
                  <c:v>1027.6099999999999</c:v>
                </c:pt>
                <c:pt idx="2">
                  <c:v>1229.19</c:v>
                </c:pt>
                <c:pt idx="3">
                  <c:v>1622.56</c:v>
                </c:pt>
                <c:pt idx="4">
                  <c:v>1226.1400000000001</c:v>
                </c:pt>
              </c:numCache>
            </c:numRef>
          </c:val>
          <c:extLst>
            <c:ext xmlns:c16="http://schemas.microsoft.com/office/drawing/2014/chart" uri="{C3380CC4-5D6E-409C-BE32-E72D297353CC}">
              <c16:uniqueId val="{00000000-0E02-4CE9-893E-3178E66DBE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E02-4CE9-893E-3178E66DBE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219.34</c:v>
                </c:pt>
                <c:pt idx="1">
                  <c:v>215.65</c:v>
                </c:pt>
                <c:pt idx="2">
                  <c:v>222.63</c:v>
                </c:pt>
                <c:pt idx="3">
                  <c:v>238.11</c:v>
                </c:pt>
                <c:pt idx="4">
                  <c:v>253.7</c:v>
                </c:pt>
              </c:numCache>
            </c:numRef>
          </c:val>
          <c:extLst>
            <c:ext xmlns:c16="http://schemas.microsoft.com/office/drawing/2014/chart" uri="{C3380CC4-5D6E-409C-BE32-E72D297353CC}">
              <c16:uniqueId val="{00000000-5AC2-4209-945C-AEBF760F02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5AC2-4209-945C-AEBF760F02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99.11</c:v>
                </c:pt>
                <c:pt idx="1">
                  <c:v>98.07</c:v>
                </c:pt>
                <c:pt idx="2">
                  <c:v>94.52</c:v>
                </c:pt>
                <c:pt idx="3">
                  <c:v>81.790000000000006</c:v>
                </c:pt>
                <c:pt idx="4">
                  <c:v>73.62</c:v>
                </c:pt>
              </c:numCache>
            </c:numRef>
          </c:val>
          <c:extLst>
            <c:ext xmlns:c16="http://schemas.microsoft.com/office/drawing/2014/chart" uri="{C3380CC4-5D6E-409C-BE32-E72D297353CC}">
              <c16:uniqueId val="{00000000-D08B-4211-B64F-A06343F85CD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08B-4211-B64F-A06343F85CD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85.81</c:v>
                </c:pt>
                <c:pt idx="1">
                  <c:v>86.79</c:v>
                </c:pt>
                <c:pt idx="2">
                  <c:v>88.55</c:v>
                </c:pt>
                <c:pt idx="3">
                  <c:v>90.88</c:v>
                </c:pt>
                <c:pt idx="4">
                  <c:v>100.3</c:v>
                </c:pt>
              </c:numCache>
            </c:numRef>
          </c:val>
          <c:extLst>
            <c:ext xmlns:c16="http://schemas.microsoft.com/office/drawing/2014/chart" uri="{C3380CC4-5D6E-409C-BE32-E72D297353CC}">
              <c16:uniqueId val="{00000000-738B-463F-9210-1B5F41341B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738B-463F-9210-1B5F41341B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6"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松田町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10616</v>
      </c>
      <c r="AM8" s="45"/>
      <c r="AN8" s="45"/>
      <c r="AO8" s="45"/>
      <c r="AP8" s="45"/>
      <c r="AQ8" s="45"/>
      <c r="AR8" s="45"/>
      <c r="AS8" s="45"/>
      <c r="AT8" s="46">
        <f>データ!$S$6</f>
        <v>37.75</v>
      </c>
      <c r="AU8" s="47"/>
      <c r="AV8" s="47"/>
      <c r="AW8" s="47"/>
      <c r="AX8" s="47"/>
      <c r="AY8" s="47"/>
      <c r="AZ8" s="47"/>
      <c r="BA8" s="47"/>
      <c r="BB8" s="48">
        <f>データ!$T$6</f>
        <v>281.22000000000003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85.52</v>
      </c>
      <c r="J10" s="47"/>
      <c r="K10" s="47"/>
      <c r="L10" s="47"/>
      <c r="M10" s="47"/>
      <c r="N10" s="47"/>
      <c r="O10" s="81"/>
      <c r="P10" s="48">
        <f>データ!$P$6</f>
        <v>84.24</v>
      </c>
      <c r="Q10" s="48"/>
      <c r="R10" s="48"/>
      <c r="S10" s="48"/>
      <c r="T10" s="48"/>
      <c r="U10" s="48"/>
      <c r="V10" s="48"/>
      <c r="W10" s="45">
        <f>データ!$Q$6</f>
        <v>1485</v>
      </c>
      <c r="X10" s="45"/>
      <c r="Y10" s="45"/>
      <c r="Z10" s="45"/>
      <c r="AA10" s="45"/>
      <c r="AB10" s="45"/>
      <c r="AC10" s="45"/>
      <c r="AD10" s="2"/>
      <c r="AE10" s="2"/>
      <c r="AF10" s="2"/>
      <c r="AG10" s="2"/>
      <c r="AH10" s="2"/>
      <c r="AI10" s="2"/>
      <c r="AJ10" s="2"/>
      <c r="AK10" s="2"/>
      <c r="AL10" s="45">
        <f>データ!$U$6</f>
        <v>8910</v>
      </c>
      <c r="AM10" s="45"/>
      <c r="AN10" s="45"/>
      <c r="AO10" s="45"/>
      <c r="AP10" s="45"/>
      <c r="AQ10" s="45"/>
      <c r="AR10" s="45"/>
      <c r="AS10" s="45"/>
      <c r="AT10" s="46">
        <f>データ!$V$6</f>
        <v>2.35</v>
      </c>
      <c r="AU10" s="47"/>
      <c r="AV10" s="47"/>
      <c r="AW10" s="47"/>
      <c r="AX10" s="47"/>
      <c r="AY10" s="47"/>
      <c r="AZ10" s="47"/>
      <c r="BA10" s="47"/>
      <c r="BB10" s="48">
        <f>データ!$W$6</f>
        <v>3791.49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xn+Gz/Oze4uv0e+aDH+0sunn/+FZSNKrWWB3aihpeYNLWHvdILo/3uvDzzEZe4s3j+7WEBw83JKGFk+Tzt3Ew==" saltValue="ykmeKp+fkfutRdy19XXk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143634</v>
      </c>
      <c r="D6" s="20">
        <f t="shared" si="3"/>
        <v>46</v>
      </c>
      <c r="E6" s="20">
        <f t="shared" si="3"/>
        <v>1</v>
      </c>
      <c r="F6" s="20">
        <f t="shared" si="3"/>
        <v>0</v>
      </c>
      <c r="G6" s="20">
        <f t="shared" si="3"/>
        <v>1</v>
      </c>
      <c r="H6" s="20" t="str">
        <f t="shared" si="3"/>
        <v>神奈川県　松田町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85.52</v>
      </c>
      <c r="P6" s="21">
        <f t="shared" si="3"/>
        <v>84.24</v>
      </c>
      <c r="Q6" s="21">
        <f t="shared" si="3"/>
        <v>1485</v>
      </c>
      <c r="R6" s="21">
        <f t="shared" si="3"/>
        <v>10616</v>
      </c>
      <c r="S6" s="21">
        <f t="shared" si="3"/>
        <v>37.75</v>
      </c>
      <c r="T6" s="21">
        <f t="shared" si="3"/>
        <v>281.22000000000003</v>
      </c>
      <c r="U6" s="21">
        <f t="shared" si="3"/>
        <v>8910</v>
      </c>
      <c r="V6" s="21">
        <f t="shared" si="3"/>
        <v>2.35</v>
      </c>
      <c r="W6" s="21">
        <f t="shared" si="3"/>
        <v>3791.49</v>
      </c>
      <c r="X6" s="22">
        <f>IF(X7="",NA(),X7)</f>
        <v>120.22</v>
      </c>
      <c r="Y6" s="22">
        <f t="shared" ref="Y6:AG6" si="4">IF(Y7="",NA(),Y7)</f>
        <v>110.81</v>
      </c>
      <c r="Z6" s="22">
        <f t="shared" si="4"/>
        <v>107.36</v>
      </c>
      <c r="AA6" s="22">
        <f t="shared" si="4"/>
        <v>108.15</v>
      </c>
      <c r="AB6" s="22">
        <f t="shared" si="4"/>
        <v>103.08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1029.5999999999999</v>
      </c>
      <c r="AU6" s="22">
        <f t="shared" ref="AU6:BC6" si="6">IF(AU7="",NA(),AU7)</f>
        <v>1027.6099999999999</v>
      </c>
      <c r="AV6" s="22">
        <f t="shared" si="6"/>
        <v>1229.19</v>
      </c>
      <c r="AW6" s="22">
        <f t="shared" si="6"/>
        <v>1622.56</v>
      </c>
      <c r="AX6" s="22">
        <f t="shared" si="6"/>
        <v>1226.1400000000001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219.34</v>
      </c>
      <c r="BF6" s="22">
        <f t="shared" ref="BF6:BN6" si="7">IF(BF7="",NA(),BF7)</f>
        <v>215.65</v>
      </c>
      <c r="BG6" s="22">
        <f t="shared" si="7"/>
        <v>222.63</v>
      </c>
      <c r="BH6" s="22">
        <f t="shared" si="7"/>
        <v>238.11</v>
      </c>
      <c r="BI6" s="22">
        <f t="shared" si="7"/>
        <v>253.7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99.11</v>
      </c>
      <c r="BQ6" s="22">
        <f t="shared" ref="BQ6:BY6" si="8">IF(BQ7="",NA(),BQ7)</f>
        <v>98.07</v>
      </c>
      <c r="BR6" s="22">
        <f t="shared" si="8"/>
        <v>94.52</v>
      </c>
      <c r="BS6" s="22">
        <f t="shared" si="8"/>
        <v>81.790000000000006</v>
      </c>
      <c r="BT6" s="22">
        <f t="shared" si="8"/>
        <v>73.62</v>
      </c>
      <c r="BU6" s="22">
        <f t="shared" si="8"/>
        <v>84.77</v>
      </c>
      <c r="BV6" s="22">
        <f t="shared" si="8"/>
        <v>87.11</v>
      </c>
      <c r="BW6" s="22">
        <f t="shared" si="8"/>
        <v>82.78</v>
      </c>
      <c r="BX6" s="22">
        <f t="shared" si="8"/>
        <v>84.82</v>
      </c>
      <c r="BY6" s="22">
        <f t="shared" si="8"/>
        <v>82.29</v>
      </c>
      <c r="BZ6" s="21" t="str">
        <f>IF(BZ7="","",IF(BZ7="-","【-】","【"&amp;SUBSTITUTE(TEXT(BZ7,"#,##0.00"),"-","△")&amp;"】"))</f>
        <v>【97.47】</v>
      </c>
      <c r="CA6" s="22">
        <f>IF(CA7="",NA(),CA7)</f>
        <v>85.81</v>
      </c>
      <c r="CB6" s="22">
        <f t="shared" ref="CB6:CJ6" si="9">IF(CB7="",NA(),CB7)</f>
        <v>86.79</v>
      </c>
      <c r="CC6" s="22">
        <f t="shared" si="9"/>
        <v>88.55</v>
      </c>
      <c r="CD6" s="22">
        <f t="shared" si="9"/>
        <v>90.88</v>
      </c>
      <c r="CE6" s="22">
        <f t="shared" si="9"/>
        <v>100.3</v>
      </c>
      <c r="CF6" s="22">
        <f t="shared" si="9"/>
        <v>227.27</v>
      </c>
      <c r="CG6" s="22">
        <f t="shared" si="9"/>
        <v>223.98</v>
      </c>
      <c r="CH6" s="22">
        <f t="shared" si="9"/>
        <v>225.09</v>
      </c>
      <c r="CI6" s="22">
        <f t="shared" si="9"/>
        <v>224.82</v>
      </c>
      <c r="CJ6" s="22">
        <f t="shared" si="9"/>
        <v>230.85</v>
      </c>
      <c r="CK6" s="21" t="str">
        <f>IF(CK7="","",IF(CK7="-","【-】","【"&amp;SUBSTITUTE(TEXT(CK7,"#,##0.00"),"-","△")&amp;"】"))</f>
        <v>【174.75】</v>
      </c>
      <c r="CL6" s="22">
        <f>IF(CL7="",NA(),CL7)</f>
        <v>44.24</v>
      </c>
      <c r="CM6" s="22">
        <f t="shared" ref="CM6:CU6" si="10">IF(CM7="",NA(),CM7)</f>
        <v>43.41</v>
      </c>
      <c r="CN6" s="22">
        <f t="shared" si="10"/>
        <v>43</v>
      </c>
      <c r="CO6" s="22">
        <f t="shared" si="10"/>
        <v>41.4</v>
      </c>
      <c r="CP6" s="22">
        <f t="shared" si="10"/>
        <v>40.479999999999997</v>
      </c>
      <c r="CQ6" s="22">
        <f t="shared" si="10"/>
        <v>50.29</v>
      </c>
      <c r="CR6" s="22">
        <f t="shared" si="10"/>
        <v>49.64</v>
      </c>
      <c r="CS6" s="22">
        <f t="shared" si="10"/>
        <v>49.38</v>
      </c>
      <c r="CT6" s="22">
        <f t="shared" si="10"/>
        <v>50.09</v>
      </c>
      <c r="CU6" s="22">
        <f t="shared" si="10"/>
        <v>50.1</v>
      </c>
      <c r="CV6" s="21" t="str">
        <f>IF(CV7="","",IF(CV7="-","【-】","【"&amp;SUBSTITUTE(TEXT(CV7,"#,##0.00"),"-","△")&amp;"】"))</f>
        <v>【59.97】</v>
      </c>
      <c r="CW6" s="22">
        <f>IF(CW7="",NA(),CW7)</f>
        <v>89.34</v>
      </c>
      <c r="CX6" s="22">
        <f t="shared" ref="CX6:DF6" si="11">IF(CX7="",NA(),CX7)</f>
        <v>89.34</v>
      </c>
      <c r="CY6" s="22">
        <f t="shared" si="11"/>
        <v>90.91</v>
      </c>
      <c r="CZ6" s="22">
        <f t="shared" si="11"/>
        <v>90.91</v>
      </c>
      <c r="DA6" s="22">
        <f t="shared" si="11"/>
        <v>90.91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54.33</v>
      </c>
      <c r="DI6" s="22">
        <f t="shared" ref="DI6:DQ6" si="12">IF(DI7="",NA(),DI7)</f>
        <v>55.05</v>
      </c>
      <c r="DJ6" s="22">
        <f t="shared" si="12"/>
        <v>57.01</v>
      </c>
      <c r="DK6" s="22">
        <f t="shared" si="12"/>
        <v>59.1</v>
      </c>
      <c r="DL6" s="22">
        <f t="shared" si="12"/>
        <v>60.89</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0.27</v>
      </c>
      <c r="EE6" s="22">
        <f t="shared" ref="EE6:EM6" si="14">IF(EE7="",NA(),EE7)</f>
        <v>0.11</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143634</v>
      </c>
      <c r="D7" s="24">
        <v>46</v>
      </c>
      <c r="E7" s="24">
        <v>1</v>
      </c>
      <c r="F7" s="24">
        <v>0</v>
      </c>
      <c r="G7" s="24">
        <v>1</v>
      </c>
      <c r="H7" s="24" t="s">
        <v>93</v>
      </c>
      <c r="I7" s="24" t="s">
        <v>94</v>
      </c>
      <c r="J7" s="24" t="s">
        <v>95</v>
      </c>
      <c r="K7" s="24" t="s">
        <v>96</v>
      </c>
      <c r="L7" s="24" t="s">
        <v>97</v>
      </c>
      <c r="M7" s="24" t="s">
        <v>98</v>
      </c>
      <c r="N7" s="25" t="s">
        <v>99</v>
      </c>
      <c r="O7" s="25">
        <v>85.52</v>
      </c>
      <c r="P7" s="25">
        <v>84.24</v>
      </c>
      <c r="Q7" s="25">
        <v>1485</v>
      </c>
      <c r="R7" s="25">
        <v>10616</v>
      </c>
      <c r="S7" s="25">
        <v>37.75</v>
      </c>
      <c r="T7" s="25">
        <v>281.22000000000003</v>
      </c>
      <c r="U7" s="25">
        <v>8910</v>
      </c>
      <c r="V7" s="25">
        <v>2.35</v>
      </c>
      <c r="W7" s="25">
        <v>3791.49</v>
      </c>
      <c r="X7" s="25">
        <v>120.22</v>
      </c>
      <c r="Y7" s="25">
        <v>110.81</v>
      </c>
      <c r="Z7" s="25">
        <v>107.36</v>
      </c>
      <c r="AA7" s="25">
        <v>108.15</v>
      </c>
      <c r="AB7" s="25">
        <v>103.08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1029.5999999999999</v>
      </c>
      <c r="AU7" s="25">
        <v>1027.6099999999999</v>
      </c>
      <c r="AV7" s="25">
        <v>1229.19</v>
      </c>
      <c r="AW7" s="25">
        <v>1622.56</v>
      </c>
      <c r="AX7" s="25">
        <v>1226.1400000000001</v>
      </c>
      <c r="AY7" s="25">
        <v>300.14</v>
      </c>
      <c r="AZ7" s="25">
        <v>301.04000000000002</v>
      </c>
      <c r="BA7" s="25">
        <v>305.08</v>
      </c>
      <c r="BB7" s="25">
        <v>305.33999999999997</v>
      </c>
      <c r="BC7" s="25">
        <v>310.01</v>
      </c>
      <c r="BD7" s="25">
        <v>252.29</v>
      </c>
      <c r="BE7" s="25">
        <v>219.34</v>
      </c>
      <c r="BF7" s="25">
        <v>215.65</v>
      </c>
      <c r="BG7" s="25">
        <v>222.63</v>
      </c>
      <c r="BH7" s="25">
        <v>238.11</v>
      </c>
      <c r="BI7" s="25">
        <v>253.7</v>
      </c>
      <c r="BJ7" s="25">
        <v>566.65</v>
      </c>
      <c r="BK7" s="25">
        <v>551.62</v>
      </c>
      <c r="BL7" s="25">
        <v>585.59</v>
      </c>
      <c r="BM7" s="25">
        <v>561.34</v>
      </c>
      <c r="BN7" s="25">
        <v>538.33000000000004</v>
      </c>
      <c r="BO7" s="25">
        <v>268.07</v>
      </c>
      <c r="BP7" s="25">
        <v>99.11</v>
      </c>
      <c r="BQ7" s="25">
        <v>98.07</v>
      </c>
      <c r="BR7" s="25">
        <v>94.52</v>
      </c>
      <c r="BS7" s="25">
        <v>81.790000000000006</v>
      </c>
      <c r="BT7" s="25">
        <v>73.62</v>
      </c>
      <c r="BU7" s="25">
        <v>84.77</v>
      </c>
      <c r="BV7" s="25">
        <v>87.11</v>
      </c>
      <c r="BW7" s="25">
        <v>82.78</v>
      </c>
      <c r="BX7" s="25">
        <v>84.82</v>
      </c>
      <c r="BY7" s="25">
        <v>82.29</v>
      </c>
      <c r="BZ7" s="25">
        <v>97.47</v>
      </c>
      <c r="CA7" s="25">
        <v>85.81</v>
      </c>
      <c r="CB7" s="25">
        <v>86.79</v>
      </c>
      <c r="CC7" s="25">
        <v>88.55</v>
      </c>
      <c r="CD7" s="25">
        <v>90.88</v>
      </c>
      <c r="CE7" s="25">
        <v>100.3</v>
      </c>
      <c r="CF7" s="25">
        <v>227.27</v>
      </c>
      <c r="CG7" s="25">
        <v>223.98</v>
      </c>
      <c r="CH7" s="25">
        <v>225.09</v>
      </c>
      <c r="CI7" s="25">
        <v>224.82</v>
      </c>
      <c r="CJ7" s="25">
        <v>230.85</v>
      </c>
      <c r="CK7" s="25">
        <v>174.75</v>
      </c>
      <c r="CL7" s="25">
        <v>44.24</v>
      </c>
      <c r="CM7" s="25">
        <v>43.41</v>
      </c>
      <c r="CN7" s="25">
        <v>43</v>
      </c>
      <c r="CO7" s="25">
        <v>41.4</v>
      </c>
      <c r="CP7" s="25">
        <v>40.479999999999997</v>
      </c>
      <c r="CQ7" s="25">
        <v>50.29</v>
      </c>
      <c r="CR7" s="25">
        <v>49.64</v>
      </c>
      <c r="CS7" s="25">
        <v>49.38</v>
      </c>
      <c r="CT7" s="25">
        <v>50.09</v>
      </c>
      <c r="CU7" s="25">
        <v>50.1</v>
      </c>
      <c r="CV7" s="25">
        <v>59.97</v>
      </c>
      <c r="CW7" s="25">
        <v>89.34</v>
      </c>
      <c r="CX7" s="25">
        <v>89.34</v>
      </c>
      <c r="CY7" s="25">
        <v>90.91</v>
      </c>
      <c r="CZ7" s="25">
        <v>90.91</v>
      </c>
      <c r="DA7" s="25">
        <v>90.91</v>
      </c>
      <c r="DB7" s="25">
        <v>77.73</v>
      </c>
      <c r="DC7" s="25">
        <v>78.09</v>
      </c>
      <c r="DD7" s="25">
        <v>78.010000000000005</v>
      </c>
      <c r="DE7" s="25">
        <v>77.599999999999994</v>
      </c>
      <c r="DF7" s="25">
        <v>77.3</v>
      </c>
      <c r="DG7" s="25">
        <v>89.76</v>
      </c>
      <c r="DH7" s="25">
        <v>54.33</v>
      </c>
      <c r="DI7" s="25">
        <v>55.05</v>
      </c>
      <c r="DJ7" s="25">
        <v>57.01</v>
      </c>
      <c r="DK7" s="25">
        <v>59.1</v>
      </c>
      <c r="DL7" s="25">
        <v>60.89</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0.27</v>
      </c>
      <c r="EE7" s="25">
        <v>0.11</v>
      </c>
      <c r="EF7" s="25">
        <v>0</v>
      </c>
      <c r="EG7" s="25">
        <v>0</v>
      </c>
      <c r="EH7" s="25">
        <v>0</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2024-02-09T04:14:00Z</cp:lastPrinted>
  <dcterms:created xsi:type="dcterms:W3CDTF">2023-12-05T00:52:22Z</dcterms:created>
  <dcterms:modified xsi:type="dcterms:W3CDTF">2024-03-01T06:03:32Z</dcterms:modified>
  <cp:category/>
</cp:coreProperties>
</file>