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6 松田町★　水道、簡水、下水道\"/>
    </mc:Choice>
  </mc:AlternateContent>
  <workbookProtection workbookAlgorithmName="SHA-512" workbookHashValue="+e3ASTcoaZhtqfDXNibcfHv033U9dIq2c8l2o7I87xsp2G87W53ClU30BuYvdw7ZuXCQNO6VG9jxvUR6qllVAg==" workbookSaltValue="XEkXnFvZxykNxX/6KXa8Uw==" workbookSpinCount="100000" lockStructure="1"/>
  <bookViews>
    <workbookView xWindow="0" yWindow="0" windowWidth="23040" windowHeight="8304"/>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E86" i="4"/>
  <c r="AL10" i="4"/>
  <c r="AD10" i="4"/>
  <c r="W10" i="4"/>
  <c r="B10" i="4"/>
  <c r="BB8" i="4"/>
  <c r="AL8" i="4"/>
  <c r="AD8" i="4"/>
  <c r="P8" i="4"/>
  <c r="I8" i="4"/>
  <c r="B8"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<sst xmlns="http://schemas.openxmlformats.org/spreadsheetml/2006/main" count="241" uniqueCount="121">
  <si>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</si>
  <si>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</si>
  <si>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</si>
  <si>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</si>
  <si>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</si>
  <si>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</si>
  <si>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</si>
  <si>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</si>
  <si>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</si>
  <si>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</si>
  <si>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</si>
  <si>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</si>
  <si>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</si>
  <si>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</si>
  <si>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</si>
  <si>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</si>
  <si>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</si>
  <si>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</si>
  <si>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</si>
  <si>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</si>
  <si>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</si>
  <si>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</si>
  <si>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</si>
  <si>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</si>
  <si>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</si>
  <si>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</si>
  <si>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</si>
  <si>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</si>
  <si>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</si>
  <si>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</si>
  <si>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</si>
  <si>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</si>
  <si>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</si>
  <si>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</si>
  <si>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</si>
  <si>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</si>
  <si>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</si>
  <si>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</si>
  <si>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</si>
  <si>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</si>
  <si>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</si>
  <si>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</si>
  <si>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</si>
  <si>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</si>
  <si>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</si>
  <si>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</si>
  <si>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</si>
  <si>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</si>
  <si>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</si>
  <si>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</si>
  <si>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</si>
  <si>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</si>
  <si>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</si>
  <si>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</si>
  <si>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</si>
  <si>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</si>
  <si>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</si>
  <si>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</si>
  <si>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</si>
  <si>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</si>
  <si>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</si>
  <si>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</si>
  <si>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</si>
  <si>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</si>
  <si>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</si>
  <si>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</si>
  <si>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</si>
  <si>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</si>
  <si>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</si>
  <si>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</si>
  <si>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</si>
  <si>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</si>
  <si>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</si>
  <si>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</si>
  <si>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</si>
  <si>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</si>
  <si>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</si>
  <si>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</si>
  <si>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</si>
  <si>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</si>
  <si>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</si>
  <si>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</si>
  <si>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</si>
  <si>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</si>
  <si>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</si>
  <si>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</si>
  <si>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</si>
  <si>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</si>
  <si>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</si>
  <si>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</si>
  <si>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</si>
  <si>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</si>
  <si>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</si>
  <si>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</si>
  <si>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</si>
  <si>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</si>
  <si>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</si>
  <si>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</si>
  <si>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</si>
  <si>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</si>
  <si>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</si>
  <si>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</si>
  <si>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</si>
  <si>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</si>
  <si>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</si>
  <si>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</si>
  <si>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</si>
  <si>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</si>
  <si>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</si>
  <si>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</si>
  <si>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</si>
  <si>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</si>
  <si>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</si>
  <si>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</si>
  <si>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</si>
  <si>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</si>
  <si>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</si>
  <si>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</si>
  <si>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公共下水道の整備状況は、昭和55年度に下水道法上の認可を受け、現在事業計画区域面積220.3ha、令和4年度末までの整備面積は197.7haとなっています。
　汚水処理原価は平均よりも低く、企業債残高対事業規模比率も平均より低く保たれており、現状は必要な維持管理と適正な投資規模であるといえます。
　また、平成29年度より料金改定を行い、経費の回収率も増加傾向にあります。しかしながら、年々有収水量は減少傾向にあり、その傾向は今後も続くことが予想されます。それに伴い水洗化率の向上や新規接続の推進、適正な料金改定を行い、安定的な経営を行う必要があります。</t>
    <rPh sb="1" eb="6">
      <t>コウキョウゲスイドウ</t>
    </rPh>
    <rPh sb="7" eb="11">
      <t>セイビジョウキョウ</t>
    </rPh>
    <rPh sb="13" eb="15">
      <t>ショウワ</t>
    </rPh>
    <rPh sb="17" eb="19">
      <t>ネンド</t>
    </rPh>
    <rPh sb="20" eb="23">
      <t>ゲスイドウ</t>
    </rPh>
    <rPh sb="23" eb="25">
      <t>ホウジョウ</t>
    </rPh>
    <rPh sb="26" eb="28">
      <t>ニンカ</t>
    </rPh>
    <rPh sb="29" eb="30">
      <t>ウ</t>
    </rPh>
    <rPh sb="32" eb="34">
      <t>ゲンザイ</t>
    </rPh>
    <rPh sb="34" eb="36">
      <t>ジギョウ</t>
    </rPh>
    <rPh sb="36" eb="38">
      <t>ケイカク</t>
    </rPh>
    <rPh sb="38" eb="42">
      <t>クイキメンセキ</t>
    </rPh>
    <rPh sb="50" eb="52">
      <t>レイワ</t>
    </rPh>
    <rPh sb="53" eb="55">
      <t>ネンド</t>
    </rPh>
    <rPh sb="55" eb="56">
      <t>マツ</t>
    </rPh>
    <rPh sb="59" eb="61">
      <t>セイビ</t>
    </rPh>
    <rPh sb="61" eb="63">
      <t>メンセキ</t>
    </rPh>
    <rPh sb="81" eb="85">
      <t>オスイショリ</t>
    </rPh>
    <rPh sb="85" eb="87">
      <t>ゲンカ</t>
    </rPh>
    <rPh sb="88" eb="90">
      <t>ヘイキン</t>
    </rPh>
    <rPh sb="93" eb="94">
      <t>ヒク</t>
    </rPh>
    <rPh sb="96" eb="101">
      <t>キギョウサイザンダカ</t>
    </rPh>
    <rPh sb="101" eb="102">
      <t>タイ</t>
    </rPh>
    <rPh sb="102" eb="104">
      <t>ジギョウ</t>
    </rPh>
    <rPh sb="104" eb="108">
      <t>キボヒリツ</t>
    </rPh>
    <rPh sb="109" eb="111">
      <t>ヘイキン</t>
    </rPh>
    <rPh sb="113" eb="114">
      <t>ヒク</t>
    </rPh>
    <rPh sb="115" eb="116">
      <t>タモ</t>
    </rPh>
    <rPh sb="122" eb="124">
      <t>ゲンジョウ</t>
    </rPh>
    <rPh sb="125" eb="127">
      <t>ヒツヨウ</t>
    </rPh>
    <rPh sb="128" eb="132">
      <t>イジカンリ</t>
    </rPh>
    <rPh sb="133" eb="135">
      <t>テキセイ</t>
    </rPh>
    <rPh sb="136" eb="140">
      <t>トウシキボ</t>
    </rPh>
    <rPh sb="154" eb="156">
      <t>ヘイセイ</t>
    </rPh>
    <rPh sb="158" eb="160">
      <t>ネンド</t>
    </rPh>
    <rPh sb="162" eb="164">
      <t>リョウキン</t>
    </rPh>
    <rPh sb="164" eb="166">
      <t>カイテイ</t>
    </rPh>
    <rPh sb="167" eb="168">
      <t>オコナ</t>
    </rPh>
    <rPh sb="170" eb="172">
      <t>ケイヒ</t>
    </rPh>
    <rPh sb="173" eb="176">
      <t>カイシュウリツ</t>
    </rPh>
    <rPh sb="177" eb="181">
      <t>ゾウカケイコウ</t>
    </rPh>
    <rPh sb="194" eb="196">
      <t>ネンネン</t>
    </rPh>
    <rPh sb="196" eb="200">
      <t>ユウシュウスイリョウ</t>
    </rPh>
    <rPh sb="201" eb="205">
      <t>ゲンショウケイコウ</t>
    </rPh>
    <rPh sb="211" eb="213">
      <t>ケイコウ</t>
    </rPh>
    <rPh sb="214" eb="216">
      <t>コンゴ</t>
    </rPh>
    <rPh sb="217" eb="218">
      <t>ツヅ</t>
    </rPh>
    <rPh sb="222" eb="224">
      <t>ヨソウ</t>
    </rPh>
    <rPh sb="232" eb="233">
      <t>トモナ</t>
    </rPh>
    <rPh sb="234" eb="238">
      <t>スイセンカリツ</t>
    </rPh>
    <rPh sb="239" eb="241">
      <t>コウジョウ</t>
    </rPh>
    <rPh sb="242" eb="246">
      <t>シンキセツゾク</t>
    </rPh>
    <rPh sb="247" eb="249">
      <t>スイシン</t>
    </rPh>
    <rPh sb="250" eb="252">
      <t>テキセイ</t>
    </rPh>
    <rPh sb="253" eb="257">
      <t>リョウキンカイテイ</t>
    </rPh>
    <rPh sb="258" eb="259">
      <t>オコナ</t>
    </rPh>
    <rPh sb="261" eb="264">
      <t>アンテイテキ</t>
    </rPh>
    <rPh sb="265" eb="267">
      <t>ケイエイ</t>
    </rPh>
    <rPh sb="268" eb="269">
      <t>オコナ</t>
    </rPh>
    <rPh sb="270" eb="272">
      <t>ヒツヨウ</t>
    </rPh>
    <phoneticPr fontId="4"/>
  </si>
  <si>
    <t>　平成24年度に20％、平成29年度に18％の下水道使用料の値上げを行い、経常的な収益は増加しましたが、平成初期に行った工事の企業債償還が一部残っており、それを補填する財源の確保に苦慮しています。また、管渠の改築更新の時期を迎えさらに資本費は増加することが予想されます。
　加えて流域下水道事業に関する費用も年々増加しており、安定的な経営を行うことが難しい状況です。今後も流域下水道に関する費用は増加するため、更なる料金改定も視野に入れた経営の見直しを行う必要があると考えます。</t>
    <rPh sb="1" eb="3">
      <t>ヘイセイ</t>
    </rPh>
    <rPh sb="5" eb="7">
      <t>ネンド</t>
    </rPh>
    <rPh sb="12" eb="14">
      <t>ヘイセイ</t>
    </rPh>
    <rPh sb="16" eb="18">
      <t>ネンド</t>
    </rPh>
    <rPh sb="23" eb="29">
      <t>ゲスイドウシヨウリョウ</t>
    </rPh>
    <rPh sb="30" eb="32">
      <t>ネア</t>
    </rPh>
    <rPh sb="34" eb="35">
      <t>オコナ</t>
    </rPh>
    <rPh sb="37" eb="40">
      <t>ケイジョウテキ</t>
    </rPh>
    <rPh sb="41" eb="43">
      <t>シュウエキ</t>
    </rPh>
    <rPh sb="44" eb="46">
      <t>ゾウカ</t>
    </rPh>
    <rPh sb="52" eb="54">
      <t>ヘイセイ</t>
    </rPh>
    <rPh sb="54" eb="56">
      <t>ショキ</t>
    </rPh>
    <rPh sb="57" eb="58">
      <t>オコナ</t>
    </rPh>
    <rPh sb="60" eb="62">
      <t>コウジ</t>
    </rPh>
    <rPh sb="63" eb="68">
      <t>キギョウサイショウカン</t>
    </rPh>
    <rPh sb="69" eb="71">
      <t>イチブ</t>
    </rPh>
    <rPh sb="71" eb="72">
      <t>ノコ</t>
    </rPh>
    <rPh sb="80" eb="82">
      <t>ホテン</t>
    </rPh>
    <rPh sb="84" eb="86">
      <t>ザイゲン</t>
    </rPh>
    <rPh sb="87" eb="89">
      <t>カクホ</t>
    </rPh>
    <rPh sb="90" eb="92">
      <t>クリョ</t>
    </rPh>
    <rPh sb="101" eb="103">
      <t>カンキョ</t>
    </rPh>
    <rPh sb="104" eb="108">
      <t>カイチクコウシン</t>
    </rPh>
    <rPh sb="109" eb="111">
      <t>ジキ</t>
    </rPh>
    <rPh sb="112" eb="113">
      <t>ムカ</t>
    </rPh>
    <rPh sb="117" eb="120">
      <t>シホンヒ</t>
    </rPh>
    <rPh sb="121" eb="123">
      <t>ゾウカ</t>
    </rPh>
    <rPh sb="128" eb="130">
      <t>ヨソウ</t>
    </rPh>
    <rPh sb="137" eb="138">
      <t>クワ</t>
    </rPh>
    <rPh sb="140" eb="147">
      <t>リュウイキゲスイドウジギョウ</t>
    </rPh>
    <rPh sb="148" eb="149">
      <t>カン</t>
    </rPh>
    <rPh sb="151" eb="153">
      <t>ヒヨウ</t>
    </rPh>
    <rPh sb="154" eb="156">
      <t>ネンネン</t>
    </rPh>
    <rPh sb="156" eb="158">
      <t>ゾウカ</t>
    </rPh>
    <rPh sb="163" eb="166">
      <t>アンテイテキ</t>
    </rPh>
    <rPh sb="167" eb="169">
      <t>ケイエイ</t>
    </rPh>
    <rPh sb="170" eb="171">
      <t>オコナ</t>
    </rPh>
    <rPh sb="175" eb="176">
      <t>ムズカ</t>
    </rPh>
    <rPh sb="178" eb="180">
      <t>ジョウキョウ</t>
    </rPh>
    <rPh sb="183" eb="185">
      <t>コンゴ</t>
    </rPh>
    <rPh sb="186" eb="191">
      <t>リュウイキゲスイドウ</t>
    </rPh>
    <rPh sb="192" eb="193">
      <t>カン</t>
    </rPh>
    <rPh sb="195" eb="197">
      <t>ヒヨウ</t>
    </rPh>
    <rPh sb="198" eb="200">
      <t>ゾウカ</t>
    </rPh>
    <rPh sb="205" eb="206">
      <t>サラ</t>
    </rPh>
    <rPh sb="208" eb="212">
      <t>リョウキンカイテイ</t>
    </rPh>
    <rPh sb="213" eb="215">
      <t>シヤ</t>
    </rPh>
    <rPh sb="216" eb="217">
      <t>イ</t>
    </rPh>
    <rPh sb="219" eb="221">
      <t>ケイエイ</t>
    </rPh>
    <rPh sb="222" eb="224">
      <t>ミナオ</t>
    </rPh>
    <rPh sb="226" eb="227">
      <t>オコナ</t>
    </rPh>
    <rPh sb="228" eb="230">
      <t>ヒツヨウ</t>
    </rPh>
    <rPh sb="234" eb="235">
      <t>カンガ</t>
    </rPh>
    <phoneticPr fontId="4"/>
  </si>
  <si>
    <t>　当町の下水道事業は供用開始から30年以上経過しており、管渠の更新時期が迫っています。
　管の老朽化度合いや優先度について、TVカメラ調査等の結果に基づき計画的に更新を実施します。</t>
    <rPh sb="1" eb="3">
      <t>トウチョウ</t>
    </rPh>
    <rPh sb="4" eb="7">
      <t>ゲスイドウ</t>
    </rPh>
    <rPh sb="7" eb="9">
      <t>ジギョウ</t>
    </rPh>
    <rPh sb="10" eb="14">
      <t>キョウヨウカイシ</t>
    </rPh>
    <rPh sb="18" eb="23">
      <t>ネンイジョウケイカ</t>
    </rPh>
    <rPh sb="28" eb="30">
      <t>カンキョ</t>
    </rPh>
    <rPh sb="31" eb="33">
      <t>コウシン</t>
    </rPh>
    <rPh sb="33" eb="35">
      <t>ジキ</t>
    </rPh>
    <rPh sb="36" eb="37">
      <t>セマ</t>
    </rPh>
    <rPh sb="45" eb="46">
      <t>カン</t>
    </rPh>
    <rPh sb="47" eb="52">
      <t>ロウキュウカドア</t>
    </rPh>
    <rPh sb="54" eb="57">
      <t>ユウセンド</t>
    </rPh>
    <rPh sb="67" eb="69">
      <t>チョウサ</t>
    </rPh>
    <rPh sb="69" eb="70">
      <t>トウ</t>
    </rPh>
    <rPh sb="71" eb="73">
      <t>ケッカ</t>
    </rPh>
    <rPh sb="74" eb="75">
      <t>モト</t>
    </rPh>
    <rPh sb="77" eb="79">
      <t>ケイカク</t>
    </rPh>
    <rPh sb="79" eb="80">
      <t>テキ</t>
    </rPh>
    <rPh sb="81" eb="83">
      <t>コウシン</t>
    </rPh>
    <rPh sb="84" eb="8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</si>
</sst>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4D1B-406C-8AD9-46D2AEAB6C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0.15</c:v>
                </c:pt>
                <c:pt idx="3">
                  <c:v>0.15</c:v>
                </c:pt>
                <c:pt idx="4">
                  <c:v>0.12</c:v>
                </c:pt>
              </c:numCache>
            </c:numRef>
          </c:val>
          <c:smooth val="0"/>
          <c:extLst>
            <c:ext xmlns:c16="http://schemas.microsoft.com/office/drawing/2014/chart" uri="{C3380CC4-5D6E-409C-BE32-E72D297353CC}">
              <c16:uniqueId val="{00000001-4D1B-406C-8AD9-46D2AEAB6C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86-48AC-A0E7-07C40A2BB5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57.42</c:v>
                </c:pt>
                <c:pt idx="2">
                  <c:v>56.72</c:v>
                </c:pt>
                <c:pt idx="3">
                  <c:v>56.43</c:v>
                </c:pt>
                <c:pt idx="4">
                  <c:v>55.82</c:v>
                </c:pt>
              </c:numCache>
            </c:numRef>
          </c:val>
          <c:smooth val="0"/>
          <c:extLst>
            <c:ext xmlns:c16="http://schemas.microsoft.com/office/drawing/2014/chart" uri="{C3380CC4-5D6E-409C-BE32-E72D297353CC}">
              <c16:uniqueId val="{00000001-C286-48AC-A0E7-07C40A2BB5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98.11</c:v>
                </c:pt>
                <c:pt idx="1">
                  <c:v>99.1</c:v>
                </c:pt>
                <c:pt idx="2">
                  <c:v>96.86</c:v>
                </c:pt>
                <c:pt idx="3">
                  <c:v>96.93</c:v>
                </c:pt>
                <c:pt idx="4">
                  <c:v>97</c:v>
                </c:pt>
              </c:numCache>
            </c:numRef>
          </c:val>
          <c:extLst>
            <c:ext xmlns:c16="http://schemas.microsoft.com/office/drawing/2014/chart" uri="{C3380CC4-5D6E-409C-BE32-E72D297353CC}">
              <c16:uniqueId val="{00000000-C610-4E6B-A798-4B06CAD0077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90.42</c:v>
                </c:pt>
                <c:pt idx="2">
                  <c:v>90.72</c:v>
                </c:pt>
                <c:pt idx="3">
                  <c:v>91.07</c:v>
                </c:pt>
                <c:pt idx="4">
                  <c:v>90.67</c:v>
                </c:pt>
              </c:numCache>
            </c:numRef>
          </c:val>
          <c:smooth val="0"/>
          <c:extLst>
            <c:ext xmlns:c16="http://schemas.microsoft.com/office/drawing/2014/chart" uri="{C3380CC4-5D6E-409C-BE32-E72D297353CC}">
              <c16:uniqueId val="{00000001-C610-4E6B-A798-4B06CAD0077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53.45</c:v>
                </c:pt>
                <c:pt idx="1">
                  <c:v>55.32</c:v>
                </c:pt>
                <c:pt idx="2">
                  <c:v>58.24</c:v>
                </c:pt>
                <c:pt idx="3">
                  <c:v>54.55</c:v>
                </c:pt>
                <c:pt idx="4">
                  <c:v>54.19</c:v>
                </c:pt>
              </c:numCache>
            </c:numRef>
          </c:val>
          <c:extLst>
            <c:ext xmlns:c16="http://schemas.microsoft.com/office/drawing/2014/chart" uri="{C3380CC4-5D6E-409C-BE32-E72D297353CC}">
              <c16:uniqueId val="{00000000-8AF5-48A0-B033-AA24DA03B1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F5-48A0-B033-AA24DA03B1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05-48E9-A6D3-4B6E503595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05-48E9-A6D3-4B6E503595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3C-4072-905C-B526FB3EAF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C-4072-905C-B526FB3EAF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D7-4933-8529-E34EE87C36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D7-4933-8529-E34EE87C36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01-47A3-AE5C-7E920D4924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01-47A3-AE5C-7E920D4924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723.47</c:v>
                </c:pt>
                <c:pt idx="1">
                  <c:v>660.52</c:v>
                </c:pt>
                <c:pt idx="2">
                  <c:v>526.92999999999995</c:v>
                </c:pt>
                <c:pt idx="3">
                  <c:v>458.42</c:v>
                </c:pt>
                <c:pt idx="4">
                  <c:v>377.25</c:v>
                </c:pt>
              </c:numCache>
            </c:numRef>
          </c:val>
          <c:extLst>
            <c:ext xmlns:c16="http://schemas.microsoft.com/office/drawing/2014/chart" uri="{C3380CC4-5D6E-409C-BE32-E72D297353CC}">
              <c16:uniqueId val="{00000000-D117-4289-B0F3-9180F79DC3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789.44</c:v>
                </c:pt>
                <c:pt idx="2">
                  <c:v>789.08</c:v>
                </c:pt>
                <c:pt idx="3">
                  <c:v>747.84</c:v>
                </c:pt>
                <c:pt idx="4">
                  <c:v>804.98</c:v>
                </c:pt>
              </c:numCache>
            </c:numRef>
          </c:val>
          <c:smooth val="0"/>
          <c:extLst>
            <c:ext xmlns:c16="http://schemas.microsoft.com/office/drawing/2014/chart" uri="{C3380CC4-5D6E-409C-BE32-E72D297353CC}">
              <c16:uniqueId val="{00000001-D117-4289-B0F3-9180F79DC3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82.53</c:v>
                </c:pt>
                <c:pt idx="1">
                  <c:v>81.83</c:v>
                </c:pt>
                <c:pt idx="2">
                  <c:v>85.32</c:v>
                </c:pt>
                <c:pt idx="3">
                  <c:v>92.22</c:v>
                </c:pt>
                <c:pt idx="4">
                  <c:v>110.74</c:v>
                </c:pt>
              </c:numCache>
            </c:numRef>
          </c:val>
          <c:extLst>
            <c:ext xmlns:c16="http://schemas.microsoft.com/office/drawing/2014/chart" uri="{C3380CC4-5D6E-409C-BE32-E72D297353CC}">
              <c16:uniqueId val="{00000000-C19A-49E5-9D22-0AF4852813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87.29</c:v>
                </c:pt>
                <c:pt idx="2">
                  <c:v>88.25</c:v>
                </c:pt>
                <c:pt idx="3">
                  <c:v>90.17</c:v>
                </c:pt>
                <c:pt idx="4">
                  <c:v>88.71</c:v>
                </c:pt>
              </c:numCache>
            </c:numRef>
          </c:val>
          <c:smooth val="0"/>
          <c:extLst>
            <c:ext xmlns:c16="http://schemas.microsoft.com/office/drawing/2014/chart" uri="{C3380CC4-5D6E-409C-BE32-E72D297353CC}">
              <c16:uniqueId val="{00000001-C19A-49E5-9D22-0AF4852813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147.27000000000001</c:v>
                </c:pt>
                <c:pt idx="1">
                  <c:v>150.16</c:v>
                </c:pt>
                <c:pt idx="2">
                  <c:v>143.91999999999999</c:v>
                </c:pt>
                <c:pt idx="3">
                  <c:v>132.9</c:v>
                </c:pt>
                <c:pt idx="4">
                  <c:v>113.83</c:v>
                </c:pt>
              </c:numCache>
            </c:numRef>
          </c:val>
          <c:extLst>
            <c:ext xmlns:c16="http://schemas.microsoft.com/office/drawing/2014/chart" uri="{C3380CC4-5D6E-409C-BE32-E72D297353CC}">
              <c16:uniqueId val="{00000000-98A7-4B86-A874-F14BAE1E8E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176.67</c:v>
                </c:pt>
                <c:pt idx="2">
                  <c:v>176.37</c:v>
                </c:pt>
                <c:pt idx="3">
                  <c:v>173.17</c:v>
                </c:pt>
                <c:pt idx="4">
                  <c:v>174.8</c:v>
                </c:pt>
              </c:numCache>
            </c:numRef>
          </c:val>
          <c:smooth val="0"/>
          <c:extLst>
            <c:ext xmlns:c16="http://schemas.microsoft.com/office/drawing/2014/chart" uri="{C3380CC4-5D6E-409C-BE32-E72D297353CC}">
              <c16:uniqueId val="{00000001-98A7-4B86-A874-F14BAE1E8E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7" zoomScale="50" zoomScaleNormal="5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松田町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10616</v>
      </c>
      <c r="AM8" s="46"/>
      <c r="AN8" s="46"/>
      <c r="AO8" s="46"/>
      <c r="AP8" s="46"/>
      <c r="AQ8" s="46"/>
      <c r="AR8" s="46"/>
      <c r="AS8" s="46"/>
      <c r="AT8" s="45">
        <f>データ!T6</f>
        <v>37.75</v>
      </c>
      <c r="AU8" s="45"/>
      <c r="AV8" s="45"/>
      <c r="AW8" s="45"/>
      <c r="AX8" s="45"/>
      <c r="AY8" s="45"/>
      <c r="AZ8" s="45"/>
      <c r="BA8" s="45"/>
      <c r="BB8" s="45">
        <f>データ!U6</f>
        <v>281.22000000000003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85.93</v>
      </c>
      <c r="Q10" s="45"/>
      <c r="R10" s="45"/>
      <c r="S10" s="45"/>
      <c r="T10" s="45"/>
      <c r="U10" s="45"/>
      <c r="V10" s="45"/>
      <c r="W10" s="45">
        <f>データ!Q6</f>
        <v>88.21</v>
      </c>
      <c r="X10" s="45"/>
      <c r="Y10" s="45"/>
      <c r="Z10" s="45"/>
      <c r="AA10" s="45"/>
      <c r="AB10" s="45"/>
      <c r="AC10" s="45"/>
      <c r="AD10" s="46">
        <f>データ!R6</f>
        <v>1723</v>
      </c>
      <c r="AE10" s="46"/>
      <c r="AF10" s="46"/>
      <c r="AG10" s="46"/>
      <c r="AH10" s="46"/>
      <c r="AI10" s="46"/>
      <c r="AJ10" s="46"/>
      <c r="AK10" s="2"/>
      <c r="AL10" s="46">
        <f>データ!V6</f>
        <v>9089</v>
      </c>
      <c r="AM10" s="46"/>
      <c r="AN10" s="46"/>
      <c r="AO10" s="46"/>
      <c r="AP10" s="46"/>
      <c r="AQ10" s="46"/>
      <c r="AR10" s="46"/>
      <c r="AS10" s="46"/>
      <c r="AT10" s="45">
        <f>データ!W6</f>
        <v>1.98</v>
      </c>
      <c r="AU10" s="45"/>
      <c r="AV10" s="45"/>
      <c r="AW10" s="45"/>
      <c r="AX10" s="45"/>
      <c r="AY10" s="45"/>
      <c r="AZ10" s="45"/>
      <c r="BA10" s="45"/>
      <c r="BB10" s="45">
        <f>データ!X6</f>
        <v>4590.3999999999996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I/ghiPZPDOIdWdiRBt5K7bPRDoYdbUo1S+hnKIEa+LFaWvwb3DB+AV/kaQyY41CHMOU0OEpwOzj7S2zkUY4yJA==" saltValue="dlmgMNcHnR5r+eziX3AH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143634</v>
      </c>
      <c r="D6" s="19">
        <f t="shared" si="3"/>
        <v>47</v>
      </c>
      <c r="E6" s="19">
        <f t="shared" si="3"/>
        <v>17</v>
      </c>
      <c r="F6" s="19">
        <f t="shared" si="3"/>
        <v>1</v>
      </c>
      <c r="G6" s="19">
        <f t="shared" si="3"/>
        <v>0</v>
      </c>
      <c r="H6" s="19" t="str">
        <f t="shared" si="3"/>
        <v>神奈川県　松田町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85.93</v>
      </c>
      <c r="Q6" s="20">
        <f t="shared" si="3"/>
        <v>88.21</v>
      </c>
      <c r="R6" s="20">
        <f t="shared" si="3"/>
        <v>1723</v>
      </c>
      <c r="S6" s="20">
        <f t="shared" si="3"/>
        <v>10616</v>
      </c>
      <c r="T6" s="20">
        <f t="shared" si="3"/>
        <v>37.75</v>
      </c>
      <c r="U6" s="20">
        <f t="shared" si="3"/>
        <v>281.22000000000003</v>
      </c>
      <c r="V6" s="20">
        <f t="shared" si="3"/>
        <v>9089</v>
      </c>
      <c r="W6" s="20">
        <f t="shared" si="3"/>
        <v>1.98</v>
      </c>
      <c r="X6" s="20">
        <f t="shared" si="3"/>
        <v>4590.3999999999996</v>
      </c>
      <c r="Y6" s="21">
        <f>IF(Y7="",NA(),Y7)</f>
        <v>53.45</v>
      </c>
      <c r="Z6" s="21">
        <f t="shared" ref="Z6:AH6" si="4">IF(Z7="",NA(),Z7)</f>
        <v>55.32</v>
      </c>
      <c r="AA6" s="21">
        <f t="shared" si="4"/>
        <v>58.24</v>
      </c>
      <c r="AB6" s="21">
        <f t="shared" si="4"/>
        <v>54.55</v>
      </c>
      <c r="AC6" s="21">
        <f t="shared" si="4"/>
        <v>54.19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723.47</v>
      </c>
      <c r="BG6" s="21">
        <f t="shared" ref="BG6:BO6" si="7">IF(BG7="",NA(),BG7)</f>
        <v>660.52</v>
      </c>
      <c r="BH6" s="21">
        <f t="shared" si="7"/>
        <v>526.92999999999995</v>
      </c>
      <c r="BI6" s="21">
        <f t="shared" si="7"/>
        <v>458.42</v>
      </c>
      <c r="BJ6" s="21">
        <f t="shared" si="7"/>
        <v>377.25</v>
      </c>
      <c r="BK6" s="21">
        <f t="shared" si="7"/>
        <v>958.81</v>
      </c>
      <c r="BL6" s="21">
        <f t="shared" si="7"/>
        <v>789.44</v>
      </c>
      <c r="BM6" s="21">
        <f t="shared" si="7"/>
        <v>789.08</v>
      </c>
      <c r="BN6" s="21">
        <f t="shared" si="7"/>
        <v>747.84</v>
      </c>
      <c r="BO6" s="21">
        <f t="shared" si="7"/>
        <v>804.98</v>
      </c>
      <c r="BP6" s="20" t="str">
        <f>IF(BP7="","",IF(BP7="-","【-】","【"&amp;SUBSTITUTE(TEXT(BP7,"#,##0.00"),"-","△")&amp;"】"))</f>
        <v>【652.82】</v>
      </c>
      <c r="BQ6" s="21">
        <f>IF(BQ7="",NA(),BQ7)</f>
        <v>82.53</v>
      </c>
      <c r="BR6" s="21">
        <f t="shared" ref="BR6:BZ6" si="8">IF(BR7="",NA(),BR7)</f>
        <v>81.83</v>
      </c>
      <c r="BS6" s="21">
        <f t="shared" si="8"/>
        <v>85.32</v>
      </c>
      <c r="BT6" s="21">
        <f t="shared" si="8"/>
        <v>92.22</v>
      </c>
      <c r="BU6" s="21">
        <f t="shared" si="8"/>
        <v>110.74</v>
      </c>
      <c r="BV6" s="21">
        <f t="shared" si="8"/>
        <v>82.88</v>
      </c>
      <c r="BW6" s="21">
        <f t="shared" si="8"/>
        <v>87.29</v>
      </c>
      <c r="BX6" s="21">
        <f t="shared" si="8"/>
        <v>88.25</v>
      </c>
      <c r="BY6" s="21">
        <f t="shared" si="8"/>
        <v>90.17</v>
      </c>
      <c r="BZ6" s="21">
        <f t="shared" si="8"/>
        <v>88.71</v>
      </c>
      <c r="CA6" s="20" t="str">
        <f>IF(CA7="","",IF(CA7="-","【-】","【"&amp;SUBSTITUTE(TEXT(CA7,"#,##0.00"),"-","△")&amp;"】"))</f>
        <v>【97.61】</v>
      </c>
      <c r="CB6" s="21">
        <f>IF(CB7="",NA(),CB7)</f>
        <v>147.27000000000001</v>
      </c>
      <c r="CC6" s="21">
        <f t="shared" ref="CC6:CK6" si="9">IF(CC7="",NA(),CC7)</f>
        <v>150.16</v>
      </c>
      <c r="CD6" s="21">
        <f t="shared" si="9"/>
        <v>143.91999999999999</v>
      </c>
      <c r="CE6" s="21">
        <f t="shared" si="9"/>
        <v>132.9</v>
      </c>
      <c r="CF6" s="21">
        <f t="shared" si="9"/>
        <v>113.83</v>
      </c>
      <c r="CG6" s="21">
        <f t="shared" si="9"/>
        <v>190.99</v>
      </c>
      <c r="CH6" s="21">
        <f t="shared" si="9"/>
        <v>176.67</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57.42</v>
      </c>
      <c r="CT6" s="21">
        <f t="shared" si="10"/>
        <v>56.72</v>
      </c>
      <c r="CU6" s="21">
        <f t="shared" si="10"/>
        <v>56.43</v>
      </c>
      <c r="CV6" s="21">
        <f t="shared" si="10"/>
        <v>55.82</v>
      </c>
      <c r="CW6" s="20" t="str">
        <f>IF(CW7="","",IF(CW7="-","【-】","【"&amp;SUBSTITUTE(TEXT(CW7,"#,##0.00"),"-","△")&amp;"】"))</f>
        <v>【59.10】</v>
      </c>
      <c r="CX6" s="21">
        <f>IF(CX7="",NA(),CX7)</f>
        <v>98.11</v>
      </c>
      <c r="CY6" s="21">
        <f t="shared" ref="CY6:DG6" si="11">IF(CY7="",NA(),CY7)</f>
        <v>99.1</v>
      </c>
      <c r="CZ6" s="21">
        <f t="shared" si="11"/>
        <v>96.86</v>
      </c>
      <c r="DA6" s="21">
        <f t="shared" si="11"/>
        <v>96.93</v>
      </c>
      <c r="DB6" s="21">
        <f t="shared" si="11"/>
        <v>97</v>
      </c>
      <c r="DC6" s="21">
        <f t="shared" si="11"/>
        <v>83.02</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0.04</v>
      </c>
      <c r="EF6" s="20">
        <f t="shared" ref="EF6:EN6" si="14">IF(EF7="",NA(),EF7)</f>
        <v>0</v>
      </c>
      <c r="EG6" s="20">
        <f t="shared" si="14"/>
        <v>0</v>
      </c>
      <c r="EH6" s="20">
        <f t="shared" si="14"/>
        <v>0</v>
      </c>
      <c r="EI6" s="20">
        <f t="shared" si="14"/>
        <v>0</v>
      </c>
      <c r="EJ6" s="21">
        <f t="shared" si="14"/>
        <v>0.13</v>
      </c>
      <c r="EK6" s="21">
        <f t="shared" si="14"/>
        <v>0.17</v>
      </c>
      <c r="EL6" s="21">
        <f t="shared" si="14"/>
        <v>0.15</v>
      </c>
      <c r="EM6" s="21">
        <f t="shared" si="14"/>
        <v>0.15</v>
      </c>
      <c r="EN6" s="21">
        <f t="shared" si="14"/>
        <v>0.12</v>
      </c>
      <c r="EO6" s="20" t="str">
        <f>IF(EO7="","",IF(EO7="-","【-】","【"&amp;SUBSTITUTE(TEXT(EO7,"#,##0.00"),"-","△")&amp;"】"))</f>
        <v>【0.23】</v>
      </c>
    </row>
    <row r="7" spans="1:145" s="22" customFormat="1" x14ac:dyDescent="0.2">
      <c r="A7" s="14"/>
      <c r="B7" s="23">
        <v>2022</v>
      </c>
      <c r="C7" s="23">
        <v>143634</v>
      </c>
      <c r="D7" s="23">
        <v>47</v>
      </c>
      <c r="E7" s="23">
        <v>17</v>
      </c>
      <c r="F7" s="23">
        <v>1</v>
      </c>
      <c r="G7" s="23">
        <v>0</v>
      </c>
      <c r="H7" s="23" t="s">
        <v>98</v>
      </c>
      <c r="I7" s="23" t="s">
        <v>99</v>
      </c>
      <c r="J7" s="23" t="s">
        <v>100</v>
      </c>
      <c r="K7" s="23" t="s">
        <v>101</v>
      </c>
      <c r="L7" s="23" t="s">
        <v>102</v>
      </c>
      <c r="M7" s="23" t="s">
        <v>103</v>
      </c>
      <c r="N7" s="24" t="s">
        <v>104</v>
      </c>
      <c r="O7" s="24" t="s">
        <v>105</v>
      </c>
      <c r="P7" s="24">
        <v>85.93</v>
      </c>
      <c r="Q7" s="24">
        <v>88.21</v>
      </c>
      <c r="R7" s="24">
        <v>1723</v>
      </c>
      <c r="S7" s="24">
        <v>10616</v>
      </c>
      <c r="T7" s="24">
        <v>37.75</v>
      </c>
      <c r="U7" s="24">
        <v>281.22000000000003</v>
      </c>
      <c r="V7" s="24">
        <v>9089</v>
      </c>
      <c r="W7" s="24">
        <v>1.98</v>
      </c>
      <c r="X7" s="24">
        <v>4590.3999999999996</v>
      </c>
      <c r="Y7" s="24">
        <v>53.45</v>
      </c>
      <c r="Z7" s="24">
        <v>55.32</v>
      </c>
      <c r="AA7" s="24">
        <v>58.24</v>
      </c>
      <c r="AB7" s="24">
        <v>54.55</v>
      </c>
      <c r="AC7" s="24">
        <v>54.19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723.47</v>
      </c>
      <c r="BG7" s="24">
        <v>660.52</v>
      </c>
      <c r="BH7" s="24">
        <v>526.92999999999995</v>
      </c>
      <c r="BI7" s="24">
        <v>458.42</v>
      </c>
      <c r="BJ7" s="24">
        <v>377.25</v>
      </c>
      <c r="BK7" s="24">
        <v>958.81</v>
      </c>
      <c r="BL7" s="24">
        <v>789.44</v>
      </c>
      <c r="BM7" s="24">
        <v>789.08</v>
      </c>
      <c r="BN7" s="24">
        <v>747.84</v>
      </c>
      <c r="BO7" s="24">
        <v>804.98</v>
      </c>
      <c r="BP7" s="24">
        <v>652.82000000000005</v>
      </c>
      <c r="BQ7" s="24">
        <v>82.53</v>
      </c>
      <c r="BR7" s="24">
        <v>81.83</v>
      </c>
      <c r="BS7" s="24">
        <v>85.32</v>
      </c>
      <c r="BT7" s="24">
        <v>92.22</v>
      </c>
      <c r="BU7" s="24">
        <v>110.74</v>
      </c>
      <c r="BV7" s="24">
        <v>82.88</v>
      </c>
      <c r="BW7" s="24">
        <v>87.29</v>
      </c>
      <c r="BX7" s="24">
        <v>88.25</v>
      </c>
      <c r="BY7" s="24">
        <v>90.17</v>
      </c>
      <c r="BZ7" s="24">
        <v>88.71</v>
      </c>
      <c r="CA7" s="24">
        <v>97.61</v>
      </c>
      <c r="CB7" s="24">
        <v>147.27000000000001</v>
      </c>
      <c r="CC7" s="24">
        <v>150.16</v>
      </c>
      <c r="CD7" s="24">
        <v>143.91999999999999</v>
      </c>
      <c r="CE7" s="24">
        <v>132.9</v>
      </c>
      <c r="CF7" s="24">
        <v>113.83</v>
      </c>
      <c r="CG7" s="24">
        <v>190.99</v>
      </c>
      <c r="CH7" s="24">
        <v>176.67</v>
      </c>
      <c r="CI7" s="24">
        <v>176.37</v>
      </c>
      <c r="CJ7" s="24">
        <v>173.17</v>
      </c>
      <c r="CK7" s="24">
        <v>174.8</v>
      </c>
      <c r="CL7" s="24">
        <v>138.29</v>
      </c>
      <c r="CM7" s="24" t="s">
        <v>104</v>
      </c>
      <c r="CN7" s="24" t="s">
        <v>104</v>
      </c>
      <c r="CO7" s="24" t="s">
        <v>104</v>
      </c>
      <c r="CP7" s="24" t="s">
        <v>104</v>
      </c>
      <c r="CQ7" s="24" t="s">
        <v>104</v>
      </c>
      <c r="CR7" s="24">
        <v>52.58</v>
      </c>
      <c r="CS7" s="24">
        <v>57.42</v>
      </c>
      <c r="CT7" s="24">
        <v>56.72</v>
      </c>
      <c r="CU7" s="24">
        <v>56.43</v>
      </c>
      <c r="CV7" s="24">
        <v>55.82</v>
      </c>
      <c r="CW7" s="24">
        <v>59.1</v>
      </c>
      <c r="CX7" s="24">
        <v>98.11</v>
      </c>
      <c r="CY7" s="24">
        <v>99.1</v>
      </c>
      <c r="CZ7" s="24">
        <v>96.86</v>
      </c>
      <c r="DA7" s="24">
        <v>96.93</v>
      </c>
      <c r="DB7" s="24">
        <v>97</v>
      </c>
      <c r="DC7" s="24">
        <v>83.02</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0.04</v>
      </c>
      <c r="EF7" s="24">
        <v>0</v>
      </c>
      <c r="EG7" s="24">
        <v>0</v>
      </c>
      <c r="EH7" s="24">
        <v>0</v>
      </c>
      <c r="EI7" s="24">
        <v>0</v>
      </c>
      <c r="EJ7" s="24">
        <v>0.13</v>
      </c>
      <c r="EK7" s="24">
        <v>0.17</v>
      </c>
      <c r="EL7" s="24">
        <v>0.15</v>
      </c>
      <c r="EM7" s="24">
        <v>0.15</v>
      </c>
      <c r="EN7" s="24">
        <v>0.12</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2024-02-29T07:24:09Z</cp:lastPrinted>
  <dcterms:created xsi:type="dcterms:W3CDTF">2023-12-12T02:46:56Z</dcterms:created>
  <dcterms:modified xsi:type="dcterms:W3CDTF">2024-03-01T06:04:13Z</dcterms:modified>
  <cp:category/>
</cp:coreProperties>
</file>