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8 開成町★　水道、下水道\"/>
    </mc:Choice>
  </mc:AlternateContent>
  <workbookProtection workbookAlgorithmName="SHA-512" workbookHashValue="CezveR9DdXGq8O4dJJToVQWbrW02I01DPFb4dnkSdSCKrJiGY7b+M9SA38iV8Td8L7/PcXC7+oWywXrNrsf9oA==" workbookSaltValue="5KSsgCU0UsikPOe2XqB13Q==" workbookSpinCount="100000" lockStructure="1"/>
  <bookViews>
    <workbookView xWindow="0" yWindow="0" windowWidth="23040" windowHeight="830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<sst xmlns="http://schemas.openxmlformats.org/spreadsheetml/2006/main" count="228" uniqueCount="113">
  <si>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</si>
  <si>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</si>
  <si>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</si>
  <si>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</si>
  <si>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</si>
  <si>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</si>
  <si>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</si>
  <si>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</si>
  <si>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</si>
  <si>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</si>
  <si>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</si>
  <si>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</si>
  <si>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</si>
  <si>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</si>
  <si>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</si>
  <si>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</si>
  <si>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</si>
  <si>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</si>
  <si>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</si>
  <si>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</si>
  <si>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</si>
  <si>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</si>
  <si>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</si>
  <si>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</si>
  <si>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</si>
  <si>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</si>
  <si>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</si>
  <si>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</si>
  <si>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</si>
  <si>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</si>
  <si>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</si>
  <si>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</si>
  <si>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</si>
  <si>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</si>
  <si>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</si>
  <si>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</si>
  <si>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</si>
  <si>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</si>
  <si>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</si>
  <si>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</si>
  <si>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</si>
  <si>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</si>
  <si>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</si>
  <si>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</si>
  <si>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</si>
  <si>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</si>
  <si>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</si>
  <si>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</si>
  <si>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</si>
  <si>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</si>
  <si>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</si>
  <si>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</si>
  <si>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</si>
  <si>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</si>
  <si>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</si>
  <si>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</si>
  <si>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</si>
  <si>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</si>
  <si>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</si>
  <si>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</si>
  <si>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</si>
  <si>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</si>
  <si>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</si>
  <si>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</si>
  <si>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</si>
  <si>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</si>
  <si>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</si>
  <si>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</si>
  <si>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</si>
  <si>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</si>
  <si>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</si>
  <si>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</si>
  <si>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</si>
  <si>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</si>
  <si>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</si>
  <si>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</si>
  <si>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</si>
  <si>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</si>
  <si>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</si>
  <si>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</si>
  <si>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</si>
  <si>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</si>
  <si>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</si>
  <si>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</si>
  <si>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</si>
  <si>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</si>
  <si>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</si>
  <si>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</si>
  <si>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</si>
  <si>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</si>
  <si>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</si>
  <si>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</si>
  <si>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</si>
  <si>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</si>
  <si>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</si>
  <si>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</si>
  <si>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</si>
  <si>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</si>
  <si>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</si>
  <si>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</si>
  <si>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</si>
  <si>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</si>
  <si>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</si>
  <si>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</si>
  <si>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</si>
  <si>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</si>
  <si>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</si>
  <si>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</si>
  <si>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</si>
  <si>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</si>
  <si>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経常収支比率100％以上、累積欠損金比率0％、流動比率100％以上であり、現状においては受託工事収益などの収入も安定しており、総体的な経営状況は良好です。
　しかし、企業債残高対給水収益比率は類似団体平均値と比較すると高い水準になっていることから、企業債の利用制限を継続しています。また、料金回収率については、全使用者に対し２期分の基本料金減免を実施したことや、給水にかかる費用が増えたことにより、いわゆる原価割れが生じ、100％を下回っています。
　なお、有収率は類似団体平均値と比較し高い水準となっているため、引き続き効果的に配水できるよう対応を図っていきます。</t>
    <rPh sb="156" eb="160">
      <t>ゼンシヨウシャ</t>
    </rPh>
    <rPh sb="161" eb="162">
      <t>タイ</t>
    </rPh>
    <rPh sb="164" eb="166">
      <t>キブン</t>
    </rPh>
    <rPh sb="167" eb="173">
      <t>キホンリョウキンゲンメン</t>
    </rPh>
    <rPh sb="174" eb="176">
      <t>ジッシ</t>
    </rPh>
    <phoneticPr fontId="4"/>
  </si>
  <si>
    <t>　有形固定資産減価償却率及び管路経年化率については、類似団体平均値と比較すると、老朽化度合は高くないと考えられます。管路更新率については例年と比較すると数値が下がっておりますが、これは機械装置更新を優先して実施し、管路更新については大口径の基幹管路更新のみに留めたためです。管路更新需要については未だピークを迎えていませんが、引き続き、安定した配水を行うため、機械装置の適切な更新と合わせ、自然災害等に備えた重要管の耐震を計画的に進めていく必要があります。</t>
    <rPh sb="12" eb="13">
      <t>オヨ</t>
    </rPh>
    <rPh sb="58" eb="63">
      <t>カンロコウシンリツ</t>
    </rPh>
    <rPh sb="68" eb="70">
      <t>レイネン</t>
    </rPh>
    <rPh sb="71" eb="73">
      <t>ヒカク</t>
    </rPh>
    <rPh sb="76" eb="78">
      <t>スウチ</t>
    </rPh>
    <rPh sb="79" eb="80">
      <t>サ</t>
    </rPh>
    <rPh sb="116" eb="119">
      <t>ダイコウケイ</t>
    </rPh>
    <rPh sb="120" eb="126">
      <t>キカンカンロコウシン</t>
    </rPh>
    <rPh sb="129" eb="130">
      <t>トド</t>
    </rPh>
    <rPh sb="137" eb="143">
      <t>カンロコウシンジュヨウ</t>
    </rPh>
    <rPh sb="148" eb="149">
      <t>イマ</t>
    </rPh>
    <rPh sb="154" eb="155">
      <t>ムカ</t>
    </rPh>
    <rPh sb="191" eb="192">
      <t>ア</t>
    </rPh>
    <phoneticPr fontId="4"/>
  </si>
  <si>
    <t>　経常収支比率は比較的高い状態ですが、平成29年度に料金改定を実施してから5年以上が経過し、料金回収率が下降傾向にあることから、適切な料金設定となっているか等、経営状況の把握に努めます。
　また、有形固定資産減価償却率が上昇傾向にあるため、老朽化対策等、投資の在り方についても検討が必要です。</t>
    <rPh sb="39" eb="41">
      <t>イジョウ</t>
    </rPh>
    <rPh sb="98" eb="104">
      <t>ユウケイコテイシサン</t>
    </rPh>
    <rPh sb="104" eb="108">
      <t>ゲンカショウキャク</t>
    </rPh>
    <rPh sb="112" eb="11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</si>
</sst>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0.62</c:v>
                </c:pt>
                <c:pt idx="2">
                  <c:v>0.65</c:v>
                </c:pt>
                <c:pt idx="3">
                  <c:v>0.56999999999999995</c:v>
                </c:pt>
                <c:pt idx="4">
                  <c:v>0.15</c:v>
                </c:pt>
              </c:numCache>
            </c:numRef>
          </c:val>
          <c:extLst>
            <c:ext xmlns:c16="http://schemas.microsoft.com/office/drawing/2014/chart" uri="{C3380CC4-5D6E-409C-BE32-E72D297353CC}">
              <c16:uniqueId val="{00000000-F775-4487-A82A-FBE2DD3194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775-4487-A82A-FBE2DD3194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63.05</c:v>
                </c:pt>
                <c:pt idx="1">
                  <c:v>61.78</c:v>
                </c:pt>
                <c:pt idx="2">
                  <c:v>62.28</c:v>
                </c:pt>
                <c:pt idx="3">
                  <c:v>61.67</c:v>
                </c:pt>
                <c:pt idx="4">
                  <c:v>63.19</c:v>
                </c:pt>
              </c:numCache>
            </c:numRef>
          </c:val>
          <c:extLst>
            <c:ext xmlns:c16="http://schemas.microsoft.com/office/drawing/2014/chart" uri="{C3380CC4-5D6E-409C-BE32-E72D297353CC}">
              <c16:uniqueId val="{00000000-222E-4B4E-B322-5C02D2D103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22E-4B4E-B322-5C02D2D103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92.29</c:v>
                </c:pt>
                <c:pt idx="1">
                  <c:v>93.61</c:v>
                </c:pt>
                <c:pt idx="2">
                  <c:v>96.94</c:v>
                </c:pt>
                <c:pt idx="3">
                  <c:v>97.26</c:v>
                </c:pt>
                <c:pt idx="4">
                  <c:v>92.98</c:v>
                </c:pt>
              </c:numCache>
            </c:numRef>
          </c:val>
          <c:extLst>
            <c:ext xmlns:c16="http://schemas.microsoft.com/office/drawing/2014/chart" uri="{C3380CC4-5D6E-409C-BE32-E72D297353CC}">
              <c16:uniqueId val="{00000000-702E-4E4E-B50D-B2E9F957310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02E-4E4E-B50D-B2E9F957310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129.27000000000001</c:v>
                </c:pt>
                <c:pt idx="1">
                  <c:v>117.18</c:v>
                </c:pt>
                <c:pt idx="2">
                  <c:v>114.24</c:v>
                </c:pt>
                <c:pt idx="3">
                  <c:v>110.79</c:v>
                </c:pt>
                <c:pt idx="4">
                  <c:v>120.22</c:v>
                </c:pt>
              </c:numCache>
            </c:numRef>
          </c:val>
          <c:extLst>
            <c:ext xmlns:c16="http://schemas.microsoft.com/office/drawing/2014/chart" uri="{C3380CC4-5D6E-409C-BE32-E72D297353CC}">
              <c16:uniqueId val="{00000000-381E-4AC9-BF73-8AF943DCA3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81E-4AC9-BF73-8AF943DCA3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50.73</c:v>
                </c:pt>
                <c:pt idx="1">
                  <c:v>51.63</c:v>
                </c:pt>
                <c:pt idx="2">
                  <c:v>50.18</c:v>
                </c:pt>
                <c:pt idx="3">
                  <c:v>50.62</c:v>
                </c:pt>
                <c:pt idx="4">
                  <c:v>52.18</c:v>
                </c:pt>
              </c:numCache>
            </c:numRef>
          </c:val>
          <c:extLst>
            <c:ext xmlns:c16="http://schemas.microsoft.com/office/drawing/2014/chart" uri="{C3380CC4-5D6E-409C-BE32-E72D297353CC}">
              <c16:uniqueId val="{00000000-373E-4EA9-BBFD-02BD6C8E0F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73E-4EA9-BBFD-02BD6C8E0F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9.35</c:v>
                </c:pt>
                <c:pt idx="1">
                  <c:v>9.49</c:v>
                </c:pt>
                <c:pt idx="2">
                  <c:v>12.74</c:v>
                </c:pt>
                <c:pt idx="3">
                  <c:v>14.48</c:v>
                </c:pt>
                <c:pt idx="4">
                  <c:v>16.16</c:v>
                </c:pt>
              </c:numCache>
            </c:numRef>
          </c:val>
          <c:extLst>
            <c:ext xmlns:c16="http://schemas.microsoft.com/office/drawing/2014/chart" uri="{C3380CC4-5D6E-409C-BE32-E72D297353CC}">
              <c16:uniqueId val="{00000000-3181-4755-A39D-6B1467AF17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3181-4755-A39D-6B1467AF17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A-42D2-B9DC-10282C2418C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25A-42D2-B9DC-10282C2418C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433.65</c:v>
                </c:pt>
                <c:pt idx="1">
                  <c:v>455.05</c:v>
                </c:pt>
                <c:pt idx="2">
                  <c:v>370.59</c:v>
                </c:pt>
                <c:pt idx="3">
                  <c:v>403.67</c:v>
                </c:pt>
                <c:pt idx="4">
                  <c:v>583.88</c:v>
                </c:pt>
              </c:numCache>
            </c:numRef>
          </c:val>
          <c:extLst>
            <c:ext xmlns:c16="http://schemas.microsoft.com/office/drawing/2014/chart" uri="{C3380CC4-5D6E-409C-BE32-E72D297353CC}">
              <c16:uniqueId val="{00000000-D8A0-416F-9348-629B833AAF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8A0-416F-9348-629B833AAF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578.1</c:v>
                </c:pt>
                <c:pt idx="1">
                  <c:v>572.30999999999995</c:v>
                </c:pt>
                <c:pt idx="2">
                  <c:v>614.1</c:v>
                </c:pt>
                <c:pt idx="3">
                  <c:v>535.32000000000005</c:v>
                </c:pt>
                <c:pt idx="4">
                  <c:v>592.76</c:v>
                </c:pt>
              </c:numCache>
            </c:numRef>
          </c:val>
          <c:extLst>
            <c:ext xmlns:c16="http://schemas.microsoft.com/office/drawing/2014/chart" uri="{C3380CC4-5D6E-409C-BE32-E72D297353CC}">
              <c16:uniqueId val="{00000000-C2AE-45E5-BFB1-E5DF921967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2AE-45E5-BFB1-E5DF921967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107.96</c:v>
                </c:pt>
                <c:pt idx="1">
                  <c:v>102.26</c:v>
                </c:pt>
                <c:pt idx="2">
                  <c:v>86.94</c:v>
                </c:pt>
                <c:pt idx="3">
                  <c:v>94.28</c:v>
                </c:pt>
                <c:pt idx="4">
                  <c:v>82.36</c:v>
                </c:pt>
              </c:numCache>
            </c:numRef>
          </c:val>
          <c:extLst>
            <c:ext xmlns:c16="http://schemas.microsoft.com/office/drawing/2014/chart" uri="{C3380CC4-5D6E-409C-BE32-E72D297353CC}">
              <c16:uniqueId val="{00000000-4626-4044-A4EB-3BEA7EAE11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626-4044-A4EB-3BEA7EAE11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84.4</c:v>
                </c:pt>
                <c:pt idx="1">
                  <c:v>89.02</c:v>
                </c:pt>
                <c:pt idx="2">
                  <c:v>92.06</c:v>
                </c:pt>
                <c:pt idx="3">
                  <c:v>96.01</c:v>
                </c:pt>
                <c:pt idx="4">
                  <c:v>96.14</c:v>
                </c:pt>
              </c:numCache>
            </c:numRef>
          </c:val>
          <c:extLst>
            <c:ext xmlns:c16="http://schemas.microsoft.com/office/drawing/2014/chart" uri="{C3380CC4-5D6E-409C-BE32-E72D297353CC}">
              <c16:uniqueId val="{00000000-1568-431D-881A-292D2F804B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68-431D-881A-292D2F804B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開成町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18566</v>
      </c>
      <c r="AM8" s="45"/>
      <c r="AN8" s="45"/>
      <c r="AO8" s="45"/>
      <c r="AP8" s="45"/>
      <c r="AQ8" s="45"/>
      <c r="AR8" s="45"/>
      <c r="AS8" s="45"/>
      <c r="AT8" s="46">
        <f>データ!$S$6</f>
        <v>6.55</v>
      </c>
      <c r="AU8" s="47"/>
      <c r="AV8" s="47"/>
      <c r="AW8" s="47"/>
      <c r="AX8" s="47"/>
      <c r="AY8" s="47"/>
      <c r="AZ8" s="47"/>
      <c r="BA8" s="47"/>
      <c r="BB8" s="48">
        <f>データ!$T$6</f>
        <v>2834.5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70.78</v>
      </c>
      <c r="J10" s="47"/>
      <c r="K10" s="47"/>
      <c r="L10" s="47"/>
      <c r="M10" s="47"/>
      <c r="N10" s="47"/>
      <c r="O10" s="81"/>
      <c r="P10" s="48">
        <f>データ!$P$6</f>
        <v>99.94</v>
      </c>
      <c r="Q10" s="48"/>
      <c r="R10" s="48"/>
      <c r="S10" s="48"/>
      <c r="T10" s="48"/>
      <c r="U10" s="48"/>
      <c r="V10" s="48"/>
      <c r="W10" s="45">
        <f>データ!$Q$6</f>
        <v>1705</v>
      </c>
      <c r="X10" s="45"/>
      <c r="Y10" s="45"/>
      <c r="Z10" s="45"/>
      <c r="AA10" s="45"/>
      <c r="AB10" s="45"/>
      <c r="AC10" s="45"/>
      <c r="AD10" s="2"/>
      <c r="AE10" s="2"/>
      <c r="AF10" s="2"/>
      <c r="AG10" s="2"/>
      <c r="AH10" s="2"/>
      <c r="AI10" s="2"/>
      <c r="AJ10" s="2"/>
      <c r="AK10" s="2"/>
      <c r="AL10" s="45">
        <f>データ!$U$6</f>
        <v>18545</v>
      </c>
      <c r="AM10" s="45"/>
      <c r="AN10" s="45"/>
      <c r="AO10" s="45"/>
      <c r="AP10" s="45"/>
      <c r="AQ10" s="45"/>
      <c r="AR10" s="45"/>
      <c r="AS10" s="45"/>
      <c r="AT10" s="46">
        <f>データ!$V$6</f>
        <v>6.65</v>
      </c>
      <c r="AU10" s="47"/>
      <c r="AV10" s="47"/>
      <c r="AW10" s="47"/>
      <c r="AX10" s="47"/>
      <c r="AY10" s="47"/>
      <c r="AZ10" s="47"/>
      <c r="BA10" s="47"/>
      <c r="BB10" s="48">
        <f>データ!$W$6</f>
        <v>2788.72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HVrg76mdSTlf2CJ6y1dV39iuQwbeJ3mGzJ9dKcrQmNYXWsxPbdxAvCOvc+NpIm6CXZuWKx2NoB0RenV1FIqhQ==" saltValue="741WI+ZGF8xioaD07wBH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143669</v>
      </c>
      <c r="D6" s="20">
        <f t="shared" si="3"/>
        <v>46</v>
      </c>
      <c r="E6" s="20">
        <f t="shared" si="3"/>
        <v>1</v>
      </c>
      <c r="F6" s="20">
        <f t="shared" si="3"/>
        <v>0</v>
      </c>
      <c r="G6" s="20">
        <f t="shared" si="3"/>
        <v>1</v>
      </c>
      <c r="H6" s="20" t="str">
        <f t="shared" si="3"/>
        <v>神奈川県　開成町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70.78</v>
      </c>
      <c r="P6" s="21">
        <f t="shared" si="3"/>
        <v>99.94</v>
      </c>
      <c r="Q6" s="21">
        <f t="shared" si="3"/>
        <v>1705</v>
      </c>
      <c r="R6" s="21">
        <f t="shared" si="3"/>
        <v>18566</v>
      </c>
      <c r="S6" s="21">
        <f t="shared" si="3"/>
        <v>6.55</v>
      </c>
      <c r="T6" s="21">
        <f t="shared" si="3"/>
        <v>2834.5</v>
      </c>
      <c r="U6" s="21">
        <f t="shared" si="3"/>
        <v>18545</v>
      </c>
      <c r="V6" s="21">
        <f t="shared" si="3"/>
        <v>6.65</v>
      </c>
      <c r="W6" s="21">
        <f t="shared" si="3"/>
        <v>2788.72</v>
      </c>
      <c r="X6" s="22">
        <f>IF(X7="",NA(),X7)</f>
        <v>129.27000000000001</v>
      </c>
      <c r="Y6" s="22">
        <f t="shared" ref="Y6:AG6" si="4">IF(Y7="",NA(),Y7)</f>
        <v>117.18</v>
      </c>
      <c r="Z6" s="22">
        <f t="shared" si="4"/>
        <v>114.24</v>
      </c>
      <c r="AA6" s="22">
        <f t="shared" si="4"/>
        <v>110.79</v>
      </c>
      <c r="AB6" s="22">
        <f t="shared" si="4"/>
        <v>120.22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433.65</v>
      </c>
      <c r="AU6" s="22">
        <f t="shared" ref="AU6:BC6" si="6">IF(AU7="",NA(),AU7)</f>
        <v>455.05</v>
      </c>
      <c r="AV6" s="22">
        <f t="shared" si="6"/>
        <v>370.59</v>
      </c>
      <c r="AW6" s="22">
        <f t="shared" si="6"/>
        <v>403.67</v>
      </c>
      <c r="AX6" s="22">
        <f t="shared" si="6"/>
        <v>583.88</v>
      </c>
      <c r="AY6" s="22">
        <f t="shared" si="6"/>
        <v>369.69</v>
      </c>
      <c r="AZ6" s="22">
        <f t="shared" si="6"/>
        <v>379.08</v>
      </c>
      <c r="BA6" s="22">
        <f t="shared" si="6"/>
        <v>367.55</v>
      </c>
      <c r="BB6" s="22">
        <f t="shared" si="6"/>
        <v>378.56</v>
      </c>
      <c r="BC6" s="22">
        <f t="shared" si="6"/>
        <v>364.46</v>
      </c>
      <c r="BD6" s="21" t="str">
        <f>IF(BD7="","",IF(BD7="-","【-】","【"&amp;SUBSTITUTE(TEXT(BD7,"#,##0.00"),"-","△")&amp;"】"))</f>
        <v>【252.29】</v>
      </c>
      <c r="BE6" s="22">
        <f>IF(BE7="",NA(),BE7)</f>
        <v>578.1</v>
      </c>
      <c r="BF6" s="22">
        <f t="shared" ref="BF6:BN6" si="7">IF(BF7="",NA(),BF7)</f>
        <v>572.30999999999995</v>
      </c>
      <c r="BG6" s="22">
        <f t="shared" si="7"/>
        <v>614.1</v>
      </c>
      <c r="BH6" s="22">
        <f t="shared" si="7"/>
        <v>535.32000000000005</v>
      </c>
      <c r="BI6" s="22">
        <f t="shared" si="7"/>
        <v>592.76</v>
      </c>
      <c r="BJ6" s="22">
        <f t="shared" si="7"/>
        <v>402.99</v>
      </c>
      <c r="BK6" s="22">
        <f t="shared" si="7"/>
        <v>398.98</v>
      </c>
      <c r="BL6" s="22">
        <f t="shared" si="7"/>
        <v>418.68</v>
      </c>
      <c r="BM6" s="22">
        <f t="shared" si="7"/>
        <v>395.68</v>
      </c>
      <c r="BN6" s="22">
        <f t="shared" si="7"/>
        <v>403.72</v>
      </c>
      <c r="BO6" s="21" t="str">
        <f>IF(BO7="","",IF(BO7="-","【-】","【"&amp;SUBSTITUTE(TEXT(BO7,"#,##0.00"),"-","△")&amp;"】"))</f>
        <v>【268.07】</v>
      </c>
      <c r="BP6" s="22">
        <f>IF(BP7="",NA(),BP7)</f>
        <v>107.96</v>
      </c>
      <c r="BQ6" s="22">
        <f t="shared" ref="BQ6:BY6" si="8">IF(BQ7="",NA(),BQ7)</f>
        <v>102.26</v>
      </c>
      <c r="BR6" s="22">
        <f t="shared" si="8"/>
        <v>86.94</v>
      </c>
      <c r="BS6" s="22">
        <f t="shared" si="8"/>
        <v>94.28</v>
      </c>
      <c r="BT6" s="22">
        <f t="shared" si="8"/>
        <v>82.36</v>
      </c>
      <c r="BU6" s="22">
        <f t="shared" si="8"/>
        <v>98.66</v>
      </c>
      <c r="BV6" s="22">
        <f t="shared" si="8"/>
        <v>98.64</v>
      </c>
      <c r="BW6" s="22">
        <f t="shared" si="8"/>
        <v>94.78</v>
      </c>
      <c r="BX6" s="22">
        <f t="shared" si="8"/>
        <v>97.59</v>
      </c>
      <c r="BY6" s="22">
        <f t="shared" si="8"/>
        <v>92.17</v>
      </c>
      <c r="BZ6" s="21" t="str">
        <f>IF(BZ7="","",IF(BZ7="-","【-】","【"&amp;SUBSTITUTE(TEXT(BZ7,"#,##0.00"),"-","△")&amp;"】"))</f>
        <v>【97.47】</v>
      </c>
      <c r="CA6" s="22">
        <f>IF(CA7="",NA(),CA7)</f>
        <v>84.4</v>
      </c>
      <c r="CB6" s="22">
        <f t="shared" ref="CB6:CJ6" si="9">IF(CB7="",NA(),CB7)</f>
        <v>89.02</v>
      </c>
      <c r="CC6" s="22">
        <f t="shared" si="9"/>
        <v>92.06</v>
      </c>
      <c r="CD6" s="22">
        <f t="shared" si="9"/>
        <v>96.01</v>
      </c>
      <c r="CE6" s="22">
        <f t="shared" si="9"/>
        <v>96.14</v>
      </c>
      <c r="CF6" s="22">
        <f t="shared" si="9"/>
        <v>178.59</v>
      </c>
      <c r="CG6" s="22">
        <f t="shared" si="9"/>
        <v>178.92</v>
      </c>
      <c r="CH6" s="22">
        <f t="shared" si="9"/>
        <v>181.3</v>
      </c>
      <c r="CI6" s="22">
        <f t="shared" si="9"/>
        <v>181.71</v>
      </c>
      <c r="CJ6" s="22">
        <f t="shared" si="9"/>
        <v>188.51</v>
      </c>
      <c r="CK6" s="21" t="str">
        <f>IF(CK7="","",IF(CK7="-","【-】","【"&amp;SUBSTITUTE(TEXT(CK7,"#,##0.00"),"-","△")&amp;"】"))</f>
        <v>【174.75】</v>
      </c>
      <c r="CL6" s="22">
        <f>IF(CL7="",NA(),CL7)</f>
        <v>63.05</v>
      </c>
      <c r="CM6" s="22">
        <f t="shared" ref="CM6:CU6" si="10">IF(CM7="",NA(),CM7)</f>
        <v>61.78</v>
      </c>
      <c r="CN6" s="22">
        <f t="shared" si="10"/>
        <v>62.28</v>
      </c>
      <c r="CO6" s="22">
        <f t="shared" si="10"/>
        <v>61.67</v>
      </c>
      <c r="CP6" s="22">
        <f t="shared" si="10"/>
        <v>63.19</v>
      </c>
      <c r="CQ6" s="22">
        <f t="shared" si="10"/>
        <v>55.03</v>
      </c>
      <c r="CR6" s="22">
        <f t="shared" si="10"/>
        <v>55.14</v>
      </c>
      <c r="CS6" s="22">
        <f t="shared" si="10"/>
        <v>55.89</v>
      </c>
      <c r="CT6" s="22">
        <f t="shared" si="10"/>
        <v>55.72</v>
      </c>
      <c r="CU6" s="22">
        <f t="shared" si="10"/>
        <v>55.31</v>
      </c>
      <c r="CV6" s="21" t="str">
        <f>IF(CV7="","",IF(CV7="-","【-】","【"&amp;SUBSTITUTE(TEXT(CV7,"#,##0.00"),"-","△")&amp;"】"))</f>
        <v>【59.97】</v>
      </c>
      <c r="CW6" s="22">
        <f>IF(CW7="",NA(),CW7)</f>
        <v>92.29</v>
      </c>
      <c r="CX6" s="22">
        <f t="shared" ref="CX6:DF6" si="11">IF(CX7="",NA(),CX7)</f>
        <v>93.61</v>
      </c>
      <c r="CY6" s="22">
        <f t="shared" si="11"/>
        <v>96.94</v>
      </c>
      <c r="CZ6" s="22">
        <f t="shared" si="11"/>
        <v>97.26</v>
      </c>
      <c r="DA6" s="22">
        <f t="shared" si="11"/>
        <v>92.98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50.73</v>
      </c>
      <c r="DI6" s="22">
        <f t="shared" ref="DI6:DQ6" si="12">IF(DI7="",NA(),DI7)</f>
        <v>51.63</v>
      </c>
      <c r="DJ6" s="22">
        <f t="shared" si="12"/>
        <v>50.18</v>
      </c>
      <c r="DK6" s="22">
        <f t="shared" si="12"/>
        <v>50.62</v>
      </c>
      <c r="DL6" s="22">
        <f t="shared" si="12"/>
        <v>52.18</v>
      </c>
      <c r="DM6" s="22">
        <f t="shared" si="12"/>
        <v>48.87</v>
      </c>
      <c r="DN6" s="22">
        <f t="shared" si="12"/>
        <v>49.92</v>
      </c>
      <c r="DO6" s="22">
        <f t="shared" si="12"/>
        <v>50.63</v>
      </c>
      <c r="DP6" s="22">
        <f t="shared" si="12"/>
        <v>51.29</v>
      </c>
      <c r="DQ6" s="22">
        <f t="shared" si="12"/>
        <v>52.2</v>
      </c>
      <c r="DR6" s="21" t="str">
        <f>IF(DR7="","",IF(DR7="-","【-】","【"&amp;SUBSTITUTE(TEXT(DR7,"#,##0.00"),"-","△")&amp;"】"))</f>
        <v>【51.51】</v>
      </c>
      <c r="DS6" s="22">
        <f>IF(DS7="",NA(),DS7)</f>
        <v>9.35</v>
      </c>
      <c r="DT6" s="22">
        <f t="shared" ref="DT6:EB6" si="13">IF(DT7="",NA(),DT7)</f>
        <v>9.49</v>
      </c>
      <c r="DU6" s="22">
        <f t="shared" si="13"/>
        <v>12.74</v>
      </c>
      <c r="DV6" s="22">
        <f t="shared" si="13"/>
        <v>14.48</v>
      </c>
      <c r="DW6" s="22">
        <f t="shared" si="13"/>
        <v>16.16</v>
      </c>
      <c r="DX6" s="22">
        <f t="shared" si="13"/>
        <v>14.85</v>
      </c>
      <c r="DY6" s="22">
        <f t="shared" si="13"/>
        <v>16.88</v>
      </c>
      <c r="DZ6" s="22">
        <f t="shared" si="13"/>
        <v>18.28</v>
      </c>
      <c r="EA6" s="22">
        <f t="shared" si="13"/>
        <v>19.61</v>
      </c>
      <c r="EB6" s="22">
        <f t="shared" si="13"/>
        <v>20.73</v>
      </c>
      <c r="EC6" s="21" t="str">
        <f>IF(EC7="","",IF(EC7="-","【-】","【"&amp;SUBSTITUTE(TEXT(EC7,"#,##0.00"),"-","△")&amp;"】"))</f>
        <v>【23.75】</v>
      </c>
      <c r="ED6" s="22">
        <f>IF(ED7="",NA(),ED7)</f>
        <v>0.45</v>
      </c>
      <c r="EE6" s="22">
        <f t="shared" ref="EE6:EM6" si="14">IF(EE7="",NA(),EE7)</f>
        <v>0.62</v>
      </c>
      <c r="EF6" s="22">
        <f t="shared" si="14"/>
        <v>0.65</v>
      </c>
      <c r="EG6" s="22">
        <f t="shared" si="14"/>
        <v>0.56999999999999995</v>
      </c>
      <c r="EH6" s="22">
        <f t="shared" si="14"/>
        <v>0.15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143669</v>
      </c>
      <c r="D7" s="24">
        <v>46</v>
      </c>
      <c r="E7" s="24">
        <v>1</v>
      </c>
      <c r="F7" s="24">
        <v>0</v>
      </c>
      <c r="G7" s="24">
        <v>1</v>
      </c>
      <c r="H7" s="24" t="s">
        <v>93</v>
      </c>
      <c r="I7" s="24" t="s">
        <v>94</v>
      </c>
      <c r="J7" s="24" t="s">
        <v>95</v>
      </c>
      <c r="K7" s="24" t="s">
        <v>96</v>
      </c>
      <c r="L7" s="24" t="s">
        <v>97</v>
      </c>
      <c r="M7" s="24" t="s">
        <v>98</v>
      </c>
      <c r="N7" s="25" t="s">
        <v>99</v>
      </c>
      <c r="O7" s="25">
        <v>70.78</v>
      </c>
      <c r="P7" s="25">
        <v>99.94</v>
      </c>
      <c r="Q7" s="25">
        <v>1705</v>
      </c>
      <c r="R7" s="25">
        <v>18566</v>
      </c>
      <c r="S7" s="25">
        <v>6.55</v>
      </c>
      <c r="T7" s="25">
        <v>2834.5</v>
      </c>
      <c r="U7" s="25">
        <v>18545</v>
      </c>
      <c r="V7" s="25">
        <v>6.65</v>
      </c>
      <c r="W7" s="25">
        <v>2788.72</v>
      </c>
      <c r="X7" s="25">
        <v>129.27000000000001</v>
      </c>
      <c r="Y7" s="25">
        <v>117.18</v>
      </c>
      <c r="Z7" s="25">
        <v>114.24</v>
      </c>
      <c r="AA7" s="25">
        <v>110.79</v>
      </c>
      <c r="AB7" s="25">
        <v>120.22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433.65</v>
      </c>
      <c r="AU7" s="25">
        <v>455.05</v>
      </c>
      <c r="AV7" s="25">
        <v>370.59</v>
      </c>
      <c r="AW7" s="25">
        <v>403.67</v>
      </c>
      <c r="AX7" s="25">
        <v>583.88</v>
      </c>
      <c r="AY7" s="25">
        <v>369.69</v>
      </c>
      <c r="AZ7" s="25">
        <v>379.08</v>
      </c>
      <c r="BA7" s="25">
        <v>367.55</v>
      </c>
      <c r="BB7" s="25">
        <v>378.56</v>
      </c>
      <c r="BC7" s="25">
        <v>364.46</v>
      </c>
      <c r="BD7" s="25">
        <v>252.29</v>
      </c>
      <c r="BE7" s="25">
        <v>578.1</v>
      </c>
      <c r="BF7" s="25">
        <v>572.30999999999995</v>
      </c>
      <c r="BG7" s="25">
        <v>614.1</v>
      </c>
      <c r="BH7" s="25">
        <v>535.32000000000005</v>
      </c>
      <c r="BI7" s="25">
        <v>592.76</v>
      </c>
      <c r="BJ7" s="25">
        <v>402.99</v>
      </c>
      <c r="BK7" s="25">
        <v>398.98</v>
      </c>
      <c r="BL7" s="25">
        <v>418.68</v>
      </c>
      <c r="BM7" s="25">
        <v>395.68</v>
      </c>
      <c r="BN7" s="25">
        <v>403.72</v>
      </c>
      <c r="BO7" s="25">
        <v>268.07</v>
      </c>
      <c r="BP7" s="25">
        <v>107.96</v>
      </c>
      <c r="BQ7" s="25">
        <v>102.26</v>
      </c>
      <c r="BR7" s="25">
        <v>86.94</v>
      </c>
      <c r="BS7" s="25">
        <v>94.28</v>
      </c>
      <c r="BT7" s="25">
        <v>82.36</v>
      </c>
      <c r="BU7" s="25">
        <v>98.66</v>
      </c>
      <c r="BV7" s="25">
        <v>98.64</v>
      </c>
      <c r="BW7" s="25">
        <v>94.78</v>
      </c>
      <c r="BX7" s="25">
        <v>97.59</v>
      </c>
      <c r="BY7" s="25">
        <v>92.17</v>
      </c>
      <c r="BZ7" s="25">
        <v>97.47</v>
      </c>
      <c r="CA7" s="25">
        <v>84.4</v>
      </c>
      <c r="CB7" s="25">
        <v>89.02</v>
      </c>
      <c r="CC7" s="25">
        <v>92.06</v>
      </c>
      <c r="CD7" s="25">
        <v>96.01</v>
      </c>
      <c r="CE7" s="25">
        <v>96.14</v>
      </c>
      <c r="CF7" s="25">
        <v>178.59</v>
      </c>
      <c r="CG7" s="25">
        <v>178.92</v>
      </c>
      <c r="CH7" s="25">
        <v>181.3</v>
      </c>
      <c r="CI7" s="25">
        <v>181.71</v>
      </c>
      <c r="CJ7" s="25">
        <v>188.51</v>
      </c>
      <c r="CK7" s="25">
        <v>174.75</v>
      </c>
      <c r="CL7" s="25">
        <v>63.05</v>
      </c>
      <c r="CM7" s="25">
        <v>61.78</v>
      </c>
      <c r="CN7" s="25">
        <v>62.28</v>
      </c>
      <c r="CO7" s="25">
        <v>61.67</v>
      </c>
      <c r="CP7" s="25">
        <v>63.19</v>
      </c>
      <c r="CQ7" s="25">
        <v>55.03</v>
      </c>
      <c r="CR7" s="25">
        <v>55.14</v>
      </c>
      <c r="CS7" s="25">
        <v>55.89</v>
      </c>
      <c r="CT7" s="25">
        <v>55.72</v>
      </c>
      <c r="CU7" s="25">
        <v>55.31</v>
      </c>
      <c r="CV7" s="25">
        <v>59.97</v>
      </c>
      <c r="CW7" s="25">
        <v>92.29</v>
      </c>
      <c r="CX7" s="25">
        <v>93.61</v>
      </c>
      <c r="CY7" s="25">
        <v>96.94</v>
      </c>
      <c r="CZ7" s="25">
        <v>97.26</v>
      </c>
      <c r="DA7" s="25">
        <v>92.98</v>
      </c>
      <c r="DB7" s="25">
        <v>81.900000000000006</v>
      </c>
      <c r="DC7" s="25">
        <v>81.39</v>
      </c>
      <c r="DD7" s="25">
        <v>81.27</v>
      </c>
      <c r="DE7" s="25">
        <v>81.260000000000005</v>
      </c>
      <c r="DF7" s="25">
        <v>80.36</v>
      </c>
      <c r="DG7" s="25">
        <v>89.76</v>
      </c>
      <c r="DH7" s="25">
        <v>50.73</v>
      </c>
      <c r="DI7" s="25">
        <v>51.63</v>
      </c>
      <c r="DJ7" s="25">
        <v>50.18</v>
      </c>
      <c r="DK7" s="25">
        <v>50.62</v>
      </c>
      <c r="DL7" s="25">
        <v>52.18</v>
      </c>
      <c r="DM7" s="25">
        <v>48.87</v>
      </c>
      <c r="DN7" s="25">
        <v>49.92</v>
      </c>
      <c r="DO7" s="25">
        <v>50.63</v>
      </c>
      <c r="DP7" s="25">
        <v>51.29</v>
      </c>
      <c r="DQ7" s="25">
        <v>52.2</v>
      </c>
      <c r="DR7" s="25">
        <v>51.51</v>
      </c>
      <c r="DS7" s="25">
        <v>9.35</v>
      </c>
      <c r="DT7" s="25">
        <v>9.49</v>
      </c>
      <c r="DU7" s="25">
        <v>12.74</v>
      </c>
      <c r="DV7" s="25">
        <v>14.48</v>
      </c>
      <c r="DW7" s="25">
        <v>16.16</v>
      </c>
      <c r="DX7" s="25">
        <v>14.85</v>
      </c>
      <c r="DY7" s="25">
        <v>16.88</v>
      </c>
      <c r="DZ7" s="25">
        <v>18.28</v>
      </c>
      <c r="EA7" s="25">
        <v>19.61</v>
      </c>
      <c r="EB7" s="25">
        <v>20.73</v>
      </c>
      <c r="EC7" s="25">
        <v>23.75</v>
      </c>
      <c r="ED7" s="25">
        <v>0.45</v>
      </c>
      <c r="EE7" s="25">
        <v>0.62</v>
      </c>
      <c r="EF7" s="25">
        <v>0.65</v>
      </c>
      <c r="EG7" s="25">
        <v>0.56999999999999995</v>
      </c>
      <c r="EH7" s="25">
        <v>0.15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2024-01-30T06:31:09Z</cp:lastPrinted>
  <dcterms:created xsi:type="dcterms:W3CDTF">2023-12-05T00:52:23Z</dcterms:created>
  <dcterms:modified xsi:type="dcterms:W3CDTF">2024-02-27T04:23:51Z</dcterms:modified>
  <cp:category/>
</cp:coreProperties>
</file>