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2 愛川町★　水道、下水道\"/>
    </mc:Choice>
  </mc:AlternateContent>
  <workbookProtection workbookAlgorithmName="SHA-512" workbookHashValue="3ryye+a0FboHc3oSighbGcaVy3qN/NqAp3smWMiQGMzOayWUgQ7ulu68nvhEJUPqN9+t66NPQUV9JMxfNkVdwQ==" workbookSaltValue="fr16yziOslAKLe+qTg4SKg==" workbookSpinCount="100000" lockStructure="1"/>
  <bookViews>
    <workbookView xWindow="0" yWindow="0" windowWidth="23040" windowHeight="830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<sst xmlns="http://schemas.openxmlformats.org/spreadsheetml/2006/main" count="228" uniqueCount="114">
  <si>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</si>
  <si>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</si>
  <si>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</si>
  <si>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</si>
  <si>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</si>
  <si>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</si>
  <si>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</si>
  <si>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</si>
  <si>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</si>
  <si>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</si>
  <si>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</si>
  <si>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</si>
  <si>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</si>
  <si>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</si>
  <si>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</si>
  <si>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</si>
  <si>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</si>
  <si>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</si>
  <si>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</si>
  <si>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</si>
  <si>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</si>
  <si>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</si>
  <si>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</si>
  <si>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</si>
  <si>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</si>
  <si>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</si>
  <si>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</si>
  <si>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</si>
  <si>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</si>
  <si>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</si>
  <si>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</si>
  <si>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</si>
  <si>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</si>
  <si>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</si>
  <si>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</si>
  <si>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</si>
  <si>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</si>
  <si>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</si>
  <si>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</si>
  <si>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</si>
  <si>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</si>
  <si>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</si>
  <si>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</si>
  <si>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</si>
  <si>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</si>
  <si>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</si>
  <si>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</si>
  <si>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</si>
  <si>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</si>
  <si>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</si>
  <si>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</si>
  <si>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</si>
  <si>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</si>
  <si>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</si>
  <si>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</si>
  <si>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</si>
  <si>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</si>
  <si>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</si>
  <si>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</si>
  <si>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</si>
  <si>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</si>
  <si>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</si>
  <si>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</si>
  <si>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</si>
  <si>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</si>
  <si>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</si>
  <si>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</si>
  <si>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</si>
  <si>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</si>
  <si>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</si>
  <si>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</si>
  <si>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</si>
  <si>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</si>
  <si>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</si>
  <si>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</si>
  <si>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</si>
  <si>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</si>
  <si>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</si>
  <si>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</si>
  <si>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</si>
  <si>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</si>
  <si>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</si>
  <si>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</si>
  <si>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</si>
  <si>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</si>
  <si>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</si>
  <si>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</si>
  <si>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</si>
  <si>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</si>
  <si>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</si>
  <si>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</si>
  <si>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</si>
  <si>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</si>
  <si>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愛川町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</si>
  <si>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</si>
  <si>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</si>
  <si>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</si>
  <si>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</si>
  <si>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</si>
  <si>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</si>
  <si>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</si>
  <si>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</si>
  <si>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</si>
  <si>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</si>
  <si>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</si>
  <si>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</si>
  <si>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</si>
  <si>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</si>
  <si>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</si>
  <si>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</si>
  <si>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</si>
  <si>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経常収支比率が平均値を100％を超えていますが、経営状況は厳しい状況にあり、平成10年から据え置いている料金について見直しを検討する必要があります。
　有形固定資産減価償却率は平均値より低く資産の老朽化は進んでいませんが、管路については経年化率が急速に上昇しております。
　こうしたことから、基幹浄水場である戸倉浄水場の浸水対策工事が完了後には、管路更新率を上昇させていくことを目指していきます。　　　　　　　　　　　</t>
    <rPh sb="1" eb="3">
      <t>ケイジョウ</t>
    </rPh>
    <rPh sb="3" eb="5">
      <t>シュウシ</t>
    </rPh>
    <rPh sb="5" eb="6">
      <t>ヒ</t>
    </rPh>
    <rPh sb="17" eb="18">
      <t>コ</t>
    </rPh>
    <rPh sb="25" eb="27">
      <t>ケイエイ</t>
    </rPh>
    <rPh sb="27" eb="29">
      <t>ジョウキョウ</t>
    </rPh>
    <rPh sb="30" eb="31">
      <t>キビ</t>
    </rPh>
    <rPh sb="33" eb="35">
      <t>ジョウキョウ</t>
    </rPh>
    <rPh sb="39" eb="41">
      <t>ヘイセイ</t>
    </rPh>
    <rPh sb="43" eb="44">
      <t>ネン</t>
    </rPh>
    <rPh sb="46" eb="47">
      <t>ス</t>
    </rPh>
    <rPh sb="48" eb="49">
      <t>オ</t>
    </rPh>
    <rPh sb="53" eb="55">
      <t>リョウキン</t>
    </rPh>
    <rPh sb="59" eb="61">
      <t>ミナオ</t>
    </rPh>
    <rPh sb="63" eb="65">
      <t>ケントウ</t>
    </rPh>
    <rPh sb="67" eb="69">
      <t>ヒツヨウ</t>
    </rPh>
    <rPh sb="77" eb="79">
      <t>ユウケイ</t>
    </rPh>
    <rPh sb="79" eb="81">
      <t>コテイ</t>
    </rPh>
    <rPh sb="81" eb="83">
      <t>シサン</t>
    </rPh>
    <rPh sb="83" eb="85">
      <t>ゲンカ</t>
    </rPh>
    <rPh sb="85" eb="87">
      <t>ショウキャク</t>
    </rPh>
    <rPh sb="87" eb="88">
      <t>リツ</t>
    </rPh>
    <rPh sb="89" eb="92">
      <t>ヘイキンチ</t>
    </rPh>
    <rPh sb="94" eb="95">
      <t>ヒク</t>
    </rPh>
    <rPh sb="96" eb="98">
      <t>シサン</t>
    </rPh>
    <rPh sb="99" eb="102">
      <t>ロウキュウカ</t>
    </rPh>
    <rPh sb="103" eb="104">
      <t>スス</t>
    </rPh>
    <rPh sb="112" eb="114">
      <t>カンロ</t>
    </rPh>
    <rPh sb="119" eb="122">
      <t>ケイネンカ</t>
    </rPh>
    <rPh sb="122" eb="123">
      <t>リツ</t>
    </rPh>
    <rPh sb="124" eb="126">
      <t>キュウソク</t>
    </rPh>
    <rPh sb="127" eb="129">
      <t>ジョウショウ</t>
    </rPh>
    <rPh sb="147" eb="149">
      <t>キカン</t>
    </rPh>
    <rPh sb="149" eb="152">
      <t>ジョウスイジョウ</t>
    </rPh>
    <rPh sb="155" eb="157">
      <t>トクラ</t>
    </rPh>
    <rPh sb="157" eb="160">
      <t>ジョウスイジョウ</t>
    </rPh>
    <rPh sb="161" eb="163">
      <t>シンスイ</t>
    </rPh>
    <rPh sb="163" eb="165">
      <t>タイサク</t>
    </rPh>
    <rPh sb="165" eb="167">
      <t>コウジ</t>
    </rPh>
    <rPh sb="168" eb="170">
      <t>カンリョウ</t>
    </rPh>
    <rPh sb="170" eb="171">
      <t>ゴ</t>
    </rPh>
    <rPh sb="174" eb="176">
      <t>カンロ</t>
    </rPh>
    <rPh sb="176" eb="178">
      <t>コウシン</t>
    </rPh>
    <rPh sb="178" eb="179">
      <t>リツ</t>
    </rPh>
    <rPh sb="180" eb="182">
      <t>ジョウショウ</t>
    </rPh>
    <rPh sb="190" eb="192">
      <t>メザ</t>
    </rPh>
    <phoneticPr fontId="4"/>
  </si>
  <si>
    <t xml:space="preserve">　経常収支比率は平均値を下回りましたが、100％を上回っております。
　料金回収率は、昨年度に引き続き100％を下回っているものの平均値は上回りました、　　　　　　　　　　　　　　　　　　　　　　　　　　　　　　　　　　　
　給水原価は、設備整備や更新に伴い減価償却費が増加しているものの、平均値を下回っています。　　　　　　　
　企業債残高対給水収益比率は、近年の設備投資費用として借入れた企業債の増加と給水収益の減少により上昇しつつありますが、平均値を下回っております。
　施設利用率は、平均値を下回り50％以下となっております。今後の設備投資や更新などにつきましては、適正な規模を検討しつつ、設備の整理縮小も含めて検討する必要があります。　　　　　　　　　　　　　　　　　　　　　　
　有収率は、平均値を上回るものの、毎年減少しており、引き続き漏水調査等を行い有収率の向上に努めます。
</t>
    <rPh sb="8" eb="10">
      <t>ヘイキン</t>
    </rPh>
    <rPh sb="10" eb="11">
      <t>アタイ</t>
    </rPh>
    <rPh sb="12" eb="14">
      <t>シタマワ</t>
    </rPh>
    <rPh sb="25" eb="27">
      <t>ウワマワ</t>
    </rPh>
    <rPh sb="34" eb="36">
      <t>リョウキン</t>
    </rPh>
    <rPh sb="36" eb="38">
      <t>カイシュウ</t>
    </rPh>
    <rPh sb="38" eb="39">
      <t>リツ</t>
    </rPh>
    <rPh sb="45" eb="46">
      <t>ヒ</t>
    </rPh>
    <rPh sb="47" eb="48">
      <t>ツヅ</t>
    </rPh>
    <rPh sb="54" eb="56">
      <t>シタマワ</t>
    </rPh>
    <rPh sb="67" eb="69">
      <t>ウワマワ</t>
    </rPh>
    <rPh sb="127" eb="128">
      <t>トモナ</t>
    </rPh>
    <rPh sb="145" eb="147">
      <t>ヘイキン</t>
    </rPh>
    <rPh sb="147" eb="148">
      <t>チ</t>
    </rPh>
    <rPh sb="149" eb="151">
      <t>シタマワ</t>
    </rPh>
    <rPh sb="237" eb="239">
      <t>シセツ</t>
    </rPh>
    <rPh sb="244" eb="247">
      <t>ヘイキンチ</t>
    </rPh>
    <rPh sb="250" eb="251">
      <t>シタ</t>
    </rPh>
    <rPh sb="254" eb="256">
      <t>イカ</t>
    </rPh>
    <rPh sb="362" eb="364">
      <t>ゲンショウ</t>
    </rPh>
    <rPh sb="369" eb="370">
      <t>ヒ</t>
    </rPh>
    <rPh sb="371" eb="372">
      <t>ツヅ</t>
    </rPh>
    <rPh sb="373" eb="375">
      <t>ロウスイ</t>
    </rPh>
    <rPh sb="375" eb="377">
      <t>チョウサ</t>
    </rPh>
    <rPh sb="377" eb="378">
      <t>トウ</t>
    </rPh>
    <rPh sb="379" eb="380">
      <t>オコナ</t>
    </rPh>
    <rPh sb="381" eb="384">
      <t>ユウシュウリツ</t>
    </rPh>
    <rPh sb="385" eb="387">
      <t>コウジョウ</t>
    </rPh>
    <rPh sb="388" eb="389">
      <t>ツト</t>
    </rPh>
    <phoneticPr fontId="4"/>
  </si>
  <si>
    <t>　有形固定資産減価償却率は、平均値より低い数値になっております。老朽化の進行が現時点では緩やかになっていると分析されますが、今後は老朽化が急速に進むと考えられます。　
　管路経年化率は、上昇し平均値を上回りました。
　管路更新率は、平均値を上回っておりますが１％を下回っており、高い水準にはありません。基幹浄水場である戸倉浄水場の浸水対策工事などにも費用が必要となっていることから低い数値となっています。　
　</t>
    <rPh sb="85" eb="87">
      <t>カンロ</t>
    </rPh>
    <rPh sb="87" eb="90">
      <t>ケイネンカ</t>
    </rPh>
    <rPh sb="90" eb="91">
      <t>リツ</t>
    </rPh>
    <rPh sb="93" eb="95">
      <t>ジョウショウ</t>
    </rPh>
    <rPh sb="96" eb="99">
      <t>ヘイキンチ</t>
    </rPh>
    <rPh sb="100" eb="102">
      <t>ウワマワ</t>
    </rPh>
    <rPh sb="109" eb="111">
      <t>カンロ</t>
    </rPh>
    <rPh sb="111" eb="113">
      <t>コウシン</t>
    </rPh>
    <rPh sb="113" eb="114">
      <t>リツ</t>
    </rPh>
    <rPh sb="116" eb="119">
      <t>ヘイキンチ</t>
    </rPh>
    <rPh sb="120" eb="122">
      <t>ウワマワ</t>
    </rPh>
    <rPh sb="132" eb="134">
      <t>シタマワ</t>
    </rPh>
    <rPh sb="139" eb="140">
      <t>タカ</t>
    </rPh>
    <rPh sb="141" eb="143">
      <t>スイジュン</t>
    </rPh>
    <rPh sb="151" eb="153">
      <t>キカン</t>
    </rPh>
    <rPh sb="153" eb="156">
      <t>ジョウスイジョウ</t>
    </rPh>
    <rPh sb="159" eb="161">
      <t>トクラ</t>
    </rPh>
    <rPh sb="161" eb="164">
      <t>ジョウスイジョウ</t>
    </rPh>
    <rPh sb="165" eb="167">
      <t>シンスイ</t>
    </rPh>
    <rPh sb="167" eb="169">
      <t>タイサク</t>
    </rPh>
    <rPh sb="169" eb="171">
      <t>コウジ</t>
    </rPh>
    <rPh sb="175" eb="177">
      <t>ヒヨウ</t>
    </rPh>
    <rPh sb="178" eb="180">
      <t>ヒツヨウ</t>
    </rPh>
    <rPh sb="190" eb="191">
      <t>ヒク</t>
    </rPh>
    <rPh sb="192" eb="194">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</si>
</sst>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0.4</c:v>
                </c:pt>
                <c:pt idx="2">
                  <c:v>0.71</c:v>
                </c:pt>
                <c:pt idx="3">
                  <c:v>0.59</c:v>
                </c:pt>
                <c:pt idx="4">
                  <c:v>0.61</c:v>
                </c:pt>
              </c:numCache>
            </c:numRef>
          </c:val>
          <c:extLst>
            <c:ext xmlns:c16="http://schemas.microsoft.com/office/drawing/2014/chart" uri="{C3380CC4-5D6E-409C-BE32-E72D297353CC}">
              <c16:uniqueId val="{00000000-0966-48D4-9C35-F91C1723F1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0966-48D4-9C35-F91C1723F1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46.15</c:v>
                </c:pt>
                <c:pt idx="1">
                  <c:v>45.39</c:v>
                </c:pt>
                <c:pt idx="2">
                  <c:v>46.42</c:v>
                </c:pt>
                <c:pt idx="3">
                  <c:v>46.31</c:v>
                </c:pt>
                <c:pt idx="4">
                  <c:v>45.53</c:v>
                </c:pt>
              </c:numCache>
            </c:numRef>
          </c:val>
          <c:extLst>
            <c:ext xmlns:c16="http://schemas.microsoft.com/office/drawing/2014/chart" uri="{C3380CC4-5D6E-409C-BE32-E72D297353CC}">
              <c16:uniqueId val="{00000000-F0A4-4B2D-8497-2AEDF715E7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0A4-4B2D-8497-2AEDF715E7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91.81</c:v>
                </c:pt>
                <c:pt idx="1">
                  <c:v>91.09</c:v>
                </c:pt>
                <c:pt idx="2">
                  <c:v>90.15</c:v>
                </c:pt>
                <c:pt idx="3">
                  <c:v>89.79</c:v>
                </c:pt>
                <c:pt idx="4">
                  <c:v>89.72</c:v>
                </c:pt>
              </c:numCache>
            </c:numRef>
          </c:val>
          <c:extLst>
            <c:ext xmlns:c16="http://schemas.microsoft.com/office/drawing/2014/chart" uri="{C3380CC4-5D6E-409C-BE32-E72D297353CC}">
              <c16:uniqueId val="{00000000-2DBF-4DC5-8C7B-FF1D741DC0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DBF-4DC5-8C7B-FF1D741DC0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108.12</c:v>
                </c:pt>
                <c:pt idx="1">
                  <c:v>107.32</c:v>
                </c:pt>
                <c:pt idx="2">
                  <c:v>109.43</c:v>
                </c:pt>
                <c:pt idx="3">
                  <c:v>105.85</c:v>
                </c:pt>
                <c:pt idx="4">
                  <c:v>100.62</c:v>
                </c:pt>
              </c:numCache>
            </c:numRef>
          </c:val>
          <c:extLst>
            <c:ext xmlns:c16="http://schemas.microsoft.com/office/drawing/2014/chart" uri="{C3380CC4-5D6E-409C-BE32-E72D297353CC}">
              <c16:uniqueId val="{00000000-D0BA-46B5-AEF6-D6BF878EA6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0BA-46B5-AEF6-D6BF878EA6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44.47</c:v>
                </c:pt>
                <c:pt idx="1">
                  <c:v>46</c:v>
                </c:pt>
                <c:pt idx="2">
                  <c:v>46.88</c:v>
                </c:pt>
                <c:pt idx="3">
                  <c:v>47.63</c:v>
                </c:pt>
                <c:pt idx="4">
                  <c:v>48.15</c:v>
                </c:pt>
              </c:numCache>
            </c:numRef>
          </c:val>
          <c:extLst>
            <c:ext xmlns:c16="http://schemas.microsoft.com/office/drawing/2014/chart" uri="{C3380CC4-5D6E-409C-BE32-E72D297353CC}">
              <c16:uniqueId val="{00000000-CE26-4935-9034-ADB30FA08C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CE26-4935-9034-ADB30FA08C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9.25</c:v>
                </c:pt>
                <c:pt idx="1">
                  <c:v>11.67</c:v>
                </c:pt>
                <c:pt idx="2">
                  <c:v>18.670000000000002</c:v>
                </c:pt>
                <c:pt idx="3">
                  <c:v>21.43</c:v>
                </c:pt>
                <c:pt idx="4">
                  <c:v>22.74</c:v>
                </c:pt>
              </c:numCache>
            </c:numRef>
          </c:val>
          <c:extLst>
            <c:ext xmlns:c16="http://schemas.microsoft.com/office/drawing/2014/chart" uri="{C3380CC4-5D6E-409C-BE32-E72D297353CC}">
              <c16:uniqueId val="{00000000-86BE-4C68-99E3-00DD3907E3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6BE-4C68-99E3-00DD3907E3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B-451A-8339-9EC8A4C5AC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D0B-451A-8339-9EC8A4C5AC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167.91</c:v>
                </c:pt>
                <c:pt idx="1">
                  <c:v>171.11</c:v>
                </c:pt>
                <c:pt idx="2">
                  <c:v>216.79</c:v>
                </c:pt>
                <c:pt idx="3">
                  <c:v>229.99</c:v>
                </c:pt>
                <c:pt idx="4">
                  <c:v>242.3</c:v>
                </c:pt>
              </c:numCache>
            </c:numRef>
          </c:val>
          <c:extLst>
            <c:ext xmlns:c16="http://schemas.microsoft.com/office/drawing/2014/chart" uri="{C3380CC4-5D6E-409C-BE32-E72D297353CC}">
              <c16:uniqueId val="{00000000-443B-4AFD-B656-AD0745D4AB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43B-4AFD-B656-AD0745D4AB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336.53</c:v>
                </c:pt>
                <c:pt idx="1">
                  <c:v>342.64</c:v>
                </c:pt>
                <c:pt idx="2">
                  <c:v>362.99</c:v>
                </c:pt>
                <c:pt idx="3">
                  <c:v>351.4</c:v>
                </c:pt>
                <c:pt idx="4">
                  <c:v>381.07</c:v>
                </c:pt>
              </c:numCache>
            </c:numRef>
          </c:val>
          <c:extLst>
            <c:ext xmlns:c16="http://schemas.microsoft.com/office/drawing/2014/chart" uri="{C3380CC4-5D6E-409C-BE32-E72D297353CC}">
              <c16:uniqueId val="{00000000-5A7F-4331-B9D2-A270BA2A5F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5A7F-4331-B9D2-A270BA2A5F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101.17</c:v>
                </c:pt>
                <c:pt idx="1">
                  <c:v>98.97</c:v>
                </c:pt>
                <c:pt idx="2">
                  <c:v>95.23</c:v>
                </c:pt>
                <c:pt idx="3">
                  <c:v>98.31</c:v>
                </c:pt>
                <c:pt idx="4">
                  <c:v>93.13</c:v>
                </c:pt>
              </c:numCache>
            </c:numRef>
          </c:val>
          <c:extLst>
            <c:ext xmlns:c16="http://schemas.microsoft.com/office/drawing/2014/chart" uri="{C3380CC4-5D6E-409C-BE32-E72D297353CC}">
              <c16:uniqueId val="{00000000-84D4-4F34-A7D7-D4730CDE1A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4D4-4F34-A7D7-D4730CDE1A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149.19</c:v>
                </c:pt>
                <c:pt idx="1">
                  <c:v>151.72</c:v>
                </c:pt>
                <c:pt idx="2">
                  <c:v>147.13999999999999</c:v>
                </c:pt>
                <c:pt idx="3">
                  <c:v>152.4</c:v>
                </c:pt>
                <c:pt idx="4">
                  <c:v>164.33</c:v>
                </c:pt>
              </c:numCache>
            </c:numRef>
          </c:val>
          <c:extLst>
            <c:ext xmlns:c16="http://schemas.microsoft.com/office/drawing/2014/chart" uri="{C3380CC4-5D6E-409C-BE32-E72D297353CC}">
              <c16:uniqueId val="{00000000-18E9-4E9C-ACA7-97A208BE3C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8E9-4E9C-ACA7-97A208BE3C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3"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神奈川県　愛川町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39601</v>
      </c>
      <c r="AM8" s="66"/>
      <c r="AN8" s="66"/>
      <c r="AO8" s="66"/>
      <c r="AP8" s="66"/>
      <c r="AQ8" s="66"/>
      <c r="AR8" s="66"/>
      <c r="AS8" s="66"/>
      <c r="AT8" s="37">
        <f>データ!$S$6</f>
        <v>34.28</v>
      </c>
      <c r="AU8" s="38"/>
      <c r="AV8" s="38"/>
      <c r="AW8" s="38"/>
      <c r="AX8" s="38"/>
      <c r="AY8" s="38"/>
      <c r="AZ8" s="38"/>
      <c r="BA8" s="38"/>
      <c r="BB8" s="55">
        <f>データ!$T$6</f>
        <v>1155.22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73.150000000000006</v>
      </c>
      <c r="J10" s="38"/>
      <c r="K10" s="38"/>
      <c r="L10" s="38"/>
      <c r="M10" s="38"/>
      <c r="N10" s="38"/>
      <c r="O10" s="65"/>
      <c r="P10" s="55">
        <f>データ!$P$6</f>
        <v>68.14</v>
      </c>
      <c r="Q10" s="55"/>
      <c r="R10" s="55"/>
      <c r="S10" s="55"/>
      <c r="T10" s="55"/>
      <c r="U10" s="55"/>
      <c r="V10" s="55"/>
      <c r="W10" s="66">
        <f>データ!$Q$6</f>
        <v>2070</v>
      </c>
      <c r="X10" s="66"/>
      <c r="Y10" s="66"/>
      <c r="Z10" s="66"/>
      <c r="AA10" s="66"/>
      <c r="AB10" s="66"/>
      <c r="AC10" s="66"/>
      <c r="AD10" s="2"/>
      <c r="AE10" s="2"/>
      <c r="AF10" s="2"/>
      <c r="AG10" s="2"/>
      <c r="AH10" s="2"/>
      <c r="AI10" s="2"/>
      <c r="AJ10" s="2"/>
      <c r="AK10" s="2"/>
      <c r="AL10" s="66">
        <f>データ!$U$6</f>
        <v>26964</v>
      </c>
      <c r="AM10" s="66"/>
      <c r="AN10" s="66"/>
      <c r="AO10" s="66"/>
      <c r="AP10" s="66"/>
      <c r="AQ10" s="66"/>
      <c r="AR10" s="66"/>
      <c r="AS10" s="66"/>
      <c r="AT10" s="37">
        <f>データ!$V$6</f>
        <v>30</v>
      </c>
      <c r="AU10" s="38"/>
      <c r="AV10" s="38"/>
      <c r="AW10" s="38"/>
      <c r="AX10" s="38"/>
      <c r="AY10" s="38"/>
      <c r="AZ10" s="38"/>
      <c r="BA10" s="38"/>
      <c r="BB10" s="55">
        <f>データ!$W$6</f>
        <v>898.8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m3th+e2I0bB/AP2Cc5OAgZvhTchMiLnc8UWNptCDhHmMYXXH3VaB6uld996Xd1JlQExYhrcI3I8MRjfbwabEg==" saltValue="RWrKXPp7+EifFK/eO5F3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144011</v>
      </c>
      <c r="D6" s="20">
        <f t="shared" si="3"/>
        <v>46</v>
      </c>
      <c r="E6" s="20">
        <f t="shared" si="3"/>
        <v>1</v>
      </c>
      <c r="F6" s="20">
        <f t="shared" si="3"/>
        <v>0</v>
      </c>
      <c r="G6" s="20">
        <f t="shared" si="3"/>
        <v>1</v>
      </c>
      <c r="H6" s="20" t="str">
        <f t="shared" si="3"/>
        <v>神奈川県　愛川町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73.150000000000006</v>
      </c>
      <c r="P6" s="21">
        <f t="shared" si="3"/>
        <v>68.14</v>
      </c>
      <c r="Q6" s="21">
        <f t="shared" si="3"/>
        <v>2070</v>
      </c>
      <c r="R6" s="21">
        <f t="shared" si="3"/>
        <v>39601</v>
      </c>
      <c r="S6" s="21">
        <f t="shared" si="3"/>
        <v>34.28</v>
      </c>
      <c r="T6" s="21">
        <f t="shared" si="3"/>
        <v>1155.22</v>
      </c>
      <c r="U6" s="21">
        <f t="shared" si="3"/>
        <v>26964</v>
      </c>
      <c r="V6" s="21">
        <f t="shared" si="3"/>
        <v>30</v>
      </c>
      <c r="W6" s="21">
        <f t="shared" si="3"/>
        <v>898.8</v>
      </c>
      <c r="X6" s="22">
        <f>IF(X7="",NA(),X7)</f>
        <v>108.12</v>
      </c>
      <c r="Y6" s="22">
        <f t="shared" ref="Y6:AG6" si="4">IF(Y7="",NA(),Y7)</f>
        <v>107.32</v>
      </c>
      <c r="Z6" s="22">
        <f t="shared" si="4"/>
        <v>109.43</v>
      </c>
      <c r="AA6" s="22">
        <f t="shared" si="4"/>
        <v>105.85</v>
      </c>
      <c r="AB6" s="22">
        <f t="shared" si="4"/>
        <v>100.62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167.91</v>
      </c>
      <c r="AU6" s="22">
        <f t="shared" ref="AU6:BC6" si="6">IF(AU7="",NA(),AU7)</f>
        <v>171.11</v>
      </c>
      <c r="AV6" s="22">
        <f t="shared" si="6"/>
        <v>216.79</v>
      </c>
      <c r="AW6" s="22">
        <f t="shared" si="6"/>
        <v>229.99</v>
      </c>
      <c r="AX6" s="22">
        <f t="shared" si="6"/>
        <v>242.3</v>
      </c>
      <c r="AY6" s="22">
        <f t="shared" si="6"/>
        <v>369.69</v>
      </c>
      <c r="AZ6" s="22">
        <f t="shared" si="6"/>
        <v>379.08</v>
      </c>
      <c r="BA6" s="22">
        <f t="shared" si="6"/>
        <v>367.55</v>
      </c>
      <c r="BB6" s="22">
        <f t="shared" si="6"/>
        <v>378.56</v>
      </c>
      <c r="BC6" s="22">
        <f t="shared" si="6"/>
        <v>364.46</v>
      </c>
      <c r="BD6" s="21" t="str">
        <f>IF(BD7="","",IF(BD7="-","【-】","【"&amp;SUBSTITUTE(TEXT(BD7,"#,##0.00"),"-","△")&amp;"】"))</f>
        <v>【252.29】</v>
      </c>
      <c r="BE6" s="22">
        <f>IF(BE7="",NA(),BE7)</f>
        <v>336.53</v>
      </c>
      <c r="BF6" s="22">
        <f t="shared" ref="BF6:BN6" si="7">IF(BF7="",NA(),BF7)</f>
        <v>342.64</v>
      </c>
      <c r="BG6" s="22">
        <f t="shared" si="7"/>
        <v>362.99</v>
      </c>
      <c r="BH6" s="22">
        <f t="shared" si="7"/>
        <v>351.4</v>
      </c>
      <c r="BI6" s="22">
        <f t="shared" si="7"/>
        <v>381.07</v>
      </c>
      <c r="BJ6" s="22">
        <f t="shared" si="7"/>
        <v>402.99</v>
      </c>
      <c r="BK6" s="22">
        <f t="shared" si="7"/>
        <v>398.98</v>
      </c>
      <c r="BL6" s="22">
        <f t="shared" si="7"/>
        <v>418.68</v>
      </c>
      <c r="BM6" s="22">
        <f t="shared" si="7"/>
        <v>395.68</v>
      </c>
      <c r="BN6" s="22">
        <f t="shared" si="7"/>
        <v>403.72</v>
      </c>
      <c r="BO6" s="21" t="str">
        <f>IF(BO7="","",IF(BO7="-","【-】","【"&amp;SUBSTITUTE(TEXT(BO7,"#,##0.00"),"-","△")&amp;"】"))</f>
        <v>【268.07】</v>
      </c>
      <c r="BP6" s="22">
        <f>IF(BP7="",NA(),BP7)</f>
        <v>101.17</v>
      </c>
      <c r="BQ6" s="22">
        <f t="shared" ref="BQ6:BY6" si="8">IF(BQ7="",NA(),BQ7)</f>
        <v>98.97</v>
      </c>
      <c r="BR6" s="22">
        <f t="shared" si="8"/>
        <v>95.23</v>
      </c>
      <c r="BS6" s="22">
        <f t="shared" si="8"/>
        <v>98.31</v>
      </c>
      <c r="BT6" s="22">
        <f t="shared" si="8"/>
        <v>93.13</v>
      </c>
      <c r="BU6" s="22">
        <f t="shared" si="8"/>
        <v>98.66</v>
      </c>
      <c r="BV6" s="22">
        <f t="shared" si="8"/>
        <v>98.64</v>
      </c>
      <c r="BW6" s="22">
        <f t="shared" si="8"/>
        <v>94.78</v>
      </c>
      <c r="BX6" s="22">
        <f t="shared" si="8"/>
        <v>97.59</v>
      </c>
      <c r="BY6" s="22">
        <f t="shared" si="8"/>
        <v>92.17</v>
      </c>
      <c r="BZ6" s="21" t="str">
        <f>IF(BZ7="","",IF(BZ7="-","【-】","【"&amp;SUBSTITUTE(TEXT(BZ7,"#,##0.00"),"-","△")&amp;"】"))</f>
        <v>【97.47】</v>
      </c>
      <c r="CA6" s="22">
        <f>IF(CA7="",NA(),CA7)</f>
        <v>149.19</v>
      </c>
      <c r="CB6" s="22">
        <f t="shared" ref="CB6:CJ6" si="9">IF(CB7="",NA(),CB7)</f>
        <v>151.72</v>
      </c>
      <c r="CC6" s="22">
        <f t="shared" si="9"/>
        <v>147.13999999999999</v>
      </c>
      <c r="CD6" s="22">
        <f t="shared" si="9"/>
        <v>152.4</v>
      </c>
      <c r="CE6" s="22">
        <f t="shared" si="9"/>
        <v>164.33</v>
      </c>
      <c r="CF6" s="22">
        <f t="shared" si="9"/>
        <v>178.59</v>
      </c>
      <c r="CG6" s="22">
        <f t="shared" si="9"/>
        <v>178.92</v>
      </c>
      <c r="CH6" s="22">
        <f t="shared" si="9"/>
        <v>181.3</v>
      </c>
      <c r="CI6" s="22">
        <f t="shared" si="9"/>
        <v>181.71</v>
      </c>
      <c r="CJ6" s="22">
        <f t="shared" si="9"/>
        <v>188.51</v>
      </c>
      <c r="CK6" s="21" t="str">
        <f>IF(CK7="","",IF(CK7="-","【-】","【"&amp;SUBSTITUTE(TEXT(CK7,"#,##0.00"),"-","△")&amp;"】"))</f>
        <v>【174.75】</v>
      </c>
      <c r="CL6" s="22">
        <f>IF(CL7="",NA(),CL7)</f>
        <v>46.15</v>
      </c>
      <c r="CM6" s="22">
        <f t="shared" ref="CM6:CU6" si="10">IF(CM7="",NA(),CM7)</f>
        <v>45.39</v>
      </c>
      <c r="CN6" s="22">
        <f t="shared" si="10"/>
        <v>46.42</v>
      </c>
      <c r="CO6" s="22">
        <f t="shared" si="10"/>
        <v>46.31</v>
      </c>
      <c r="CP6" s="22">
        <f t="shared" si="10"/>
        <v>45.53</v>
      </c>
      <c r="CQ6" s="22">
        <f t="shared" si="10"/>
        <v>55.03</v>
      </c>
      <c r="CR6" s="22">
        <f t="shared" si="10"/>
        <v>55.14</v>
      </c>
      <c r="CS6" s="22">
        <f t="shared" si="10"/>
        <v>55.89</v>
      </c>
      <c r="CT6" s="22">
        <f t="shared" si="10"/>
        <v>55.72</v>
      </c>
      <c r="CU6" s="22">
        <f t="shared" si="10"/>
        <v>55.31</v>
      </c>
      <c r="CV6" s="21" t="str">
        <f>IF(CV7="","",IF(CV7="-","【-】","【"&amp;SUBSTITUTE(TEXT(CV7,"#,##0.00"),"-","△")&amp;"】"))</f>
        <v>【59.97】</v>
      </c>
      <c r="CW6" s="22">
        <f>IF(CW7="",NA(),CW7)</f>
        <v>91.81</v>
      </c>
      <c r="CX6" s="22">
        <f t="shared" ref="CX6:DF6" si="11">IF(CX7="",NA(),CX7)</f>
        <v>91.09</v>
      </c>
      <c r="CY6" s="22">
        <f t="shared" si="11"/>
        <v>90.15</v>
      </c>
      <c r="CZ6" s="22">
        <f t="shared" si="11"/>
        <v>89.79</v>
      </c>
      <c r="DA6" s="22">
        <f t="shared" si="11"/>
        <v>89.72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44.47</v>
      </c>
      <c r="DI6" s="22">
        <f t="shared" ref="DI6:DQ6" si="12">IF(DI7="",NA(),DI7)</f>
        <v>46</v>
      </c>
      <c r="DJ6" s="22">
        <f t="shared" si="12"/>
        <v>46.88</v>
      </c>
      <c r="DK6" s="22">
        <f t="shared" si="12"/>
        <v>47.63</v>
      </c>
      <c r="DL6" s="22">
        <f t="shared" si="12"/>
        <v>48.15</v>
      </c>
      <c r="DM6" s="22">
        <f t="shared" si="12"/>
        <v>48.87</v>
      </c>
      <c r="DN6" s="22">
        <f t="shared" si="12"/>
        <v>49.92</v>
      </c>
      <c r="DO6" s="22">
        <f t="shared" si="12"/>
        <v>50.63</v>
      </c>
      <c r="DP6" s="22">
        <f t="shared" si="12"/>
        <v>51.29</v>
      </c>
      <c r="DQ6" s="22">
        <f t="shared" si="12"/>
        <v>52.2</v>
      </c>
      <c r="DR6" s="21" t="str">
        <f>IF(DR7="","",IF(DR7="-","【-】","【"&amp;SUBSTITUTE(TEXT(DR7,"#,##0.00"),"-","△")&amp;"】"))</f>
        <v>【51.51】</v>
      </c>
      <c r="DS6" s="22">
        <f>IF(DS7="",NA(),DS7)</f>
        <v>9.25</v>
      </c>
      <c r="DT6" s="22">
        <f t="shared" ref="DT6:EB6" si="13">IF(DT7="",NA(),DT7)</f>
        <v>11.67</v>
      </c>
      <c r="DU6" s="22">
        <f t="shared" si="13"/>
        <v>18.670000000000002</v>
      </c>
      <c r="DV6" s="22">
        <f t="shared" si="13"/>
        <v>21.43</v>
      </c>
      <c r="DW6" s="22">
        <f t="shared" si="13"/>
        <v>22.74</v>
      </c>
      <c r="DX6" s="22">
        <f t="shared" si="13"/>
        <v>14.85</v>
      </c>
      <c r="DY6" s="22">
        <f t="shared" si="13"/>
        <v>16.88</v>
      </c>
      <c r="DZ6" s="22">
        <f t="shared" si="13"/>
        <v>18.28</v>
      </c>
      <c r="EA6" s="22">
        <f t="shared" si="13"/>
        <v>19.61</v>
      </c>
      <c r="EB6" s="22">
        <f t="shared" si="13"/>
        <v>20.73</v>
      </c>
      <c r="EC6" s="21" t="str">
        <f>IF(EC7="","",IF(EC7="-","【-】","【"&amp;SUBSTITUTE(TEXT(EC7,"#,##0.00"),"-","△")&amp;"】"))</f>
        <v>【23.75】</v>
      </c>
      <c r="ED6" s="22">
        <f>IF(ED7="",NA(),ED7)</f>
        <v>0.71</v>
      </c>
      <c r="EE6" s="22">
        <f t="shared" ref="EE6:EM6" si="14">IF(EE7="",NA(),EE7)</f>
        <v>0.4</v>
      </c>
      <c r="EF6" s="22">
        <f t="shared" si="14"/>
        <v>0.71</v>
      </c>
      <c r="EG6" s="22">
        <f t="shared" si="14"/>
        <v>0.59</v>
      </c>
      <c r="EH6" s="22">
        <f t="shared" si="14"/>
        <v>0.61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144011</v>
      </c>
      <c r="D7" s="24">
        <v>46</v>
      </c>
      <c r="E7" s="24">
        <v>1</v>
      </c>
      <c r="F7" s="24">
        <v>0</v>
      </c>
      <c r="G7" s="24">
        <v>1</v>
      </c>
      <c r="H7" s="24" t="s">
        <v>93</v>
      </c>
      <c r="I7" s="24" t="s">
        <v>94</v>
      </c>
      <c r="J7" s="24" t="s">
        <v>95</v>
      </c>
      <c r="K7" s="24" t="s">
        <v>96</v>
      </c>
      <c r="L7" s="24" t="s">
        <v>97</v>
      </c>
      <c r="M7" s="24" t="s">
        <v>98</v>
      </c>
      <c r="N7" s="25" t="s">
        <v>99</v>
      </c>
      <c r="O7" s="25">
        <v>73.150000000000006</v>
      </c>
      <c r="P7" s="25">
        <v>68.14</v>
      </c>
      <c r="Q7" s="25">
        <v>2070</v>
      </c>
      <c r="R7" s="25">
        <v>39601</v>
      </c>
      <c r="S7" s="25">
        <v>34.28</v>
      </c>
      <c r="T7" s="25">
        <v>1155.22</v>
      </c>
      <c r="U7" s="25">
        <v>26964</v>
      </c>
      <c r="V7" s="25">
        <v>30</v>
      </c>
      <c r="W7" s="25">
        <v>898.8</v>
      </c>
      <c r="X7" s="25">
        <v>108.12</v>
      </c>
      <c r="Y7" s="25">
        <v>107.32</v>
      </c>
      <c r="Z7" s="25">
        <v>109.43</v>
      </c>
      <c r="AA7" s="25">
        <v>105.85</v>
      </c>
      <c r="AB7" s="25">
        <v>100.62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167.91</v>
      </c>
      <c r="AU7" s="25">
        <v>171.11</v>
      </c>
      <c r="AV7" s="25">
        <v>216.79</v>
      </c>
      <c r="AW7" s="25">
        <v>229.99</v>
      </c>
      <c r="AX7" s="25">
        <v>242.3</v>
      </c>
      <c r="AY7" s="25">
        <v>369.69</v>
      </c>
      <c r="AZ7" s="25">
        <v>379.08</v>
      </c>
      <c r="BA7" s="25">
        <v>367.55</v>
      </c>
      <c r="BB7" s="25">
        <v>378.56</v>
      </c>
      <c r="BC7" s="25">
        <v>364.46</v>
      </c>
      <c r="BD7" s="25">
        <v>252.29</v>
      </c>
      <c r="BE7" s="25">
        <v>336.53</v>
      </c>
      <c r="BF7" s="25">
        <v>342.64</v>
      </c>
      <c r="BG7" s="25">
        <v>362.99</v>
      </c>
      <c r="BH7" s="25">
        <v>351.4</v>
      </c>
      <c r="BI7" s="25">
        <v>381.07</v>
      </c>
      <c r="BJ7" s="25">
        <v>402.99</v>
      </c>
      <c r="BK7" s="25">
        <v>398.98</v>
      </c>
      <c r="BL7" s="25">
        <v>418.68</v>
      </c>
      <c r="BM7" s="25">
        <v>395.68</v>
      </c>
      <c r="BN7" s="25">
        <v>403.72</v>
      </c>
      <c r="BO7" s="25">
        <v>268.07</v>
      </c>
      <c r="BP7" s="25">
        <v>101.17</v>
      </c>
      <c r="BQ7" s="25">
        <v>98.97</v>
      </c>
      <c r="BR7" s="25">
        <v>95.23</v>
      </c>
      <c r="BS7" s="25">
        <v>98.31</v>
      </c>
      <c r="BT7" s="25">
        <v>93.13</v>
      </c>
      <c r="BU7" s="25">
        <v>98.66</v>
      </c>
      <c r="BV7" s="25">
        <v>98.64</v>
      </c>
      <c r="BW7" s="25">
        <v>94.78</v>
      </c>
      <c r="BX7" s="25">
        <v>97.59</v>
      </c>
      <c r="BY7" s="25">
        <v>92.17</v>
      </c>
      <c r="BZ7" s="25">
        <v>97.47</v>
      </c>
      <c r="CA7" s="25">
        <v>149.19</v>
      </c>
      <c r="CB7" s="25">
        <v>151.72</v>
      </c>
      <c r="CC7" s="25">
        <v>147.13999999999999</v>
      </c>
      <c r="CD7" s="25">
        <v>152.4</v>
      </c>
      <c r="CE7" s="25">
        <v>164.33</v>
      </c>
      <c r="CF7" s="25">
        <v>178.59</v>
      </c>
      <c r="CG7" s="25">
        <v>178.92</v>
      </c>
      <c r="CH7" s="25">
        <v>181.3</v>
      </c>
      <c r="CI7" s="25">
        <v>181.71</v>
      </c>
      <c r="CJ7" s="25">
        <v>188.51</v>
      </c>
      <c r="CK7" s="25">
        <v>174.75</v>
      </c>
      <c r="CL7" s="25">
        <v>46.15</v>
      </c>
      <c r="CM7" s="25">
        <v>45.39</v>
      </c>
      <c r="CN7" s="25">
        <v>46.42</v>
      </c>
      <c r="CO7" s="25">
        <v>46.31</v>
      </c>
      <c r="CP7" s="25">
        <v>45.53</v>
      </c>
      <c r="CQ7" s="25">
        <v>55.03</v>
      </c>
      <c r="CR7" s="25">
        <v>55.14</v>
      </c>
      <c r="CS7" s="25">
        <v>55.89</v>
      </c>
      <c r="CT7" s="25">
        <v>55.72</v>
      </c>
      <c r="CU7" s="25">
        <v>55.31</v>
      </c>
      <c r="CV7" s="25">
        <v>59.97</v>
      </c>
      <c r="CW7" s="25">
        <v>91.81</v>
      </c>
      <c r="CX7" s="25">
        <v>91.09</v>
      </c>
      <c r="CY7" s="25">
        <v>90.15</v>
      </c>
      <c r="CZ7" s="25">
        <v>89.79</v>
      </c>
      <c r="DA7" s="25">
        <v>89.72</v>
      </c>
      <c r="DB7" s="25">
        <v>81.900000000000006</v>
      </c>
      <c r="DC7" s="25">
        <v>81.39</v>
      </c>
      <c r="DD7" s="25">
        <v>81.27</v>
      </c>
      <c r="DE7" s="25">
        <v>81.260000000000005</v>
      </c>
      <c r="DF7" s="25">
        <v>80.36</v>
      </c>
      <c r="DG7" s="25">
        <v>89.76</v>
      </c>
      <c r="DH7" s="25">
        <v>44.47</v>
      </c>
      <c r="DI7" s="25">
        <v>46</v>
      </c>
      <c r="DJ7" s="25">
        <v>46.88</v>
      </c>
      <c r="DK7" s="25">
        <v>47.63</v>
      </c>
      <c r="DL7" s="25">
        <v>48.15</v>
      </c>
      <c r="DM7" s="25">
        <v>48.87</v>
      </c>
      <c r="DN7" s="25">
        <v>49.92</v>
      </c>
      <c r="DO7" s="25">
        <v>50.63</v>
      </c>
      <c r="DP7" s="25">
        <v>51.29</v>
      </c>
      <c r="DQ7" s="25">
        <v>52.2</v>
      </c>
      <c r="DR7" s="25">
        <v>51.51</v>
      </c>
      <c r="DS7" s="25">
        <v>9.25</v>
      </c>
      <c r="DT7" s="25">
        <v>11.67</v>
      </c>
      <c r="DU7" s="25">
        <v>18.670000000000002</v>
      </c>
      <c r="DV7" s="25">
        <v>21.43</v>
      </c>
      <c r="DW7" s="25">
        <v>22.74</v>
      </c>
      <c r="DX7" s="25">
        <v>14.85</v>
      </c>
      <c r="DY7" s="25">
        <v>16.88</v>
      </c>
      <c r="DZ7" s="25">
        <v>18.28</v>
      </c>
      <c r="EA7" s="25">
        <v>19.61</v>
      </c>
      <c r="EB7" s="25">
        <v>20.73</v>
      </c>
      <c r="EC7" s="25">
        <v>23.75</v>
      </c>
      <c r="ED7" s="25">
        <v>0.71</v>
      </c>
      <c r="EE7" s="25">
        <v>0.4</v>
      </c>
      <c r="EF7" s="25">
        <v>0.71</v>
      </c>
      <c r="EG7" s="25">
        <v>0.59</v>
      </c>
      <c r="EH7" s="25">
        <v>0.61</v>
      </c>
      <c r="EI7" s="25">
        <v>0.5</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2024-02-02T05:00:47Z</cp:lastPrinted>
  <dcterms:created xsi:type="dcterms:W3CDTF">2023-12-05T00:52:26Z</dcterms:created>
  <dcterms:modified xsi:type="dcterms:W3CDTF">2024-02-27T04:29:28Z</dcterms:modified>
  <cp:category/>
</cp:coreProperties>
</file>