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U:\2023_01統計管理課\02_普及\01_刊行物\01_県勢要覧\05_要覧原稿\05_ホームページ\HP掲載用（R5)\県勢要覧2023Excel\"/>
    </mc:Choice>
  </mc:AlternateContent>
  <bookViews>
    <workbookView xWindow="0" yWindow="0" windowWidth="23040" windowHeight="8592"/>
  </bookViews>
  <sheets>
    <sheet name="5-1" sheetId="10" r:id="rId1"/>
    <sheet name="5-2" sheetId="15" r:id="rId2"/>
    <sheet name="5-3" sheetId="16" r:id="rId3"/>
    <sheet name="5-4" sheetId="17" r:id="rId4"/>
    <sheet name="5-5" sheetId="22" r:id="rId5"/>
    <sheet name="5-6" sheetId="23" r:id="rId6"/>
    <sheet name="5-7" sheetId="14" r:id="rId7"/>
    <sheet name="5-8" sheetId="11" r:id="rId8"/>
    <sheet name="5-9" sheetId="12" r:id="rId9"/>
    <sheet name="5-10 " sheetId="18" r:id="rId10"/>
    <sheet name="5-11-1" sheetId="1" r:id="rId11"/>
    <sheet name="5-11-2" sheetId="2" r:id="rId12"/>
    <sheet name="5-11-3" sheetId="3" r:id="rId13"/>
    <sheet name="5-11-4" sheetId="4" r:id="rId14"/>
    <sheet name="5-11-5" sheetId="5" r:id="rId15"/>
    <sheet name="5-11-6" sheetId="6" r:id="rId16"/>
    <sheet name="5-11-7" sheetId="7" r:id="rId17"/>
    <sheet name="5-12" sheetId="8" r:id="rId18"/>
    <sheet name="5-13" sheetId="13" r:id="rId19"/>
    <sheet name="5-14" sheetId="9" r:id="rId20"/>
    <sheet name="5-15 " sheetId="19" r:id="rId21"/>
    <sheet name="5-16" sheetId="20" r:id="rId22"/>
    <sheet name="5-17" sheetId="21" r:id="rId23"/>
  </sheets>
  <definedNames>
    <definedName name="_xlnm.Print_Area" localSheetId="0">'5-1'!$A$1:$I$56</definedName>
    <definedName name="_xlnm.Print_Area" localSheetId="22">'5-17'!$A$1:$AL$14</definedName>
    <definedName name="_xlnm.Print_Area" localSheetId="7">'5-8'!$A$1:$L$52</definedName>
    <definedName name="_xlnm.Print_Titles" localSheetId="9">'5-10 '!$2:$4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2" i="3" l="1"/>
  <c r="D49" i="13" l="1"/>
  <c r="D47" i="13"/>
  <c r="D46" i="13"/>
  <c r="D45" i="13"/>
  <c r="D44" i="13"/>
  <c r="D42" i="13"/>
  <c r="D41" i="13"/>
  <c r="D40" i="13"/>
  <c r="D39" i="13"/>
  <c r="D38" i="13"/>
  <c r="D36" i="13"/>
  <c r="D35" i="13"/>
  <c r="D34" i="13"/>
  <c r="D33" i="13"/>
  <c r="D32" i="13"/>
  <c r="D30" i="13"/>
  <c r="D29" i="13"/>
  <c r="D28" i="13"/>
  <c r="D27" i="13"/>
  <c r="D26" i="13"/>
  <c r="D24" i="13"/>
  <c r="D23" i="13"/>
  <c r="D22" i="13"/>
  <c r="D21" i="13"/>
  <c r="D20" i="13"/>
  <c r="D18" i="13"/>
  <c r="D17" i="13"/>
  <c r="D16" i="13"/>
  <c r="D15" i="13"/>
  <c r="D14" i="13"/>
  <c r="D12" i="13"/>
  <c r="D11" i="13"/>
  <c r="D10" i="13"/>
  <c r="D9" i="13"/>
  <c r="D8" i="13"/>
  <c r="D6" i="13"/>
  <c r="D7" i="5" l="1"/>
  <c r="L23" i="9" l="1"/>
  <c r="K23" i="9"/>
  <c r="J23" i="9"/>
  <c r="I23" i="9"/>
  <c r="H23" i="9"/>
  <c r="G23" i="9"/>
  <c r="F23" i="9"/>
  <c r="E23" i="9"/>
  <c r="D23" i="9"/>
  <c r="L22" i="9"/>
  <c r="K22" i="9"/>
  <c r="J22" i="9"/>
  <c r="I22" i="9"/>
  <c r="H22" i="9"/>
  <c r="G22" i="9"/>
  <c r="F22" i="9"/>
  <c r="E22" i="9"/>
  <c r="D22" i="9"/>
  <c r="L21" i="9"/>
  <c r="K21" i="9"/>
  <c r="J21" i="9"/>
  <c r="I21" i="9"/>
  <c r="H21" i="9"/>
  <c r="G21" i="9"/>
  <c r="F21" i="9"/>
  <c r="E21" i="9"/>
  <c r="D21" i="9"/>
  <c r="G5" i="8"/>
  <c r="J7" i="6"/>
  <c r="M25" i="4"/>
  <c r="L25" i="4"/>
  <c r="G25" i="4"/>
  <c r="E25" i="4"/>
  <c r="M24" i="4"/>
  <c r="L24" i="4"/>
  <c r="G24" i="4"/>
  <c r="E24" i="4"/>
  <c r="M23" i="4"/>
  <c r="L23" i="4"/>
  <c r="G23" i="4"/>
  <c r="E23" i="4"/>
  <c r="M22" i="4"/>
  <c r="L22" i="4"/>
  <c r="G22" i="4"/>
  <c r="E22" i="4"/>
  <c r="M20" i="4"/>
  <c r="L20" i="4"/>
  <c r="G20" i="4"/>
  <c r="E20" i="4"/>
  <c r="M19" i="4"/>
  <c r="L19" i="4"/>
  <c r="G19" i="4"/>
  <c r="E19" i="4"/>
  <c r="M18" i="4"/>
  <c r="L18" i="4"/>
  <c r="G18" i="4"/>
  <c r="E18" i="4"/>
  <c r="M17" i="4"/>
  <c r="L17" i="4"/>
  <c r="G17" i="4"/>
  <c r="E17" i="4"/>
  <c r="M16" i="4"/>
  <c r="L16" i="4"/>
  <c r="G16" i="4"/>
  <c r="E16" i="4"/>
  <c r="M14" i="4"/>
  <c r="L14" i="4"/>
  <c r="G14" i="4"/>
  <c r="E14" i="4"/>
  <c r="M13" i="4"/>
  <c r="L13" i="4"/>
  <c r="G13" i="4"/>
  <c r="E13" i="4"/>
  <c r="M12" i="4"/>
  <c r="L12" i="4"/>
  <c r="G12" i="4"/>
  <c r="E12" i="4"/>
  <c r="M11" i="4"/>
  <c r="L11" i="4"/>
  <c r="G11" i="4"/>
  <c r="E11" i="4"/>
  <c r="M10" i="4"/>
  <c r="L10" i="4"/>
  <c r="G10" i="4"/>
  <c r="E10" i="4"/>
  <c r="K8" i="4"/>
  <c r="J8" i="4"/>
  <c r="I8" i="4"/>
  <c r="F8" i="4"/>
  <c r="D8" i="4"/>
  <c r="C8" i="4"/>
  <c r="M25" i="3"/>
  <c r="L25" i="3"/>
  <c r="G25" i="3"/>
  <c r="E25" i="3"/>
  <c r="M24" i="3"/>
  <c r="L24" i="3"/>
  <c r="G24" i="3"/>
  <c r="E24" i="3"/>
  <c r="M23" i="3"/>
  <c r="L23" i="3"/>
  <c r="G23" i="3"/>
  <c r="E23" i="3"/>
  <c r="L22" i="3"/>
  <c r="G22" i="3"/>
  <c r="E22" i="3"/>
  <c r="M20" i="3"/>
  <c r="L20" i="3"/>
  <c r="G20" i="3"/>
  <c r="E20" i="3"/>
  <c r="M19" i="3"/>
  <c r="L19" i="3"/>
  <c r="G19" i="3"/>
  <c r="E19" i="3"/>
  <c r="M18" i="3"/>
  <c r="L18" i="3"/>
  <c r="G18" i="3"/>
  <c r="E18" i="3"/>
  <c r="M17" i="3"/>
  <c r="L17" i="3"/>
  <c r="G17" i="3"/>
  <c r="E17" i="3"/>
  <c r="M16" i="3"/>
  <c r="L16" i="3"/>
  <c r="G16" i="3"/>
  <c r="E16" i="3"/>
  <c r="M14" i="3"/>
  <c r="L14" i="3"/>
  <c r="G14" i="3"/>
  <c r="E14" i="3"/>
  <c r="M13" i="3"/>
  <c r="L13" i="3"/>
  <c r="G13" i="3"/>
  <c r="E13" i="3"/>
  <c r="M12" i="3"/>
  <c r="L12" i="3"/>
  <c r="G12" i="3"/>
  <c r="E12" i="3"/>
  <c r="M11" i="3"/>
  <c r="L11" i="3"/>
  <c r="G11" i="3"/>
  <c r="E11" i="3"/>
  <c r="M10" i="3"/>
  <c r="L10" i="3"/>
  <c r="G10" i="3"/>
  <c r="E10" i="3"/>
  <c r="K8" i="3"/>
  <c r="J8" i="3"/>
  <c r="I8" i="3"/>
  <c r="H8" i="3" s="1"/>
  <c r="F8" i="3"/>
  <c r="D8" i="3"/>
  <c r="C8" i="3"/>
  <c r="L25" i="2"/>
  <c r="K25" i="2"/>
  <c r="L24" i="2"/>
  <c r="K24" i="2"/>
  <c r="L23" i="2"/>
  <c r="K23" i="2"/>
  <c r="L22" i="2"/>
  <c r="K22" i="2"/>
  <c r="L21" i="2"/>
  <c r="K21" i="2"/>
  <c r="L19" i="2"/>
  <c r="K19" i="2"/>
  <c r="L18" i="2"/>
  <c r="K18" i="2"/>
  <c r="L17" i="2"/>
  <c r="K17" i="2"/>
  <c r="L16" i="2"/>
  <c r="K16" i="2"/>
  <c r="L15" i="2"/>
  <c r="K15" i="2"/>
  <c r="L13" i="2"/>
  <c r="K13" i="2"/>
  <c r="L12" i="2"/>
  <c r="K12" i="2"/>
  <c r="L11" i="2"/>
  <c r="K11" i="2"/>
  <c r="L10" i="2"/>
  <c r="K10" i="2"/>
  <c r="L9" i="2"/>
  <c r="K9" i="2"/>
  <c r="J7" i="2"/>
  <c r="I7" i="2"/>
  <c r="K7" i="2" s="1"/>
  <c r="H7" i="2"/>
  <c r="G7" i="2"/>
  <c r="F7" i="2"/>
  <c r="E7" i="2"/>
  <c r="D7" i="2"/>
  <c r="L7" i="2" s="1"/>
  <c r="C7" i="2"/>
  <c r="K25" i="1"/>
  <c r="L24" i="1"/>
  <c r="K24" i="1"/>
  <c r="J24" i="1"/>
  <c r="L23" i="1"/>
  <c r="K23" i="1"/>
  <c r="J23" i="1"/>
  <c r="L22" i="1"/>
  <c r="K22" i="1"/>
  <c r="J22" i="1"/>
  <c r="L21" i="1"/>
  <c r="K21" i="1"/>
  <c r="J21" i="1"/>
  <c r="L19" i="1"/>
  <c r="K19" i="1"/>
  <c r="J19" i="1"/>
  <c r="L18" i="1"/>
  <c r="K18" i="1"/>
  <c r="J18" i="1"/>
  <c r="L17" i="1"/>
  <c r="K17" i="1"/>
  <c r="J17" i="1"/>
  <c r="L16" i="1"/>
  <c r="K16" i="1"/>
  <c r="J16" i="1"/>
  <c r="L15" i="1"/>
  <c r="K15" i="1"/>
  <c r="J15" i="1"/>
  <c r="L13" i="1"/>
  <c r="K13" i="1"/>
  <c r="J13" i="1"/>
  <c r="L12" i="1"/>
  <c r="K12" i="1"/>
  <c r="J12" i="1"/>
  <c r="L11" i="1"/>
  <c r="K11" i="1"/>
  <c r="J11" i="1"/>
  <c r="L10" i="1"/>
  <c r="K10" i="1"/>
  <c r="J10" i="1"/>
  <c r="L9" i="1"/>
  <c r="K9" i="1"/>
  <c r="J9" i="1"/>
  <c r="I7" i="1"/>
  <c r="L7" i="1" s="1"/>
  <c r="H7" i="1"/>
  <c r="K7" i="1" s="1"/>
  <c r="G7" i="1"/>
  <c r="F7" i="1"/>
  <c r="E7" i="1"/>
  <c r="D7" i="1"/>
  <c r="C7" i="1"/>
  <c r="H8" i="4" l="1"/>
  <c r="M8" i="4" s="1"/>
  <c r="G8" i="4"/>
  <c r="M8" i="3"/>
  <c r="E8" i="4"/>
  <c r="E8" i="3"/>
  <c r="J7" i="1"/>
  <c r="G8" i="3"/>
  <c r="L8" i="3"/>
</calcChain>
</file>

<file path=xl/sharedStrings.xml><?xml version="1.0" encoding="utf-8"?>
<sst xmlns="http://schemas.openxmlformats.org/spreadsheetml/2006/main" count="1523" uniqueCount="724">
  <si>
    <t>１　一般（新規学卒及びパートタイムを除く）</t>
    <rPh sb="2" eb="4">
      <t>イッパン</t>
    </rPh>
    <rPh sb="5" eb="7">
      <t>シンキ</t>
    </rPh>
    <rPh sb="7" eb="9">
      <t>ガクソツ</t>
    </rPh>
    <rPh sb="9" eb="10">
      <t>オヨ</t>
    </rPh>
    <rPh sb="18" eb="19">
      <t>ノゾ</t>
    </rPh>
    <phoneticPr fontId="3"/>
  </si>
  <si>
    <t>　　神奈川労働局職業安定課調</t>
    <rPh sb="2" eb="5">
      <t>カナガワ</t>
    </rPh>
    <rPh sb="5" eb="7">
      <t>ロウドウ</t>
    </rPh>
    <rPh sb="7" eb="8">
      <t>キョク</t>
    </rPh>
    <rPh sb="8" eb="10">
      <t>ショクギョウ</t>
    </rPh>
    <rPh sb="10" eb="12">
      <t>アンテイ</t>
    </rPh>
    <rPh sb="12" eb="13">
      <t>カ</t>
    </rPh>
    <rPh sb="13" eb="14">
      <t>チョウ</t>
    </rPh>
    <phoneticPr fontId="3"/>
  </si>
  <si>
    <t>区分</t>
  </si>
  <si>
    <t>求職申込件数</t>
  </si>
  <si>
    <t>求人数</t>
  </si>
  <si>
    <t>紹介件数</t>
  </si>
  <si>
    <t>就職件数</t>
  </si>
  <si>
    <t>充足数</t>
  </si>
  <si>
    <t>有効
求人
倍率</t>
    <rPh sb="0" eb="2">
      <t>ユウコウ</t>
    </rPh>
    <phoneticPr fontId="3"/>
  </si>
  <si>
    <t>就職率</t>
  </si>
  <si>
    <t>充足率</t>
  </si>
  <si>
    <t>新規求職
申込件数</t>
  </si>
  <si>
    <t>月間有効
求職者数</t>
  </si>
  <si>
    <t>新規
求人数</t>
  </si>
  <si>
    <t>月間有効
求人数</t>
  </si>
  <si>
    <t>件</t>
  </si>
  <si>
    <t>人</t>
  </si>
  <si>
    <t>倍</t>
  </si>
  <si>
    <t>％</t>
  </si>
  <si>
    <t>令和２年度</t>
    <rPh sb="0" eb="2">
      <t>レイワ</t>
    </rPh>
    <rPh sb="3" eb="5">
      <t>ネンド</t>
    </rPh>
    <phoneticPr fontId="3"/>
  </si>
  <si>
    <t>３年度</t>
  </si>
  <si>
    <t>４年度</t>
    <phoneticPr fontId="3"/>
  </si>
  <si>
    <t>横浜</t>
  </si>
  <si>
    <t>戸塚</t>
  </si>
  <si>
    <t>川崎</t>
  </si>
  <si>
    <t>横須賀</t>
  </si>
  <si>
    <t>平塚</t>
  </si>
  <si>
    <t>小田原</t>
  </si>
  <si>
    <t>藤沢</t>
  </si>
  <si>
    <t>相模原</t>
  </si>
  <si>
    <t>厚木</t>
  </si>
  <si>
    <t>松田</t>
  </si>
  <si>
    <t>横浜南</t>
  </si>
  <si>
    <t>川崎北</t>
  </si>
  <si>
    <t>港北</t>
  </si>
  <si>
    <t>大和</t>
  </si>
  <si>
    <t>プラザよこはま</t>
    <phoneticPr fontId="3"/>
  </si>
  <si>
    <t>-</t>
    <phoneticPr fontId="3"/>
  </si>
  <si>
    <t>(注）月間有効求職者数・月間有効求人数は月平均。</t>
    <rPh sb="1" eb="2">
      <t>チュウ</t>
    </rPh>
    <rPh sb="3" eb="5">
      <t>ゲッカン</t>
    </rPh>
    <rPh sb="5" eb="7">
      <t>ユウコウ</t>
    </rPh>
    <rPh sb="7" eb="9">
      <t>キュウショク</t>
    </rPh>
    <rPh sb="9" eb="10">
      <t>シャ</t>
    </rPh>
    <rPh sb="10" eb="11">
      <t>スウ</t>
    </rPh>
    <rPh sb="12" eb="14">
      <t>ゲッカン</t>
    </rPh>
    <rPh sb="14" eb="16">
      <t>ユウコウ</t>
    </rPh>
    <rPh sb="16" eb="18">
      <t>キュウジン</t>
    </rPh>
    <rPh sb="18" eb="19">
      <t>スウ</t>
    </rPh>
    <rPh sb="20" eb="23">
      <t>ツキヘイキン</t>
    </rPh>
    <phoneticPr fontId="3"/>
  </si>
  <si>
    <t>２　中高年齢者（パートタイムを除く）</t>
    <rPh sb="2" eb="6">
      <t>チュウコウネンレイ</t>
    </rPh>
    <rPh sb="6" eb="7">
      <t>シャ</t>
    </rPh>
    <rPh sb="15" eb="16">
      <t>ノゾ</t>
    </rPh>
    <phoneticPr fontId="3"/>
  </si>
  <si>
    <t>新規求職申込件数</t>
  </si>
  <si>
    <t>月間有効求職者数</t>
  </si>
  <si>
    <t>全数</t>
  </si>
  <si>
    <t>うち
55歳以上</t>
  </si>
  <si>
    <t>３年度</t>
    <phoneticPr fontId="3"/>
  </si>
  <si>
    <t>（注）　１　中高年齢者は45歳以上。　　　２　月間有効求職者数は月平均。</t>
    <rPh sb="1" eb="2">
      <t>チュウ</t>
    </rPh>
    <rPh sb="6" eb="10">
      <t>チュウコウネンレイ</t>
    </rPh>
    <rPh sb="10" eb="11">
      <t>シャ</t>
    </rPh>
    <rPh sb="14" eb="15">
      <t>サイ</t>
    </rPh>
    <rPh sb="15" eb="17">
      <t>イジョウ</t>
    </rPh>
    <rPh sb="23" eb="25">
      <t>ゲッカン</t>
    </rPh>
    <rPh sb="25" eb="27">
      <t>ユウコウ</t>
    </rPh>
    <rPh sb="27" eb="29">
      <t>キュウショク</t>
    </rPh>
    <rPh sb="29" eb="30">
      <t>シャ</t>
    </rPh>
    <rPh sb="30" eb="31">
      <t>スウ</t>
    </rPh>
    <rPh sb="32" eb="33">
      <t>ツキ</t>
    </rPh>
    <rPh sb="33" eb="35">
      <t>ヘイキン</t>
    </rPh>
    <phoneticPr fontId="3"/>
  </si>
  <si>
    <t>３　新規中学校卒業者</t>
    <rPh sb="2" eb="4">
      <t>シンキ</t>
    </rPh>
    <rPh sb="4" eb="7">
      <t>チュウガッコウ</t>
    </rPh>
    <rPh sb="7" eb="10">
      <t>ソツギョウシャ</t>
    </rPh>
    <phoneticPr fontId="3"/>
  </si>
  <si>
    <t>卒業見
込者数</t>
  </si>
  <si>
    <t>求職の状況</t>
  </si>
  <si>
    <t>求人の状況</t>
  </si>
  <si>
    <t>就職の状況</t>
  </si>
  <si>
    <t>Ａ
求職
者数</t>
  </si>
  <si>
    <t>求職率</t>
  </si>
  <si>
    <t>求人
倍率</t>
  </si>
  <si>
    <r>
      <t>充足数</t>
    </r>
    <r>
      <rPr>
        <sz val="6"/>
        <rFont val="ＭＳ 明朝"/>
        <family val="1"/>
        <charset val="128"/>
      </rPr>
      <t>（１＋２）</t>
    </r>
    <phoneticPr fontId="3"/>
  </si>
  <si>
    <t>Ａのうち
県内就職
者（１）</t>
  </si>
  <si>
    <t>Ａのうち
県外への
就職者</t>
  </si>
  <si>
    <t>県外から
の就職者（２）</t>
    <phoneticPr fontId="3"/>
  </si>
  <si>
    <t>４年度</t>
  </si>
  <si>
    <t>平塚</t>
    <rPh sb="0" eb="2">
      <t>ヒラツカ</t>
    </rPh>
    <phoneticPr fontId="3"/>
  </si>
  <si>
    <t>松田</t>
    <rPh sb="0" eb="2">
      <t>マツダ</t>
    </rPh>
    <phoneticPr fontId="3"/>
  </si>
  <si>
    <t>横浜南</t>
    <phoneticPr fontId="3"/>
  </si>
  <si>
    <t>４　新規高等学校卒業者</t>
    <rPh sb="2" eb="4">
      <t>シンキ</t>
    </rPh>
    <rPh sb="4" eb="6">
      <t>コウトウ</t>
    </rPh>
    <rPh sb="6" eb="8">
      <t>ガッコウ</t>
    </rPh>
    <rPh sb="8" eb="11">
      <t>ソツギョウシャ</t>
    </rPh>
    <phoneticPr fontId="3"/>
  </si>
  <si>
    <t>充足数（１＋２）</t>
  </si>
  <si>
    <t>５　日　雇</t>
    <rPh sb="2" eb="3">
      <t>ヒ</t>
    </rPh>
    <rPh sb="4" eb="5">
      <t>ヤトイ</t>
    </rPh>
    <phoneticPr fontId="3"/>
  </si>
  <si>
    <t>神奈川労働局職業安定課調</t>
    <rPh sb="0" eb="3">
      <t>カナガワ</t>
    </rPh>
    <rPh sb="3" eb="5">
      <t>ロウドウ</t>
    </rPh>
    <rPh sb="5" eb="6">
      <t>キョク</t>
    </rPh>
    <rPh sb="6" eb="8">
      <t>ショクギョウ</t>
    </rPh>
    <rPh sb="8" eb="10">
      <t>アンテイ</t>
    </rPh>
    <rPh sb="10" eb="11">
      <t>カ</t>
    </rPh>
    <rPh sb="11" eb="12">
      <t>シラ</t>
    </rPh>
    <phoneticPr fontId="3"/>
  </si>
  <si>
    <t>年度別</t>
    <rPh sb="0" eb="1">
      <t>トシ</t>
    </rPh>
    <rPh sb="1" eb="2">
      <t>ド</t>
    </rPh>
    <rPh sb="2" eb="3">
      <t>ベツ</t>
    </rPh>
    <phoneticPr fontId="3"/>
  </si>
  <si>
    <t>前月繰越有効求職者数
(月平均)</t>
  </si>
  <si>
    <t>就労延数</t>
  </si>
  <si>
    <t>６　パートタイム</t>
    <phoneticPr fontId="3"/>
  </si>
  <si>
    <t>年度別</t>
  </si>
  <si>
    <t>月間有効求職者数</t>
    <phoneticPr fontId="3"/>
  </si>
  <si>
    <t>月間有効
求人数</t>
    <phoneticPr fontId="3"/>
  </si>
  <si>
    <t>うち女子</t>
  </si>
  <si>
    <t>（注）　月間有効求職者数・月間有効求人数は月平均。</t>
    <rPh sb="1" eb="2">
      <t>チュウ</t>
    </rPh>
    <rPh sb="4" eb="6">
      <t>ゲッカン</t>
    </rPh>
    <rPh sb="6" eb="8">
      <t>ユウコウ</t>
    </rPh>
    <rPh sb="8" eb="10">
      <t>キュウショク</t>
    </rPh>
    <rPh sb="10" eb="11">
      <t>シャ</t>
    </rPh>
    <rPh sb="11" eb="12">
      <t>スウ</t>
    </rPh>
    <rPh sb="13" eb="15">
      <t>ゲッカン</t>
    </rPh>
    <rPh sb="15" eb="17">
      <t>ユウコウ</t>
    </rPh>
    <rPh sb="17" eb="19">
      <t>キュウジン</t>
    </rPh>
    <rPh sb="19" eb="20">
      <t>スウ</t>
    </rPh>
    <rPh sb="21" eb="22">
      <t>ツキ</t>
    </rPh>
    <rPh sb="22" eb="24">
      <t>ヘイキン</t>
    </rPh>
    <phoneticPr fontId="3"/>
  </si>
  <si>
    <t>７　障　害　者</t>
    <rPh sb="2" eb="3">
      <t>ショウ</t>
    </rPh>
    <rPh sb="4" eb="5">
      <t>ガイ</t>
    </rPh>
    <rPh sb="6" eb="7">
      <t>シャ</t>
    </rPh>
    <phoneticPr fontId="3"/>
  </si>
  <si>
    <t>単位　人</t>
    <rPh sb="0" eb="2">
      <t>タンイ</t>
    </rPh>
    <rPh sb="3" eb="4">
      <t>ニン</t>
    </rPh>
    <phoneticPr fontId="3"/>
  </si>
  <si>
    <t>　　　　　神奈川労働局職業安定課調</t>
    <rPh sb="5" eb="8">
      <t>カナガワ</t>
    </rPh>
    <rPh sb="8" eb="10">
      <t>ロウドウ</t>
    </rPh>
    <rPh sb="10" eb="11">
      <t>キョク</t>
    </rPh>
    <rPh sb="11" eb="13">
      <t>ショクギョウ</t>
    </rPh>
    <rPh sb="13" eb="15">
      <t>アンテイ</t>
    </rPh>
    <rPh sb="15" eb="16">
      <t>カ</t>
    </rPh>
    <rPh sb="16" eb="17">
      <t>シラ</t>
    </rPh>
    <phoneticPr fontId="3"/>
  </si>
  <si>
    <t>産業別従業者規模別</t>
    <phoneticPr fontId="3"/>
  </si>
  <si>
    <t>令和２年度</t>
    <phoneticPr fontId="3"/>
  </si>
  <si>
    <t>合　　　　　　計</t>
    <phoneticPr fontId="3"/>
  </si>
  <si>
    <t xml:space="preserve"> &lt;    産    業    別    &gt;</t>
    <rPh sb="6" eb="7">
      <t>サン</t>
    </rPh>
    <rPh sb="11" eb="12">
      <t>ゴウ</t>
    </rPh>
    <rPh sb="16" eb="17">
      <t>ベツ</t>
    </rPh>
    <phoneticPr fontId="3"/>
  </si>
  <si>
    <t>農，林，漁 業</t>
    <phoneticPr fontId="3"/>
  </si>
  <si>
    <t>鉱業　，　採石業　，　砂利採取業</t>
    <rPh sb="5" eb="7">
      <t>サイセキ</t>
    </rPh>
    <rPh sb="7" eb="8">
      <t>ギョウ</t>
    </rPh>
    <rPh sb="11" eb="13">
      <t>ジャリ</t>
    </rPh>
    <rPh sb="13" eb="15">
      <t>サイシュ</t>
    </rPh>
    <rPh sb="15" eb="16">
      <t>ギョウ</t>
    </rPh>
    <phoneticPr fontId="3"/>
  </si>
  <si>
    <t>建設業</t>
  </si>
  <si>
    <t>総合工事業</t>
    <rPh sb="0" eb="2">
      <t>ソウゴウ</t>
    </rPh>
    <rPh sb="2" eb="5">
      <t>コウジギョウ</t>
    </rPh>
    <phoneticPr fontId="3"/>
  </si>
  <si>
    <t>製造業</t>
  </si>
  <si>
    <t>食料品製造業</t>
  </si>
  <si>
    <t>飲料・たばこ・飼料製造業</t>
  </si>
  <si>
    <t>繊維工業</t>
    <phoneticPr fontId="3"/>
  </si>
  <si>
    <t>木材・木製品製造業</t>
  </si>
  <si>
    <t>家具・装備品製造業</t>
  </si>
  <si>
    <t>パルプ・紙・紙加工品製造業</t>
  </si>
  <si>
    <t>印刷・同関連産業</t>
  </si>
  <si>
    <t>化学工業</t>
  </si>
  <si>
    <t>石油製品・石炭製品製造業</t>
    <phoneticPr fontId="3"/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</si>
  <si>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</si>
  <si>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</si>
  <si>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</si>
  <si>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</si>
  <si>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</si>
  <si>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</si>
  <si>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3"/>
  </si>
  <si>
    <t>生産用機械器具製造業</t>
    <rPh sb="0" eb="3">
      <t>セイサンヨウ</t>
    </rPh>
    <rPh sb="3" eb="5">
      <t>キカイ</t>
    </rPh>
    <rPh sb="5" eb="7">
      <t>キグ</t>
    </rPh>
    <rPh sb="7" eb="10">
      <t>セイゾウギョウ</t>
    </rPh>
    <phoneticPr fontId="3"/>
  </si>
  <si>
    <t>業務用機械器具製造業</t>
    <rPh sb="0" eb="3">
      <t>ギョウムヨウ</t>
    </rPh>
    <rPh sb="3" eb="5">
      <t>キカイ</t>
    </rPh>
    <rPh sb="5" eb="7">
      <t>キグ</t>
    </rPh>
    <rPh sb="7" eb="10">
      <t>セイゾウギョウ</t>
    </rPh>
    <phoneticPr fontId="3"/>
  </si>
  <si>
    <t>電子部品・デバイス等製造業</t>
    <rPh sb="9" eb="10">
      <t>トウ</t>
    </rPh>
    <rPh sb="10" eb="11">
      <t>ギョウ</t>
    </rPh>
    <phoneticPr fontId="3"/>
  </si>
  <si>
    <t>電気機械器具製造業</t>
  </si>
  <si>
    <t>民生用電気機器等</t>
    <rPh sb="0" eb="2">
      <t>ミンセイ</t>
    </rPh>
    <rPh sb="2" eb="3">
      <t>ヨウ</t>
    </rPh>
    <rPh sb="3" eb="5">
      <t>デンキ</t>
    </rPh>
    <rPh sb="5" eb="7">
      <t>キキ</t>
    </rPh>
    <rPh sb="7" eb="8">
      <t>トウ</t>
    </rPh>
    <phoneticPr fontId="3"/>
  </si>
  <si>
    <t>電子機器等</t>
    <rPh sb="0" eb="2">
      <t>デンシ</t>
    </rPh>
    <rPh sb="2" eb="4">
      <t>キキ</t>
    </rPh>
    <rPh sb="4" eb="5">
      <t>トウ</t>
    </rPh>
    <phoneticPr fontId="3"/>
  </si>
  <si>
    <t>情報通信機械器具製造業</t>
  </si>
  <si>
    <t>輸送用機械器具製造業</t>
  </si>
  <si>
    <t>自動車・同附属品製造業</t>
    <rPh sb="0" eb="3">
      <t>ジドウシャ</t>
    </rPh>
    <rPh sb="4" eb="5">
      <t>ドウ</t>
    </rPh>
    <rPh sb="5" eb="7">
      <t>フゾク</t>
    </rPh>
    <rPh sb="7" eb="8">
      <t>ヒン</t>
    </rPh>
    <rPh sb="8" eb="11">
      <t>セイ</t>
    </rPh>
    <phoneticPr fontId="3"/>
  </si>
  <si>
    <t>精密機械器具等</t>
    <rPh sb="6" eb="7">
      <t>トウ</t>
    </rPh>
    <phoneticPr fontId="3"/>
  </si>
  <si>
    <t>その他の製造業</t>
  </si>
  <si>
    <t>電気・ガス・熱供給・水道業</t>
  </si>
  <si>
    <t>情報通信業</t>
    <phoneticPr fontId="3"/>
  </si>
  <si>
    <t>情報サービス業</t>
    <rPh sb="0" eb="2">
      <t>ジョウホウ</t>
    </rPh>
    <rPh sb="6" eb="7">
      <t>ギョウ</t>
    </rPh>
    <phoneticPr fontId="3"/>
  </si>
  <si>
    <t>運輸業，郵便業</t>
    <rPh sb="4" eb="6">
      <t>ユウビン</t>
    </rPh>
    <rPh sb="6" eb="7">
      <t>ギョウ</t>
    </rPh>
    <phoneticPr fontId="3"/>
  </si>
  <si>
    <t>卸売業，小売業</t>
    <rPh sb="2" eb="3">
      <t>ギョウ</t>
    </rPh>
    <phoneticPr fontId="3"/>
  </si>
  <si>
    <t>卸売業</t>
    <rPh sb="0" eb="3">
      <t>オロシウリギョウ</t>
    </rPh>
    <phoneticPr fontId="3"/>
  </si>
  <si>
    <t>小売業</t>
    <rPh sb="0" eb="3">
      <t>コウリギョウ</t>
    </rPh>
    <phoneticPr fontId="3"/>
  </si>
  <si>
    <t>各種商品小売業</t>
    <rPh sb="0" eb="2">
      <t>カクシュ</t>
    </rPh>
    <rPh sb="2" eb="4">
      <t>ショウヒン</t>
    </rPh>
    <rPh sb="4" eb="7">
      <t>コウリギョウ</t>
    </rPh>
    <phoneticPr fontId="3"/>
  </si>
  <si>
    <t>金融業，保険業</t>
    <rPh sb="2" eb="3">
      <t>ギョウ</t>
    </rPh>
    <phoneticPr fontId="3"/>
  </si>
  <si>
    <t>不動産業，物品賃貸業</t>
    <rPh sb="5" eb="7">
      <t>ブッピン</t>
    </rPh>
    <rPh sb="7" eb="10">
      <t>チンタイギョウ</t>
    </rPh>
    <phoneticPr fontId="3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</si>
  <si>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</si>
  <si>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宿泊業，飲食サービス業</t>
    <rPh sb="4" eb="6">
      <t>インショク</t>
    </rPh>
    <rPh sb="10" eb="11">
      <t>ギョウ</t>
    </rPh>
    <phoneticPr fontId="3"/>
  </si>
  <si>
    <t>飲食店</t>
    <phoneticPr fontId="3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</si>
  <si>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</si>
  <si>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教育，学習支援業</t>
    <phoneticPr fontId="3"/>
  </si>
  <si>
    <t>医療，福祉</t>
    <phoneticPr fontId="3"/>
  </si>
  <si>
    <t>　　</t>
    <phoneticPr fontId="3"/>
  </si>
  <si>
    <t>医療業</t>
    <phoneticPr fontId="3"/>
  </si>
  <si>
    <t>　</t>
    <phoneticPr fontId="3"/>
  </si>
  <si>
    <t>社会保険・社会福祉・介護事業</t>
    <phoneticPr fontId="3"/>
  </si>
  <si>
    <t>複合サービス事業</t>
    <rPh sb="6" eb="8">
      <t>ジギョウ</t>
    </rPh>
    <phoneticPr fontId="3"/>
  </si>
  <si>
    <t>サービス業（他に分類されないもの）</t>
    <phoneticPr fontId="3"/>
  </si>
  <si>
    <t>職業紹介・労働者派遣業</t>
    <phoneticPr fontId="3"/>
  </si>
  <si>
    <t>その他の事業サービス業</t>
    <phoneticPr fontId="3"/>
  </si>
  <si>
    <t>公務・その他</t>
  </si>
  <si>
    <t xml:space="preserve"> &lt; 従 業 者 規 模 別 &gt;</t>
    <phoneticPr fontId="3"/>
  </si>
  <si>
    <t xml:space="preserve"> 29　　人　　 以　　下</t>
    <phoneticPr fontId="3"/>
  </si>
  <si>
    <t xml:space="preserve"> 30　　～　　 99　　人</t>
    <phoneticPr fontId="3"/>
  </si>
  <si>
    <t>100　　～　　299　　人</t>
    <phoneticPr fontId="3"/>
  </si>
  <si>
    <t>300　　～　　499　　人</t>
    <phoneticPr fontId="3"/>
  </si>
  <si>
    <t>500　　～　　999　　人</t>
    <phoneticPr fontId="3"/>
  </si>
  <si>
    <t>1,000　　人　　 以　　上</t>
    <phoneticPr fontId="3"/>
  </si>
  <si>
    <t>（注）　新規求人数はパートタイムを除く。</t>
    <rPh sb="1" eb="2">
      <t>チュウ</t>
    </rPh>
    <phoneticPr fontId="3"/>
  </si>
  <si>
    <t xml:space="preserve">      </t>
    <phoneticPr fontId="3"/>
  </si>
  <si>
    <t>単位　千人</t>
    <rPh sb="0" eb="2">
      <t>タンイ</t>
    </rPh>
    <rPh sb="3" eb="5">
      <t>センニン</t>
    </rPh>
    <phoneticPr fontId="3"/>
  </si>
  <si>
    <t>１　入 職 者</t>
    <rPh sb="2" eb="3">
      <t>イ</t>
    </rPh>
    <rPh sb="4" eb="5">
      <t>ショク</t>
    </rPh>
    <rPh sb="6" eb="7">
      <t>シャ</t>
    </rPh>
    <phoneticPr fontId="3"/>
  </si>
  <si>
    <t>合計</t>
  </si>
  <si>
    <t>19歳
以下</t>
    <phoneticPr fontId="3"/>
  </si>
  <si>
    <t>20～24</t>
    <phoneticPr fontId="3"/>
  </si>
  <si>
    <t>25～29</t>
    <phoneticPr fontId="3"/>
  </si>
  <si>
    <t>30～34</t>
    <phoneticPr fontId="3"/>
  </si>
  <si>
    <t>35～44</t>
    <phoneticPr fontId="3"/>
  </si>
  <si>
    <t>45～54</t>
    <phoneticPr fontId="3"/>
  </si>
  <si>
    <t>55～64</t>
    <phoneticPr fontId="3"/>
  </si>
  <si>
    <t>65歳
以上</t>
    <phoneticPr fontId="3"/>
  </si>
  <si>
    <t>計</t>
  </si>
  <si>
    <t>令和元年</t>
  </si>
  <si>
    <t>男</t>
  </si>
  <si>
    <t>女</t>
  </si>
  <si>
    <t>２年</t>
    <phoneticPr fontId="3"/>
  </si>
  <si>
    <t>３年</t>
    <phoneticPr fontId="3"/>
  </si>
  <si>
    <t>未就業者</t>
  </si>
  <si>
    <t>学卒者</t>
  </si>
  <si>
    <t>一般</t>
  </si>
  <si>
    <t>既就業者</t>
    <rPh sb="2" eb="3">
      <t>ギョウ</t>
    </rPh>
    <phoneticPr fontId="3"/>
  </si>
  <si>
    <t>転職
入職者</t>
    <rPh sb="3" eb="6">
      <t>ニュウショクシャ</t>
    </rPh>
    <phoneticPr fontId="3"/>
  </si>
  <si>
    <t>２　離 職 者</t>
    <rPh sb="2" eb="3">
      <t>リ</t>
    </rPh>
    <rPh sb="4" eb="5">
      <t>ショク</t>
    </rPh>
    <rPh sb="6" eb="7">
      <t>シャ</t>
    </rPh>
    <phoneticPr fontId="3"/>
  </si>
  <si>
    <t>２年</t>
  </si>
  <si>
    <t>３年</t>
  </si>
  <si>
    <t>パート</t>
  </si>
  <si>
    <t>（注）１　厚生労働省大臣官房統計情報部雇用統計課「雇用動向調査結果」による。</t>
    <rPh sb="1" eb="2">
      <t>チュウ</t>
    </rPh>
    <rPh sb="5" eb="7">
      <t>コウセイ</t>
    </rPh>
    <rPh sb="7" eb="9">
      <t>ロウドウ</t>
    </rPh>
    <rPh sb="9" eb="10">
      <t>ショウ</t>
    </rPh>
    <rPh sb="10" eb="12">
      <t>ダイジン</t>
    </rPh>
    <rPh sb="12" eb="14">
      <t>カンボウ</t>
    </rPh>
    <rPh sb="14" eb="16">
      <t>トウケイ</t>
    </rPh>
    <rPh sb="16" eb="18">
      <t>ジョウホウ</t>
    </rPh>
    <rPh sb="18" eb="19">
      <t>ブ</t>
    </rPh>
    <rPh sb="19" eb="21">
      <t>コヨウ</t>
    </rPh>
    <rPh sb="21" eb="23">
      <t>トウケイ</t>
    </rPh>
    <rPh sb="23" eb="24">
      <t>カ</t>
    </rPh>
    <rPh sb="25" eb="27">
      <t>コヨウ</t>
    </rPh>
    <rPh sb="27" eb="29">
      <t>ドウコウ</t>
    </rPh>
    <rPh sb="29" eb="31">
      <t>チョウサ</t>
    </rPh>
    <rPh sb="31" eb="33">
      <t>ケッカ</t>
    </rPh>
    <phoneticPr fontId="3"/>
  </si>
  <si>
    <t>　　　２　雇用動向調査は抽出調査のため、本表は実数と一致しない。</t>
    <rPh sb="5" eb="7">
      <t>コヨウ</t>
    </rPh>
    <rPh sb="7" eb="9">
      <t>ドウコウ</t>
    </rPh>
    <rPh sb="9" eb="11">
      <t>チョウサ</t>
    </rPh>
    <rPh sb="12" eb="14">
      <t>チュウシュツ</t>
    </rPh>
    <rPh sb="14" eb="16">
      <t>チョウサ</t>
    </rPh>
    <rPh sb="20" eb="21">
      <t>ホン</t>
    </rPh>
    <rPh sb="21" eb="22">
      <t>ヒョウ</t>
    </rPh>
    <rPh sb="23" eb="25">
      <t>ジッスウ</t>
    </rPh>
    <rPh sb="26" eb="28">
      <t>イッチ</t>
    </rPh>
    <phoneticPr fontId="3"/>
  </si>
  <si>
    <t>（規模５人以上）毎月勤労統計調査結果</t>
    <rPh sb="1" eb="3">
      <t>キボ</t>
    </rPh>
    <rPh sb="4" eb="5">
      <t>ニン</t>
    </rPh>
    <rPh sb="5" eb="7">
      <t>イジョウ</t>
    </rPh>
    <rPh sb="8" eb="10">
      <t>マイツキ</t>
    </rPh>
    <rPh sb="10" eb="12">
      <t>キンロウ</t>
    </rPh>
    <rPh sb="12" eb="14">
      <t>トウケイ</t>
    </rPh>
    <rPh sb="14" eb="16">
      <t>チョウサ</t>
    </rPh>
    <rPh sb="16" eb="18">
      <t>ケッカ</t>
    </rPh>
    <phoneticPr fontId="3"/>
  </si>
  <si>
    <t>産業別</t>
  </si>
  <si>
    <t>常用労働者数</t>
  </si>
  <si>
    <t>うちパートタイム労働者数</t>
  </si>
  <si>
    <t>男性</t>
    <rPh sb="1" eb="2">
      <t>セイ</t>
    </rPh>
    <phoneticPr fontId="3"/>
  </si>
  <si>
    <t>女性</t>
    <rPh sb="1" eb="2">
      <t>セイ</t>
    </rPh>
    <phoneticPr fontId="3"/>
  </si>
  <si>
    <t>令和２年</t>
    <rPh sb="0" eb="1">
      <t>レイ</t>
    </rPh>
    <rPh sb="1" eb="2">
      <t>ワ</t>
    </rPh>
    <phoneticPr fontId="4"/>
  </si>
  <si>
    <t xml:space="preserve">    ３年</t>
    <phoneticPr fontId="3"/>
  </si>
  <si>
    <t xml:space="preserve">    ４年</t>
  </si>
  <si>
    <t>鉱業</t>
    <phoneticPr fontId="3"/>
  </si>
  <si>
    <t xml:space="preserve">          -</t>
    <phoneticPr fontId="3"/>
  </si>
  <si>
    <t xml:space="preserve">      -</t>
    <phoneticPr fontId="3"/>
  </si>
  <si>
    <t>情報通信業</t>
    <rPh sb="0" eb="2">
      <t>ジョウホウ</t>
    </rPh>
    <rPh sb="2" eb="5">
      <t>ツウシンギョウ</t>
    </rPh>
    <phoneticPr fontId="22"/>
  </si>
  <si>
    <t>運輸業，郵便業</t>
    <rPh sb="0" eb="2">
      <t>ウンユ</t>
    </rPh>
    <rPh sb="2" eb="3">
      <t>ギョウ</t>
    </rPh>
    <rPh sb="4" eb="6">
      <t>ユウビン</t>
    </rPh>
    <rPh sb="6" eb="7">
      <t>ギョウ</t>
    </rPh>
    <phoneticPr fontId="22"/>
  </si>
  <si>
    <t>卸売業，小売業</t>
    <rPh sb="0" eb="3">
      <t>オロシウリギョウ</t>
    </rPh>
    <rPh sb="4" eb="7">
      <t>コウリギョウ</t>
    </rPh>
    <phoneticPr fontId="22"/>
  </si>
  <si>
    <t>金融業，保険業</t>
    <rPh sb="0" eb="3">
      <t>キンユウギョウ</t>
    </rPh>
    <rPh sb="4" eb="7">
      <t>ホケンギョウ</t>
    </rPh>
    <phoneticPr fontId="22"/>
  </si>
  <si>
    <t>不動産業,物品賃貸業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</si>
  <si>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2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</si>
  <si>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2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</si>
  <si>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</si>
  <si>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2"/>
  </si>
  <si>
    <t>医療，福祉</t>
    <rPh sb="0" eb="2">
      <t>イリョウ</t>
    </rPh>
    <rPh sb="3" eb="5">
      <t>フクシ</t>
    </rPh>
    <phoneticPr fontId="22"/>
  </si>
  <si>
    <t>複合サービス事業</t>
    <rPh sb="0" eb="2">
      <t>フクゴウ</t>
    </rPh>
    <rPh sb="6" eb="8">
      <t>ジギョウ</t>
    </rPh>
    <phoneticPr fontId="22"/>
  </si>
  <si>
    <t>サービス業</t>
    <rPh sb="4" eb="5">
      <t>ギョウ</t>
    </rPh>
    <phoneticPr fontId="22"/>
  </si>
  <si>
    <t>&lt;製造業中分類内訳&gt;</t>
  </si>
  <si>
    <t>食料品・たばこ</t>
    <rPh sb="0" eb="2">
      <t>ショクリョウ</t>
    </rPh>
    <rPh sb="2" eb="3">
      <t>ヒン</t>
    </rPh>
    <phoneticPr fontId="22"/>
  </si>
  <si>
    <t>繊維工業</t>
    <rPh sb="0" eb="2">
      <t>センイ</t>
    </rPh>
    <rPh sb="2" eb="4">
      <t>コウギョウ</t>
    </rPh>
    <phoneticPr fontId="22"/>
  </si>
  <si>
    <t>家具・装備品</t>
    <phoneticPr fontId="22"/>
  </si>
  <si>
    <t>パルプ･紙</t>
    <rPh sb="4" eb="5">
      <t>カミ</t>
    </rPh>
    <phoneticPr fontId="22"/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</si>
  <si>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22"/>
  </si>
  <si>
    <t>化学、石油・石炭</t>
    <rPh sb="0" eb="2">
      <t>カガク</t>
    </rPh>
    <rPh sb="3" eb="5">
      <t>セキユ</t>
    </rPh>
    <rPh sb="6" eb="8">
      <t>セキタン</t>
    </rPh>
    <phoneticPr fontId="22"/>
  </si>
  <si>
    <t>プラスチック製品</t>
    <phoneticPr fontId="22"/>
  </si>
  <si>
    <t>ゴム製品</t>
    <phoneticPr fontId="22"/>
  </si>
  <si>
    <t>窯業・土石製品</t>
    <rPh sb="0" eb="2">
      <t>ヨウギョウ</t>
    </rPh>
    <rPh sb="3" eb="5">
      <t>ドセキ</t>
    </rPh>
    <rPh sb="5" eb="7">
      <t>セイヒン</t>
    </rPh>
    <phoneticPr fontId="22"/>
  </si>
  <si>
    <t>鉄鋼業</t>
    <rPh sb="0" eb="2">
      <t>テッコウ</t>
    </rPh>
    <rPh sb="2" eb="3">
      <t>ギョウ</t>
    </rPh>
    <phoneticPr fontId="22"/>
  </si>
  <si>
    <t>非鉄金属製造業</t>
    <rPh sb="0" eb="2">
      <t>ヒテツ</t>
    </rPh>
    <rPh sb="2" eb="4">
      <t>キンゾク</t>
    </rPh>
    <rPh sb="4" eb="7">
      <t>セイゾウギョウ</t>
    </rPh>
    <phoneticPr fontId="22"/>
  </si>
  <si>
    <t>金属製品製造業</t>
    <rPh sb="0" eb="2">
      <t>キンゾク</t>
    </rPh>
    <rPh sb="2" eb="4">
      <t>セイヒン</t>
    </rPh>
    <rPh sb="4" eb="7">
      <t>セイゾウギョウ</t>
    </rPh>
    <phoneticPr fontId="22"/>
  </si>
  <si>
    <t>はん用機械器具</t>
    <rPh sb="2" eb="3">
      <t>ヨウ</t>
    </rPh>
    <rPh sb="3" eb="5">
      <t>キカイ</t>
    </rPh>
    <rPh sb="5" eb="7">
      <t>キグ</t>
    </rPh>
    <phoneticPr fontId="22"/>
  </si>
  <si>
    <t>生産用機械器具</t>
    <phoneticPr fontId="3"/>
  </si>
  <si>
    <t>業務用機械器具</t>
    <phoneticPr fontId="3"/>
  </si>
  <si>
    <t>電子・デバイス</t>
    <phoneticPr fontId="3"/>
  </si>
  <si>
    <t>電気機械器具</t>
    <phoneticPr fontId="3"/>
  </si>
  <si>
    <t>情報通信機械器具</t>
    <phoneticPr fontId="3"/>
  </si>
  <si>
    <t>輸送用機械器具</t>
    <phoneticPr fontId="3"/>
  </si>
  <si>
    <t>製造業一括分</t>
    <phoneticPr fontId="3"/>
  </si>
  <si>
    <t>&lt;医療，福祉中分類内訳&gt;</t>
  </si>
  <si>
    <t>医療業</t>
    <rPh sb="0" eb="2">
      <t>イリョウ</t>
    </rPh>
    <rPh sb="2" eb="3">
      <t>ギョウ</t>
    </rPh>
    <phoneticPr fontId="22"/>
  </si>
  <si>
    <t>(注)１　四捨五入の関係により、計が一致しない場合がある。</t>
    <rPh sb="1" eb="2">
      <t>チュウ</t>
    </rPh>
    <rPh sb="5" eb="9">
      <t>シシャゴニュウ</t>
    </rPh>
    <rPh sb="10" eb="12">
      <t>カンケイ</t>
    </rPh>
    <rPh sb="16" eb="17">
      <t>ケイ</t>
    </rPh>
    <rPh sb="18" eb="20">
      <t>イッチ</t>
    </rPh>
    <rPh sb="23" eb="25">
      <t>バアイ</t>
    </rPh>
    <phoneticPr fontId="3"/>
  </si>
  <si>
    <t>　　２ 「製造業」のうち「製造業一括分」は、産業中分類の木材・木製品製造業（家具を除く）、なめし革・</t>
    <rPh sb="13" eb="16">
      <t>セイゾウギョウ</t>
    </rPh>
    <rPh sb="18" eb="19">
      <t>ブン</t>
    </rPh>
    <rPh sb="38" eb="40">
      <t>カグ</t>
    </rPh>
    <rPh sb="41" eb="42">
      <t>ノゾ</t>
    </rPh>
    <phoneticPr fontId="3"/>
  </si>
  <si>
    <t xml:space="preserve">      同製品・毛皮製造業、その他の製造業をまとめたもの。</t>
    <phoneticPr fontId="3"/>
  </si>
  <si>
    <t>　単位　円</t>
    <rPh sb="1" eb="3">
      <t>タンイ</t>
    </rPh>
    <rPh sb="4" eb="5">
      <t>エン</t>
    </rPh>
    <phoneticPr fontId="22"/>
  </si>
  <si>
    <t>（規模５人以上）毎月勤労統計調査結果</t>
    <rPh sb="1" eb="3">
      <t>キボ</t>
    </rPh>
    <rPh sb="4" eb="5">
      <t>ニン</t>
    </rPh>
    <rPh sb="5" eb="7">
      <t>イジョウ</t>
    </rPh>
    <rPh sb="8" eb="10">
      <t>マイツキ</t>
    </rPh>
    <rPh sb="10" eb="12">
      <t>キンロウ</t>
    </rPh>
    <rPh sb="12" eb="14">
      <t>トウケイ</t>
    </rPh>
    <rPh sb="14" eb="16">
      <t>チョウサ</t>
    </rPh>
    <rPh sb="16" eb="18">
      <t>ケッカ</t>
    </rPh>
    <phoneticPr fontId="22"/>
  </si>
  <si>
    <t>現金給与総額</t>
    <phoneticPr fontId="3"/>
  </si>
  <si>
    <t>きまって支給する給与</t>
    <phoneticPr fontId="3"/>
  </si>
  <si>
    <t>特別に支払われた給与</t>
    <rPh sb="8" eb="10">
      <t>キュウヨ</t>
    </rPh>
    <phoneticPr fontId="3"/>
  </si>
  <si>
    <t>令　　和　　２　　年</t>
    <rPh sb="0" eb="1">
      <t>レイ</t>
    </rPh>
    <rPh sb="3" eb="4">
      <t>ワ</t>
    </rPh>
    <phoneticPr fontId="3"/>
  </si>
  <si>
    <t>　　　　　　３　　年</t>
    <rPh sb="9" eb="10">
      <t>トシ</t>
    </rPh>
    <phoneticPr fontId="3"/>
  </si>
  <si>
    <t>　　　　　　４　　年</t>
    <rPh sb="9" eb="10">
      <t>トシ</t>
    </rPh>
    <phoneticPr fontId="3"/>
  </si>
  <si>
    <t xml:space="preserve">       -</t>
    <phoneticPr fontId="22"/>
  </si>
  <si>
    <t xml:space="preserve">        -</t>
    <phoneticPr fontId="22"/>
  </si>
  <si>
    <t xml:space="preserve">      -</t>
    <phoneticPr fontId="22"/>
  </si>
  <si>
    <t>建設業</t>
    <rPh sb="0" eb="2">
      <t>ケンセツ</t>
    </rPh>
    <rPh sb="2" eb="3">
      <t>ギョウ</t>
    </rPh>
    <phoneticPr fontId="22"/>
  </si>
  <si>
    <t>製造業</t>
    <rPh sb="0" eb="3">
      <t>セイゾウギョウ</t>
    </rPh>
    <phoneticPr fontId="22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</si>
  <si>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22"/>
  </si>
  <si>
    <t>運輸業,郵便業</t>
    <rPh sb="0" eb="2">
      <t>ウンユ</t>
    </rPh>
    <rPh sb="2" eb="3">
      <t>ギョウ</t>
    </rPh>
    <rPh sb="4" eb="6">
      <t>ユウビン</t>
    </rPh>
    <rPh sb="6" eb="7">
      <t>ワザ</t>
    </rPh>
    <phoneticPr fontId="1"/>
  </si>
  <si>
    <t>卸売業,小売業</t>
    <rPh sb="0" eb="1">
      <t>オロシ</t>
    </rPh>
    <rPh sb="1" eb="2">
      <t>ウ</t>
    </rPh>
    <rPh sb="2" eb="3">
      <t>ワザ</t>
    </rPh>
    <rPh sb="4" eb="7">
      <t>コウリギョウ</t>
    </rPh>
    <phoneticPr fontId="1"/>
  </si>
  <si>
    <t>金融業,保険業</t>
    <rPh sb="0" eb="2">
      <t>キンユウ</t>
    </rPh>
    <rPh sb="2" eb="3">
      <t>ワザ</t>
    </rPh>
    <rPh sb="4" eb="7">
      <t>ホケンギョウ</t>
    </rPh>
    <phoneticPr fontId="1"/>
  </si>
  <si>
    <t>不動産業,物品賃貸業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</si>
  <si>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ワザ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</si>
  <si>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</si>
  <si>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</si>
  <si>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</si>
  <si>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医療，福祉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</si>
  <si>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</si>
  <si>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</t>
    <rPh sb="4" eb="5">
      <t>ギョウ</t>
    </rPh>
    <phoneticPr fontId="1"/>
  </si>
  <si>
    <t>食料品・たばこ</t>
    <rPh sb="0" eb="2">
      <t>ショクリョウ</t>
    </rPh>
    <rPh sb="2" eb="3">
      <t>ヒン</t>
    </rPh>
    <phoneticPr fontId="1"/>
  </si>
  <si>
    <t>繊維工業</t>
    <rPh sb="0" eb="2">
      <t>センイ</t>
    </rPh>
    <rPh sb="2" eb="4">
      <t>コウギョウ</t>
    </rPh>
    <phoneticPr fontId="1"/>
  </si>
  <si>
    <t>家具・装備品</t>
    <rPh sb="0" eb="2">
      <t>カグ</t>
    </rPh>
    <rPh sb="3" eb="6">
      <t>ソウビヒン</t>
    </rPh>
    <phoneticPr fontId="1"/>
  </si>
  <si>
    <t>パルプ･紙</t>
    <rPh sb="4" eb="5">
      <t>カミ</t>
    </rPh>
    <phoneticPr fontId="1"/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</si>
  <si>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1"/>
  </si>
  <si>
    <t>化学、石油・石炭</t>
    <rPh sb="0" eb="2">
      <t>カガク</t>
    </rPh>
    <rPh sb="3" eb="5">
      <t>セキユ</t>
    </rPh>
    <rPh sb="6" eb="8">
      <t>セキタン</t>
    </rPh>
    <phoneticPr fontId="1"/>
  </si>
  <si>
    <t>プラスチック製品</t>
    <rPh sb="6" eb="8">
      <t>セイヒン</t>
    </rPh>
    <phoneticPr fontId="1"/>
  </si>
  <si>
    <t>ゴム製品</t>
    <rPh sb="2" eb="4">
      <t>セイヒン</t>
    </rPh>
    <phoneticPr fontId="1"/>
  </si>
  <si>
    <t>窯業・土石製品</t>
    <rPh sb="0" eb="2">
      <t>ヨウギョウ</t>
    </rPh>
    <rPh sb="3" eb="5">
      <t>ドセキ</t>
    </rPh>
    <rPh sb="5" eb="7">
      <t>セイヒン</t>
    </rPh>
    <phoneticPr fontId="1"/>
  </si>
  <si>
    <t>鉄鋼業</t>
    <rPh sb="0" eb="2">
      <t>テッコウ</t>
    </rPh>
    <rPh sb="2" eb="3">
      <t>ワザ</t>
    </rPh>
    <phoneticPr fontId="1"/>
  </si>
  <si>
    <t>非鉄金属製造業</t>
    <rPh sb="0" eb="2">
      <t>ヒテツ</t>
    </rPh>
    <rPh sb="2" eb="4">
      <t>キンゾク</t>
    </rPh>
    <rPh sb="4" eb="7">
      <t>セイゾウギョウ</t>
    </rPh>
    <phoneticPr fontId="1"/>
  </si>
  <si>
    <t>金属製品製造業</t>
    <rPh sb="0" eb="2">
      <t>キンゾク</t>
    </rPh>
    <rPh sb="2" eb="4">
      <t>セイヒン</t>
    </rPh>
    <rPh sb="4" eb="7">
      <t>セイゾウギョウ</t>
    </rPh>
    <phoneticPr fontId="1"/>
  </si>
  <si>
    <t>はん用機械器具</t>
    <rPh sb="2" eb="3">
      <t>ヨウ</t>
    </rPh>
    <rPh sb="3" eb="5">
      <t>キカイ</t>
    </rPh>
    <rPh sb="5" eb="7">
      <t>キグ</t>
    </rPh>
    <phoneticPr fontId="1"/>
  </si>
  <si>
    <t>生産用機械器具</t>
    <rPh sb="0" eb="3">
      <t>セイサンヨウ</t>
    </rPh>
    <rPh sb="3" eb="5">
      <t>キカイ</t>
    </rPh>
    <rPh sb="5" eb="7">
      <t>キグ</t>
    </rPh>
    <phoneticPr fontId="1"/>
  </si>
  <si>
    <t>業務用機械器具</t>
    <rPh sb="0" eb="3">
      <t>ギョウムヨウ</t>
    </rPh>
    <rPh sb="3" eb="5">
      <t>キカイ</t>
    </rPh>
    <rPh sb="5" eb="7">
      <t>キグ</t>
    </rPh>
    <phoneticPr fontId="1"/>
  </si>
  <si>
    <t>電子・デバイス</t>
    <rPh sb="0" eb="2">
      <t>デンシ</t>
    </rPh>
    <phoneticPr fontId="1"/>
  </si>
  <si>
    <t>電気機械器具</t>
    <rPh sb="0" eb="2">
      <t>デンキ</t>
    </rPh>
    <rPh sb="2" eb="4">
      <t>キカイ</t>
    </rPh>
    <rPh sb="4" eb="6">
      <t>キグ</t>
    </rPh>
    <phoneticPr fontId="1"/>
  </si>
  <si>
    <t>情報通信機械器具</t>
    <rPh sb="0" eb="2">
      <t>ジョウホウ</t>
    </rPh>
    <rPh sb="2" eb="4">
      <t>ツウシン</t>
    </rPh>
    <rPh sb="4" eb="6">
      <t>キカイ</t>
    </rPh>
    <rPh sb="6" eb="8">
      <t>キグ</t>
    </rPh>
    <phoneticPr fontId="1"/>
  </si>
  <si>
    <t>輸送用機械器具</t>
    <rPh sb="0" eb="3">
      <t>ユソウヨウ</t>
    </rPh>
    <rPh sb="3" eb="5">
      <t>キカイ</t>
    </rPh>
    <rPh sb="5" eb="7">
      <t>キグ</t>
    </rPh>
    <phoneticPr fontId="1"/>
  </si>
  <si>
    <t>製造業一括分</t>
    <rPh sb="0" eb="3">
      <t>セイゾウギョウ</t>
    </rPh>
    <rPh sb="3" eb="5">
      <t>イッカツ</t>
    </rPh>
    <rPh sb="5" eb="6">
      <t>ブン</t>
    </rPh>
    <phoneticPr fontId="22"/>
  </si>
  <si>
    <t>&lt;医療，福祉中分類内訳&gt;</t>
    <rPh sb="6" eb="7">
      <t>ジュウ</t>
    </rPh>
    <phoneticPr fontId="3"/>
  </si>
  <si>
    <t>医療業</t>
    <rPh sb="0" eb="2">
      <t>イリョウ</t>
    </rPh>
    <rPh sb="2" eb="3">
      <t>ギョウ</t>
    </rPh>
    <phoneticPr fontId="1"/>
  </si>
  <si>
    <t>(注)　「製造業」のうち「製造業一括分」は、産業中分類の木材・木製品製造業（家具を除く）、なめし革・同製品・毛皮製造業、その他の製造業をま</t>
    <rPh sb="38" eb="40">
      <t>カグ</t>
    </rPh>
    <rPh sb="41" eb="42">
      <t>ノゾ</t>
    </rPh>
    <phoneticPr fontId="3"/>
  </si>
  <si>
    <t xml:space="preserve">
　　とめたもの。</t>
    <phoneticPr fontId="3"/>
  </si>
  <si>
    <t>　単位　時間</t>
    <rPh sb="1" eb="3">
      <t>タンイ</t>
    </rPh>
    <rPh sb="4" eb="6">
      <t>ジカン</t>
    </rPh>
    <phoneticPr fontId="3"/>
  </si>
  <si>
    <t>総実労働時間</t>
  </si>
  <si>
    <t>所定内労働時間</t>
  </si>
  <si>
    <t>所定外労働時間</t>
  </si>
  <si>
    <t xml:space="preserve">     -</t>
    <phoneticPr fontId="3"/>
  </si>
  <si>
    <t xml:space="preserve">    -</t>
    <phoneticPr fontId="3"/>
  </si>
  <si>
    <t xml:space="preserve">  -</t>
    <phoneticPr fontId="3"/>
  </si>
  <si>
    <t>建設業</t>
    <rPh sb="0" eb="2">
      <t>ケンセツ</t>
    </rPh>
    <rPh sb="2" eb="3">
      <t>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</si>
  <si>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</si>
  <si>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</si>
  <si>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</si>
  <si>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(注)　「製造業」のうち「製造業一括分」は、産業中分類の木材・木製品製造業（家具を除く）、なめし革・同製品</t>
    <rPh sb="38" eb="40">
      <t>カグ</t>
    </rPh>
    <rPh sb="41" eb="42">
      <t>ノゾ</t>
    </rPh>
    <phoneticPr fontId="3"/>
  </si>
  <si>
    <t>・毛皮製造業、その他の製造業をまとめたもの。</t>
    <phoneticPr fontId="3"/>
  </si>
  <si>
    <t>神奈川労働局監督課調</t>
    <rPh sb="0" eb="3">
      <t>カナガワ</t>
    </rPh>
    <rPh sb="3" eb="5">
      <t>ロウドウ</t>
    </rPh>
    <rPh sb="5" eb="6">
      <t>キョク</t>
    </rPh>
    <rPh sb="6" eb="8">
      <t>カントク</t>
    </rPh>
    <rPh sb="8" eb="9">
      <t>カ</t>
    </rPh>
    <rPh sb="9" eb="10">
      <t>シラ</t>
    </rPh>
    <phoneticPr fontId="22"/>
  </si>
  <si>
    <t>業種別</t>
    <rPh sb="0" eb="1">
      <t>ギョウ</t>
    </rPh>
    <rPh sb="1" eb="2">
      <t>タネ</t>
    </rPh>
    <rPh sb="2" eb="3">
      <t>ベツ</t>
    </rPh>
    <phoneticPr fontId="22"/>
  </si>
  <si>
    <t>監督実施
事業場数</t>
    <rPh sb="0" eb="2">
      <t>カントク</t>
    </rPh>
    <rPh sb="2" eb="4">
      <t>ジッシ</t>
    </rPh>
    <rPh sb="5" eb="8">
      <t>ジギョウジョウ</t>
    </rPh>
    <rPh sb="8" eb="9">
      <t>スウ</t>
    </rPh>
    <phoneticPr fontId="22"/>
  </si>
  <si>
    <t>違反事業場数</t>
    <rPh sb="0" eb="2">
      <t>イハン</t>
    </rPh>
    <rPh sb="2" eb="5">
      <t>ジギョウジョウ</t>
    </rPh>
    <rPh sb="5" eb="6">
      <t>スウ</t>
    </rPh>
    <phoneticPr fontId="22"/>
  </si>
  <si>
    <t>違反率</t>
    <rPh sb="0" eb="3">
      <t>イハンリツ</t>
    </rPh>
    <phoneticPr fontId="22"/>
  </si>
  <si>
    <t>令  　  和      ２  　  年</t>
    <rPh sb="0" eb="1">
      <t>レイ</t>
    </rPh>
    <rPh sb="6" eb="7">
      <t>ワ</t>
    </rPh>
    <rPh sb="19" eb="20">
      <t>ネン</t>
    </rPh>
    <phoneticPr fontId="22"/>
  </si>
  <si>
    <t xml:space="preserve">     　　　３  　  年</t>
    <rPh sb="14" eb="15">
      <t>ネン</t>
    </rPh>
    <phoneticPr fontId="22"/>
  </si>
  <si>
    <t xml:space="preserve">     　　　４  　  年</t>
    <rPh sb="14" eb="15">
      <t>ネン</t>
    </rPh>
    <phoneticPr fontId="22"/>
  </si>
  <si>
    <t>食料品製造業</t>
    <rPh sb="5" eb="6">
      <t>ギョウ</t>
    </rPh>
    <phoneticPr fontId="22"/>
  </si>
  <si>
    <t>繊維工業</t>
  </si>
  <si>
    <t>衣服・その他繊維製品製造業</t>
    <rPh sb="8" eb="10">
      <t>セイヒン</t>
    </rPh>
    <rPh sb="10" eb="13">
      <t>セイゾウギョウ</t>
    </rPh>
    <phoneticPr fontId="22"/>
  </si>
  <si>
    <t>木材・木製品製造業</t>
    <rPh sb="6" eb="9">
      <t>セイゾウギョウ</t>
    </rPh>
    <phoneticPr fontId="22"/>
  </si>
  <si>
    <t>家具・装備品製造業</t>
    <rPh sb="6" eb="9">
      <t>セイゾウギョウ</t>
    </rPh>
    <phoneticPr fontId="22"/>
  </si>
  <si>
    <t>パルプ・紙・紙加工品製造業</t>
    <rPh sb="4" eb="5">
      <t>カミ</t>
    </rPh>
    <rPh sb="6" eb="7">
      <t>カミ</t>
    </rPh>
    <rPh sb="7" eb="10">
      <t>カコウヒン</t>
    </rPh>
    <rPh sb="10" eb="13">
      <t>セイゾウギョウ</t>
    </rPh>
    <phoneticPr fontId="22"/>
  </si>
  <si>
    <t>出版・印刷・製本業</t>
    <rPh sb="0" eb="2">
      <t>シュッパン</t>
    </rPh>
    <rPh sb="8" eb="9">
      <t>ギョウ</t>
    </rPh>
    <phoneticPr fontId="22"/>
  </si>
  <si>
    <t>窯業・土石製品製造業</t>
    <rPh sb="5" eb="7">
      <t>セイヒン</t>
    </rPh>
    <rPh sb="7" eb="10">
      <t>セイゾウギョウ</t>
    </rPh>
    <phoneticPr fontId="22"/>
  </si>
  <si>
    <t>非鉄金属製造業</t>
    <rPh sb="4" eb="7">
      <t>セイゾウギョウ</t>
    </rPh>
    <phoneticPr fontId="22"/>
  </si>
  <si>
    <t>金属製品製造業</t>
    <rPh sb="4" eb="7">
      <t>セイゾウギョウ</t>
    </rPh>
    <phoneticPr fontId="22"/>
  </si>
  <si>
    <t>一般機械器具製造業</t>
    <rPh sb="6" eb="9">
      <t>セイゾウギョウ</t>
    </rPh>
    <phoneticPr fontId="22"/>
  </si>
  <si>
    <t>電気機械器具製造業</t>
    <rPh sb="6" eb="9">
      <t>セイゾウギョウ</t>
    </rPh>
    <phoneticPr fontId="22"/>
  </si>
  <si>
    <t>輸送用機械器具製造業</t>
    <rPh sb="2" eb="3">
      <t>ヨウ</t>
    </rPh>
    <rPh sb="5" eb="7">
      <t>キグ</t>
    </rPh>
    <rPh sb="9" eb="10">
      <t>ギョウ</t>
    </rPh>
    <phoneticPr fontId="22"/>
  </si>
  <si>
    <t>電気・ガス・熱供給・水道業</t>
    <rPh sb="6" eb="7">
      <t>ネツ</t>
    </rPh>
    <rPh sb="7" eb="9">
      <t>キョウキュウ</t>
    </rPh>
    <rPh sb="10" eb="13">
      <t>スイドウギョウ</t>
    </rPh>
    <phoneticPr fontId="22"/>
  </si>
  <si>
    <t>その他の製造業</t>
    <rPh sb="6" eb="7">
      <t>ギョウ</t>
    </rPh>
    <phoneticPr fontId="22"/>
  </si>
  <si>
    <t>鉱業</t>
  </si>
  <si>
    <t>建設業</t>
    <rPh sb="0" eb="2">
      <t>ケンセツ</t>
    </rPh>
    <phoneticPr fontId="22"/>
  </si>
  <si>
    <t>鉄道・水運・航空</t>
    <rPh sb="3" eb="5">
      <t>スイウン</t>
    </rPh>
    <rPh sb="6" eb="8">
      <t>コウクウ</t>
    </rPh>
    <phoneticPr fontId="22"/>
  </si>
  <si>
    <t>道路旅客運送業</t>
    <rPh sb="4" eb="7">
      <t>ウンソウギョウ</t>
    </rPh>
    <phoneticPr fontId="22"/>
  </si>
  <si>
    <t>道路貨物運送業</t>
    <rPh sb="6" eb="7">
      <t>ギョウ</t>
    </rPh>
    <phoneticPr fontId="22"/>
  </si>
  <si>
    <t>その他の運輸交通業</t>
    <rPh sb="8" eb="9">
      <t>ギョウ</t>
    </rPh>
    <phoneticPr fontId="22"/>
  </si>
  <si>
    <t>陸上貨物取扱業</t>
    <rPh sb="4" eb="7">
      <t>トリアツカイギョウ</t>
    </rPh>
    <phoneticPr fontId="22"/>
  </si>
  <si>
    <t>港湾荷役業</t>
    <rPh sb="2" eb="4">
      <t>ニエキ</t>
    </rPh>
    <phoneticPr fontId="22"/>
  </si>
  <si>
    <t>農林・水産・畜産業</t>
    <rPh sb="1" eb="2">
      <t>リン</t>
    </rPh>
    <rPh sb="3" eb="5">
      <t>スイサン</t>
    </rPh>
    <rPh sb="6" eb="8">
      <t>チクサン</t>
    </rPh>
    <rPh sb="8" eb="9">
      <t>ギョウ</t>
    </rPh>
    <phoneticPr fontId="22"/>
  </si>
  <si>
    <t>商業</t>
    <rPh sb="0" eb="1">
      <t>ショウ</t>
    </rPh>
    <phoneticPr fontId="22"/>
  </si>
  <si>
    <t>金融・広告業</t>
    <rPh sb="3" eb="5">
      <t>コウコク</t>
    </rPh>
    <phoneticPr fontId="22"/>
  </si>
  <si>
    <t>映画・演劇業</t>
  </si>
  <si>
    <t>通信業</t>
  </si>
  <si>
    <t>教育・研究業</t>
    <rPh sb="5" eb="6">
      <t>ギョウ</t>
    </rPh>
    <phoneticPr fontId="22"/>
  </si>
  <si>
    <t>保健衛生業</t>
    <rPh sb="2" eb="4">
      <t>エイセイ</t>
    </rPh>
    <phoneticPr fontId="22"/>
  </si>
  <si>
    <t>接客娯楽業</t>
    <rPh sb="0" eb="2">
      <t>セッキャク</t>
    </rPh>
    <rPh sb="2" eb="4">
      <t>ゴラク</t>
    </rPh>
    <phoneticPr fontId="22"/>
  </si>
  <si>
    <t>清掃・と畜業</t>
    <rPh sb="5" eb="6">
      <t>ギョウ</t>
    </rPh>
    <phoneticPr fontId="22"/>
  </si>
  <si>
    <t>官公署</t>
  </si>
  <si>
    <t>―</t>
    <phoneticPr fontId="3"/>
  </si>
  <si>
    <t>その他の事業</t>
  </si>
  <si>
    <t>単位　人</t>
    <rPh sb="0" eb="2">
      <t>タンイ</t>
    </rPh>
    <rPh sb="3" eb="4">
      <t>ニン</t>
    </rPh>
    <phoneticPr fontId="22"/>
  </si>
  <si>
    <t>神奈川労働局安全課調</t>
    <rPh sb="0" eb="3">
      <t>カナガワ</t>
    </rPh>
    <rPh sb="3" eb="5">
      <t>ロウドウ</t>
    </rPh>
    <rPh sb="5" eb="6">
      <t>キョク</t>
    </rPh>
    <rPh sb="6" eb="8">
      <t>アンゼン</t>
    </rPh>
    <rPh sb="8" eb="9">
      <t>カ</t>
    </rPh>
    <rPh sb="9" eb="10">
      <t>シラ</t>
    </rPh>
    <phoneticPr fontId="22"/>
  </si>
  <si>
    <t>業種別</t>
    <rPh sb="0" eb="1">
      <t>ゴウ</t>
    </rPh>
    <rPh sb="1" eb="2">
      <t>シュ</t>
    </rPh>
    <rPh sb="2" eb="3">
      <t>ベツ</t>
    </rPh>
    <phoneticPr fontId="22"/>
  </si>
  <si>
    <t>令和２年</t>
    <rPh sb="3" eb="4">
      <t>ネン</t>
    </rPh>
    <phoneticPr fontId="22"/>
  </si>
  <si>
    <t>３年</t>
    <rPh sb="1" eb="2">
      <t>ネン</t>
    </rPh>
    <phoneticPr fontId="22"/>
  </si>
  <si>
    <t>４年</t>
    <rPh sb="1" eb="2">
      <t>ネン</t>
    </rPh>
    <phoneticPr fontId="22"/>
  </si>
  <si>
    <t>計</t>
    <rPh sb="0" eb="1">
      <t>ケイ</t>
    </rPh>
    <phoneticPr fontId="22"/>
  </si>
  <si>
    <t>運輸交通業</t>
    <rPh sb="0" eb="2">
      <t>ウンユ</t>
    </rPh>
    <rPh sb="2" eb="5">
      <t>コウツウギョウ</t>
    </rPh>
    <phoneticPr fontId="22"/>
  </si>
  <si>
    <t>道路貨物運送業</t>
    <rPh sb="0" eb="2">
      <t>ドウロ</t>
    </rPh>
    <rPh sb="2" eb="4">
      <t>カモツ</t>
    </rPh>
    <rPh sb="4" eb="6">
      <t>ウンソウ</t>
    </rPh>
    <rPh sb="6" eb="7">
      <t>ギョウ</t>
    </rPh>
    <phoneticPr fontId="22"/>
  </si>
  <si>
    <t>（上記以外）</t>
    <rPh sb="1" eb="3">
      <t>ジョウキ</t>
    </rPh>
    <rPh sb="3" eb="5">
      <t>イガイ</t>
    </rPh>
    <phoneticPr fontId="22"/>
  </si>
  <si>
    <t>(-)</t>
  </si>
  <si>
    <t>(-)</t>
    <phoneticPr fontId="3"/>
  </si>
  <si>
    <t>貨物取扱業</t>
    <rPh sb="0" eb="2">
      <t>カモツ</t>
    </rPh>
    <rPh sb="2" eb="4">
      <t>トリアツカ</t>
    </rPh>
    <rPh sb="4" eb="5">
      <t>ギョウ</t>
    </rPh>
    <phoneticPr fontId="22"/>
  </si>
  <si>
    <t>陸上貨物</t>
    <rPh sb="0" eb="2">
      <t>リクジョウ</t>
    </rPh>
    <rPh sb="2" eb="4">
      <t>カモツ</t>
    </rPh>
    <phoneticPr fontId="22"/>
  </si>
  <si>
    <t>港湾運送業</t>
    <rPh sb="0" eb="2">
      <t>コウワン</t>
    </rPh>
    <rPh sb="2" eb="4">
      <t>ウンソウ</t>
    </rPh>
    <rPh sb="4" eb="5">
      <t>ギョウ</t>
    </rPh>
    <phoneticPr fontId="22"/>
  </si>
  <si>
    <t>商業</t>
    <rPh sb="0" eb="2">
      <t>ショウギョウ</t>
    </rPh>
    <phoneticPr fontId="22"/>
  </si>
  <si>
    <t>保健衛生業</t>
    <rPh sb="0" eb="2">
      <t>ホケン</t>
    </rPh>
    <rPh sb="2" eb="4">
      <t>エイセイ</t>
    </rPh>
    <rPh sb="4" eb="5">
      <t>ギョウ</t>
    </rPh>
    <phoneticPr fontId="22"/>
  </si>
  <si>
    <t>接客娯楽業</t>
    <rPh sb="0" eb="2">
      <t>セッキャク</t>
    </rPh>
    <rPh sb="2" eb="5">
      <t>ゴラクギョウ</t>
    </rPh>
    <phoneticPr fontId="22"/>
  </si>
  <si>
    <t>清掃・と畜業</t>
    <rPh sb="0" eb="2">
      <t>セイソウ</t>
    </rPh>
    <rPh sb="4" eb="5">
      <t>チク</t>
    </rPh>
    <rPh sb="5" eb="6">
      <t>ギョウ</t>
    </rPh>
    <phoneticPr fontId="22"/>
  </si>
  <si>
    <t>通信業</t>
    <rPh sb="0" eb="2">
      <t>ツウシン</t>
    </rPh>
    <rPh sb="2" eb="3">
      <t>ギョウ</t>
    </rPh>
    <phoneticPr fontId="22"/>
  </si>
  <si>
    <t>その他（上記以外）</t>
    <rPh sb="2" eb="3">
      <t>タ</t>
    </rPh>
    <rPh sb="4" eb="6">
      <t>ジョウキ</t>
    </rPh>
    <rPh sb="6" eb="8">
      <t>イガイ</t>
    </rPh>
    <phoneticPr fontId="22"/>
  </si>
  <si>
    <t>（注）　労働者死傷病報告による休業４日以上の死傷者数。（　）内は死亡災害速報による死亡者数の各年</t>
    <rPh sb="1" eb="2">
      <t>チュウ</t>
    </rPh>
    <phoneticPr fontId="22"/>
  </si>
  <si>
    <t>（令和２年10月１日現在）国勢調査結果</t>
    <rPh sb="1" eb="3">
      <t>レイワ</t>
    </rPh>
    <rPh sb="4" eb="5">
      <t>ネン</t>
    </rPh>
    <rPh sb="7" eb="8">
      <t>ガツ</t>
    </rPh>
    <rPh sb="9" eb="12">
      <t>ニチゲンザイ</t>
    </rPh>
    <rPh sb="13" eb="15">
      <t>コクセイ</t>
    </rPh>
    <rPh sb="15" eb="17">
      <t>チョウサ</t>
    </rPh>
    <rPh sb="17" eb="19">
      <t>ケッカ</t>
    </rPh>
    <phoneticPr fontId="3"/>
  </si>
  <si>
    <t>男性</t>
  </si>
  <si>
    <t>女性</t>
  </si>
  <si>
    <t>実数</t>
  </si>
  <si>
    <t>割合</t>
  </si>
  <si>
    <t>％</t>
    <phoneticPr fontId="3"/>
  </si>
  <si>
    <t>総数</t>
  </si>
  <si>
    <t>農業，林業</t>
    <rPh sb="3" eb="5">
      <t>リンギョウ</t>
    </rPh>
    <phoneticPr fontId="3"/>
  </si>
  <si>
    <t>漁業</t>
  </si>
  <si>
    <t>鉱業，採石業，砂利採取業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3"/>
  </si>
  <si>
    <t>情報通信業</t>
    <rPh sb="0" eb="2">
      <t>ジョウホウ</t>
    </rPh>
    <rPh sb="2" eb="5">
      <t>ツウシンギョウ</t>
    </rPh>
    <phoneticPr fontId="5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</si>
  <si>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</si>
  <si>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</si>
  <si>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</si>
  <si>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5"/>
  </si>
  <si>
    <t>医療，福祉</t>
    <rPh sb="0" eb="1">
      <t>イ</t>
    </rPh>
    <rPh sb="1" eb="2">
      <t>リョウ</t>
    </rPh>
    <rPh sb="3" eb="5">
      <t>フクシ</t>
    </rPh>
    <phoneticPr fontId="5"/>
  </si>
  <si>
    <t>複合サービス事業</t>
    <rPh sb="0" eb="2">
      <t>フクゴウ</t>
    </rPh>
    <rPh sb="6" eb="8">
      <t>ジギョウ</t>
    </rPh>
    <phoneticPr fontId="5"/>
  </si>
  <si>
    <t>サービス業（他に分類されないもの）</t>
  </si>
  <si>
    <t>公務（他に分類されるものを除く）</t>
    <rPh sb="13" eb="14">
      <t>ノゾ</t>
    </rPh>
    <phoneticPr fontId="3"/>
  </si>
  <si>
    <t>（注)　１  「就業者」とは、調査期間中収入を伴う仕事を少しでもした者、無給で家業の手伝いをした家</t>
    <rPh sb="1" eb="2">
      <t>チュウ</t>
    </rPh>
    <rPh sb="8" eb="11">
      <t>シュウギョウシャ</t>
    </rPh>
    <rPh sb="15" eb="17">
      <t>チョウサ</t>
    </rPh>
    <rPh sb="17" eb="20">
      <t>キカンチュウ</t>
    </rPh>
    <rPh sb="20" eb="22">
      <t>シュウニュウ</t>
    </rPh>
    <rPh sb="23" eb="24">
      <t>トモナ</t>
    </rPh>
    <rPh sb="25" eb="27">
      <t>シゴト</t>
    </rPh>
    <rPh sb="28" eb="29">
      <t>スコ</t>
    </rPh>
    <rPh sb="34" eb="35">
      <t>モノ</t>
    </rPh>
    <rPh sb="36" eb="38">
      <t>ムキュウ</t>
    </rPh>
    <rPh sb="39" eb="41">
      <t>カギョウ</t>
    </rPh>
    <rPh sb="42" eb="44">
      <t>テツダ</t>
    </rPh>
    <phoneticPr fontId="3"/>
  </si>
  <si>
    <t>　　　　　族、休業してから30日未満の者、30日以上休んでいても勤め先からその間の賃金・給料をもらう</t>
    <phoneticPr fontId="3"/>
  </si>
  <si>
    <t>　　　　　ことになっている者。</t>
    <rPh sb="13" eb="14">
      <t>モノ</t>
    </rPh>
    <phoneticPr fontId="3"/>
  </si>
  <si>
    <t xml:space="preserve">       ２　「総数」には「分類不能の産業」を含む。</t>
    <phoneticPr fontId="3"/>
  </si>
  <si>
    <t>（令和２年10月１日現在）国勢調査結果</t>
    <rPh sb="1" eb="3">
      <t>レイワ</t>
    </rPh>
    <rPh sb="4" eb="5">
      <t>ネン</t>
    </rPh>
    <rPh sb="5" eb="6">
      <t>ヘイネン</t>
    </rPh>
    <rPh sb="7" eb="8">
      <t>ガツ</t>
    </rPh>
    <rPh sb="9" eb="12">
      <t>ニチゲンザイ</t>
    </rPh>
    <rPh sb="13" eb="15">
      <t>コクセイ</t>
    </rPh>
    <rPh sb="15" eb="17">
      <t>チョウサ</t>
    </rPh>
    <rPh sb="17" eb="19">
      <t>ケッカ</t>
    </rPh>
    <phoneticPr fontId="3"/>
  </si>
  <si>
    <t>職業別</t>
  </si>
  <si>
    <t>総数</t>
    <rPh sb="0" eb="1">
      <t>フサ</t>
    </rPh>
    <rPh sb="1" eb="2">
      <t>カズ</t>
    </rPh>
    <phoneticPr fontId="3"/>
  </si>
  <si>
    <t>管理的職業従事者</t>
  </si>
  <si>
    <t>専門的・技術的職業従事者</t>
  </si>
  <si>
    <t>事務従事者</t>
  </si>
  <si>
    <t>販売従事者</t>
  </si>
  <si>
    <t>サービス職業従事者</t>
  </si>
  <si>
    <t>保安職業従事者</t>
  </si>
  <si>
    <t>農林漁業従事者</t>
    <rPh sb="4" eb="6">
      <t>ジュウジ</t>
    </rPh>
    <phoneticPr fontId="3"/>
  </si>
  <si>
    <t>生産工程従事者</t>
    <rPh sb="0" eb="2">
      <t>セイサン</t>
    </rPh>
    <rPh sb="2" eb="4">
      <t>コウテイ</t>
    </rPh>
    <rPh sb="4" eb="7">
      <t>ジュウジシャ</t>
    </rPh>
    <phoneticPr fontId="3"/>
  </si>
  <si>
    <t>輸送・機械運転従事者</t>
    <rPh sb="0" eb="2">
      <t>ユソウ</t>
    </rPh>
    <rPh sb="3" eb="5">
      <t>キカイ</t>
    </rPh>
    <rPh sb="5" eb="7">
      <t>ウンテン</t>
    </rPh>
    <phoneticPr fontId="3"/>
  </si>
  <si>
    <t>建設・採掘従事者</t>
    <rPh sb="0" eb="2">
      <t>ケンセツ</t>
    </rPh>
    <rPh sb="3" eb="5">
      <t>サイクツ</t>
    </rPh>
    <rPh sb="5" eb="8">
      <t>ジュウジシャ</t>
    </rPh>
    <phoneticPr fontId="3"/>
  </si>
  <si>
    <t>運搬・清掃・包装等従事者</t>
    <rPh sb="0" eb="2">
      <t>ウンパン</t>
    </rPh>
    <rPh sb="3" eb="5">
      <t>セイソウ</t>
    </rPh>
    <rPh sb="6" eb="9">
      <t>ホウソウトウ</t>
    </rPh>
    <rPh sb="9" eb="12">
      <t>ジュウジシャ</t>
    </rPh>
    <phoneticPr fontId="3"/>
  </si>
  <si>
    <t>分類不能の職業</t>
  </si>
  <si>
    <t>（注)　「就業者」とは、調査期間中収入を伴う仕事を少しでもした者、無給で家業の手伝いをした家</t>
    <rPh sb="1" eb="2">
      <t>チュウ</t>
    </rPh>
    <rPh sb="5" eb="8">
      <t>シュウギョウシャ</t>
    </rPh>
    <rPh sb="12" eb="14">
      <t>チョウサ</t>
    </rPh>
    <rPh sb="14" eb="17">
      <t>キカンチュウ</t>
    </rPh>
    <rPh sb="17" eb="19">
      <t>シュウニュウ</t>
    </rPh>
    <rPh sb="20" eb="21">
      <t>トモナ</t>
    </rPh>
    <rPh sb="22" eb="24">
      <t>シゴト</t>
    </rPh>
    <rPh sb="25" eb="26">
      <t>スコ</t>
    </rPh>
    <rPh sb="31" eb="32">
      <t>モノ</t>
    </rPh>
    <rPh sb="33" eb="35">
      <t>ムキュウ</t>
    </rPh>
    <rPh sb="36" eb="38">
      <t>カギョウ</t>
    </rPh>
    <rPh sb="39" eb="41">
      <t>テツダ</t>
    </rPh>
    <phoneticPr fontId="3"/>
  </si>
  <si>
    <t xml:space="preserve">　　　族、休業してから30日未満の者、30日以上休んでいても勤め先からその間の賃金・給料をもらう
</t>
    <phoneticPr fontId="3"/>
  </si>
  <si>
    <t>　　　ことになっている者。</t>
    <phoneticPr fontId="3"/>
  </si>
  <si>
    <t>　単位　人</t>
    <rPh sb="1" eb="3">
      <t>タンイ</t>
    </rPh>
    <rPh sb="4" eb="5">
      <t>ニン</t>
    </rPh>
    <phoneticPr fontId="3"/>
  </si>
  <si>
    <t>市町村別</t>
  </si>
  <si>
    <t>総数</t>
    <rPh sb="0" eb="2">
      <t>ソウスウ</t>
    </rPh>
    <phoneticPr fontId="3"/>
  </si>
  <si>
    <t>従業上の地位</t>
    <rPh sb="0" eb="1">
      <t>ジュウ</t>
    </rPh>
    <rPh sb="1" eb="2">
      <t>ギョウ</t>
    </rPh>
    <rPh sb="2" eb="3">
      <t>ジョウ</t>
    </rPh>
    <rPh sb="4" eb="5">
      <t>チ</t>
    </rPh>
    <rPh sb="5" eb="6">
      <t>クライ</t>
    </rPh>
    <phoneticPr fontId="3"/>
  </si>
  <si>
    <t>農業,
林業</t>
    <rPh sb="4" eb="5">
      <t>ハヤシ</t>
    </rPh>
    <rPh sb="5" eb="6">
      <t>ギョウ</t>
    </rPh>
    <phoneticPr fontId="3"/>
  </si>
  <si>
    <t>鉱業,採石業,砂利
採取業</t>
    <rPh sb="3" eb="5">
      <t>サイセキ</t>
    </rPh>
    <rPh sb="5" eb="6">
      <t>ギョウ</t>
    </rPh>
    <rPh sb="7" eb="8">
      <t>スナ</t>
    </rPh>
    <rPh sb="8" eb="9">
      <t>リ</t>
    </rPh>
    <rPh sb="10" eb="12">
      <t>サイシュ</t>
    </rPh>
    <rPh sb="12" eb="13">
      <t>ギョウ</t>
    </rPh>
    <phoneticPr fontId="3"/>
  </si>
  <si>
    <t>建設業</t>
    <phoneticPr fontId="3"/>
  </si>
  <si>
    <t>製造業</t>
    <rPh sb="0" eb="3">
      <t>セイゾウギョウ</t>
    </rPh>
    <phoneticPr fontId="3"/>
  </si>
  <si>
    <t>電気・
ガス・
熱供給・水道業</t>
    <phoneticPr fontId="3"/>
  </si>
  <si>
    <t>情報
通信業</t>
  </si>
  <si>
    <t>運輸業,
郵便業</t>
    <rPh sb="5" eb="7">
      <t>ユウビン</t>
    </rPh>
    <rPh sb="7" eb="8">
      <t>ギョウ</t>
    </rPh>
    <phoneticPr fontId="3"/>
  </si>
  <si>
    <t>卸売業,
小売業</t>
  </si>
  <si>
    <t>金融業,
保険業</t>
    <rPh sb="2" eb="3">
      <t>ギョウ</t>
    </rPh>
    <rPh sb="5" eb="6">
      <t>タモツ</t>
    </rPh>
    <rPh sb="6" eb="7">
      <t>ケン</t>
    </rPh>
    <phoneticPr fontId="3"/>
  </si>
  <si>
    <t>不動産業,
物品賃貸業</t>
    <rPh sb="0" eb="1">
      <t>フ</t>
    </rPh>
    <rPh sb="1" eb="2">
      <t>ドウ</t>
    </rPh>
    <rPh sb="2" eb="3">
      <t>サン</t>
    </rPh>
    <rPh sb="3" eb="4">
      <t>ギョウ</t>
    </rPh>
    <rPh sb="6" eb="8">
      <t>ブッピン</t>
    </rPh>
    <rPh sb="8" eb="9">
      <t>チン</t>
    </rPh>
    <rPh sb="9" eb="10">
      <t>カシ</t>
    </rPh>
    <rPh sb="10" eb="11">
      <t>ギョウ</t>
    </rPh>
    <phoneticPr fontId="3"/>
  </si>
  <si>
    <t>学術研究,
専門・技術
サービス業</t>
    <rPh sb="0" eb="2">
      <t>ガクジュツ</t>
    </rPh>
    <rPh sb="2" eb="4">
      <t>ケンキュウ</t>
    </rPh>
    <rPh sb="6" eb="8">
      <t>センモン</t>
    </rPh>
    <rPh sb="9" eb="10">
      <t>ワザ</t>
    </rPh>
    <rPh sb="10" eb="11">
      <t>ジュツ</t>
    </rPh>
    <rPh sb="16" eb="17">
      <t>ギョウ</t>
    </rPh>
    <phoneticPr fontId="3"/>
  </si>
  <si>
    <t>宿泊業,
飲食サー
ビス業</t>
    <rPh sb="5" eb="6">
      <t>イン</t>
    </rPh>
    <rPh sb="6" eb="7">
      <t>ショク</t>
    </rPh>
    <rPh sb="12" eb="13">
      <t>ギョウ</t>
    </rPh>
    <phoneticPr fontId="3"/>
  </si>
  <si>
    <t>生活関連
サービス
業,娯楽業</t>
    <rPh sb="0" eb="2">
      <t>セイカツ</t>
    </rPh>
    <rPh sb="2" eb="4">
      <t>カンレン</t>
    </rPh>
    <rPh sb="10" eb="11">
      <t>ギョウ</t>
    </rPh>
    <rPh sb="12" eb="15">
      <t>ゴラクギョウ</t>
    </rPh>
    <phoneticPr fontId="3"/>
  </si>
  <si>
    <t>教育,
学習
支援業</t>
    <rPh sb="7" eb="9">
      <t>シエン</t>
    </rPh>
    <rPh sb="9" eb="10">
      <t>ギョウ</t>
    </rPh>
    <phoneticPr fontId="3"/>
  </si>
  <si>
    <t>医療,
福祉</t>
  </si>
  <si>
    <t>複合サー
ビス事業</t>
    <phoneticPr fontId="3"/>
  </si>
  <si>
    <t>サービス業
(他に分類されないもの）</t>
  </si>
  <si>
    <t>公務
(他に分類されるものを除く)</t>
    <rPh sb="14" eb="15">
      <t>ノゾ</t>
    </rPh>
    <phoneticPr fontId="3"/>
  </si>
  <si>
    <t>雇用者</t>
  </si>
  <si>
    <t>役員</t>
  </si>
  <si>
    <t>雇人の
ある業主</t>
    <rPh sb="1" eb="2">
      <t>ヒト</t>
    </rPh>
    <phoneticPr fontId="3"/>
  </si>
  <si>
    <t>雇人の
ない業主</t>
    <rPh sb="1" eb="2">
      <t>ヒト</t>
    </rPh>
    <phoneticPr fontId="3"/>
  </si>
  <si>
    <t>家族
従業者</t>
  </si>
  <si>
    <t>家庭
内職者</t>
    <rPh sb="1" eb="2">
      <t>テイ</t>
    </rPh>
    <rPh sb="3" eb="5">
      <t>ナイショク</t>
    </rPh>
    <phoneticPr fontId="3"/>
  </si>
  <si>
    <t>県計</t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</si>
  <si>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</si>
  <si>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</si>
  <si>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</si>
  <si>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</si>
  <si>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</si>
  <si>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</si>
  <si>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</si>
  <si>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</si>
  <si>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</si>
  <si>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</si>
  <si>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</si>
  <si>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-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</si>
  <si>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</si>
  <si>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</si>
  <si>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</si>
  <si>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</si>
  <si>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</si>
  <si>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</si>
  <si>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</si>
  <si>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</si>
  <si>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</si>
  <si>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</si>
  <si>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</si>
  <si>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</si>
  <si>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</si>
  <si>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</si>
  <si>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</si>
  <si>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</si>
  <si>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</si>
  <si>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</si>
  <si>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</si>
  <si>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</si>
  <si>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</si>
  <si>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</si>
  <si>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(注)　１ 「就業者」とは、調査期間中収入を伴う仕事を少しでもした者、無給で家業の手伝をした家</t>
    <rPh sb="1" eb="2">
      <t>チュウ</t>
    </rPh>
    <rPh sb="7" eb="10">
      <t>シュウギョウシャ</t>
    </rPh>
    <rPh sb="14" eb="16">
      <t>チョウサ</t>
    </rPh>
    <rPh sb="16" eb="19">
      <t>キカンチュウ</t>
    </rPh>
    <rPh sb="19" eb="21">
      <t>シュウニュウ</t>
    </rPh>
    <rPh sb="22" eb="23">
      <t>トモナ</t>
    </rPh>
    <rPh sb="24" eb="26">
      <t>シゴト</t>
    </rPh>
    <rPh sb="27" eb="28">
      <t>スコ</t>
    </rPh>
    <rPh sb="33" eb="34">
      <t>モノ</t>
    </rPh>
    <rPh sb="35" eb="37">
      <t>ムキュウ</t>
    </rPh>
    <rPh sb="38" eb="40">
      <t>カギョウ</t>
    </rPh>
    <rPh sb="41" eb="43">
      <t>テツダ</t>
    </rPh>
    <rPh sb="46" eb="47">
      <t>イエ</t>
    </rPh>
    <phoneticPr fontId="3"/>
  </si>
  <si>
    <t>　　　　族、休業してから30日未満の者、30日以上休んでいても勤め先からその間の賃金・給料をもらう</t>
    <phoneticPr fontId="3"/>
  </si>
  <si>
    <t>　　　　ことになっている者。</t>
    <phoneticPr fontId="3"/>
  </si>
  <si>
    <t>　 　 ２ 「総数」には従業上の地位「不詳」および「分類不能の産業」を含む。</t>
    <rPh sb="12" eb="14">
      <t>ジュウギョウ</t>
    </rPh>
    <rPh sb="14" eb="15">
      <t>ジョウ</t>
    </rPh>
    <rPh sb="16" eb="18">
      <t>チイ</t>
    </rPh>
    <rPh sb="19" eb="21">
      <t>フショウ</t>
    </rPh>
    <phoneticPr fontId="3"/>
  </si>
  <si>
    <t>資料提供：雇用労政課</t>
    <rPh sb="0" eb="2">
      <t>シリョウ</t>
    </rPh>
    <rPh sb="2" eb="4">
      <t>テイキョウ</t>
    </rPh>
    <rPh sb="5" eb="7">
      <t>コヨウ</t>
    </rPh>
    <rPh sb="7" eb="9">
      <t>ロウセイ</t>
    </rPh>
    <rPh sb="9" eb="10">
      <t>カ</t>
    </rPh>
    <phoneticPr fontId="3"/>
  </si>
  <si>
    <t>区分</t>
    <phoneticPr fontId="3"/>
  </si>
  <si>
    <t>年齢</t>
  </si>
  <si>
    <t>勤続
年数</t>
    <phoneticPr fontId="3"/>
  </si>
  <si>
    <t>所定内
実労働
時間数</t>
    <rPh sb="4" eb="5">
      <t>ジツ</t>
    </rPh>
    <rPh sb="5" eb="7">
      <t>ロウドウ</t>
    </rPh>
    <rPh sb="8" eb="11">
      <t>ジカンスウ</t>
    </rPh>
    <phoneticPr fontId="3"/>
  </si>
  <si>
    <t>超過
実労働
時間数</t>
    <rPh sb="3" eb="4">
      <t>ジツ</t>
    </rPh>
    <rPh sb="4" eb="6">
      <t>ロウドウ</t>
    </rPh>
    <rPh sb="7" eb="10">
      <t>ジカンスウ</t>
    </rPh>
    <phoneticPr fontId="3"/>
  </si>
  <si>
    <t>きまって支給する
現金給与額</t>
  </si>
  <si>
    <t>年間賞与
その他特
別給与額</t>
    <rPh sb="5" eb="8">
      <t>ソノタ</t>
    </rPh>
    <rPh sb="8" eb="11">
      <t>トクベツ</t>
    </rPh>
    <rPh sb="11" eb="13">
      <t>キュウヨ</t>
    </rPh>
    <rPh sb="13" eb="14">
      <t>ガク</t>
    </rPh>
    <phoneticPr fontId="3"/>
  </si>
  <si>
    <t>労働
者数</t>
    <rPh sb="0" eb="4">
      <t>ロウドウシャ</t>
    </rPh>
    <rPh sb="4" eb="5">
      <t>スウ</t>
    </rPh>
    <phoneticPr fontId="3"/>
  </si>
  <si>
    <t>所定内
給与額</t>
  </si>
  <si>
    <t>歳</t>
  </si>
  <si>
    <t>年</t>
  </si>
  <si>
    <t>時間</t>
    <rPh sb="0" eb="2">
      <t>ジカン</t>
    </rPh>
    <phoneticPr fontId="3"/>
  </si>
  <si>
    <t>千円</t>
  </si>
  <si>
    <t>十人</t>
    <rPh sb="0" eb="1">
      <t>ジュウ</t>
    </rPh>
    <phoneticPr fontId="3"/>
  </si>
  <si>
    <t>研究者</t>
  </si>
  <si>
    <t>電気・電子・電気通信技術者（通信ネットワーク技術者を除く）</t>
  </si>
  <si>
    <t>機械技術者</t>
  </si>
  <si>
    <t>輸送用機器技術者</t>
  </si>
  <si>
    <t>金属技術者</t>
  </si>
  <si>
    <t>化学技術者</t>
  </si>
  <si>
    <t>建築技術者</t>
  </si>
  <si>
    <t>土木技術者</t>
  </si>
  <si>
    <t>測量技術者</t>
  </si>
  <si>
    <t>システムコンサルタント・設計者</t>
  </si>
  <si>
    <t>ソフトウェア作成者</t>
  </si>
  <si>
    <t>その他の情報処理・通信技術者</t>
  </si>
  <si>
    <t>他に分類されない技術者</t>
  </si>
  <si>
    <t>医師</t>
  </si>
  <si>
    <t>歯科医師</t>
  </si>
  <si>
    <t>獣医師</t>
  </si>
  <si>
    <t>薬剤師</t>
  </si>
  <si>
    <t>保健師</t>
  </si>
  <si>
    <t>助産師</t>
  </si>
  <si>
    <t>看護師</t>
  </si>
  <si>
    <t>准看護師</t>
  </si>
  <si>
    <t>診療放射線技師</t>
  </si>
  <si>
    <t>臨床検査技師</t>
  </si>
  <si>
    <t>理学療法士，作業療法士，言語聴覚士，視能訓練士</t>
  </si>
  <si>
    <t>歯科衛生士</t>
  </si>
  <si>
    <t>歯科技工士</t>
  </si>
  <si>
    <t>栄養士</t>
  </si>
  <si>
    <t>その他の保健医療従事者</t>
  </si>
  <si>
    <t>保育士</t>
  </si>
  <si>
    <t>介護支援専門員（ケアマネージャー）</t>
  </si>
  <si>
    <t>その他の社会福祉専門職業従事者</t>
  </si>
  <si>
    <t>法務従事者</t>
  </si>
  <si>
    <t>公認会計士，税理士</t>
  </si>
  <si>
    <t>その他の経営・金融・保険専門職業従事者</t>
  </si>
  <si>
    <t>幼稚園教員，保育教諭</t>
  </si>
  <si>
    <t>小・中学校教員</t>
  </si>
  <si>
    <t>高等学校教員</t>
  </si>
  <si>
    <t>大学教授（高専含む）</t>
  </si>
  <si>
    <t>大学准教授（高専含む）</t>
  </si>
  <si>
    <t>大学講師・助教（高専含む）</t>
  </si>
  <si>
    <t>その他の教員</t>
  </si>
  <si>
    <t>宗教家</t>
  </si>
  <si>
    <t>著述家，記者，編集者</t>
  </si>
  <si>
    <t>美術家，写真家，映像撮影者</t>
  </si>
  <si>
    <t>デザイナー</t>
  </si>
  <si>
    <t>音楽家，舞台芸術家</t>
  </si>
  <si>
    <t>個人教師</t>
  </si>
  <si>
    <t>他に分類されない専門的職業従事者</t>
  </si>
  <si>
    <t>庶務・人事事務員</t>
  </si>
  <si>
    <t>企画事務員</t>
  </si>
  <si>
    <t>受付・案内事務員</t>
  </si>
  <si>
    <t>秘書</t>
  </si>
  <si>
    <t>電話応接事務員</t>
  </si>
  <si>
    <t>総合事務員</t>
  </si>
  <si>
    <t>その他の一般事務従事者</t>
  </si>
  <si>
    <t>会計事務従事者</t>
  </si>
  <si>
    <t>生産関連事務従事者</t>
  </si>
  <si>
    <t>営業・販売事務従事者</t>
  </si>
  <si>
    <t>外勤事務従事者</t>
  </si>
  <si>
    <t>運輸・郵便事務従事者</t>
  </si>
  <si>
    <t>事務用機器操作員</t>
  </si>
  <si>
    <t>販売店員</t>
  </si>
  <si>
    <t>その他の商品販売従事者</t>
  </si>
  <si>
    <t>販売類似職業従事者</t>
  </si>
  <si>
    <t>自動車営業職業従事者</t>
  </si>
  <si>
    <t>機械器具・通信・システム営業職業従事者（自動車を除く）</t>
  </si>
  <si>
    <t>金融営業職業従事者</t>
  </si>
  <si>
    <t>保険営業職業従事者</t>
  </si>
  <si>
    <t>その他の営業職業従事者</t>
  </si>
  <si>
    <t>介護職員（医療・福祉施設等）</t>
  </si>
  <si>
    <t>訪問介護従事者</t>
  </si>
  <si>
    <t>その他の保健医療サービス職業従事者</t>
  </si>
  <si>
    <t>理容・美容師　</t>
  </si>
  <si>
    <t>美容サービス・浴場従事者（美容師を除く）</t>
  </si>
  <si>
    <t>クリーニング職，洗張職</t>
  </si>
  <si>
    <t>飲食物調理従事者</t>
  </si>
  <si>
    <t>飲食物給仕従事者</t>
  </si>
  <si>
    <t>航空機客室乗務員</t>
  </si>
  <si>
    <t>身の回り世話従事者</t>
  </si>
  <si>
    <t>娯楽場等接客員</t>
  </si>
  <si>
    <t>居住施設・ビル等管理人</t>
  </si>
  <si>
    <t>その他のサービス職業従事者</t>
  </si>
  <si>
    <t>警備員</t>
  </si>
  <si>
    <t>その他の保安職業従事者</t>
  </si>
  <si>
    <t>農林漁業従事者</t>
  </si>
  <si>
    <t>製銑・製鋼・非鉄金属製錬従事者</t>
  </si>
  <si>
    <t>鋳物製造・鍛造従事者</t>
  </si>
  <si>
    <t>金属工作機械作業従事者</t>
  </si>
  <si>
    <t>金属プレス従事者</t>
  </si>
  <si>
    <t>鉄工，製缶従事者</t>
  </si>
  <si>
    <t>板金従事者</t>
  </si>
  <si>
    <t>金属彫刻・表面処理従事者</t>
  </si>
  <si>
    <t>金属溶接・溶断従事者</t>
  </si>
  <si>
    <t>その他の製品製造・加工処理従事者（金属製品）</t>
  </si>
  <si>
    <t>化学製品製造従事者</t>
  </si>
  <si>
    <t>窯業・土石製品製造従事者</t>
  </si>
  <si>
    <t>食料品・飲料・たばこ製造従事者</t>
  </si>
  <si>
    <t>紡織・衣服・繊維製品製造従事者</t>
  </si>
  <si>
    <t>木・紙製品製造従事者</t>
  </si>
  <si>
    <t>印刷・製本従事者</t>
  </si>
  <si>
    <t>ゴム・プラスチック製品製造従事者</t>
  </si>
  <si>
    <t>その他の製品製造・加工処理従事者（金属製品を除く）</t>
  </si>
  <si>
    <t>はん用・生産用・業務用機械器具組立従事者</t>
  </si>
  <si>
    <t>電気機械器具組立従事者</t>
  </si>
  <si>
    <t>自動車組立従事者</t>
  </si>
  <si>
    <t>その他の機械組立従事者</t>
  </si>
  <si>
    <t>はん用・生産用・業務用機械器具・電気機械器具整備・修理従事者</t>
  </si>
  <si>
    <t>自動車整備・修理従事者</t>
  </si>
  <si>
    <t>その他の機械整備・修理従事者</t>
  </si>
  <si>
    <t>製品検査従事者（金属製品）</t>
  </si>
  <si>
    <t>製品検査従事者（金属製品を除く）</t>
  </si>
  <si>
    <t>機械検査従事者</t>
  </si>
  <si>
    <t>画工，塗装・看板制作従事者</t>
  </si>
  <si>
    <t>製図その他生産関連・生産類似作業従事者</t>
  </si>
  <si>
    <t>鉄道運転従事者</t>
  </si>
  <si>
    <t>バス運転者</t>
  </si>
  <si>
    <t>タクシー運転者</t>
  </si>
  <si>
    <t>乗用自動車運転者（タクシー運転者を除く）</t>
  </si>
  <si>
    <t>営業用大型貨物自動車運転者</t>
  </si>
  <si>
    <t>営業用貨物自動車運転者（大型車を除く）</t>
  </si>
  <si>
    <t>自家用貨物自動車運転者</t>
  </si>
  <si>
    <t>その他の自動車運転従事者</t>
  </si>
  <si>
    <t>航空機操縦士</t>
  </si>
  <si>
    <t>車掌</t>
  </si>
  <si>
    <t>他に分類されない輸送従事者</t>
  </si>
  <si>
    <t>発電員，変電員</t>
  </si>
  <si>
    <t>クレーン・ウインチ運転従事者</t>
  </si>
  <si>
    <t>建設・さく井機械運転従事者</t>
  </si>
  <si>
    <t>その他の定置・建設機械運転従事者</t>
  </si>
  <si>
    <t>建設躯体工事従事者</t>
  </si>
  <si>
    <t>大工</t>
  </si>
  <si>
    <t>配管従事者</t>
  </si>
  <si>
    <t>その他の建設従事者</t>
  </si>
  <si>
    <t>電気工事従事者</t>
  </si>
  <si>
    <t>土木従事者，鉄道線路工事従事者</t>
  </si>
  <si>
    <t>ダム・トンネル掘削従事者，採掘従事者</t>
  </si>
  <si>
    <t>船内・沿岸荷役従事者</t>
  </si>
  <si>
    <t>その他の運搬従事者</t>
  </si>
  <si>
    <t>ビル・建物清掃員</t>
  </si>
  <si>
    <t>清掃員（ビル・建物を除く），廃棄物処理従事者</t>
  </si>
  <si>
    <t xml:space="preserve">包装従事者 </t>
  </si>
  <si>
    <t>他に分類されない運搬・清掃・包装等従事者</t>
  </si>
  <si>
    <t>不詳</t>
    <rPh sb="0" eb="2">
      <t>フショウ</t>
    </rPh>
    <phoneticPr fontId="22"/>
  </si>
  <si>
    <t>雇用労政課調</t>
    <rPh sb="0" eb="2">
      <t>コヨウ</t>
    </rPh>
    <rPh sb="2" eb="4">
      <t>ロウセイ</t>
    </rPh>
    <rPh sb="4" eb="5">
      <t>カ</t>
    </rPh>
    <rPh sb="5" eb="6">
      <t>シラ</t>
    </rPh>
    <phoneticPr fontId="3"/>
  </si>
  <si>
    <t>年別</t>
  </si>
  <si>
    <t>争</t>
  </si>
  <si>
    <t>議</t>
  </si>
  <si>
    <t>行</t>
  </si>
  <si>
    <t>為</t>
  </si>
  <si>
    <t>を</t>
  </si>
  <si>
    <t>伴</t>
  </si>
  <si>
    <t>う</t>
  </si>
  <si>
    <t>争議行為を
伴わない争議</t>
  </si>
  <si>
    <t>同盟罷業</t>
  </si>
  <si>
    <t>作業所閉鎖</t>
  </si>
  <si>
    <t>半日未満の罷業</t>
  </si>
  <si>
    <t>時間外労働拒否</t>
  </si>
  <si>
    <t>その他</t>
  </si>
  <si>
    <t>件数</t>
    <phoneticPr fontId="3"/>
  </si>
  <si>
    <t>総参加
人員</t>
  </si>
  <si>
    <t>行為参加
人員</t>
  </si>
  <si>
    <t>行為参加人員</t>
    <phoneticPr fontId="3"/>
  </si>
  <si>
    <t>総参加
人員</t>
    <phoneticPr fontId="3"/>
  </si>
  <si>
    <t>令和２年</t>
    <rPh sb="0" eb="2">
      <t>レイワ</t>
    </rPh>
    <rPh sb="3" eb="4">
      <t>ネン</t>
    </rPh>
    <phoneticPr fontId="7"/>
  </si>
  <si>
    <t>３年</t>
    <rPh sb="1" eb="2">
      <t>トシ</t>
    </rPh>
    <phoneticPr fontId="7"/>
  </si>
  <si>
    <t>４年</t>
    <rPh sb="1" eb="2">
      <t>トシ</t>
    </rPh>
    <phoneticPr fontId="7"/>
  </si>
  <si>
    <t>（注）１　各形態別の件数、参加人員の合計は、一つの争議で２種以上の形態を伴うときは、形態ごとに計上するため、総数又は計と必ずしも一致しない。</t>
    <rPh sb="1" eb="2">
      <t>チュウ</t>
    </rPh>
    <rPh sb="5" eb="6">
      <t>カク</t>
    </rPh>
    <rPh sb="6" eb="9">
      <t>ケイタイベツ</t>
    </rPh>
    <rPh sb="10" eb="12">
      <t>ケンスウ</t>
    </rPh>
    <rPh sb="13" eb="15">
      <t>サンカ</t>
    </rPh>
    <rPh sb="15" eb="17">
      <t>ジンイン</t>
    </rPh>
    <rPh sb="18" eb="20">
      <t>ゴウケイ</t>
    </rPh>
    <rPh sb="33" eb="35">
      <t>ケイタイ</t>
    </rPh>
    <rPh sb="36" eb="37">
      <t>トモナ</t>
    </rPh>
    <rPh sb="42" eb="44">
      <t>ケイタイ</t>
    </rPh>
    <rPh sb="47" eb="49">
      <t>ケイジョウ</t>
    </rPh>
    <rPh sb="54" eb="56">
      <t>ソウスウ</t>
    </rPh>
    <rPh sb="56" eb="57">
      <t>マタ</t>
    </rPh>
    <rPh sb="60" eb="61">
      <t>カナラ</t>
    </rPh>
    <rPh sb="64" eb="66">
      <t>イッチ</t>
    </rPh>
    <phoneticPr fontId="3"/>
  </si>
  <si>
    <t>　　　２　２か月以上にわたって継続する争議は、１件として集計する。なお、この場合、総参加人員は、争議期間中の最大組合員数、行為参加人員は、各月に争議に参加した人数の延べ人数である。</t>
    <rPh sb="7" eb="8">
      <t>ゲツ</t>
    </rPh>
    <rPh sb="8" eb="10">
      <t>イジョウ</t>
    </rPh>
    <rPh sb="15" eb="17">
      <t>ケイゾク</t>
    </rPh>
    <rPh sb="19" eb="21">
      <t>ソウギ</t>
    </rPh>
    <rPh sb="24" eb="25">
      <t>ケン</t>
    </rPh>
    <rPh sb="28" eb="30">
      <t>シュウケイ</t>
    </rPh>
    <rPh sb="38" eb="40">
      <t>バアイ</t>
    </rPh>
    <rPh sb="41" eb="42">
      <t>ソウ</t>
    </rPh>
    <rPh sb="42" eb="44">
      <t>サンカ</t>
    </rPh>
    <rPh sb="44" eb="46">
      <t>ジンイン</t>
    </rPh>
    <rPh sb="48" eb="50">
      <t>ソウギ</t>
    </rPh>
    <rPh sb="50" eb="53">
      <t>キカンチュウ</t>
    </rPh>
    <rPh sb="54" eb="56">
      <t>サイダイ</t>
    </rPh>
    <rPh sb="56" eb="59">
      <t>クミアイイン</t>
    </rPh>
    <rPh sb="59" eb="60">
      <t>スウ</t>
    </rPh>
    <rPh sb="61" eb="63">
      <t>コウイ</t>
    </rPh>
    <rPh sb="63" eb="65">
      <t>サンカ</t>
    </rPh>
    <rPh sb="65" eb="67">
      <t>ジンイン</t>
    </rPh>
    <rPh sb="69" eb="71">
      <t>カクツキ</t>
    </rPh>
    <rPh sb="72" eb="74">
      <t>ソウギ</t>
    </rPh>
    <rPh sb="75" eb="77">
      <t>サンカ</t>
    </rPh>
    <rPh sb="79" eb="81">
      <t>ニンズウ</t>
    </rPh>
    <rPh sb="82" eb="83">
      <t>ノ</t>
    </rPh>
    <rPh sb="84" eb="86">
      <t>ニンズウ</t>
    </rPh>
    <phoneticPr fontId="3"/>
  </si>
  <si>
    <t xml:space="preserve">      ３　「争議行為を伴わない争議」とは、地労委等の第三者が関与した争議。</t>
    <rPh sb="9" eb="11">
      <t>ソウギ</t>
    </rPh>
    <rPh sb="11" eb="13">
      <t>コウイ</t>
    </rPh>
    <rPh sb="14" eb="15">
      <t>トモナ</t>
    </rPh>
    <rPh sb="18" eb="20">
      <t>ソウギ</t>
    </rPh>
    <rPh sb="24" eb="25">
      <t>チ</t>
    </rPh>
    <rPh sb="25" eb="26">
      <t>ロウ</t>
    </rPh>
    <rPh sb="26" eb="27">
      <t>イ</t>
    </rPh>
    <rPh sb="27" eb="28">
      <t>トウ</t>
    </rPh>
    <rPh sb="29" eb="30">
      <t>ダイ</t>
    </rPh>
    <rPh sb="30" eb="32">
      <t>サンシャ</t>
    </rPh>
    <rPh sb="33" eb="35">
      <t>カンヨ</t>
    </rPh>
    <rPh sb="37" eb="39">
      <t>ソウギ</t>
    </rPh>
    <phoneticPr fontId="3"/>
  </si>
  <si>
    <t xml:space="preserve">      ４　総数の件数、総参加人員の計には前年からの繰越争議を含む。</t>
    <rPh sb="8" eb="10">
      <t>ソウスウ</t>
    </rPh>
    <rPh sb="11" eb="13">
      <t>ケンスウ</t>
    </rPh>
    <rPh sb="14" eb="15">
      <t>ソウ</t>
    </rPh>
    <rPh sb="15" eb="17">
      <t>サンカ</t>
    </rPh>
    <rPh sb="17" eb="19">
      <t>ジンイン</t>
    </rPh>
    <rPh sb="20" eb="21">
      <t>ケイ</t>
    </rPh>
    <rPh sb="23" eb="25">
      <t>ゼンネン</t>
    </rPh>
    <rPh sb="28" eb="30">
      <t>クリコシ</t>
    </rPh>
    <rPh sb="30" eb="32">
      <t>ソウギ</t>
    </rPh>
    <rPh sb="33" eb="34">
      <t>フク</t>
    </rPh>
    <phoneticPr fontId="3"/>
  </si>
  <si>
    <t>労組法</t>
  </si>
  <si>
    <t>行労法</t>
    <rPh sb="0" eb="1">
      <t>ギョウ</t>
    </rPh>
    <rPh sb="1" eb="2">
      <t>ロウ</t>
    </rPh>
    <phoneticPr fontId="3"/>
  </si>
  <si>
    <t>地公労法</t>
    <phoneticPr fontId="3"/>
  </si>
  <si>
    <t>国公法</t>
    <phoneticPr fontId="3"/>
  </si>
  <si>
    <t>地公法</t>
    <phoneticPr fontId="3"/>
  </si>
  <si>
    <t>組合数</t>
  </si>
  <si>
    <t>組合員数</t>
  </si>
  <si>
    <t>農業,林業．漁業</t>
    <rPh sb="1" eb="2">
      <t>ギョウ</t>
    </rPh>
    <rPh sb="4" eb="5">
      <t>ギョウ</t>
    </rPh>
    <phoneticPr fontId="3"/>
  </si>
  <si>
    <t>鉱業,採石業,砂利採取業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3"/>
  </si>
  <si>
    <t>電気・ガス・
熱供給・水道業</t>
  </si>
  <si>
    <t>情報通信業</t>
  </si>
  <si>
    <t>運輸業,郵便業</t>
    <rPh sb="4" eb="6">
      <t>ユウビン</t>
    </rPh>
    <rPh sb="6" eb="7">
      <t>ギョウ</t>
    </rPh>
    <phoneticPr fontId="3"/>
  </si>
  <si>
    <t>卸売業,小売業</t>
    <rPh sb="2" eb="3">
      <t>ギョウ</t>
    </rPh>
    <phoneticPr fontId="3"/>
  </si>
  <si>
    <t>金融業・保険業．不動産業,物品賃貸業</t>
    <rPh sb="2" eb="3">
      <t>ギョウ</t>
    </rPh>
    <phoneticPr fontId="3"/>
  </si>
  <si>
    <t>宿泊業,飲食サービス業,生活関連サービス業,娯楽業</t>
    <rPh sb="4" eb="6">
      <t>インショク</t>
    </rPh>
    <rPh sb="10" eb="11">
      <t>ギョウ</t>
    </rPh>
    <rPh sb="12" eb="14">
      <t>セイカツ</t>
    </rPh>
    <rPh sb="14" eb="16">
      <t>カンレン</t>
    </rPh>
    <rPh sb="20" eb="21">
      <t>ギョウ</t>
    </rPh>
    <rPh sb="22" eb="24">
      <t>ゴラク</t>
    </rPh>
    <rPh sb="24" eb="25">
      <t>ギョウ</t>
    </rPh>
    <phoneticPr fontId="3"/>
  </si>
  <si>
    <t>教育,学習支援業</t>
  </si>
  <si>
    <t>医療,福祉</t>
  </si>
  <si>
    <t>サービス業(他に分類されないもの)</t>
    <rPh sb="6" eb="7">
      <t>タ</t>
    </rPh>
    <rPh sb="8" eb="10">
      <t>ブンルイ</t>
    </rPh>
    <phoneticPr fontId="3"/>
  </si>
  <si>
    <t>公務</t>
  </si>
  <si>
    <t>分類不能</t>
  </si>
  <si>
    <t>組合
員数</t>
  </si>
  <si>
    <t>人</t>
    <phoneticPr fontId="3"/>
  </si>
  <si>
    <t>.</t>
    <phoneticPr fontId="3"/>
  </si>
  <si>
    <t>（各年10月１日現在）就業構造基本調査結果</t>
    <rPh sb="1" eb="2">
      <t>カク</t>
    </rPh>
    <rPh sb="2" eb="3">
      <t>ネン</t>
    </rPh>
    <rPh sb="5" eb="6">
      <t>ガツ</t>
    </rPh>
    <rPh sb="7" eb="8">
      <t>ヒ</t>
    </rPh>
    <rPh sb="8" eb="10">
      <t>ゲンザイ</t>
    </rPh>
    <rPh sb="11" eb="13">
      <t>シュウギョウ</t>
    </rPh>
    <rPh sb="13" eb="15">
      <t>コウゾウ</t>
    </rPh>
    <rPh sb="15" eb="17">
      <t>キホン</t>
    </rPh>
    <rPh sb="17" eb="19">
      <t>チョウサ</t>
    </rPh>
    <rPh sb="19" eb="21">
      <t>ケッカ</t>
    </rPh>
    <phoneticPr fontId="3"/>
  </si>
  <si>
    <t>自営業主</t>
  </si>
  <si>
    <t>家族従業者</t>
  </si>
  <si>
    <t>従業員
職員・
正規の</t>
  </si>
  <si>
    <t>イト
アルバ</t>
  </si>
  <si>
    <t>派遣職員遣事業所
労働者派</t>
    <rPh sb="0" eb="2">
      <t>ハケン</t>
    </rPh>
    <rPh sb="2" eb="4">
      <t>ショクイン</t>
    </rPh>
    <rPh sb="4" eb="5">
      <t>ハケン</t>
    </rPh>
    <rPh sb="5" eb="6">
      <t>ジギョウショ</t>
    </rPh>
    <rPh sb="6" eb="8">
      <t>ジギョウショ</t>
    </rPh>
    <rPh sb="9" eb="12">
      <t>ロウドウシャ</t>
    </rPh>
    <rPh sb="12" eb="13">
      <t>ハケン</t>
    </rPh>
    <phoneticPr fontId="3"/>
  </si>
  <si>
    <t>平成24年</t>
    <phoneticPr fontId="3"/>
  </si>
  <si>
    <t xml:space="preserve">    29年</t>
    <phoneticPr fontId="3"/>
  </si>
  <si>
    <t>令和４年</t>
    <rPh sb="0" eb="2">
      <t>レイワ</t>
    </rPh>
    <phoneticPr fontId="3"/>
  </si>
  <si>
    <t>農業，林業</t>
  </si>
  <si>
    <t>鉱業，採石業，砂利採取業</t>
  </si>
  <si>
    <t>運輸業，郵便業</t>
  </si>
  <si>
    <t>1</t>
    <phoneticPr fontId="3"/>
  </si>
  <si>
    <t>卸売業，小売業</t>
  </si>
  <si>
    <t>10</t>
    <phoneticPr fontId="3"/>
  </si>
  <si>
    <t>金融業，保険業</t>
  </si>
  <si>
    <t>不動産業，物品賃貸業</t>
  </si>
  <si>
    <t>2</t>
    <phoneticPr fontId="3"/>
  </si>
  <si>
    <t>学術研究，専門・技術サービス業</t>
  </si>
  <si>
    <t>4</t>
    <phoneticPr fontId="3"/>
  </si>
  <si>
    <t>宿泊業，飲食サービス業</t>
  </si>
  <si>
    <t>3</t>
    <phoneticPr fontId="3"/>
  </si>
  <si>
    <t>生活関連サービス業，娯楽業</t>
  </si>
  <si>
    <t>5</t>
    <phoneticPr fontId="3"/>
  </si>
  <si>
    <t>教育，学習支援業</t>
  </si>
  <si>
    <t>医療，福祉</t>
  </si>
  <si>
    <t>複合サービス事業</t>
  </si>
  <si>
    <t>公務（他に分類されるものを除く）</t>
  </si>
  <si>
    <t>分類不能の産業</t>
  </si>
  <si>
    <t>（注）１　「有業者」とは、15歳以上の者で、ふだん収入を目的とした仕事を続けており、調査期日（10月１日）</t>
    <rPh sb="1" eb="2">
      <t>チュウ</t>
    </rPh>
    <rPh sb="6" eb="9">
      <t>ユウギョウシャ</t>
    </rPh>
    <rPh sb="25" eb="27">
      <t>シュウニュウ</t>
    </rPh>
    <rPh sb="28" eb="30">
      <t>モクテキ</t>
    </rPh>
    <rPh sb="33" eb="35">
      <t>シゴト</t>
    </rPh>
    <rPh sb="36" eb="37">
      <t>ツヅ</t>
    </rPh>
    <rPh sb="42" eb="44">
      <t>チョウサ</t>
    </rPh>
    <rPh sb="44" eb="46">
      <t>キジツ</t>
    </rPh>
    <rPh sb="49" eb="50">
      <t>ガツ</t>
    </rPh>
    <rPh sb="51" eb="52">
      <t>ヒ</t>
    </rPh>
    <phoneticPr fontId="3"/>
  </si>
  <si>
    <t xml:space="preserve">
        以降も続けていくことになっている者及び仕事は持っているが、現在は休んでいる者。</t>
    <phoneticPr fontId="3"/>
  </si>
  <si>
    <t>　　　２　総数には不詳を含む。</t>
    <rPh sb="5" eb="7">
      <t>ソウスウ</t>
    </rPh>
    <rPh sb="9" eb="11">
      <t>フショウ</t>
    </rPh>
    <rPh sb="12" eb="13">
      <t>フク</t>
    </rPh>
    <phoneticPr fontId="3"/>
  </si>
  <si>
    <t>（各年10月１日現在）就業構造基本調査結果</t>
    <rPh sb="1" eb="3">
      <t>カクネン</t>
    </rPh>
    <rPh sb="5" eb="6">
      <t>ガツ</t>
    </rPh>
    <rPh sb="7" eb="8">
      <t>ヒ</t>
    </rPh>
    <rPh sb="8" eb="10">
      <t>ゲンザイ</t>
    </rPh>
    <rPh sb="11" eb="13">
      <t>シュウギョウ</t>
    </rPh>
    <rPh sb="13" eb="15">
      <t>コウゾウ</t>
    </rPh>
    <rPh sb="15" eb="17">
      <t>キホン</t>
    </rPh>
    <rPh sb="17" eb="19">
      <t>チョウサ</t>
    </rPh>
    <rPh sb="19" eb="21">
      <t>ケッカ</t>
    </rPh>
    <phoneticPr fontId="3"/>
  </si>
  <si>
    <t>職業別</t>
    <rPh sb="0" eb="1">
      <t>ショク</t>
    </rPh>
    <rPh sb="1" eb="2">
      <t>ギョウ</t>
    </rPh>
    <rPh sb="2" eb="3">
      <t>ベツ</t>
    </rPh>
    <phoneticPr fontId="3"/>
  </si>
  <si>
    <t>家族従業者</t>
    <rPh sb="3" eb="4">
      <t>ギョウ</t>
    </rPh>
    <phoneticPr fontId="3"/>
  </si>
  <si>
    <t>平成24年</t>
  </si>
  <si>
    <t xml:space="preserve">    29年</t>
  </si>
  <si>
    <t>管理的職業従事者</t>
    <phoneticPr fontId="3"/>
  </si>
  <si>
    <t>専門的・技術的職業従事者</t>
    <phoneticPr fontId="3"/>
  </si>
  <si>
    <t>生産工程従事者</t>
  </si>
  <si>
    <t>輸送・機械運転従事者</t>
  </si>
  <si>
    <t>建設・採掘従事者</t>
  </si>
  <si>
    <t>運搬・清掃・包装等従事者</t>
  </si>
  <si>
    <t>（注）１　「有業者」とは、15歳以上の者で、ふだん収入を目的とした仕事を続けており、調査期日</t>
    <rPh sb="1" eb="2">
      <t>チュウ</t>
    </rPh>
    <rPh sb="6" eb="9">
      <t>ユウギョウシャ</t>
    </rPh>
    <rPh sb="25" eb="27">
      <t>シュウニュウ</t>
    </rPh>
    <rPh sb="28" eb="30">
      <t>モクテキ</t>
    </rPh>
    <rPh sb="33" eb="35">
      <t>シゴト</t>
    </rPh>
    <rPh sb="36" eb="37">
      <t>ツヅ</t>
    </rPh>
    <rPh sb="42" eb="44">
      <t>チョウサ</t>
    </rPh>
    <rPh sb="44" eb="46">
      <t>キジツ</t>
    </rPh>
    <phoneticPr fontId="3"/>
  </si>
  <si>
    <t>　　　　（10月１日）以降も続けていくことになっている者及び仕事は持っているが、現在は休んでいる者。</t>
    <rPh sb="7" eb="8">
      <t>ガツ</t>
    </rPh>
    <rPh sb="9" eb="10">
      <t>ヒ</t>
    </rPh>
    <rPh sb="11" eb="13">
      <t>イコウ</t>
    </rPh>
    <phoneticPr fontId="3"/>
  </si>
  <si>
    <r>
      <t>　　</t>
    </r>
    <r>
      <rPr>
        <sz val="9"/>
        <rFont val="ＭＳ 明朝"/>
        <family val="1"/>
        <charset val="128"/>
      </rPr>
      <t>確定値。</t>
    </r>
    <rPh sb="2" eb="4">
      <t>カクテイ</t>
    </rPh>
    <rPh sb="4" eb="5">
      <t>チ</t>
    </rPh>
    <phoneticPr fontId="22"/>
  </si>
  <si>
    <t>&lt;男女計&gt;
管理的職業従事者</t>
    <rPh sb="1" eb="4">
      <t>ダンジョケイ</t>
    </rPh>
    <phoneticPr fontId="22"/>
  </si>
  <si>
    <t>看護助手</t>
    <phoneticPr fontId="22"/>
  </si>
  <si>
    <t>＜男＞
管理的職業従事者</t>
    <phoneticPr fontId="22"/>
  </si>
  <si>
    <t>男 性</t>
    <rPh sb="2" eb="3">
      <t>セイ</t>
    </rPh>
    <phoneticPr fontId="3"/>
  </si>
  <si>
    <t>女 性</t>
    <rPh sb="2" eb="3">
      <t>セイ</t>
    </rPh>
    <phoneticPr fontId="3"/>
  </si>
  <si>
    <t>女 性</t>
    <phoneticPr fontId="3"/>
  </si>
  <si>
    <t>男 性</t>
    <phoneticPr fontId="3"/>
  </si>
  <si>
    <t>＜女＞
管理的職業従事者</t>
    <rPh sb="1" eb="2">
      <t>オンナ</t>
    </rPh>
    <phoneticPr fontId="22"/>
  </si>
  <si>
    <t>（注）　厚生労働省「令和４年賃金構造基本統計調査」による。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</si>
</sst>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8">
    <numFmt numFmtId="176" formatCode="_(* #,##0_);_(* \(#,##0\);_(* &quot;-&quot;_);_(@_)"/>
    <numFmt numFmtId="177" formatCode="_(* #,##0.00_);_(* \(#,##0.00\);_(* &quot;-&quot;??_);_(@_)"/>
    <numFmt numFmtId="178" formatCode="0.0_ "/>
    <numFmt numFmtId="179" formatCode="#,##0.00_ "/>
    <numFmt numFmtId="180" formatCode="#,##0_ "/>
    <numFmt numFmtId="181" formatCode="#,##0_ ;[Red]\-#,##0\ "/>
    <numFmt numFmtId="182" formatCode="0.000_ "/>
    <numFmt numFmtId="183" formatCode="0.00_ "/>
    <numFmt numFmtId="184" formatCode="0.00_);[Red]\(0.00\)"/>
    <numFmt numFmtId="185" formatCode="0.0_);[Red]\(0.0\)"/>
    <numFmt numFmtId="186" formatCode="#,##0.0_);[Red]\(#,##0.0\)"/>
    <numFmt numFmtId="187" formatCode="0_);[Red]\(0\)"/>
    <numFmt numFmtId="188" formatCode="#,##0.0_ ;[Red]\-#,##0.0\ "/>
    <numFmt numFmtId="189" formatCode="#,##0.00_ ;[Red]\-#,##0.00\ "/>
    <numFmt numFmtId="190" formatCode="#,##0.0_ "/>
    <numFmt numFmtId="191" formatCode="0.0"/>
    <numFmt numFmtId="192" formatCode="_(* #,##0.0_);_(* \(#,##0.0\);_(* &quot;-&quot;_);_(@_)"/>
    <numFmt numFmtId="193" formatCode="_(* #,##0.00_);_(* \(#,##0.00\);_(* &quot;-&quot;_);_(@_)"/>
    <numFmt numFmtId="194" formatCode="&quot;平　　 成　　　&quot;#&quot;      年&quot;"/>
    <numFmt numFmtId="195" formatCode="&quot;令　   和    　&quot;&quot;元&quot;&quot;   　 年&quot;"/>
    <numFmt numFmtId="196" formatCode="\(##\)"/>
    <numFmt numFmtId="197" formatCode="##0.0;&quot;-&quot;#0.0"/>
    <numFmt numFmtId="198" formatCode="\ ##0;&quot;-&quot;##0"/>
    <numFmt numFmtId="199" formatCode="###0.0;&quot; -&quot;##0.0"/>
    <numFmt numFmtId="200" formatCode="####0.0;&quot;-&quot;###0.0"/>
    <numFmt numFmtId="201" formatCode="##\ ###\ ##0;&quot;-&quot;#\ ###\ ##0"/>
    <numFmt numFmtId="202" formatCode="&quot;¥&quot;#,##0_);[Red]\(&quot;¥&quot;#,##0\)"/>
    <numFmt numFmtId="203" formatCode="#,##0_);[Red]\(#,##0\)"/>
  </numFmts>
  <fonts count="41" x14ac:knownFonts="1">
    <font>
      <sz val="8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明朝"/>
      <family val="1"/>
      <charset val="128"/>
    </font>
    <font>
      <sz val="6"/>
      <name val="ＭＳ 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b/>
      <sz val="8"/>
      <name val="ＭＳ ゴシック"/>
      <family val="3"/>
      <charset val="128"/>
    </font>
    <font>
      <sz val="7"/>
      <name val="ＭＳ ゴシック"/>
      <family val="3"/>
      <charset val="128"/>
    </font>
    <font>
      <b/>
      <sz val="8"/>
      <color rgb="FFFF0000"/>
      <name val="ＭＳ ゴシック"/>
      <family val="3"/>
      <charset val="128"/>
    </font>
    <font>
      <b/>
      <sz val="7"/>
      <name val="ＭＳ ゴシック"/>
      <family val="3"/>
      <charset val="128"/>
    </font>
    <font>
      <sz val="6"/>
      <name val="ＭＳ 明朝"/>
      <family val="1"/>
      <charset val="128"/>
    </font>
    <font>
      <b/>
      <sz val="9"/>
      <name val="ＭＳ ゴシック"/>
      <family val="3"/>
      <charset val="128"/>
    </font>
    <font>
      <b/>
      <sz val="7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b/>
      <sz val="10"/>
      <color rgb="FFFF0000"/>
      <name val="ＭＳ 明朝"/>
      <family val="1"/>
      <charset val="128"/>
    </font>
    <font>
      <b/>
      <sz val="7"/>
      <color rgb="FFFF00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name val="ＭＳ 明朝"/>
      <family val="1"/>
      <charset val="128"/>
    </font>
    <font>
      <b/>
      <sz val="11"/>
      <color rgb="FFFF0000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rgb="FFFF0000"/>
      <name val="ＭＳ ゴシック"/>
      <family val="3"/>
      <charset val="128"/>
    </font>
    <font>
      <sz val="8"/>
      <color rgb="FFFF0000"/>
      <name val="ＭＳ 明朝"/>
      <family val="1"/>
      <charset val="128"/>
    </font>
    <font>
      <sz val="7"/>
      <color rgb="FFFF0000"/>
      <name val="ＭＳ 明朝"/>
      <family val="1"/>
      <charset val="128"/>
    </font>
    <font>
      <i/>
      <sz val="8"/>
      <name val="ＭＳ ゴシック"/>
      <family val="3"/>
      <charset val="128"/>
    </font>
    <font>
      <sz val="6.5"/>
      <name val="ＭＳ ゴシック"/>
      <family val="3"/>
      <charset val="128"/>
    </font>
    <font>
      <i/>
      <sz val="8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9"/>
      <name val="ＭＳ 明朝"/>
      <family val="1"/>
      <charset val="128"/>
    </font>
    <font>
      <strike/>
      <sz val="7"/>
      <name val="ＭＳ 明朝"/>
      <family val="1"/>
      <charset val="128"/>
    </font>
    <font>
      <strike/>
      <sz val="7"/>
      <name val="ＭＳ ゴシック"/>
      <family val="3"/>
      <charset val="128"/>
    </font>
    <font>
      <b/>
      <sz val="6"/>
      <name val="ＭＳ ゴシック"/>
      <family val="3"/>
      <charset val="128"/>
    </font>
    <font>
      <sz val="7"/>
      <color rgb="FF0070C0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21" fillId="0" borderId="0"/>
    <xf numFmtId="0" fontId="21" fillId="0" borderId="0">
      <alignment vertical="center"/>
    </xf>
    <xf numFmtId="202" fontId="1" fillId="0" borderId="0" applyFont="0" applyFill="0" applyBorder="0" applyAlignment="0" applyProtection="0"/>
  </cellStyleXfs>
  <cellXfs count="674">
    <xf numFmtId="0" fontId="0" fillId="0" borderId="0" xfId="0"/>
    <xf numFmtId="0" fontId="2" fillId="0" borderId="0" xfId="0" applyFont="1" applyFill="1" applyAlignment="1">
      <alignment vertical="center"/>
    </xf>
    <xf numFmtId="0" fontId="4" fillId="0" borderId="0" xfId="0" applyFont="1" applyFill="1"/>
    <xf numFmtId="0" fontId="4" fillId="0" borderId="0" xfId="0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0" fontId="5" fillId="0" borderId="0" xfId="0" applyFont="1" applyFill="1"/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distributed" vertical="center" wrapText="1" justifyLastLine="1"/>
    </xf>
    <xf numFmtId="0" fontId="4" fillId="0" borderId="9" xfId="0" applyFont="1" applyFill="1" applyBorder="1" applyAlignment="1">
      <alignment horizontal="right"/>
    </xf>
    <xf numFmtId="178" fontId="4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 vertical="center"/>
    </xf>
    <xf numFmtId="0" fontId="6" fillId="0" borderId="9" xfId="0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 shrinkToFit="1"/>
    </xf>
    <xf numFmtId="177" fontId="6" fillId="0" borderId="0" xfId="0" applyNumberFormat="1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vertical="center"/>
    </xf>
    <xf numFmtId="0" fontId="7" fillId="0" borderId="0" xfId="0" applyFont="1" applyFill="1"/>
    <xf numFmtId="179" fontId="9" fillId="0" borderId="0" xfId="0" applyNumberFormat="1" applyFont="1" applyFill="1"/>
    <xf numFmtId="0" fontId="4" fillId="0" borderId="0" xfId="0" applyFont="1" applyFill="1" applyBorder="1" applyAlignment="1">
      <alignment vertical="center"/>
    </xf>
    <xf numFmtId="179" fontId="7" fillId="0" borderId="0" xfId="0" applyNumberFormat="1" applyFont="1" applyFill="1"/>
    <xf numFmtId="0" fontId="4" fillId="0" borderId="0" xfId="0" applyFont="1" applyFill="1" applyBorder="1" applyAlignment="1">
      <alignment horizontal="distributed" vertical="center"/>
    </xf>
    <xf numFmtId="0" fontId="0" fillId="0" borderId="9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distributed" vertical="center" shrinkToFit="1"/>
    </xf>
    <xf numFmtId="0" fontId="0" fillId="0" borderId="9" xfId="0" applyFont="1" applyFill="1" applyBorder="1" applyAlignment="1">
      <alignment vertical="center" shrinkToFit="1"/>
    </xf>
    <xf numFmtId="0" fontId="7" fillId="0" borderId="0" xfId="0" applyFont="1" applyFill="1" applyAlignment="1"/>
    <xf numFmtId="0" fontId="4" fillId="0" borderId="10" xfId="0" applyFont="1" applyFill="1" applyBorder="1"/>
    <xf numFmtId="0" fontId="0" fillId="0" borderId="11" xfId="0" applyFont="1" applyFill="1" applyBorder="1"/>
    <xf numFmtId="0" fontId="0" fillId="0" borderId="10" xfId="0" applyFont="1" applyFill="1" applyBorder="1"/>
    <xf numFmtId="176" fontId="0" fillId="0" borderId="10" xfId="0" applyNumberFormat="1" applyFont="1" applyFill="1" applyBorder="1" applyAlignment="1">
      <alignment horizontal="right" vertical="center"/>
    </xf>
    <xf numFmtId="0" fontId="2" fillId="0" borderId="0" xfId="0" applyFont="1" applyFill="1"/>
    <xf numFmtId="176" fontId="7" fillId="0" borderId="0" xfId="0" applyNumberFormat="1" applyFont="1" applyFill="1" applyAlignment="1"/>
    <xf numFmtId="182" fontId="7" fillId="0" borderId="0" xfId="0" applyNumberFormat="1" applyFont="1" applyFill="1" applyAlignment="1"/>
    <xf numFmtId="0" fontId="0" fillId="0" borderId="0" xfId="0" applyFont="1" applyFill="1" applyAlignment="1"/>
    <xf numFmtId="0" fontId="6" fillId="0" borderId="0" xfId="0" applyFont="1" applyFill="1"/>
    <xf numFmtId="177" fontId="5" fillId="0" borderId="0" xfId="0" applyNumberFormat="1" applyFont="1" applyFill="1"/>
    <xf numFmtId="177" fontId="7" fillId="0" borderId="0" xfId="0" applyNumberFormat="1" applyFont="1" applyFill="1"/>
    <xf numFmtId="176" fontId="5" fillId="0" borderId="0" xfId="0" applyNumberFormat="1" applyFont="1" applyFill="1"/>
    <xf numFmtId="178" fontId="4" fillId="0" borderId="0" xfId="0" applyNumberFormat="1" applyFont="1" applyFill="1"/>
    <xf numFmtId="0" fontId="4" fillId="0" borderId="13" xfId="0" applyFont="1" applyFill="1" applyBorder="1" applyAlignment="1">
      <alignment horizontal="distributed" vertical="center" justifyLastLine="1"/>
    </xf>
    <xf numFmtId="0" fontId="4" fillId="0" borderId="7" xfId="0" applyFont="1" applyFill="1" applyBorder="1" applyAlignment="1">
      <alignment horizontal="distributed" vertical="center" justifyLastLine="1"/>
    </xf>
    <xf numFmtId="178" fontId="4" fillId="0" borderId="8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/>
    </xf>
    <xf numFmtId="178" fontId="4" fillId="0" borderId="0" xfId="0" applyNumberFormat="1" applyFont="1" applyFill="1" applyAlignment="1">
      <alignment horizontal="right"/>
    </xf>
    <xf numFmtId="178" fontId="6" fillId="0" borderId="0" xfId="0" applyNumberFormat="1" applyFont="1" applyFill="1" applyAlignment="1">
      <alignment vertical="center"/>
    </xf>
    <xf numFmtId="0" fontId="8" fillId="0" borderId="9" xfId="0" applyFont="1" applyFill="1" applyBorder="1" applyAlignment="1">
      <alignment vertical="center"/>
    </xf>
    <xf numFmtId="0" fontId="9" fillId="0" borderId="0" xfId="0" applyFont="1" applyFill="1"/>
    <xf numFmtId="176" fontId="0" fillId="0" borderId="0" xfId="0" applyNumberFormat="1" applyFont="1" applyFill="1" applyAlignment="1">
      <alignment vertical="center"/>
    </xf>
    <xf numFmtId="178" fontId="0" fillId="0" borderId="0" xfId="0" applyNumberFormat="1" applyFont="1" applyFill="1" applyAlignment="1">
      <alignment vertical="center"/>
    </xf>
    <xf numFmtId="180" fontId="7" fillId="0" borderId="0" xfId="0" applyNumberFormat="1" applyFont="1" applyFill="1" applyAlignment="1">
      <alignment vertical="center"/>
    </xf>
    <xf numFmtId="178" fontId="0" fillId="0" borderId="10" xfId="0" applyNumberFormat="1" applyFont="1" applyFill="1" applyBorder="1"/>
    <xf numFmtId="0" fontId="0" fillId="0" borderId="0" xfId="0" applyFont="1" applyFill="1"/>
    <xf numFmtId="178" fontId="0" fillId="0" borderId="0" xfId="0" applyNumberFormat="1" applyFont="1" applyFill="1"/>
    <xf numFmtId="0" fontId="5" fillId="0" borderId="0" xfId="0" applyFont="1" applyFill="1" applyAlignment="1"/>
    <xf numFmtId="0" fontId="11" fillId="0" borderId="0" xfId="0" applyFont="1" applyFill="1"/>
    <xf numFmtId="180" fontId="9" fillId="0" borderId="0" xfId="0" applyNumberFormat="1" applyFont="1" applyFill="1"/>
    <xf numFmtId="180" fontId="7" fillId="0" borderId="0" xfId="0" applyNumberFormat="1" applyFont="1" applyFill="1"/>
    <xf numFmtId="178" fontId="7" fillId="0" borderId="0" xfId="0" applyNumberFormat="1" applyFont="1" applyFill="1"/>
    <xf numFmtId="0" fontId="12" fillId="0" borderId="0" xfId="0" applyFont="1" applyFill="1" applyAlignment="1"/>
    <xf numFmtId="178" fontId="7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distributed"/>
    </xf>
    <xf numFmtId="183" fontId="4" fillId="0" borderId="0" xfId="0" applyNumberFormat="1" applyFont="1" applyFill="1" applyAlignment="1">
      <alignment horizontal="right"/>
    </xf>
    <xf numFmtId="178" fontId="5" fillId="0" borderId="0" xfId="0" applyNumberFormat="1" applyFont="1" applyFill="1" applyAlignment="1"/>
    <xf numFmtId="184" fontId="5" fillId="0" borderId="0" xfId="0" applyNumberFormat="1" applyFont="1" applyFill="1"/>
    <xf numFmtId="185" fontId="5" fillId="0" borderId="0" xfId="0" applyNumberFormat="1" applyFont="1" applyFill="1"/>
    <xf numFmtId="178" fontId="5" fillId="0" borderId="0" xfId="0" applyNumberFormat="1" applyFont="1" applyFill="1" applyBorder="1" applyAlignment="1">
      <alignment horizontal="center" vertical="center"/>
    </xf>
    <xf numFmtId="184" fontId="5" fillId="0" borderId="0" xfId="0" applyNumberFormat="1" applyFont="1" applyFill="1" applyAlignment="1">
      <alignment horizontal="center" vertical="center"/>
    </xf>
    <xf numFmtId="185" fontId="5" fillId="0" borderId="0" xfId="0" applyNumberFormat="1" applyFont="1" applyFill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184" fontId="10" fillId="0" borderId="0" xfId="0" applyNumberFormat="1" applyFont="1" applyFill="1" applyAlignment="1">
      <alignment horizontal="center" vertical="center"/>
    </xf>
    <xf numFmtId="185" fontId="10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horizontal="right" shrinkToFit="1"/>
    </xf>
    <xf numFmtId="178" fontId="4" fillId="0" borderId="0" xfId="0" applyNumberFormat="1" applyFont="1" applyFill="1" applyBorder="1" applyAlignment="1">
      <alignment horizontal="right" shrinkToFit="1"/>
    </xf>
    <xf numFmtId="183" fontId="4" fillId="0" borderId="0" xfId="0" applyNumberFormat="1" applyFont="1" applyFill="1" applyBorder="1" applyAlignment="1">
      <alignment horizontal="right" shrinkToFit="1"/>
    </xf>
    <xf numFmtId="178" fontId="10" fillId="0" borderId="0" xfId="0" applyNumberFormat="1" applyFont="1" applyFill="1" applyBorder="1" applyAlignment="1">
      <alignment horizontal="right" shrinkToFit="1"/>
    </xf>
    <xf numFmtId="184" fontId="5" fillId="0" borderId="0" xfId="0" applyNumberFormat="1" applyFont="1" applyFill="1" applyAlignment="1">
      <alignment horizontal="right"/>
    </xf>
    <xf numFmtId="185" fontId="5" fillId="0" borderId="0" xfId="0" applyNumberFormat="1" applyFont="1" applyFill="1" applyAlignment="1">
      <alignment horizontal="right"/>
    </xf>
    <xf numFmtId="0" fontId="6" fillId="0" borderId="9" xfId="0" applyFont="1" applyFill="1" applyBorder="1" applyAlignment="1">
      <alignment vertical="top"/>
    </xf>
    <xf numFmtId="176" fontId="6" fillId="0" borderId="0" xfId="0" applyNumberFormat="1" applyFont="1" applyFill="1" applyAlignment="1">
      <alignment vertical="center"/>
    </xf>
    <xf numFmtId="186" fontId="6" fillId="0" borderId="0" xfId="0" applyNumberFormat="1" applyFont="1" applyFill="1" applyBorder="1" applyAlignment="1">
      <alignment horizontal="right" vertical="center" shrinkToFit="1"/>
    </xf>
    <xf numFmtId="187" fontId="6" fillId="0" borderId="0" xfId="0" applyNumberFormat="1" applyFont="1" applyFill="1" applyBorder="1" applyAlignment="1">
      <alignment horizontal="right" vertical="center" shrinkToFit="1"/>
    </xf>
    <xf numFmtId="184" fontId="6" fillId="0" borderId="0" xfId="0" applyNumberFormat="1" applyFont="1" applyFill="1" applyBorder="1" applyAlignment="1">
      <alignment horizontal="right" vertical="center" shrinkToFit="1"/>
    </xf>
    <xf numFmtId="186" fontId="9" fillId="0" borderId="0" xfId="0" applyNumberFormat="1" applyFont="1" applyFill="1" applyBorder="1" applyAlignment="1">
      <alignment horizontal="right" vertical="center" shrinkToFit="1"/>
    </xf>
    <xf numFmtId="184" fontId="3" fillId="0" borderId="0" xfId="0" applyNumberFormat="1" applyFont="1" applyFill="1" applyAlignment="1">
      <alignment vertical="top"/>
    </xf>
    <xf numFmtId="185" fontId="3" fillId="0" borderId="0" xfId="0" applyNumberFormat="1" applyFont="1" applyFill="1" applyAlignment="1">
      <alignment vertical="top"/>
    </xf>
    <xf numFmtId="0" fontId="9" fillId="0" borderId="0" xfId="0" applyFont="1" applyFill="1" applyAlignment="1">
      <alignment vertical="top"/>
    </xf>
    <xf numFmtId="186" fontId="9" fillId="0" borderId="0" xfId="0" applyNumberFormat="1" applyFont="1" applyFill="1" applyBorder="1" applyAlignment="1">
      <alignment vertical="center"/>
    </xf>
    <xf numFmtId="185" fontId="7" fillId="0" borderId="0" xfId="0" applyNumberFormat="1" applyFont="1" applyFill="1" applyAlignment="1">
      <alignment vertical="top"/>
    </xf>
    <xf numFmtId="0" fontId="4" fillId="0" borderId="0" xfId="0" applyFont="1" applyFill="1" applyBorder="1" applyAlignment="1">
      <alignment horizontal="right" vertical="top"/>
    </xf>
    <xf numFmtId="38" fontId="6" fillId="0" borderId="0" xfId="0" applyNumberFormat="1" applyFont="1" applyFill="1" applyBorder="1" applyAlignment="1">
      <alignment horizontal="right" vertical="center" shrinkToFit="1"/>
    </xf>
    <xf numFmtId="186" fontId="0" fillId="0" borderId="0" xfId="0" applyNumberFormat="1" applyFont="1" applyFill="1" applyBorder="1" applyAlignment="1">
      <alignment horizontal="right" vertical="center" shrinkToFit="1"/>
    </xf>
    <xf numFmtId="185" fontId="9" fillId="0" borderId="0" xfId="0" applyNumberFormat="1" applyFont="1" applyFill="1" applyAlignment="1">
      <alignment vertical="top"/>
    </xf>
    <xf numFmtId="0" fontId="0" fillId="0" borderId="9" xfId="0" applyFont="1" applyFill="1" applyBorder="1" applyAlignment="1">
      <alignment vertical="top"/>
    </xf>
    <xf numFmtId="186" fontId="7" fillId="0" borderId="0" xfId="0" applyNumberFormat="1" applyFont="1" applyFill="1" applyBorder="1" applyAlignment="1">
      <alignment horizontal="right" vertical="center" shrinkToFit="1"/>
    </xf>
    <xf numFmtId="0" fontId="7" fillId="0" borderId="0" xfId="0" applyFont="1" applyFill="1" applyAlignment="1">
      <alignment vertical="top"/>
    </xf>
    <xf numFmtId="0" fontId="5" fillId="0" borderId="10" xfId="0" applyFont="1" applyFill="1" applyBorder="1" applyAlignment="1">
      <alignment horizontal="distributed"/>
    </xf>
    <xf numFmtId="0" fontId="7" fillId="0" borderId="11" xfId="0" applyFont="1" applyFill="1" applyBorder="1"/>
    <xf numFmtId="176" fontId="5" fillId="0" borderId="10" xfId="0" applyNumberFormat="1" applyFont="1" applyFill="1" applyBorder="1" applyAlignment="1">
      <alignment horizontal="distributed"/>
    </xf>
    <xf numFmtId="0" fontId="7" fillId="0" borderId="10" xfId="0" applyFont="1" applyFill="1" applyBorder="1"/>
    <xf numFmtId="176" fontId="7" fillId="0" borderId="10" xfId="0" applyNumberFormat="1" applyFont="1" applyFill="1" applyBorder="1" applyAlignment="1">
      <alignment horizontal="right" vertical="center" shrinkToFit="1"/>
    </xf>
    <xf numFmtId="0" fontId="7" fillId="0" borderId="10" xfId="0" applyFont="1" applyFill="1" applyBorder="1" applyAlignment="1">
      <alignment horizontal="right"/>
    </xf>
    <xf numFmtId="183" fontId="7" fillId="0" borderId="10" xfId="0" applyNumberFormat="1" applyFont="1" applyFill="1" applyBorder="1" applyAlignment="1">
      <alignment horizontal="right"/>
    </xf>
    <xf numFmtId="178" fontId="7" fillId="0" borderId="10" xfId="0" applyNumberFormat="1" applyFont="1" applyFill="1" applyBorder="1" applyAlignment="1">
      <alignment horizontal="right"/>
    </xf>
    <xf numFmtId="185" fontId="7" fillId="0" borderId="0" xfId="0" applyNumberFormat="1" applyFont="1" applyFill="1"/>
    <xf numFmtId="0" fontId="5" fillId="0" borderId="0" xfId="0" applyFont="1" applyFill="1" applyAlignment="1">
      <alignment horizontal="distributed"/>
    </xf>
    <xf numFmtId="178" fontId="7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right"/>
    </xf>
    <xf numFmtId="183" fontId="7" fillId="0" borderId="0" xfId="0" applyNumberFormat="1" applyFont="1" applyFill="1" applyAlignment="1">
      <alignment horizontal="right"/>
    </xf>
    <xf numFmtId="178" fontId="7" fillId="0" borderId="1" xfId="0" applyNumberFormat="1" applyFont="1" applyFill="1" applyBorder="1" applyAlignment="1">
      <alignment horizontal="right"/>
    </xf>
    <xf numFmtId="178" fontId="7" fillId="0" borderId="0" xfId="0" applyNumberFormat="1" applyFont="1" applyFill="1" applyBorder="1" applyAlignment="1">
      <alignment horizontal="right"/>
    </xf>
    <xf numFmtId="184" fontId="7" fillId="0" borderId="0" xfId="0" applyNumberFormat="1" applyFont="1" applyFill="1"/>
    <xf numFmtId="176" fontId="7" fillId="0" borderId="0" xfId="0" applyNumberFormat="1" applyFont="1" applyFill="1"/>
    <xf numFmtId="178" fontId="9" fillId="0" borderId="0" xfId="0" applyNumberFormat="1" applyFont="1" applyFill="1" applyAlignment="1">
      <alignment horizontal="right"/>
    </xf>
    <xf numFmtId="176" fontId="7" fillId="0" borderId="0" xfId="0" applyNumberFormat="1" applyFont="1" applyFill="1" applyAlignment="1">
      <alignment horizontal="right"/>
    </xf>
    <xf numFmtId="180" fontId="7" fillId="0" borderId="0" xfId="0" applyNumberFormat="1" applyFont="1" applyFill="1" applyAlignment="1">
      <alignment horizontal="right"/>
    </xf>
    <xf numFmtId="178" fontId="5" fillId="0" borderId="0" xfId="0" applyNumberFormat="1" applyFont="1" applyFill="1"/>
    <xf numFmtId="183" fontId="5" fillId="0" borderId="0" xfId="0" applyNumberFormat="1" applyFont="1" applyFill="1"/>
    <xf numFmtId="176" fontId="6" fillId="0" borderId="0" xfId="0" applyNumberFormat="1" applyFont="1" applyFill="1" applyBorder="1" applyAlignment="1">
      <alignment horizontal="right" vertical="center" shrinkToFit="1"/>
    </xf>
    <xf numFmtId="188" fontId="6" fillId="0" borderId="0" xfId="0" applyNumberFormat="1" applyFont="1" applyFill="1" applyBorder="1" applyAlignment="1">
      <alignment horizontal="right" vertical="center" shrinkToFit="1"/>
    </xf>
    <xf numFmtId="189" fontId="6" fillId="0" borderId="0" xfId="0" applyNumberFormat="1" applyFont="1" applyFill="1" applyBorder="1" applyAlignment="1">
      <alignment horizontal="right" vertical="center" shrinkToFit="1"/>
    </xf>
    <xf numFmtId="190" fontId="6" fillId="0" borderId="0" xfId="0" applyNumberFormat="1" applyFont="1" applyFill="1" applyBorder="1" applyAlignment="1">
      <alignment horizontal="right" vertical="center" shrinkToFit="1"/>
    </xf>
    <xf numFmtId="185" fontId="6" fillId="0" borderId="0" xfId="0" applyNumberFormat="1" applyFont="1" applyFill="1" applyBorder="1" applyAlignment="1">
      <alignment horizontal="right" vertical="center" shrinkToFit="1"/>
    </xf>
    <xf numFmtId="177" fontId="6" fillId="0" borderId="0" xfId="0" applyNumberFormat="1" applyFont="1" applyFill="1" applyBorder="1" applyAlignment="1">
      <alignment horizontal="right" vertical="center" shrinkToFit="1"/>
    </xf>
    <xf numFmtId="0" fontId="4" fillId="0" borderId="0" xfId="0" applyFont="1" applyFill="1" applyBorder="1" applyAlignment="1">
      <alignment horizontal="distributed" vertical="top"/>
    </xf>
    <xf numFmtId="185" fontId="7" fillId="0" borderId="10" xfId="0" applyNumberFormat="1" applyFont="1" applyFill="1" applyBorder="1"/>
    <xf numFmtId="183" fontId="7" fillId="0" borderId="10" xfId="0" applyNumberFormat="1" applyFont="1" applyFill="1" applyBorder="1"/>
    <xf numFmtId="178" fontId="7" fillId="0" borderId="10" xfId="0" applyNumberFormat="1" applyFont="1" applyFill="1" applyBorder="1"/>
    <xf numFmtId="183" fontId="7" fillId="0" borderId="0" xfId="0" applyNumberFormat="1" applyFont="1" applyFill="1"/>
    <xf numFmtId="184" fontId="9" fillId="0" borderId="0" xfId="0" applyNumberFormat="1" applyFont="1" applyFill="1" applyBorder="1" applyAlignment="1">
      <alignment horizontal="right" vertical="center" shrinkToFit="1"/>
    </xf>
    <xf numFmtId="0" fontId="4" fillId="0" borderId="10" xfId="0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right"/>
    </xf>
    <xf numFmtId="0" fontId="4" fillId="0" borderId="2" xfId="0" applyFont="1" applyFill="1" applyBorder="1" applyAlignment="1">
      <alignment horizontal="distributed" vertical="center"/>
    </xf>
    <xf numFmtId="0" fontId="4" fillId="0" borderId="4" xfId="0" applyFont="1" applyFill="1" applyBorder="1" applyAlignment="1">
      <alignment horizontal="distributed" vertical="center"/>
    </xf>
    <xf numFmtId="0" fontId="5" fillId="0" borderId="15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distributed" vertical="center"/>
    </xf>
    <xf numFmtId="0" fontId="4" fillId="0" borderId="16" xfId="0" applyFont="1" applyFill="1" applyBorder="1" applyAlignment="1">
      <alignment horizontal="distributed" vertical="center"/>
    </xf>
    <xf numFmtId="0" fontId="5" fillId="0" borderId="0" xfId="0" applyFont="1" applyFill="1" applyAlignment="1">
      <alignment horizontal="distributed" vertical="center"/>
    </xf>
    <xf numFmtId="0" fontId="4" fillId="0" borderId="6" xfId="0" applyFont="1" applyFill="1" applyBorder="1" applyAlignment="1">
      <alignment horizontal="distributed" vertical="center"/>
    </xf>
    <xf numFmtId="0" fontId="4" fillId="0" borderId="5" xfId="0" applyFont="1" applyFill="1" applyBorder="1" applyAlignment="1">
      <alignment horizontal="distributed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right" vertical="center"/>
    </xf>
    <xf numFmtId="0" fontId="4" fillId="0" borderId="22" xfId="0" applyFont="1" applyFill="1" applyBorder="1" applyAlignment="1">
      <alignment horizontal="right" vertical="center"/>
    </xf>
    <xf numFmtId="0" fontId="10" fillId="0" borderId="0" xfId="0" applyFont="1" applyFill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3" fontId="0" fillId="0" borderId="0" xfId="0" applyNumberFormat="1" applyFont="1" applyFill="1" applyBorder="1" applyAlignment="1">
      <alignment vertical="center" shrinkToFit="1"/>
    </xf>
    <xf numFmtId="3" fontId="0" fillId="0" borderId="0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4" fillId="0" borderId="11" xfId="0" applyFont="1" applyFill="1" applyBorder="1"/>
    <xf numFmtId="0" fontId="10" fillId="0" borderId="0" xfId="0" applyFont="1" applyFill="1" applyAlignment="1">
      <alignment horizontal="distributed" vertical="center"/>
    </xf>
    <xf numFmtId="0" fontId="4" fillId="0" borderId="20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right" vertical="center"/>
    </xf>
    <xf numFmtId="3" fontId="0" fillId="0" borderId="19" xfId="0" applyNumberFormat="1" applyFont="1" applyFill="1" applyBorder="1" applyAlignment="1">
      <alignment vertical="center"/>
    </xf>
    <xf numFmtId="191" fontId="0" fillId="0" borderId="0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Alignment="1">
      <alignment vertical="center"/>
    </xf>
    <xf numFmtId="191" fontId="7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/>
    <xf numFmtId="0" fontId="4" fillId="0" borderId="15" xfId="0" applyFont="1" applyFill="1" applyBorder="1" applyAlignment="1">
      <alignment horizontal="distributed" vertical="center" justifyLastLine="1"/>
    </xf>
    <xf numFmtId="0" fontId="4" fillId="0" borderId="12" xfId="0" applyFont="1" applyFill="1" applyBorder="1" applyAlignment="1">
      <alignment horizontal="distributed" vertical="center"/>
    </xf>
    <xf numFmtId="0" fontId="4" fillId="0" borderId="4" xfId="0" applyFont="1" applyFill="1" applyBorder="1" applyAlignment="1">
      <alignment horizontal="distributed" vertical="center" justifyLastLine="1"/>
    </xf>
    <xf numFmtId="0" fontId="4" fillId="0" borderId="12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0" fontId="10" fillId="0" borderId="0" xfId="0" applyFont="1" applyFill="1" applyAlignment="1">
      <alignment horizontal="right"/>
    </xf>
    <xf numFmtId="0" fontId="0" fillId="0" borderId="0" xfId="0" applyFont="1" applyFill="1" applyAlignment="1">
      <alignment vertical="center"/>
    </xf>
    <xf numFmtId="3" fontId="7" fillId="0" borderId="0" xfId="0" applyNumberFormat="1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5" fillId="0" borderId="10" xfId="0" applyFont="1" applyFill="1" applyBorder="1"/>
    <xf numFmtId="0" fontId="5" fillId="0" borderId="11" xfId="0" applyFont="1" applyFill="1" applyBorder="1"/>
    <xf numFmtId="0" fontId="4" fillId="0" borderId="0" xfId="0" applyFont="1" applyFill="1" applyAlignment="1"/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38" fontId="5" fillId="0" borderId="0" xfId="0" applyNumberFormat="1" applyFont="1" applyFill="1"/>
    <xf numFmtId="38" fontId="12" fillId="0" borderId="0" xfId="0" applyNumberFormat="1" applyFont="1" applyFill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center" vertical="center"/>
    </xf>
    <xf numFmtId="38" fontId="5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38" fontId="5" fillId="0" borderId="22" xfId="1" applyFont="1" applyFill="1" applyBorder="1" applyAlignment="1">
      <alignment horizontal="center" vertical="center"/>
    </xf>
    <xf numFmtId="38" fontId="5" fillId="0" borderId="0" xfId="1" applyFont="1" applyFill="1" applyAlignment="1">
      <alignment horizontal="center" vertical="center"/>
    </xf>
    <xf numFmtId="0" fontId="9" fillId="0" borderId="9" xfId="0" applyFont="1" applyFill="1" applyBorder="1" applyAlignment="1">
      <alignment vertical="center"/>
    </xf>
    <xf numFmtId="38" fontId="6" fillId="0" borderId="0" xfId="1" applyFont="1" applyFill="1" applyAlignment="1">
      <alignment vertical="center"/>
    </xf>
    <xf numFmtId="38" fontId="9" fillId="0" borderId="0" xfId="0" applyNumberFormat="1" applyFont="1" applyFill="1" applyAlignment="1">
      <alignment vertical="center"/>
    </xf>
    <xf numFmtId="38" fontId="9" fillId="0" borderId="0" xfId="0" applyNumberFormat="1" applyFont="1" applyFill="1" applyAlignment="1">
      <alignment horizontal="center" vertical="center"/>
    </xf>
    <xf numFmtId="0" fontId="7" fillId="0" borderId="9" xfId="0" applyFont="1" applyFill="1" applyBorder="1"/>
    <xf numFmtId="38" fontId="0" fillId="0" borderId="0" xfId="1" applyFont="1" applyFill="1"/>
    <xf numFmtId="38" fontId="7" fillId="0" borderId="0" xfId="0" applyNumberFormat="1" applyFont="1" applyFill="1"/>
    <xf numFmtId="0" fontId="7" fillId="0" borderId="9" xfId="0" applyFont="1" applyFill="1" applyBorder="1" applyAlignment="1">
      <alignment vertical="center"/>
    </xf>
    <xf numFmtId="38" fontId="9" fillId="0" borderId="0" xfId="0" applyNumberFormat="1" applyFont="1" applyFill="1"/>
    <xf numFmtId="0" fontId="4" fillId="0" borderId="0" xfId="0" applyFont="1" applyFill="1" applyBorder="1" applyAlignment="1">
      <alignment horizontal="distributed" vertical="distributed"/>
    </xf>
    <xf numFmtId="0" fontId="7" fillId="0" borderId="9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center"/>
    </xf>
    <xf numFmtId="38" fontId="4" fillId="0" borderId="0" xfId="0" applyNumberFormat="1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wrapText="1"/>
    </xf>
    <xf numFmtId="0" fontId="4" fillId="0" borderId="0" xfId="0" applyFont="1" applyFill="1" applyBorder="1" applyAlignment="1">
      <alignment horizontal="distributed"/>
    </xf>
    <xf numFmtId="38" fontId="0" fillId="0" borderId="0" xfId="1" applyFont="1" applyFill="1" applyAlignment="1">
      <alignment horizontal="right"/>
    </xf>
    <xf numFmtId="38" fontId="7" fillId="0" borderId="0" xfId="0" applyNumberFormat="1" applyFont="1" applyFill="1" applyAlignment="1">
      <alignment horizontal="right"/>
    </xf>
    <xf numFmtId="0" fontId="5" fillId="0" borderId="9" xfId="0" applyFont="1" applyFill="1" applyBorder="1" applyAlignment="1">
      <alignment horizontal="left"/>
    </xf>
    <xf numFmtId="0" fontId="5" fillId="0" borderId="9" xfId="0" applyFont="1" applyFill="1" applyBorder="1" applyAlignment="1">
      <alignment horizontal="distributed"/>
    </xf>
    <xf numFmtId="38" fontId="7" fillId="0" borderId="10" xfId="1" applyFont="1" applyFill="1" applyBorder="1"/>
    <xf numFmtId="38" fontId="5" fillId="0" borderId="0" xfId="1" applyFont="1" applyFill="1"/>
    <xf numFmtId="38" fontId="9" fillId="0" borderId="0" xfId="1" applyFont="1" applyFill="1"/>
    <xf numFmtId="38" fontId="7" fillId="0" borderId="0" xfId="1" applyFont="1" applyFill="1"/>
    <xf numFmtId="0" fontId="4" fillId="0" borderId="0" xfId="0" applyFont="1" applyFill="1" applyAlignment="1">
      <alignment horizontal="left" vertical="center"/>
    </xf>
    <xf numFmtId="178" fontId="4" fillId="0" borderId="0" xfId="0" applyNumberFormat="1" applyFont="1" applyFill="1" applyAlignment="1">
      <alignment vertical="center"/>
    </xf>
    <xf numFmtId="178" fontId="4" fillId="0" borderId="0" xfId="0" applyNumberFormat="1" applyFont="1" applyFill="1" applyAlignment="1">
      <alignment horizontal="right" vertical="center"/>
    </xf>
    <xf numFmtId="178" fontId="4" fillId="0" borderId="3" xfId="0" applyNumberFormat="1" applyFont="1" applyFill="1" applyBorder="1" applyAlignment="1">
      <alignment horizontal="distributed" vertical="center" justifyLastLine="1"/>
    </xf>
    <xf numFmtId="178" fontId="4" fillId="0" borderId="3" xfId="0" applyNumberFormat="1" applyFont="1" applyFill="1" applyBorder="1" applyAlignment="1">
      <alignment horizontal="distributed" vertical="center" wrapText="1" justifyLastLine="1"/>
    </xf>
    <xf numFmtId="178" fontId="4" fillId="0" borderId="3" xfId="0" applyNumberFormat="1" applyFont="1" applyFill="1" applyBorder="1" applyAlignment="1">
      <alignment horizontal="center" vertical="center"/>
    </xf>
    <xf numFmtId="178" fontId="4" fillId="0" borderId="4" xfId="0" applyNumberFormat="1" applyFont="1" applyFill="1" applyBorder="1" applyAlignment="1">
      <alignment horizontal="center" vertical="center" wrapText="1"/>
    </xf>
    <xf numFmtId="178" fontId="7" fillId="0" borderId="0" xfId="0" applyNumberFormat="1" applyFont="1" applyFill="1" applyBorder="1" applyAlignment="1">
      <alignment horizontal="center" vertical="center" wrapText="1"/>
    </xf>
    <xf numFmtId="178" fontId="7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/>
    <xf numFmtId="0" fontId="2" fillId="0" borderId="9" xfId="0" applyFont="1" applyFill="1" applyBorder="1"/>
    <xf numFmtId="178" fontId="6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distributed"/>
    </xf>
    <xf numFmtId="178" fontId="6" fillId="0" borderId="0" xfId="0" applyNumberFormat="1" applyFont="1" applyFill="1"/>
    <xf numFmtId="0" fontId="2" fillId="0" borderId="0" xfId="0" applyFont="1" applyFill="1" applyBorder="1" applyAlignment="1">
      <alignment horizontal="right"/>
    </xf>
    <xf numFmtId="0" fontId="4" fillId="0" borderId="9" xfId="0" applyFont="1" applyFill="1" applyBorder="1"/>
    <xf numFmtId="178" fontId="0" fillId="0" borderId="0" xfId="0" applyNumberFormat="1" applyFont="1" applyFill="1" applyBorder="1"/>
    <xf numFmtId="0" fontId="5" fillId="0" borderId="10" xfId="0" applyFont="1" applyFill="1" applyBorder="1" applyAlignment="1">
      <alignment horizontal="right"/>
    </xf>
    <xf numFmtId="178" fontId="5" fillId="0" borderId="10" xfId="0" applyNumberFormat="1" applyFont="1" applyFill="1" applyBorder="1"/>
    <xf numFmtId="178" fontId="9" fillId="0" borderId="0" xfId="0" applyNumberFormat="1" applyFont="1" applyFill="1"/>
    <xf numFmtId="185" fontId="0" fillId="0" borderId="0" xfId="0" applyNumberFormat="1" applyFont="1" applyFill="1"/>
    <xf numFmtId="185" fontId="4" fillId="0" borderId="0" xfId="0" applyNumberFormat="1" applyFont="1" applyFill="1"/>
    <xf numFmtId="0" fontId="4" fillId="0" borderId="0" xfId="0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horizontal="center" vertical="center"/>
    </xf>
    <xf numFmtId="178" fontId="0" fillId="0" borderId="0" xfId="0" applyNumberFormat="1" applyFont="1" applyFill="1" applyBorder="1" applyAlignment="1">
      <alignment horizontal="center" vertical="center" wrapText="1"/>
    </xf>
    <xf numFmtId="178" fontId="0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/>
    <xf numFmtId="178" fontId="6" fillId="0" borderId="0" xfId="0" applyNumberFormat="1" applyFont="1" applyFill="1" applyAlignment="1">
      <alignment horizontal="right"/>
    </xf>
    <xf numFmtId="185" fontId="0" fillId="0" borderId="10" xfId="0" applyNumberFormat="1" applyFont="1" applyFill="1" applyBorder="1"/>
    <xf numFmtId="185" fontId="4" fillId="0" borderId="10" xfId="0" applyNumberFormat="1" applyFont="1" applyFill="1" applyBorder="1"/>
    <xf numFmtId="185" fontId="4" fillId="0" borderId="0" xfId="0" applyNumberFormat="1" applyFont="1" applyFill="1" applyAlignment="1">
      <alignment horizontal="right"/>
    </xf>
    <xf numFmtId="0" fontId="13" fillId="0" borderId="0" xfId="0" applyFont="1" applyFill="1"/>
    <xf numFmtId="0" fontId="14" fillId="0" borderId="0" xfId="0" applyFont="1" applyFill="1"/>
    <xf numFmtId="0" fontId="15" fillId="0" borderId="0" xfId="0" applyFont="1" applyFill="1"/>
    <xf numFmtId="0" fontId="16" fillId="0" borderId="0" xfId="0" applyFont="1" applyFill="1"/>
    <xf numFmtId="0" fontId="17" fillId="0" borderId="0" xfId="0" applyFont="1" applyFill="1" applyAlignment="1"/>
    <xf numFmtId="176" fontId="17" fillId="0" borderId="0" xfId="0" applyNumberFormat="1" applyFont="1" applyFill="1" applyAlignment="1"/>
    <xf numFmtId="0" fontId="17" fillId="0" borderId="0" xfId="0" applyFont="1" applyFill="1"/>
    <xf numFmtId="178" fontId="14" fillId="0" borderId="0" xfId="0" applyNumberFormat="1" applyFont="1" applyFill="1"/>
    <xf numFmtId="0" fontId="15" fillId="0" borderId="0" xfId="0" applyFont="1" applyFill="1" applyAlignment="1"/>
    <xf numFmtId="180" fontId="17" fillId="0" borderId="0" xfId="0" applyNumberFormat="1" applyFont="1" applyFill="1"/>
    <xf numFmtId="0" fontId="13" fillId="0" borderId="0" xfId="0" applyFont="1" applyFill="1" applyAlignment="1">
      <alignment horizontal="distributed"/>
    </xf>
    <xf numFmtId="178" fontId="14" fillId="0" borderId="0" xfId="0" applyNumberFormat="1" applyFont="1" applyFill="1" applyAlignment="1">
      <alignment horizontal="right"/>
    </xf>
    <xf numFmtId="183" fontId="14" fillId="0" borderId="0" xfId="0" applyNumberFormat="1" applyFont="1" applyFill="1" applyAlignment="1">
      <alignment horizontal="right"/>
    </xf>
    <xf numFmtId="0" fontId="14" fillId="0" borderId="0" xfId="0" applyFont="1" applyFill="1" applyAlignment="1">
      <alignment horizontal="right"/>
    </xf>
    <xf numFmtId="0" fontId="19" fillId="0" borderId="0" xfId="0" applyFont="1" applyFill="1" applyAlignment="1">
      <alignment horizontal="left"/>
    </xf>
    <xf numFmtId="0" fontId="15" fillId="0" borderId="0" xfId="0" applyFont="1" applyFill="1" applyAlignment="1">
      <alignment horizontal="distributed"/>
    </xf>
    <xf numFmtId="176" fontId="15" fillId="0" borderId="0" xfId="0" applyNumberFormat="1" applyFont="1" applyFill="1" applyBorder="1" applyAlignment="1">
      <alignment horizontal="left"/>
    </xf>
    <xf numFmtId="180" fontId="15" fillId="0" borderId="0" xfId="0" applyNumberFormat="1" applyFont="1" applyFill="1" applyBorder="1" applyAlignment="1">
      <alignment horizontal="right" shrinkToFit="1"/>
    </xf>
    <xf numFmtId="183" fontId="17" fillId="0" borderId="0" xfId="0" applyNumberFormat="1" applyFont="1" applyFill="1" applyAlignment="1">
      <alignment horizontal="right"/>
    </xf>
    <xf numFmtId="0" fontId="17" fillId="0" borderId="0" xfId="0" applyFont="1" applyFill="1" applyAlignment="1">
      <alignment horizontal="right"/>
    </xf>
    <xf numFmtId="178" fontId="17" fillId="0" borderId="0" xfId="0" applyNumberFormat="1" applyFont="1" applyFill="1"/>
    <xf numFmtId="0" fontId="15" fillId="0" borderId="0" xfId="0" applyFont="1" applyFill="1" applyBorder="1" applyAlignment="1">
      <alignment horizontal="left"/>
    </xf>
    <xf numFmtId="178" fontId="17" fillId="0" borderId="0" xfId="0" applyNumberFormat="1" applyFont="1" applyFill="1" applyAlignment="1">
      <alignment horizontal="left"/>
    </xf>
    <xf numFmtId="178" fontId="17" fillId="0" borderId="0" xfId="0" applyNumberFormat="1" applyFont="1" applyFill="1" applyAlignment="1">
      <alignment horizontal="right"/>
    </xf>
    <xf numFmtId="0" fontId="19" fillId="0" borderId="0" xfId="0" applyFont="1" applyFill="1" applyAlignment="1">
      <alignment horizontal="right"/>
    </xf>
    <xf numFmtId="38" fontId="18" fillId="0" borderId="0" xfId="0" applyNumberFormat="1" applyFont="1" applyFill="1"/>
    <xf numFmtId="38" fontId="16" fillId="0" borderId="0" xfId="0" applyNumberFormat="1" applyFont="1" applyFill="1" applyAlignment="1">
      <alignment horizontal="center" vertical="center"/>
    </xf>
    <xf numFmtId="38" fontId="16" fillId="0" borderId="0" xfId="0" applyNumberFormat="1" applyFont="1" applyFill="1"/>
    <xf numFmtId="0" fontId="13" fillId="0" borderId="0" xfId="0" applyFont="1" applyFill="1" applyAlignment="1">
      <alignment horizontal="right"/>
    </xf>
    <xf numFmtId="178" fontId="13" fillId="0" borderId="0" xfId="0" applyNumberFormat="1" applyFont="1" applyFill="1"/>
    <xf numFmtId="0" fontId="15" fillId="0" borderId="0" xfId="0" applyFont="1" applyFill="1" applyAlignment="1">
      <alignment horizontal="right"/>
    </xf>
    <xf numFmtId="178" fontId="15" fillId="0" borderId="0" xfId="0" applyNumberFormat="1" applyFont="1" applyFill="1"/>
    <xf numFmtId="0" fontId="20" fillId="0" borderId="0" xfId="0" applyFont="1" applyFill="1"/>
    <xf numFmtId="0" fontId="4" fillId="0" borderId="0" xfId="0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vertical="center"/>
    </xf>
    <xf numFmtId="180" fontId="0" fillId="0" borderId="0" xfId="0" applyNumberFormat="1" applyFont="1" applyFill="1"/>
    <xf numFmtId="180" fontId="0" fillId="0" borderId="0" xfId="0" applyNumberFormat="1" applyFont="1" applyFill="1" applyBorder="1" applyAlignment="1">
      <alignment vertical="center"/>
    </xf>
    <xf numFmtId="181" fontId="0" fillId="0" borderId="0" xfId="0" applyNumberFormat="1" applyFont="1" applyFill="1" applyBorder="1" applyAlignment="1">
      <alignment vertical="center"/>
    </xf>
    <xf numFmtId="177" fontId="0" fillId="0" borderId="0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181" fontId="0" fillId="0" borderId="0" xfId="0" applyNumberFormat="1" applyFont="1" applyFill="1"/>
    <xf numFmtId="176" fontId="0" fillId="0" borderId="0" xfId="0" applyNumberFormat="1" applyFont="1" applyFill="1" applyBorder="1" applyAlignment="1">
      <alignment horizontal="right" vertical="center"/>
    </xf>
    <xf numFmtId="177" fontId="0" fillId="0" borderId="0" xfId="0" applyNumberFormat="1" applyFont="1" applyFill="1" applyBorder="1" applyAlignment="1">
      <alignment horizontal="right" vertical="center"/>
    </xf>
    <xf numFmtId="180" fontId="6" fillId="0" borderId="0" xfId="0" applyNumberFormat="1" applyFont="1" applyFill="1" applyBorder="1" applyAlignment="1">
      <alignment vertical="center"/>
    </xf>
    <xf numFmtId="180" fontId="0" fillId="0" borderId="0" xfId="0" applyNumberFormat="1" applyFont="1" applyFill="1" applyAlignment="1">
      <alignment vertical="center"/>
    </xf>
    <xf numFmtId="187" fontId="0" fillId="0" borderId="0" xfId="0" applyNumberFormat="1" applyFont="1" applyFill="1" applyBorder="1" applyAlignment="1">
      <alignment horizontal="right" vertical="center" shrinkToFit="1"/>
    </xf>
    <xf numFmtId="193" fontId="0" fillId="0" borderId="0" xfId="0" applyNumberFormat="1" applyFont="1" applyFill="1" applyAlignment="1">
      <alignment horizontal="right" vertical="center"/>
    </xf>
    <xf numFmtId="192" fontId="0" fillId="0" borderId="0" xfId="0" applyNumberFormat="1" applyFont="1" applyFill="1" applyAlignment="1">
      <alignment horizontal="right" vertical="center"/>
    </xf>
    <xf numFmtId="176" fontId="0" fillId="0" borderId="0" xfId="0" applyNumberFormat="1" applyFont="1" applyFill="1" applyAlignment="1">
      <alignment horizontal="right" vertical="center"/>
    </xf>
    <xf numFmtId="184" fontId="0" fillId="0" borderId="0" xfId="0" applyNumberFormat="1" applyFont="1" applyFill="1" applyBorder="1" applyAlignment="1">
      <alignment horizontal="right" vertical="center" shrinkToFit="1"/>
    </xf>
    <xf numFmtId="185" fontId="0" fillId="0" borderId="0" xfId="0" applyNumberFormat="1" applyFont="1" applyFill="1" applyBorder="1" applyAlignment="1">
      <alignment horizontal="right" vertical="center" shrinkToFit="1"/>
    </xf>
    <xf numFmtId="38" fontId="0" fillId="0" borderId="0" xfId="0" applyNumberFormat="1" applyFont="1" applyFill="1" applyBorder="1" applyAlignment="1">
      <alignment horizontal="right" vertical="center" shrinkToFit="1"/>
    </xf>
    <xf numFmtId="176" fontId="0" fillId="0" borderId="0" xfId="0" applyNumberFormat="1" applyFont="1" applyFill="1" applyBorder="1" applyAlignment="1">
      <alignment horizontal="right" vertical="center" shrinkToFit="1"/>
    </xf>
    <xf numFmtId="188" fontId="0" fillId="0" borderId="0" xfId="0" applyNumberFormat="1" applyFont="1" applyFill="1" applyBorder="1" applyAlignment="1">
      <alignment horizontal="right" vertical="center" shrinkToFit="1"/>
    </xf>
    <xf numFmtId="189" fontId="0" fillId="0" borderId="0" xfId="0" applyNumberFormat="1" applyFont="1" applyFill="1" applyBorder="1" applyAlignment="1">
      <alignment horizontal="right" vertical="center" shrinkToFit="1"/>
    </xf>
    <xf numFmtId="180" fontId="0" fillId="0" borderId="0" xfId="0" applyNumberFormat="1" applyFont="1" applyFill="1" applyBorder="1" applyAlignment="1">
      <alignment horizontal="right" vertical="center" shrinkToFit="1"/>
    </xf>
    <xf numFmtId="38" fontId="4" fillId="0" borderId="4" xfId="1" applyFont="1" applyFill="1" applyBorder="1" applyAlignment="1">
      <alignment horizontal="center" vertical="center"/>
    </xf>
    <xf numFmtId="38" fontId="1" fillId="0" borderId="0" xfId="1" applyFont="1" applyFill="1"/>
    <xf numFmtId="0" fontId="1" fillId="0" borderId="0" xfId="0" applyFont="1" applyFill="1"/>
    <xf numFmtId="38" fontId="1" fillId="0" borderId="0" xfId="1" applyFont="1" applyFill="1" applyAlignment="1">
      <alignment horizontal="right"/>
    </xf>
    <xf numFmtId="178" fontId="0" fillId="0" borderId="0" xfId="0" applyNumberFormat="1" applyFont="1" applyFill="1" applyBorder="1" applyAlignment="1">
      <alignment horizontal="right"/>
    </xf>
    <xf numFmtId="178" fontId="0" fillId="0" borderId="0" xfId="0" applyNumberFormat="1" applyFont="1" applyFill="1" applyAlignment="1">
      <alignment horizontal="right"/>
    </xf>
    <xf numFmtId="178" fontId="4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distributed"/>
    </xf>
    <xf numFmtId="0" fontId="4" fillId="0" borderId="0" xfId="0" applyFont="1" applyFill="1" applyBorder="1" applyAlignment="1">
      <alignment horizontal="distributed" vertical="center"/>
    </xf>
    <xf numFmtId="0" fontId="4" fillId="0" borderId="0" xfId="0" applyFont="1" applyFill="1" applyAlignment="1">
      <alignment horizontal="distributed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4" fillId="0" borderId="2" xfId="0" applyFont="1" applyFill="1" applyBorder="1"/>
    <xf numFmtId="0" fontId="4" fillId="0" borderId="15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 vertical="center"/>
    </xf>
    <xf numFmtId="194" fontId="2" fillId="0" borderId="0" xfId="0" applyNumberFormat="1" applyFont="1" applyFill="1" applyBorder="1" applyAlignment="1">
      <alignment horizontal="center" vertical="center"/>
    </xf>
    <xf numFmtId="0" fontId="6" fillId="0" borderId="9" xfId="0" applyFont="1" applyFill="1" applyBorder="1"/>
    <xf numFmtId="180" fontId="6" fillId="0" borderId="0" xfId="0" applyNumberFormat="1" applyFont="1" applyFill="1" applyBorder="1" applyAlignment="1">
      <alignment horizontal="right" vertical="center" shrinkToFit="1"/>
    </xf>
    <xf numFmtId="180" fontId="6" fillId="0" borderId="0" xfId="0" applyNumberFormat="1" applyFont="1" applyFill="1" applyBorder="1" applyAlignment="1">
      <alignment horizontal="right" vertical="center"/>
    </xf>
    <xf numFmtId="195" fontId="2" fillId="0" borderId="0" xfId="0" applyNumberFormat="1" applyFont="1" applyFill="1" applyBorder="1" applyAlignment="1">
      <alignment horizontal="center" vertical="center"/>
    </xf>
    <xf numFmtId="0" fontId="0" fillId="0" borderId="9" xfId="0" applyFont="1" applyFill="1" applyBorder="1"/>
    <xf numFmtId="0" fontId="4" fillId="0" borderId="0" xfId="2" applyFont="1" applyFill="1" applyBorder="1" applyAlignment="1">
      <alignment horizontal="distributed" vertical="center"/>
    </xf>
    <xf numFmtId="38" fontId="23" fillId="0" borderId="0" xfId="0" applyNumberFormat="1" applyFont="1" applyFill="1" applyBorder="1" applyAlignment="1">
      <alignment horizontal="right"/>
    </xf>
    <xf numFmtId="0" fontId="4" fillId="0" borderId="10" xfId="0" applyFont="1" applyFill="1" applyBorder="1" applyAlignment="1">
      <alignment horizontal="distributed"/>
    </xf>
    <xf numFmtId="0" fontId="0" fillId="0" borderId="10" xfId="0" applyFont="1" applyFill="1" applyBorder="1" applyAlignment="1">
      <alignment horizontal="right"/>
    </xf>
    <xf numFmtId="0" fontId="4" fillId="0" borderId="1" xfId="0" applyFont="1" applyFill="1" applyBorder="1" applyAlignment="1"/>
    <xf numFmtId="0" fontId="24" fillId="0" borderId="1" xfId="0" applyFont="1" applyFill="1" applyBorder="1" applyAlignment="1"/>
    <xf numFmtId="0" fontId="4" fillId="0" borderId="0" xfId="0" applyFont="1" applyFill="1" applyBorder="1" applyAlignment="1"/>
    <xf numFmtId="0" fontId="24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0" fontId="25" fillId="0" borderId="0" xfId="0" applyFont="1" applyFill="1" applyAlignment="1">
      <alignment horizontal="distributed"/>
    </xf>
    <xf numFmtId="0" fontId="4" fillId="0" borderId="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distributed" vertical="center" justifyLastLine="1"/>
    </xf>
    <xf numFmtId="0" fontId="2" fillId="0" borderId="0" xfId="0" applyFont="1" applyFill="1" applyBorder="1" applyAlignment="1">
      <alignment vertical="center"/>
    </xf>
    <xf numFmtId="181" fontId="6" fillId="0" borderId="19" xfId="0" applyNumberFormat="1" applyFont="1" applyFill="1" applyBorder="1" applyAlignment="1">
      <alignment horizontal="right" vertical="center"/>
    </xf>
    <xf numFmtId="181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187" fontId="6" fillId="0" borderId="19" xfId="1" applyNumberFormat="1" applyFont="1" applyFill="1" applyBorder="1" applyAlignment="1">
      <alignment horizontal="right" vertical="center"/>
    </xf>
    <xf numFmtId="187" fontId="6" fillId="0" borderId="0" xfId="1" applyNumberFormat="1" applyFont="1" applyFill="1" applyBorder="1" applyAlignment="1">
      <alignment horizontal="right" vertical="center"/>
    </xf>
    <xf numFmtId="187" fontId="6" fillId="0" borderId="0" xfId="1" applyNumberFormat="1" applyFont="1" applyFill="1" applyAlignment="1">
      <alignment horizontal="right" vertical="center"/>
    </xf>
    <xf numFmtId="187" fontId="26" fillId="0" borderId="0" xfId="1" applyNumberFormat="1" applyFont="1" applyFill="1" applyBorder="1" applyAlignment="1">
      <alignment horizontal="center" vertical="center"/>
    </xf>
    <xf numFmtId="181" fontId="1" fillId="0" borderId="19" xfId="0" applyNumberFormat="1" applyFont="1" applyFill="1" applyBorder="1" applyAlignment="1">
      <alignment horizontal="right" vertical="center"/>
    </xf>
    <xf numFmtId="181" fontId="1" fillId="0" borderId="0" xfId="0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horizontal="distributed" vertical="center" shrinkToFit="1" readingOrder="1"/>
    </xf>
    <xf numFmtId="0" fontId="4" fillId="0" borderId="10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distributed" vertical="center"/>
    </xf>
    <xf numFmtId="0" fontId="0" fillId="0" borderId="10" xfId="0" applyFont="1" applyFill="1" applyBorder="1" applyAlignment="1">
      <alignment vertical="center"/>
    </xf>
    <xf numFmtId="3" fontId="0" fillId="0" borderId="24" xfId="0" applyNumberFormat="1" applyFont="1" applyFill="1" applyBorder="1" applyAlignment="1">
      <alignment vertical="center"/>
    </xf>
    <xf numFmtId="3" fontId="0" fillId="0" borderId="10" xfId="0" applyNumberFormat="1" applyFont="1" applyFill="1" applyBorder="1" applyAlignment="1">
      <alignment vertical="center"/>
    </xf>
    <xf numFmtId="0" fontId="24" fillId="0" borderId="0" xfId="0" applyFont="1" applyFill="1" applyAlignment="1">
      <alignment horizontal="distributed" vertical="center"/>
    </xf>
    <xf numFmtId="0" fontId="27" fillId="0" borderId="0" xfId="0" applyFont="1" applyFill="1" applyAlignment="1">
      <alignment vertical="center"/>
    </xf>
    <xf numFmtId="178" fontId="4" fillId="0" borderId="7" xfId="0" applyNumberFormat="1" applyFont="1" applyFill="1" applyBorder="1" applyAlignment="1">
      <alignment horizontal="distributed" vertical="center" justifyLastLine="1"/>
    </xf>
    <xf numFmtId="178" fontId="4" fillId="0" borderId="8" xfId="0" applyNumberFormat="1" applyFont="1" applyFill="1" applyBorder="1" applyAlignment="1">
      <alignment horizontal="distributed" vertical="center" justifyLastLine="1"/>
    </xf>
    <xf numFmtId="178" fontId="6" fillId="0" borderId="19" xfId="0" applyNumberFormat="1" applyFont="1" applyFill="1" applyBorder="1" applyAlignment="1">
      <alignment horizontal="right" vertical="center"/>
    </xf>
    <xf numFmtId="178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distributed" vertical="center"/>
    </xf>
    <xf numFmtId="178" fontId="0" fillId="0" borderId="19" xfId="0" applyNumberFormat="1" applyFont="1" applyFill="1" applyBorder="1" applyAlignment="1">
      <alignment vertical="center"/>
    </xf>
    <xf numFmtId="0" fontId="28" fillId="0" borderId="19" xfId="0" applyNumberFormat="1" applyFont="1" applyFill="1" applyBorder="1" applyAlignment="1">
      <alignment horizontal="center" vertical="center"/>
    </xf>
    <xf numFmtId="0" fontId="28" fillId="0" borderId="0" xfId="0" applyNumberFormat="1" applyFont="1" applyFill="1" applyBorder="1" applyAlignment="1">
      <alignment horizontal="center" vertical="center"/>
    </xf>
    <xf numFmtId="178" fontId="0" fillId="0" borderId="19" xfId="0" applyNumberFormat="1" applyFont="1" applyFill="1" applyBorder="1" applyAlignment="1">
      <alignment horizontal="right" vertical="center"/>
    </xf>
    <xf numFmtId="178" fontId="0" fillId="0" borderId="0" xfId="0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horizontal="distributed" vertical="center" shrinkToFit="1"/>
    </xf>
    <xf numFmtId="178" fontId="0" fillId="0" borderId="0" xfId="0" applyNumberFormat="1" applyFont="1" applyFill="1" applyAlignment="1">
      <alignment horizontal="right" vertical="center"/>
    </xf>
    <xf numFmtId="49" fontId="7" fillId="0" borderId="10" xfId="0" applyNumberFormat="1" applyFont="1" applyFill="1" applyBorder="1" applyAlignment="1">
      <alignment horizontal="right" vertical="center"/>
    </xf>
    <xf numFmtId="49" fontId="5" fillId="0" borderId="10" xfId="0" applyNumberFormat="1" applyFont="1" applyFill="1" applyBorder="1" applyAlignment="1">
      <alignment horizontal="right" vertical="center"/>
    </xf>
    <xf numFmtId="49" fontId="7" fillId="0" borderId="24" xfId="0" applyNumberFormat="1" applyFont="1" applyFill="1" applyBorder="1" applyAlignment="1">
      <alignment horizontal="right" vertical="center"/>
    </xf>
    <xf numFmtId="178" fontId="13" fillId="0" borderId="0" xfId="0" applyNumberFormat="1" applyFont="1" applyFill="1" applyAlignment="1">
      <alignment horizontal="right" vertical="center"/>
    </xf>
    <xf numFmtId="0" fontId="29" fillId="0" borderId="12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distributed" vertical="center" wrapText="1" justifyLastLine="1"/>
    </xf>
    <xf numFmtId="0" fontId="29" fillId="0" borderId="3" xfId="0" applyFont="1" applyFill="1" applyBorder="1" applyAlignment="1">
      <alignment horizontal="center" vertical="center"/>
    </xf>
    <xf numFmtId="178" fontId="29" fillId="0" borderId="4" xfId="0" applyNumberFormat="1" applyFont="1" applyFill="1" applyBorder="1" applyAlignment="1">
      <alignment horizontal="distributed" vertical="center" justifyLastLine="1"/>
    </xf>
    <xf numFmtId="0" fontId="4" fillId="0" borderId="0" xfId="0" applyFont="1" applyFill="1" applyAlignment="1">
      <alignment horizontal="center" vertical="center"/>
    </xf>
    <xf numFmtId="0" fontId="30" fillId="0" borderId="9" xfId="0" applyFont="1" applyFill="1" applyBorder="1" applyAlignment="1">
      <alignment horizontal="right" vertical="center"/>
    </xf>
    <xf numFmtId="38" fontId="31" fillId="0" borderId="0" xfId="0" applyNumberFormat="1" applyFont="1" applyFill="1"/>
    <xf numFmtId="178" fontId="31" fillId="0" borderId="0" xfId="0" applyNumberFormat="1" applyFont="1" applyFill="1" applyBorder="1"/>
    <xf numFmtId="0" fontId="0" fillId="0" borderId="0" xfId="0" applyFont="1" applyFill="1" applyBorder="1"/>
    <xf numFmtId="0" fontId="32" fillId="0" borderId="0" xfId="0" applyFont="1" applyFill="1" applyBorder="1"/>
    <xf numFmtId="38" fontId="31" fillId="0" borderId="0" xfId="0" applyNumberFormat="1" applyFont="1" applyFill="1" applyBorder="1"/>
    <xf numFmtId="0" fontId="29" fillId="0" borderId="9" xfId="0" applyFont="1" applyFill="1" applyBorder="1" applyAlignment="1">
      <alignment horizontal="distributed" vertical="center"/>
    </xf>
    <xf numFmtId="38" fontId="33" fillId="0" borderId="0" xfId="0" applyNumberFormat="1" applyFont="1" applyFill="1" applyBorder="1"/>
    <xf numFmtId="178" fontId="33" fillId="0" borderId="0" xfId="0" applyNumberFormat="1" applyFont="1" applyFill="1" applyBorder="1"/>
    <xf numFmtId="38" fontId="33" fillId="0" borderId="0" xfId="0" applyNumberFormat="1" applyFont="1" applyFill="1" applyBorder="1" applyAlignment="1">
      <alignment horizontal="right"/>
    </xf>
    <xf numFmtId="178" fontId="33" fillId="0" borderId="0" xfId="0" applyNumberFormat="1" applyFont="1" applyFill="1" applyBorder="1" applyAlignment="1">
      <alignment horizontal="right"/>
    </xf>
    <xf numFmtId="176" fontId="33" fillId="0" borderId="0" xfId="0" applyNumberFormat="1" applyFont="1" applyFill="1" applyBorder="1" applyAlignment="1">
      <alignment horizontal="right" wrapText="1"/>
    </xf>
    <xf numFmtId="38" fontId="33" fillId="0" borderId="0" xfId="1" applyNumberFormat="1" applyFont="1" applyFill="1" applyBorder="1" applyAlignment="1"/>
    <xf numFmtId="0" fontId="29" fillId="0" borderId="11" xfId="0" applyFont="1" applyFill="1" applyBorder="1" applyAlignment="1">
      <alignment horizontal="distributed" vertical="center"/>
    </xf>
    <xf numFmtId="38" fontId="33" fillId="0" borderId="10" xfId="0" applyNumberFormat="1" applyFont="1" applyFill="1" applyBorder="1"/>
    <xf numFmtId="178" fontId="33" fillId="0" borderId="10" xfId="0" applyNumberFormat="1" applyFont="1" applyFill="1" applyBorder="1" applyAlignment="1">
      <alignment horizontal="right"/>
    </xf>
    <xf numFmtId="38" fontId="0" fillId="0" borderId="0" xfId="0" applyNumberFormat="1" applyFont="1" applyFill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distributed"/>
    </xf>
    <xf numFmtId="0" fontId="4" fillId="0" borderId="0" xfId="0" applyFont="1" applyFill="1" applyBorder="1" applyAlignment="1">
      <alignment horizontal="distributed" vertical="center"/>
    </xf>
    <xf numFmtId="178" fontId="4" fillId="0" borderId="7" xfId="0" applyNumberFormat="1" applyFont="1" applyFill="1" applyBorder="1" applyAlignment="1">
      <alignment horizontal="center" vertical="center"/>
    </xf>
    <xf numFmtId="178" fontId="4" fillId="0" borderId="8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distributed"/>
    </xf>
    <xf numFmtId="38" fontId="6" fillId="0" borderId="23" xfId="0" applyNumberFormat="1" applyFont="1" applyFill="1" applyBorder="1" applyAlignment="1">
      <alignment vertical="center"/>
    </xf>
    <xf numFmtId="196" fontId="6" fillId="0" borderId="22" xfId="0" applyNumberFormat="1" applyFont="1" applyFill="1" applyBorder="1" applyAlignment="1">
      <alignment vertical="center"/>
    </xf>
    <xf numFmtId="38" fontId="6" fillId="0" borderId="22" xfId="1" applyFont="1" applyFill="1" applyBorder="1" applyAlignment="1">
      <alignment vertical="center"/>
    </xf>
    <xf numFmtId="38" fontId="0" fillId="0" borderId="19" xfId="1" applyFont="1" applyFill="1" applyBorder="1" applyAlignment="1">
      <alignment vertical="center"/>
    </xf>
    <xf numFmtId="196" fontId="0" fillId="0" borderId="0" xfId="0" applyNumberFormat="1" applyFont="1" applyFill="1" applyBorder="1" applyAlignment="1">
      <alignment vertical="center"/>
    </xf>
    <xf numFmtId="38" fontId="0" fillId="0" borderId="0" xfId="1" applyFont="1" applyFill="1" applyBorder="1" applyAlignment="1">
      <alignment vertical="center"/>
    </xf>
    <xf numFmtId="0" fontId="34" fillId="0" borderId="0" xfId="0" applyFont="1" applyFill="1" applyBorder="1" applyAlignment="1">
      <alignment vertical="center"/>
    </xf>
    <xf numFmtId="196" fontId="4" fillId="0" borderId="0" xfId="0" applyNumberFormat="1" applyFont="1" applyFill="1" applyBorder="1" applyAlignment="1">
      <alignment vertical="center"/>
    </xf>
    <xf numFmtId="0" fontId="0" fillId="0" borderId="19" xfId="0" applyFont="1" applyFill="1" applyBorder="1" applyAlignment="1">
      <alignment vertical="center"/>
    </xf>
    <xf numFmtId="196" fontId="0" fillId="0" borderId="0" xfId="0" applyNumberFormat="1" applyFont="1" applyFill="1" applyBorder="1" applyAlignment="1">
      <alignment horizontal="right" vertical="center"/>
    </xf>
    <xf numFmtId="38" fontId="35" fillId="0" borderId="19" xfId="1" applyFont="1" applyFill="1" applyBorder="1" applyAlignment="1">
      <alignment vertical="center"/>
    </xf>
    <xf numFmtId="38" fontId="35" fillId="0" borderId="0" xfId="1" applyFont="1" applyFill="1" applyBorder="1" applyAlignment="1">
      <alignment vertical="center"/>
    </xf>
    <xf numFmtId="38" fontId="35" fillId="0" borderId="21" xfId="1" applyFont="1" applyFill="1" applyBorder="1" applyAlignment="1">
      <alignment vertical="center"/>
    </xf>
    <xf numFmtId="196" fontId="0" fillId="0" borderId="5" xfId="0" applyNumberFormat="1" applyFont="1" applyFill="1" applyBorder="1" applyAlignment="1">
      <alignment vertical="center"/>
    </xf>
    <xf numFmtId="38" fontId="35" fillId="0" borderId="5" xfId="1" applyFont="1" applyFill="1" applyBorder="1" applyAlignment="1">
      <alignment vertical="center"/>
    </xf>
    <xf numFmtId="0" fontId="36" fillId="0" borderId="0" xfId="0" applyFont="1" applyFill="1" applyAlignment="1">
      <alignment vertical="center"/>
    </xf>
    <xf numFmtId="38" fontId="0" fillId="0" borderId="0" xfId="0" applyNumberFormat="1" applyFont="1" applyFill="1" applyAlignment="1">
      <alignment vertical="center"/>
    </xf>
    <xf numFmtId="0" fontId="4" fillId="0" borderId="0" xfId="0" applyFont="1" applyFill="1" applyBorder="1" applyAlignment="1">
      <alignment horizontal="distributed"/>
    </xf>
    <xf numFmtId="0" fontId="4" fillId="0" borderId="1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distributed"/>
    </xf>
    <xf numFmtId="0" fontId="2" fillId="0" borderId="0" xfId="0" applyFont="1" applyFill="1" applyBorder="1" applyAlignment="1">
      <alignment horizontal="center"/>
    </xf>
    <xf numFmtId="3" fontId="6" fillId="0" borderId="0" xfId="0" applyNumberFormat="1" applyFont="1" applyFill="1" applyBorder="1"/>
    <xf numFmtId="178" fontId="6" fillId="0" borderId="0" xfId="0" applyNumberFormat="1" applyFont="1" applyFill="1" applyBorder="1"/>
    <xf numFmtId="3" fontId="0" fillId="0" borderId="0" xfId="0" applyNumberFormat="1" applyFont="1" applyFill="1" applyBorder="1"/>
    <xf numFmtId="38" fontId="0" fillId="0" borderId="0" xfId="1" applyFont="1" applyFill="1" applyBorder="1"/>
    <xf numFmtId="0" fontId="4" fillId="0" borderId="0" xfId="0" applyFont="1" applyFill="1" applyAlignment="1">
      <alignment vertical="top" wrapText="1"/>
    </xf>
    <xf numFmtId="0" fontId="4" fillId="0" borderId="1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right"/>
    </xf>
    <xf numFmtId="0" fontId="0" fillId="0" borderId="0" xfId="0" applyFont="1" applyFill="1" applyBorder="1" applyAlignment="1"/>
    <xf numFmtId="0" fontId="4" fillId="0" borderId="0" xfId="0" applyFont="1" applyFill="1" applyAlignment="1">
      <alignment horizontal="left" vertical="center" wrapText="1"/>
    </xf>
    <xf numFmtId="187" fontId="4" fillId="0" borderId="0" xfId="0" applyNumberFormat="1" applyFont="1" applyFill="1"/>
    <xf numFmtId="190" fontId="4" fillId="0" borderId="0" xfId="0" applyNumberFormat="1" applyFont="1" applyFill="1"/>
    <xf numFmtId="38" fontId="4" fillId="0" borderId="0" xfId="0" applyNumberFormat="1" applyFont="1" applyFill="1" applyAlignment="1">
      <alignment horizontal="right"/>
    </xf>
    <xf numFmtId="178" fontId="4" fillId="0" borderId="7" xfId="0" applyNumberFormat="1" applyFont="1" applyFill="1" applyBorder="1" applyAlignment="1">
      <alignment horizontal="center" vertical="center" wrapText="1"/>
    </xf>
    <xf numFmtId="197" fontId="29" fillId="0" borderId="0" xfId="3" applyNumberFormat="1" applyFont="1" applyFill="1" applyAlignment="1">
      <alignment horizontal="right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right"/>
    </xf>
    <xf numFmtId="178" fontId="23" fillId="0" borderId="0" xfId="0" applyNumberFormat="1" applyFont="1" applyFill="1"/>
    <xf numFmtId="187" fontId="7" fillId="0" borderId="0" xfId="0" applyNumberFormat="1" applyFont="1" applyFill="1"/>
    <xf numFmtId="190" fontId="7" fillId="0" borderId="0" xfId="0" applyNumberFormat="1" applyFont="1" applyFill="1"/>
    <xf numFmtId="0" fontId="4" fillId="0" borderId="4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 justifyLastLine="1"/>
    </xf>
    <xf numFmtId="176" fontId="6" fillId="0" borderId="0" xfId="0" applyNumberFormat="1" applyFont="1" applyFill="1" applyBorder="1" applyAlignment="1">
      <alignment horizontal="right" vertical="center"/>
    </xf>
    <xf numFmtId="176" fontId="6" fillId="0" borderId="24" xfId="0" applyNumberFormat="1" applyFont="1" applyFill="1" applyBorder="1" applyAlignment="1">
      <alignment horizontal="right" vertical="center"/>
    </xf>
    <xf numFmtId="176" fontId="6" fillId="0" borderId="10" xfId="0" applyNumberFormat="1" applyFont="1" applyFill="1" applyBorder="1" applyAlignment="1">
      <alignment horizontal="right" vertical="center"/>
    </xf>
    <xf numFmtId="3" fontId="0" fillId="0" borderId="10" xfId="0" applyNumberFormat="1" applyFont="1" applyFill="1" applyBorder="1"/>
    <xf numFmtId="0" fontId="0" fillId="0" borderId="0" xfId="0" applyFont="1" applyFill="1" applyAlignment="1">
      <alignment horizontal="right"/>
    </xf>
    <xf numFmtId="0" fontId="37" fillId="0" borderId="0" xfId="0" applyFont="1" applyFill="1"/>
    <xf numFmtId="0" fontId="4" fillId="0" borderId="0" xfId="0" applyFont="1" applyFill="1" applyBorder="1" applyAlignment="1">
      <alignment horizontal="right" justifyLastLine="1"/>
    </xf>
    <xf numFmtId="176" fontId="6" fillId="0" borderId="0" xfId="0" applyNumberFormat="1" applyFont="1" applyFill="1" applyBorder="1" applyAlignment="1">
      <alignment horizontal="right"/>
    </xf>
    <xf numFmtId="0" fontId="38" fillId="0" borderId="10" xfId="0" applyFont="1" applyFill="1" applyBorder="1" applyAlignment="1">
      <alignment horizontal="distributed"/>
    </xf>
    <xf numFmtId="0" fontId="38" fillId="0" borderId="11" xfId="0" applyFont="1" applyFill="1" applyBorder="1"/>
    <xf numFmtId="0" fontId="37" fillId="0" borderId="10" xfId="0" applyFont="1" applyFill="1" applyBorder="1" applyAlignment="1">
      <alignment horizontal="right"/>
    </xf>
    <xf numFmtId="0" fontId="38" fillId="0" borderId="10" xfId="0" applyFont="1" applyFill="1" applyBorder="1" applyAlignment="1">
      <alignment horizontal="right"/>
    </xf>
    <xf numFmtId="0" fontId="7" fillId="0" borderId="0" xfId="0" applyFont="1" applyFill="1" applyAlignment="1">
      <alignment horizontal="distributed"/>
    </xf>
    <xf numFmtId="0" fontId="7" fillId="0" borderId="0" xfId="0" applyFont="1" applyFill="1" applyAlignment="1">
      <alignment horizontal="left"/>
    </xf>
    <xf numFmtId="0" fontId="4" fillId="0" borderId="7" xfId="0" applyFont="1" applyFill="1" applyBorder="1" applyAlignment="1">
      <alignment horizontal="center" vertical="center" textRotation="255"/>
    </xf>
    <xf numFmtId="0" fontId="4" fillId="0" borderId="8" xfId="0" applyFont="1" applyFill="1" applyBorder="1" applyAlignment="1">
      <alignment horizontal="center" vertical="center" wrapText="1"/>
    </xf>
    <xf numFmtId="176" fontId="6" fillId="0" borderId="0" xfId="0" applyNumberFormat="1" applyFont="1" applyFill="1"/>
    <xf numFmtId="0" fontId="37" fillId="0" borderId="10" xfId="0" applyFont="1" applyFill="1" applyBorder="1" applyAlignment="1">
      <alignment horizontal="distributed"/>
    </xf>
    <xf numFmtId="0" fontId="39" fillId="0" borderId="0" xfId="0" applyFont="1" applyFill="1"/>
    <xf numFmtId="3" fontId="39" fillId="0" borderId="0" xfId="0" applyNumberFormat="1" applyFont="1" applyFill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center" vertical="center"/>
    </xf>
    <xf numFmtId="196" fontId="4" fillId="0" borderId="0" xfId="0" applyNumberFormat="1" applyFont="1" applyFill="1" applyBorder="1" applyAlignment="1">
      <alignment horizontal="distributed" vertical="center"/>
    </xf>
    <xf numFmtId="196" fontId="4" fillId="0" borderId="9" xfId="0" applyNumberFormat="1" applyFont="1" applyFill="1" applyBorder="1" applyAlignment="1">
      <alignment horizontal="distributed" vertical="center"/>
    </xf>
    <xf numFmtId="0" fontId="4" fillId="0" borderId="7" xfId="0" applyFont="1" applyFill="1" applyBorder="1" applyAlignment="1">
      <alignment horizontal="center" vertical="center" textRotation="255" wrapText="1"/>
    </xf>
    <xf numFmtId="0" fontId="4" fillId="0" borderId="8" xfId="0" applyFont="1" applyFill="1" applyBorder="1" applyAlignment="1">
      <alignment horizontal="center" vertical="center" textRotation="255" wrapText="1"/>
    </xf>
    <xf numFmtId="0" fontId="5" fillId="0" borderId="8" xfId="0" applyFont="1" applyFill="1" applyBorder="1" applyAlignment="1">
      <alignment horizontal="center" vertical="center" textRotation="255" wrapText="1"/>
    </xf>
    <xf numFmtId="0" fontId="13" fillId="0" borderId="0" xfId="0" applyFont="1" applyFill="1" applyBorder="1"/>
    <xf numFmtId="0" fontId="4" fillId="0" borderId="0" xfId="0" applyFont="1" applyFill="1" applyBorder="1" applyAlignment="1">
      <alignment horizontal="center" vertical="distributed" textRotation="255"/>
    </xf>
    <xf numFmtId="0" fontId="4" fillId="0" borderId="0" xfId="0" applyFont="1" applyFill="1" applyBorder="1" applyAlignment="1">
      <alignment horizontal="center" vertical="distributed" textRotation="255" wrapText="1"/>
    </xf>
    <xf numFmtId="0" fontId="4" fillId="0" borderId="0" xfId="0" applyFont="1" applyFill="1" applyBorder="1" applyAlignment="1">
      <alignment horizontal="center" vertical="center" textRotation="255"/>
    </xf>
    <xf numFmtId="0" fontId="4" fillId="0" borderId="0" xfId="0" applyFont="1" applyFill="1" applyBorder="1" applyAlignment="1">
      <alignment horizontal="center" vertical="center" textRotation="255" wrapText="1"/>
    </xf>
    <xf numFmtId="0" fontId="4" fillId="0" borderId="0" xfId="0" applyFont="1" applyFill="1" applyBorder="1" applyAlignment="1">
      <alignment horizontal="center" vertical="top" textRotation="255" wrapText="1"/>
    </xf>
    <xf numFmtId="3" fontId="6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49" fontId="6" fillId="0" borderId="0" xfId="0" applyNumberFormat="1" applyFont="1" applyFill="1" applyBorder="1" applyAlignment="1">
      <alignment horizontal="right"/>
    </xf>
    <xf numFmtId="0" fontId="4" fillId="0" borderId="9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0" fillId="0" borderId="0" xfId="0" applyFont="1" applyFill="1"/>
    <xf numFmtId="203" fontId="4" fillId="0" borderId="0" xfId="0" applyNumberFormat="1" applyFont="1" applyFill="1" applyAlignment="1">
      <alignment horizontal="right"/>
    </xf>
    <xf numFmtId="203" fontId="4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center"/>
    </xf>
    <xf numFmtId="203" fontId="4" fillId="0" borderId="7" xfId="0" applyNumberFormat="1" applyFont="1" applyFill="1" applyBorder="1" applyAlignment="1">
      <alignment horizontal="center" vertical="distributed" textRotation="255" justifyLastLine="1"/>
    </xf>
    <xf numFmtId="203" fontId="4" fillId="0" borderId="8" xfId="0" applyNumberFormat="1" applyFont="1" applyFill="1" applyBorder="1" applyAlignment="1">
      <alignment horizontal="center" vertical="distributed" textRotation="255" justifyLastLine="1"/>
    </xf>
    <xf numFmtId="203" fontId="4" fillId="0" borderId="0" xfId="0" applyNumberFormat="1" applyFont="1" applyFill="1" applyBorder="1" applyAlignment="1">
      <alignment horizontal="center" vertical="center" textRotation="255"/>
    </xf>
    <xf numFmtId="0" fontId="2" fillId="0" borderId="0" xfId="0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right" vertical="center" shrinkToFit="1"/>
    </xf>
    <xf numFmtId="0" fontId="4" fillId="0" borderId="0" xfId="0" applyFont="1" applyFill="1" applyBorder="1" applyAlignment="1">
      <alignment horizontal="distributed" vertical="center" wrapText="1"/>
    </xf>
    <xf numFmtId="203" fontId="0" fillId="0" borderId="0" xfId="0" applyNumberFormat="1" applyFont="1" applyFill="1" applyAlignment="1">
      <alignment horizontal="right"/>
    </xf>
    <xf numFmtId="203" fontId="4" fillId="0" borderId="0" xfId="0" applyNumberFormat="1" applyFont="1" applyFill="1" applyAlignment="1">
      <alignment vertical="top" wrapText="1"/>
    </xf>
    <xf numFmtId="203" fontId="7" fillId="0" borderId="0" xfId="0" applyNumberFormat="1" applyFont="1" applyFill="1" applyAlignment="1">
      <alignment horizontal="right"/>
    </xf>
    <xf numFmtId="203" fontId="5" fillId="0" borderId="0" xfId="0" applyNumberFormat="1" applyFont="1" applyFill="1" applyAlignment="1">
      <alignment horizontal="right"/>
    </xf>
    <xf numFmtId="180" fontId="0" fillId="0" borderId="0" xfId="0" applyNumberFormat="1" applyFont="1" applyFill="1" applyBorder="1" applyAlignment="1">
      <alignment horizontal="center" vertical="center"/>
    </xf>
    <xf numFmtId="180" fontId="0" fillId="0" borderId="0" xfId="0" applyNumberFormat="1" applyFont="1" applyFill="1" applyBorder="1" applyAlignment="1">
      <alignment horizontal="right" vertical="center"/>
    </xf>
    <xf numFmtId="38" fontId="0" fillId="0" borderId="0" xfId="0" applyNumberFormat="1" applyFont="1" applyFill="1" applyAlignment="1">
      <alignment horizontal="right"/>
    </xf>
    <xf numFmtId="38" fontId="0" fillId="0" borderId="0" xfId="0" applyNumberFormat="1" applyFont="1" applyFill="1" applyBorder="1" applyAlignment="1">
      <alignment horizontal="right" vertical="center"/>
    </xf>
    <xf numFmtId="3" fontId="0" fillId="0" borderId="0" xfId="0" applyNumberFormat="1" applyFont="1" applyFill="1" applyBorder="1" applyAlignment="1">
      <alignment horizontal="right"/>
    </xf>
    <xf numFmtId="49" fontId="0" fillId="0" borderId="0" xfId="0" applyNumberFormat="1" applyFont="1" applyFill="1" applyBorder="1" applyAlignment="1">
      <alignment horizontal="right"/>
    </xf>
    <xf numFmtId="0" fontId="0" fillId="0" borderId="0" xfId="0" applyFont="1" applyFill="1" applyAlignment="1">
      <alignment horizontal="right" vertical="center"/>
    </xf>
    <xf numFmtId="49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10" xfId="0" applyFont="1" applyFill="1" applyBorder="1" applyAlignment="1">
      <alignment horizontal="right" vertical="center"/>
    </xf>
    <xf numFmtId="49" fontId="0" fillId="0" borderId="10" xfId="0" applyNumberFormat="1" applyFont="1" applyFill="1" applyBorder="1" applyAlignment="1">
      <alignment horizontal="right" vertical="center"/>
    </xf>
    <xf numFmtId="0" fontId="6" fillId="0" borderId="0" xfId="0" applyNumberFormat="1" applyFont="1" applyFill="1" applyBorder="1" applyAlignment="1">
      <alignment horizontal="right" vertical="center" shrinkToFit="1"/>
    </xf>
    <xf numFmtId="3" fontId="0" fillId="0" borderId="0" xfId="0" applyNumberFormat="1" applyFont="1" applyFill="1" applyBorder="1" applyAlignment="1">
      <alignment horizontal="right" vertical="center"/>
    </xf>
    <xf numFmtId="3" fontId="0" fillId="0" borderId="10" xfId="0" applyNumberFormat="1" applyFont="1" applyFill="1" applyBorder="1" applyAlignment="1">
      <alignment horizontal="right" vertical="center"/>
    </xf>
    <xf numFmtId="0" fontId="29" fillId="0" borderId="0" xfId="0" applyFont="1" applyFill="1" applyAlignment="1">
      <alignment vertical="center"/>
    </xf>
    <xf numFmtId="38" fontId="4" fillId="0" borderId="0" xfId="0" applyNumberFormat="1" applyFont="1" applyFill="1" applyBorder="1" applyAlignment="1">
      <alignment horizontal="right"/>
    </xf>
    <xf numFmtId="190" fontId="4" fillId="0" borderId="0" xfId="0" applyNumberFormat="1" applyFont="1" applyFill="1" applyBorder="1" applyAlignment="1">
      <alignment horizontal="right"/>
    </xf>
    <xf numFmtId="38" fontId="4" fillId="0" borderId="9" xfId="0" applyNumberFormat="1" applyFont="1" applyFill="1" applyBorder="1" applyAlignment="1">
      <alignment horizontal="right"/>
    </xf>
    <xf numFmtId="197" fontId="33" fillId="0" borderId="0" xfId="3" applyNumberFormat="1" applyFont="1" applyFill="1" applyBorder="1" applyAlignment="1">
      <alignment horizontal="right"/>
    </xf>
    <xf numFmtId="198" fontId="33" fillId="0" borderId="0" xfId="3" applyNumberFormat="1" applyFont="1" applyFill="1" applyBorder="1" applyAlignment="1">
      <alignment horizontal="right"/>
    </xf>
    <xf numFmtId="199" fontId="33" fillId="0" borderId="0" xfId="3" applyNumberFormat="1" applyFont="1" applyFill="1" applyBorder="1" applyAlignment="1">
      <alignment horizontal="right"/>
    </xf>
    <xf numFmtId="200" fontId="33" fillId="0" borderId="0" xfId="3" applyNumberFormat="1" applyFont="1" applyFill="1" applyBorder="1" applyAlignment="1">
      <alignment horizontal="right"/>
    </xf>
    <xf numFmtId="201" fontId="33" fillId="0" borderId="9" xfId="3" applyNumberFormat="1" applyFont="1" applyFill="1" applyBorder="1" applyAlignment="1">
      <alignment horizontal="right"/>
    </xf>
    <xf numFmtId="197" fontId="33" fillId="0" borderId="10" xfId="3" applyNumberFormat="1" applyFont="1" applyFill="1" applyBorder="1" applyAlignment="1">
      <alignment horizontal="right"/>
    </xf>
    <xf numFmtId="198" fontId="33" fillId="0" borderId="10" xfId="3" applyNumberFormat="1" applyFont="1" applyFill="1" applyBorder="1" applyAlignment="1">
      <alignment horizontal="right"/>
    </xf>
    <xf numFmtId="199" fontId="33" fillId="0" borderId="10" xfId="3" applyNumberFormat="1" applyFont="1" applyFill="1" applyBorder="1" applyAlignment="1">
      <alignment horizontal="right"/>
    </xf>
    <xf numFmtId="200" fontId="33" fillId="0" borderId="10" xfId="3" applyNumberFormat="1" applyFont="1" applyFill="1" applyBorder="1" applyAlignment="1">
      <alignment horizontal="right"/>
    </xf>
    <xf numFmtId="201" fontId="33" fillId="0" borderId="11" xfId="3" applyNumberFormat="1" applyFont="1" applyFill="1" applyBorder="1" applyAlignment="1">
      <alignment horizontal="right"/>
    </xf>
    <xf numFmtId="176" fontId="6" fillId="0" borderId="0" xfId="0" applyNumberFormat="1" applyFont="1" applyFill="1" applyAlignment="1">
      <alignment horizontal="right" vertical="center"/>
    </xf>
    <xf numFmtId="178" fontId="1" fillId="0" borderId="0" xfId="0" applyNumberFormat="1" applyFont="1" applyFill="1"/>
    <xf numFmtId="0" fontId="4" fillId="0" borderId="0" xfId="2" applyFont="1" applyFill="1" applyBorder="1" applyAlignment="1">
      <alignment horizontal="distributed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distributed"/>
    </xf>
    <xf numFmtId="178" fontId="4" fillId="0" borderId="3" xfId="0" applyNumberFormat="1" applyFont="1" applyFill="1" applyBorder="1" applyAlignment="1">
      <alignment horizontal="center" vertical="center"/>
    </xf>
    <xf numFmtId="178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21" xfId="0" applyFont="1" applyFill="1" applyBorder="1"/>
    <xf numFmtId="0" fontId="4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distributed" vertical="center"/>
    </xf>
    <xf numFmtId="0" fontId="4" fillId="0" borderId="5" xfId="0" applyFont="1" applyFill="1" applyBorder="1" applyAlignment="1">
      <alignment horizontal="distributed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center" vertical="distributed" textRotation="255" justifyLastLine="1"/>
    </xf>
    <xf numFmtId="0" fontId="4" fillId="0" borderId="20" xfId="0" applyFont="1" applyFill="1" applyBorder="1" applyAlignment="1">
      <alignment horizontal="center" vertical="distributed" textRotation="255" justifyLastLine="1"/>
    </xf>
    <xf numFmtId="0" fontId="4" fillId="0" borderId="18" xfId="0" applyFont="1" applyFill="1" applyBorder="1" applyAlignment="1">
      <alignment horizontal="center" vertical="distributed" textRotation="255" wrapText="1" justifyLastLine="1"/>
    </xf>
    <xf numFmtId="0" fontId="4" fillId="0" borderId="20" xfId="0" applyFont="1" applyFill="1" applyBorder="1" applyAlignment="1">
      <alignment horizontal="center" vertical="distributed" textRotation="255" wrapText="1" justifyLastLine="1"/>
    </xf>
    <xf numFmtId="0" fontId="4" fillId="0" borderId="26" xfId="0" applyFont="1" applyFill="1" applyBorder="1" applyAlignment="1">
      <alignment horizontal="center" vertical="center"/>
    </xf>
    <xf numFmtId="203" fontId="4" fillId="0" borderId="3" xfId="0" applyNumberFormat="1" applyFont="1" applyFill="1" applyBorder="1" applyAlignment="1">
      <alignment horizontal="center" vertical="center"/>
    </xf>
    <xf numFmtId="203" fontId="4" fillId="0" borderId="4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distributed" vertical="center"/>
    </xf>
    <xf numFmtId="0" fontId="4" fillId="0" borderId="17" xfId="0" applyFont="1" applyFill="1" applyBorder="1" applyAlignment="1">
      <alignment horizontal="distributed" vertical="center"/>
    </xf>
    <xf numFmtId="196" fontId="2" fillId="0" borderId="22" xfId="0" applyNumberFormat="1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196" fontId="4" fillId="0" borderId="0" xfId="0" applyNumberFormat="1" applyFont="1" applyFill="1" applyBorder="1" applyAlignment="1">
      <alignment horizontal="distributed" vertical="center"/>
    </xf>
    <xf numFmtId="196" fontId="4" fillId="0" borderId="5" xfId="0" applyNumberFormat="1" applyFont="1" applyFill="1" applyBorder="1" applyAlignment="1">
      <alignment horizontal="distributed" vertical="center"/>
    </xf>
    <xf numFmtId="0" fontId="4" fillId="0" borderId="6" xfId="0" applyFont="1" applyFill="1" applyBorder="1" applyAlignment="1">
      <alignment horizontal="distributed" vertical="center"/>
    </xf>
    <xf numFmtId="196" fontId="4" fillId="0" borderId="9" xfId="0" applyNumberFormat="1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4" xfId="0" applyFont="1" applyFill="1" applyBorder="1" applyAlignment="1">
      <alignment horizontal="distributed" vertical="center" justifyLastLine="1"/>
    </xf>
    <xf numFmtId="0" fontId="4" fillId="0" borderId="15" xfId="0" applyFont="1" applyFill="1" applyBorder="1" applyAlignment="1">
      <alignment horizontal="distributed" justifyLastLine="1"/>
    </xf>
    <xf numFmtId="0" fontId="4" fillId="0" borderId="12" xfId="0" applyFont="1" applyFill="1" applyBorder="1" applyAlignment="1">
      <alignment horizontal="distributed" justifyLastLine="1"/>
    </xf>
    <xf numFmtId="0" fontId="4" fillId="0" borderId="15" xfId="0" applyFont="1" applyFill="1" applyBorder="1" applyAlignment="1">
      <alignment horizontal="distributed" vertical="center" justifyLastLine="1"/>
    </xf>
    <xf numFmtId="0" fontId="4" fillId="0" borderId="0" xfId="2" applyFont="1" applyFill="1" applyBorder="1" applyAlignment="1">
      <alignment horizontal="distributed" vertical="center" shrinkToFit="1"/>
    </xf>
    <xf numFmtId="178" fontId="4" fillId="0" borderId="4" xfId="0" applyNumberFormat="1" applyFont="1" applyFill="1" applyBorder="1" applyAlignment="1">
      <alignment horizontal="distributed" vertical="center" justifyLastLine="1"/>
    </xf>
    <xf numFmtId="178" fontId="4" fillId="0" borderId="15" xfId="0" applyNumberFormat="1" applyFont="1" applyFill="1" applyBorder="1" applyAlignment="1">
      <alignment horizontal="distributed" vertical="center" justifyLastLine="1"/>
    </xf>
    <xf numFmtId="178" fontId="4" fillId="0" borderId="12" xfId="0" applyNumberFormat="1" applyFont="1" applyFill="1" applyBorder="1" applyAlignment="1">
      <alignment horizontal="distributed" vertical="center" justifyLastLine="1"/>
    </xf>
    <xf numFmtId="190" fontId="4" fillId="0" borderId="7" xfId="0" applyNumberFormat="1" applyFont="1" applyFill="1" applyBorder="1" applyAlignment="1">
      <alignment horizontal="center" vertical="center" wrapText="1"/>
    </xf>
    <xf numFmtId="38" fontId="4" fillId="0" borderId="18" xfId="0" applyNumberFormat="1" applyFont="1" applyFill="1" applyBorder="1" applyAlignment="1">
      <alignment horizontal="distributed" vertical="center" justifyLastLine="1"/>
    </xf>
    <xf numFmtId="38" fontId="4" fillId="0" borderId="20" xfId="0" applyNumberFormat="1" applyFont="1" applyFill="1" applyBorder="1" applyAlignment="1">
      <alignment horizontal="distributed" vertical="center" justifyLastLine="1"/>
    </xf>
    <xf numFmtId="0" fontId="13" fillId="0" borderId="19" xfId="3" applyFont="1" applyFill="1" applyBorder="1" applyAlignment="1">
      <alignment wrapText="1" shrinkToFit="1"/>
    </xf>
    <xf numFmtId="0" fontId="13" fillId="0" borderId="9" xfId="3" applyFont="1" applyFill="1" applyBorder="1" applyAlignment="1">
      <alignment wrapText="1" shrinkToFit="1"/>
    </xf>
    <xf numFmtId="0" fontId="13" fillId="0" borderId="19" xfId="3" applyFont="1" applyFill="1" applyBorder="1" applyAlignment="1">
      <alignment shrinkToFit="1"/>
    </xf>
    <xf numFmtId="0" fontId="13" fillId="0" borderId="9" xfId="3" applyFont="1" applyFill="1" applyBorder="1" applyAlignment="1">
      <alignment shrinkToFit="1"/>
    </xf>
    <xf numFmtId="0" fontId="4" fillId="0" borderId="23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distributed" vertical="center" justifyLastLine="1"/>
    </xf>
    <xf numFmtId="0" fontId="4" fillId="0" borderId="20" xfId="0" applyFont="1" applyFill="1" applyBorder="1" applyAlignment="1">
      <alignment horizontal="distributed" vertical="center" justifyLastLine="1"/>
    </xf>
    <xf numFmtId="178" fontId="4" fillId="0" borderId="18" xfId="0" applyNumberFormat="1" applyFont="1" applyFill="1" applyBorder="1" applyAlignment="1">
      <alignment horizontal="distributed" vertical="center" justifyLastLine="1"/>
    </xf>
    <xf numFmtId="178" fontId="4" fillId="0" borderId="20" xfId="0" applyNumberFormat="1" applyFont="1" applyFill="1" applyBorder="1" applyAlignment="1">
      <alignment horizontal="distributed" vertical="center" justifyLastLine="1"/>
    </xf>
    <xf numFmtId="187" fontId="4" fillId="0" borderId="7" xfId="0" applyNumberFormat="1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distributed" vertical="center" wrapText="1" justifyLastLine="1"/>
    </xf>
    <xf numFmtId="0" fontId="4" fillId="0" borderId="25" xfId="0" applyFont="1" applyFill="1" applyBorder="1" applyAlignment="1">
      <alignment horizontal="distributed" vertical="center" justifyLastLine="1"/>
    </xf>
    <xf numFmtId="0" fontId="13" fillId="0" borderId="21" xfId="3" applyFont="1" applyFill="1" applyBorder="1" applyAlignment="1">
      <alignment shrinkToFit="1"/>
    </xf>
    <xf numFmtId="0" fontId="13" fillId="0" borderId="6" xfId="3" applyFont="1" applyFill="1" applyBorder="1" applyAlignment="1">
      <alignment shrinkToFit="1"/>
    </xf>
    <xf numFmtId="0" fontId="13" fillId="0" borderId="23" xfId="3" applyFont="1" applyFill="1" applyBorder="1" applyAlignment="1">
      <alignment wrapText="1" shrinkToFit="1"/>
    </xf>
    <xf numFmtId="0" fontId="13" fillId="0" borderId="25" xfId="3" applyFont="1" applyFill="1" applyBorder="1" applyAlignment="1">
      <alignment wrapText="1" shrinkToFit="1"/>
    </xf>
    <xf numFmtId="0" fontId="13" fillId="0" borderId="24" xfId="3" applyFont="1" applyFill="1" applyBorder="1" applyAlignment="1">
      <alignment shrinkToFit="1"/>
    </xf>
    <xf numFmtId="0" fontId="13" fillId="0" borderId="11" xfId="3" applyFont="1" applyFill="1" applyBorder="1" applyAlignment="1">
      <alignment shrinkToFit="1"/>
    </xf>
    <xf numFmtId="178" fontId="4" fillId="0" borderId="3" xfId="0" applyNumberFormat="1" applyFont="1" applyFill="1" applyBorder="1" applyAlignment="1">
      <alignment horizontal="center" vertical="center" wrapText="1"/>
    </xf>
    <xf numFmtId="178" fontId="4" fillId="0" borderId="7" xfId="0" applyNumberFormat="1" applyFont="1" applyFill="1" applyBorder="1" applyAlignment="1">
      <alignment horizontal="center" vertical="center"/>
    </xf>
    <xf numFmtId="178" fontId="4" fillId="0" borderId="8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distributed" vertical="center" justifyLastLine="1"/>
    </xf>
    <xf numFmtId="0" fontId="4" fillId="0" borderId="5" xfId="0" applyFont="1" applyFill="1" applyBorder="1" applyAlignment="1">
      <alignment horizontal="distributed" vertical="center" justifyLastLine="1"/>
    </xf>
    <xf numFmtId="0" fontId="4" fillId="0" borderId="3" xfId="0" applyFont="1" applyFill="1" applyBorder="1" applyAlignment="1">
      <alignment horizontal="distributed" vertical="center" justifyLastLine="1"/>
    </xf>
    <xf numFmtId="178" fontId="4" fillId="0" borderId="3" xfId="0" applyNumberFormat="1" applyFont="1" applyFill="1" applyBorder="1" applyAlignment="1">
      <alignment horizontal="distributed" vertical="center" justifyLastLine="1"/>
    </xf>
    <xf numFmtId="0" fontId="5" fillId="0" borderId="1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distributed" vertical="center" justifyLastLine="1"/>
    </xf>
    <xf numFmtId="0" fontId="4" fillId="0" borderId="17" xfId="0" applyFont="1" applyFill="1" applyBorder="1" applyAlignment="1">
      <alignment horizontal="center" vertical="center"/>
    </xf>
    <xf numFmtId="178" fontId="4" fillId="0" borderId="14" xfId="0" applyNumberFormat="1" applyFont="1" applyFill="1" applyBorder="1" applyAlignment="1">
      <alignment horizontal="center" vertical="center"/>
    </xf>
    <xf numFmtId="178" fontId="4" fillId="0" borderId="17" xfId="0" applyNumberFormat="1" applyFont="1" applyFill="1" applyBorder="1" applyAlignment="1">
      <alignment horizontal="center" vertical="center"/>
    </xf>
    <xf numFmtId="178" fontId="4" fillId="0" borderId="20" xfId="0" applyNumberFormat="1" applyFont="1" applyFill="1" applyBorder="1" applyAlignment="1">
      <alignment horizontal="center" vertical="center"/>
    </xf>
    <xf numFmtId="178" fontId="4" fillId="0" borderId="16" xfId="0" applyNumberFormat="1" applyFont="1" applyFill="1" applyBorder="1" applyAlignment="1">
      <alignment horizontal="center" vertical="center"/>
    </xf>
    <xf numFmtId="178" fontId="4" fillId="0" borderId="19" xfId="0" applyNumberFormat="1" applyFont="1" applyFill="1" applyBorder="1" applyAlignment="1">
      <alignment horizontal="center" vertical="center"/>
    </xf>
    <xf numFmtId="178" fontId="4" fillId="0" borderId="21" xfId="0" applyNumberFormat="1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wrapText="1"/>
    </xf>
    <xf numFmtId="178" fontId="4" fillId="0" borderId="18" xfId="0" applyNumberFormat="1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183" fontId="4" fillId="0" borderId="18" xfId="0" applyNumberFormat="1" applyFont="1" applyFill="1" applyBorder="1" applyAlignment="1">
      <alignment horizontal="distributed" vertical="center" wrapText="1" justifyLastLine="1"/>
    </xf>
    <xf numFmtId="183" fontId="4" fillId="0" borderId="20" xfId="0" applyNumberFormat="1" applyFont="1" applyFill="1" applyBorder="1" applyAlignment="1">
      <alignment horizontal="distributed" vertical="center" justifyLastLine="1"/>
    </xf>
    <xf numFmtId="0" fontId="4" fillId="0" borderId="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distributed" vertical="center" wrapText="1" justifyLastLine="1"/>
    </xf>
    <xf numFmtId="0" fontId="4" fillId="0" borderId="5" xfId="0" applyFont="1" applyFill="1" applyBorder="1" applyAlignment="1">
      <alignment horizontal="distributed" vertical="center" wrapText="1" justifyLastLine="1"/>
    </xf>
    <xf numFmtId="0" fontId="4" fillId="0" borderId="2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 justifyLastLine="1"/>
    </xf>
    <xf numFmtId="0" fontId="4" fillId="0" borderId="0" xfId="0" applyFont="1" applyFill="1" applyAlignment="1">
      <alignment horizontal="distributed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distributed" vertical="distributed"/>
    </xf>
    <xf numFmtId="0" fontId="4" fillId="0" borderId="0" xfId="0" applyFont="1" applyFill="1" applyAlignment="1">
      <alignment horizontal="distributed" vertical="distributed"/>
    </xf>
    <xf numFmtId="0" fontId="4" fillId="0" borderId="0" xfId="0" applyFont="1" applyFill="1" applyAlignment="1">
      <alignment horizontal="distributed" vertical="center"/>
    </xf>
    <xf numFmtId="0" fontId="4" fillId="0" borderId="12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distributed" vertical="center" justifyLastLine="1"/>
    </xf>
    <xf numFmtId="0" fontId="4" fillId="0" borderId="16" xfId="0" applyFont="1" applyFill="1" applyBorder="1" applyAlignment="1">
      <alignment horizontal="distributed" vertical="center" justifyLastLine="1"/>
    </xf>
    <xf numFmtId="0" fontId="4" fillId="0" borderId="21" xfId="0" applyFont="1" applyFill="1" applyBorder="1" applyAlignment="1">
      <alignment horizontal="distributed" vertical="center" justifyLastLine="1"/>
    </xf>
    <xf numFmtId="0" fontId="4" fillId="0" borderId="8" xfId="0" applyFont="1" applyFill="1" applyBorder="1" applyAlignment="1">
      <alignment horizontal="distributed" vertical="center" justifyLastLine="1"/>
    </xf>
    <xf numFmtId="0" fontId="4" fillId="0" borderId="13" xfId="0" applyFont="1" applyFill="1" applyBorder="1" applyAlignment="1">
      <alignment horizontal="distributed" vertical="center" justifyLastLine="1"/>
    </xf>
    <xf numFmtId="0" fontId="4" fillId="0" borderId="1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distributed" vertical="center" wrapText="1" justifyLastLine="1"/>
    </xf>
    <xf numFmtId="0" fontId="4" fillId="0" borderId="12" xfId="0" applyFont="1" applyFill="1" applyBorder="1" applyAlignment="1">
      <alignment horizontal="distributed" vertical="center" wrapText="1" justifyLastLine="1"/>
    </xf>
    <xf numFmtId="0" fontId="4" fillId="0" borderId="15" xfId="0" applyFont="1" applyFill="1" applyBorder="1" applyAlignment="1">
      <alignment horizontal="distributed" vertical="center" wrapText="1" justifyLastLine="1"/>
    </xf>
    <xf numFmtId="0" fontId="4" fillId="0" borderId="12" xfId="0" applyFont="1" applyBorder="1" applyAlignment="1">
      <alignment vertical="center"/>
    </xf>
    <xf numFmtId="202" fontId="4" fillId="0" borderId="4" xfId="4" applyFont="1" applyFill="1" applyBorder="1" applyAlignment="1">
      <alignment horizontal="distributed" vertical="center" justifyLastLine="1"/>
    </xf>
    <xf numFmtId="202" fontId="4" fillId="0" borderId="12" xfId="4" applyFont="1" applyFill="1" applyBorder="1" applyAlignment="1">
      <alignment horizontal="distributed" vertical="center" justifyLastLine="1"/>
    </xf>
  </cellXfs>
  <cellStyles count="5">
    <cellStyle name="桁区切り" xfId="1" builtinId="6"/>
    <cellStyle name="通貨 2" xfId="4"/>
    <cellStyle name="標準" xfId="0" builtinId="0"/>
    <cellStyle name="標準 10" xfId="3"/>
    <cellStyle name="標準_月報(H18.7）" xfId="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4</xdr:row>
      <xdr:rowOff>57150</xdr:rowOff>
    </xdr:from>
    <xdr:to>
      <xdr:col>1</xdr:col>
      <xdr:colOff>104775</xdr:colOff>
      <xdr:row>6</xdr:row>
      <xdr:rowOff>76200</xdr:rowOff>
    </xdr:to>
    <xdr:sp macro="" textlink="">
      <xdr:nvSpPr>
        <xdr:cNvPr id="2" name="AutoShape 3"/>
        <xdr:cNvSpPr>
          <a:spLocks/>
        </xdr:cNvSpPr>
      </xdr:nvSpPr>
      <xdr:spPr bwMode="auto">
        <a:xfrm>
          <a:off x="714375" y="676275"/>
          <a:ext cx="76200" cy="285750"/>
        </a:xfrm>
        <a:prstGeom prst="leftBrace">
          <a:avLst>
            <a:gd name="adj1" fmla="val 28486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28575</xdr:colOff>
      <xdr:row>8</xdr:row>
      <xdr:rowOff>57150</xdr:rowOff>
    </xdr:from>
    <xdr:to>
      <xdr:col>1</xdr:col>
      <xdr:colOff>104775</xdr:colOff>
      <xdr:row>10</xdr:row>
      <xdr:rowOff>76200</xdr:rowOff>
    </xdr:to>
    <xdr:sp macro="" textlink="">
      <xdr:nvSpPr>
        <xdr:cNvPr id="3" name="AutoShape 22"/>
        <xdr:cNvSpPr>
          <a:spLocks/>
        </xdr:cNvSpPr>
      </xdr:nvSpPr>
      <xdr:spPr bwMode="auto">
        <a:xfrm>
          <a:off x="714375" y="1114425"/>
          <a:ext cx="76200" cy="285750"/>
        </a:xfrm>
        <a:prstGeom prst="leftBrace">
          <a:avLst>
            <a:gd name="adj1" fmla="val 28486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28575</xdr:colOff>
      <xdr:row>12</xdr:row>
      <xdr:rowOff>57150</xdr:rowOff>
    </xdr:from>
    <xdr:to>
      <xdr:col>1</xdr:col>
      <xdr:colOff>104775</xdr:colOff>
      <xdr:row>14</xdr:row>
      <xdr:rowOff>76200</xdr:rowOff>
    </xdr:to>
    <xdr:sp macro="" textlink="">
      <xdr:nvSpPr>
        <xdr:cNvPr id="4" name="AutoShape 23"/>
        <xdr:cNvSpPr>
          <a:spLocks/>
        </xdr:cNvSpPr>
      </xdr:nvSpPr>
      <xdr:spPr bwMode="auto">
        <a:xfrm>
          <a:off x="714375" y="1552575"/>
          <a:ext cx="76200" cy="285750"/>
        </a:xfrm>
        <a:prstGeom prst="leftBrace">
          <a:avLst>
            <a:gd name="adj1" fmla="val 28486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28575</xdr:colOff>
      <xdr:row>16</xdr:row>
      <xdr:rowOff>57150</xdr:rowOff>
    </xdr:from>
    <xdr:to>
      <xdr:col>1</xdr:col>
      <xdr:colOff>104775</xdr:colOff>
      <xdr:row>18</xdr:row>
      <xdr:rowOff>76200</xdr:rowOff>
    </xdr:to>
    <xdr:sp macro="" textlink="">
      <xdr:nvSpPr>
        <xdr:cNvPr id="5" name="AutoShape 24"/>
        <xdr:cNvSpPr>
          <a:spLocks/>
        </xdr:cNvSpPr>
      </xdr:nvSpPr>
      <xdr:spPr bwMode="auto">
        <a:xfrm>
          <a:off x="714375" y="2076450"/>
          <a:ext cx="76200" cy="285750"/>
        </a:xfrm>
        <a:prstGeom prst="leftBrace">
          <a:avLst>
            <a:gd name="adj1" fmla="val 28486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28575</xdr:colOff>
      <xdr:row>24</xdr:row>
      <xdr:rowOff>66675</xdr:rowOff>
    </xdr:from>
    <xdr:to>
      <xdr:col>1</xdr:col>
      <xdr:colOff>104775</xdr:colOff>
      <xdr:row>26</xdr:row>
      <xdr:rowOff>85725</xdr:rowOff>
    </xdr:to>
    <xdr:sp macro="" textlink="">
      <xdr:nvSpPr>
        <xdr:cNvPr id="6" name="AutoShape 26"/>
        <xdr:cNvSpPr>
          <a:spLocks/>
        </xdr:cNvSpPr>
      </xdr:nvSpPr>
      <xdr:spPr bwMode="auto">
        <a:xfrm>
          <a:off x="714375" y="2962275"/>
          <a:ext cx="76200" cy="285750"/>
        </a:xfrm>
        <a:prstGeom prst="leftBrace">
          <a:avLst>
            <a:gd name="adj1" fmla="val 28486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28575</xdr:colOff>
      <xdr:row>20</xdr:row>
      <xdr:rowOff>57150</xdr:rowOff>
    </xdr:from>
    <xdr:to>
      <xdr:col>1</xdr:col>
      <xdr:colOff>104775</xdr:colOff>
      <xdr:row>22</xdr:row>
      <xdr:rowOff>76200</xdr:rowOff>
    </xdr:to>
    <xdr:sp macro="" textlink="">
      <xdr:nvSpPr>
        <xdr:cNvPr id="7" name="AutoShape 34"/>
        <xdr:cNvSpPr>
          <a:spLocks/>
        </xdr:cNvSpPr>
      </xdr:nvSpPr>
      <xdr:spPr bwMode="auto">
        <a:xfrm>
          <a:off x="714375" y="2514600"/>
          <a:ext cx="76200" cy="285750"/>
        </a:xfrm>
        <a:prstGeom prst="leftBrace">
          <a:avLst>
            <a:gd name="adj1" fmla="val 28486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28575</xdr:colOff>
      <xdr:row>28</xdr:row>
      <xdr:rowOff>57150</xdr:rowOff>
    </xdr:from>
    <xdr:to>
      <xdr:col>1</xdr:col>
      <xdr:colOff>104775</xdr:colOff>
      <xdr:row>30</xdr:row>
      <xdr:rowOff>76200</xdr:rowOff>
    </xdr:to>
    <xdr:sp macro="" textlink="">
      <xdr:nvSpPr>
        <xdr:cNvPr id="8" name="AutoShape 36"/>
        <xdr:cNvSpPr>
          <a:spLocks/>
        </xdr:cNvSpPr>
      </xdr:nvSpPr>
      <xdr:spPr bwMode="auto">
        <a:xfrm>
          <a:off x="714375" y="3390900"/>
          <a:ext cx="76200" cy="285750"/>
        </a:xfrm>
        <a:prstGeom prst="leftBrace">
          <a:avLst>
            <a:gd name="adj1" fmla="val 28486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69850</xdr:colOff>
      <xdr:row>29</xdr:row>
      <xdr:rowOff>19050</xdr:rowOff>
    </xdr:from>
    <xdr:to>
      <xdr:col>0</xdr:col>
      <xdr:colOff>98425</xdr:colOff>
      <xdr:row>30</xdr:row>
      <xdr:rowOff>104775</xdr:rowOff>
    </xdr:to>
    <xdr:sp macro="" textlink="">
      <xdr:nvSpPr>
        <xdr:cNvPr id="9" name="AutoShape 37"/>
        <xdr:cNvSpPr>
          <a:spLocks/>
        </xdr:cNvSpPr>
      </xdr:nvSpPr>
      <xdr:spPr bwMode="auto">
        <a:xfrm>
          <a:off x="69850" y="3486150"/>
          <a:ext cx="28575" cy="219075"/>
        </a:xfrm>
        <a:prstGeom prst="leftBracket">
          <a:avLst>
            <a:gd name="adj" fmla="val 366667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527050</xdr:colOff>
      <xdr:row>29</xdr:row>
      <xdr:rowOff>19050</xdr:rowOff>
    </xdr:from>
    <xdr:to>
      <xdr:col>0</xdr:col>
      <xdr:colOff>555625</xdr:colOff>
      <xdr:row>30</xdr:row>
      <xdr:rowOff>104775</xdr:rowOff>
    </xdr:to>
    <xdr:sp macro="" textlink="">
      <xdr:nvSpPr>
        <xdr:cNvPr id="10" name="AutoShape 38"/>
        <xdr:cNvSpPr>
          <a:spLocks/>
        </xdr:cNvSpPr>
      </xdr:nvSpPr>
      <xdr:spPr bwMode="auto">
        <a:xfrm flipH="1">
          <a:off x="527050" y="3486150"/>
          <a:ext cx="28575" cy="219075"/>
        </a:xfrm>
        <a:prstGeom prst="leftBracket">
          <a:avLst>
            <a:gd name="adj" fmla="val 366667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28575</xdr:colOff>
      <xdr:row>53</xdr:row>
      <xdr:rowOff>57150</xdr:rowOff>
    </xdr:from>
    <xdr:to>
      <xdr:col>1</xdr:col>
      <xdr:colOff>104775</xdr:colOff>
      <xdr:row>55</xdr:row>
      <xdr:rowOff>76200</xdr:rowOff>
    </xdr:to>
    <xdr:sp macro="" textlink="">
      <xdr:nvSpPr>
        <xdr:cNvPr id="11" name="AutoShape 15"/>
        <xdr:cNvSpPr>
          <a:spLocks/>
        </xdr:cNvSpPr>
      </xdr:nvSpPr>
      <xdr:spPr bwMode="auto">
        <a:xfrm>
          <a:off x="714375" y="6848475"/>
          <a:ext cx="76200" cy="285750"/>
        </a:xfrm>
        <a:prstGeom prst="leftBrace">
          <a:avLst>
            <a:gd name="adj1" fmla="val 28486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28575</xdr:colOff>
      <xdr:row>37</xdr:row>
      <xdr:rowOff>57150</xdr:rowOff>
    </xdr:from>
    <xdr:to>
      <xdr:col>1</xdr:col>
      <xdr:colOff>104775</xdr:colOff>
      <xdr:row>39</xdr:row>
      <xdr:rowOff>76200</xdr:rowOff>
    </xdr:to>
    <xdr:sp macro="" textlink="">
      <xdr:nvSpPr>
        <xdr:cNvPr id="12" name="AutoShape 16"/>
        <xdr:cNvSpPr>
          <a:spLocks/>
        </xdr:cNvSpPr>
      </xdr:nvSpPr>
      <xdr:spPr bwMode="auto">
        <a:xfrm>
          <a:off x="714375" y="4714875"/>
          <a:ext cx="76200" cy="285750"/>
        </a:xfrm>
        <a:prstGeom prst="leftBrace">
          <a:avLst>
            <a:gd name="adj1" fmla="val 28486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28575</xdr:colOff>
      <xdr:row>49</xdr:row>
      <xdr:rowOff>57150</xdr:rowOff>
    </xdr:from>
    <xdr:to>
      <xdr:col>1</xdr:col>
      <xdr:colOff>104775</xdr:colOff>
      <xdr:row>51</xdr:row>
      <xdr:rowOff>76200</xdr:rowOff>
    </xdr:to>
    <xdr:sp macro="" textlink="">
      <xdr:nvSpPr>
        <xdr:cNvPr id="13" name="AutoShape 19"/>
        <xdr:cNvSpPr>
          <a:spLocks/>
        </xdr:cNvSpPr>
      </xdr:nvSpPr>
      <xdr:spPr bwMode="auto">
        <a:xfrm>
          <a:off x="714375" y="6315075"/>
          <a:ext cx="76200" cy="285750"/>
        </a:xfrm>
        <a:prstGeom prst="leftBrace">
          <a:avLst>
            <a:gd name="adj1" fmla="val 28486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28575</xdr:colOff>
      <xdr:row>45</xdr:row>
      <xdr:rowOff>57150</xdr:rowOff>
    </xdr:from>
    <xdr:to>
      <xdr:col>1</xdr:col>
      <xdr:colOff>104775</xdr:colOff>
      <xdr:row>47</xdr:row>
      <xdr:rowOff>76200</xdr:rowOff>
    </xdr:to>
    <xdr:sp macro="" textlink="">
      <xdr:nvSpPr>
        <xdr:cNvPr id="14" name="AutoShape 23"/>
        <xdr:cNvSpPr>
          <a:spLocks/>
        </xdr:cNvSpPr>
      </xdr:nvSpPr>
      <xdr:spPr bwMode="auto">
        <a:xfrm>
          <a:off x="714375" y="5781675"/>
          <a:ext cx="76200" cy="285750"/>
        </a:xfrm>
        <a:prstGeom prst="leftBrace">
          <a:avLst>
            <a:gd name="adj1" fmla="val 28486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28575</xdr:colOff>
      <xdr:row>41</xdr:row>
      <xdr:rowOff>57150</xdr:rowOff>
    </xdr:from>
    <xdr:to>
      <xdr:col>1</xdr:col>
      <xdr:colOff>104775</xdr:colOff>
      <xdr:row>43</xdr:row>
      <xdr:rowOff>76200</xdr:rowOff>
    </xdr:to>
    <xdr:sp macro="" textlink="">
      <xdr:nvSpPr>
        <xdr:cNvPr id="15" name="AutoShape 3"/>
        <xdr:cNvSpPr>
          <a:spLocks/>
        </xdr:cNvSpPr>
      </xdr:nvSpPr>
      <xdr:spPr bwMode="auto">
        <a:xfrm>
          <a:off x="714375" y="5248275"/>
          <a:ext cx="76200" cy="285750"/>
        </a:xfrm>
        <a:prstGeom prst="leftBrace">
          <a:avLst>
            <a:gd name="adj1" fmla="val 28486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57"/>
  <sheetViews>
    <sheetView tabSelected="1" zoomScaleNormal="100" zoomScaleSheetLayoutView="172" workbookViewId="0"/>
  </sheetViews>
  <sheetFormatPr defaultColWidth="9.28515625" defaultRowHeight="9" x14ac:dyDescent="0.15"/>
  <cols>
    <col min="1" max="1" width="1.140625" style="5" customWidth="1"/>
    <col min="2" max="2" width="29.85546875" style="107" customWidth="1"/>
    <col min="3" max="3" width="1.140625" style="20" customWidth="1"/>
    <col min="4" max="4" width="14.28515625" style="109" customWidth="1"/>
    <col min="5" max="6" width="10.85546875" style="109" customWidth="1"/>
    <col min="7" max="7" width="14.28515625" style="109" customWidth="1"/>
    <col min="8" max="9" width="11" style="109" customWidth="1"/>
    <col min="10" max="10" width="6.7109375" style="20" customWidth="1"/>
    <col min="11" max="16384" width="9.28515625" style="20"/>
  </cols>
  <sheetData>
    <row r="1" spans="1:10" ht="5.25" customHeight="1" x14ac:dyDescent="0.15"/>
    <row r="2" spans="1:10" s="5" customFormat="1" ht="12" customHeight="1" thickBot="1" x14ac:dyDescent="0.2">
      <c r="A2" s="2"/>
      <c r="B2" s="319" t="s">
        <v>76</v>
      </c>
      <c r="C2" s="2"/>
      <c r="D2" s="45"/>
      <c r="E2" s="45"/>
      <c r="F2" s="45"/>
      <c r="G2" s="45"/>
      <c r="H2" s="45"/>
      <c r="I2" s="179" t="s">
        <v>176</v>
      </c>
      <c r="J2" s="246"/>
    </row>
    <row r="3" spans="1:10" s="224" customFormat="1" ht="4.5" customHeight="1" thickTop="1" x14ac:dyDescent="0.15">
      <c r="A3" s="543" t="s">
        <v>177</v>
      </c>
      <c r="B3" s="543"/>
      <c r="C3" s="320"/>
      <c r="D3" s="546" t="s">
        <v>178</v>
      </c>
      <c r="E3" s="546"/>
      <c r="F3" s="547"/>
      <c r="G3" s="321"/>
      <c r="H3" s="321"/>
      <c r="I3" s="321"/>
    </row>
    <row r="4" spans="1:10" s="7" customFormat="1" ht="11.25" customHeight="1" x14ac:dyDescent="0.15">
      <c r="A4" s="544"/>
      <c r="B4" s="544"/>
      <c r="C4" s="311"/>
      <c r="D4" s="548"/>
      <c r="E4" s="548"/>
      <c r="F4" s="548"/>
      <c r="G4" s="548" t="s">
        <v>179</v>
      </c>
      <c r="H4" s="548"/>
      <c r="I4" s="549"/>
    </row>
    <row r="5" spans="1:10" s="7" customFormat="1" ht="9.6" x14ac:dyDescent="0.15">
      <c r="A5" s="545"/>
      <c r="B5" s="545"/>
      <c r="C5" s="312"/>
      <c r="D5" s="310" t="s">
        <v>159</v>
      </c>
      <c r="E5" s="310" t="s">
        <v>718</v>
      </c>
      <c r="F5" s="310" t="s">
        <v>719</v>
      </c>
      <c r="G5" s="310" t="s">
        <v>159</v>
      </c>
      <c r="H5" s="310" t="s">
        <v>718</v>
      </c>
      <c r="I5" s="322" t="s">
        <v>719</v>
      </c>
    </row>
    <row r="6" spans="1:10" s="7" customFormat="1" ht="5.25" customHeight="1" x14ac:dyDescent="0.15">
      <c r="A6" s="313"/>
      <c r="B6" s="313"/>
      <c r="C6" s="311"/>
      <c r="D6" s="317"/>
      <c r="E6" s="317"/>
      <c r="F6" s="317"/>
      <c r="G6" s="313"/>
      <c r="H6" s="313"/>
      <c r="I6" s="313"/>
    </row>
    <row r="7" spans="1:10" s="49" customFormat="1" ht="11.1" customHeight="1" x14ac:dyDescent="0.15">
      <c r="A7" s="227"/>
      <c r="B7" s="323" t="s">
        <v>182</v>
      </c>
      <c r="C7" s="324"/>
      <c r="D7" s="325">
        <v>3016143</v>
      </c>
      <c r="E7" s="325">
        <v>1570414</v>
      </c>
      <c r="F7" s="325">
        <v>1445729</v>
      </c>
      <c r="G7" s="326">
        <v>1089792</v>
      </c>
      <c r="H7" s="326">
        <v>294981</v>
      </c>
      <c r="I7" s="326">
        <v>794811</v>
      </c>
    </row>
    <row r="8" spans="1:10" s="49" customFormat="1" ht="9.75" customHeight="1" x14ac:dyDescent="0.15">
      <c r="A8" s="227"/>
      <c r="B8" s="327" t="s">
        <v>183</v>
      </c>
      <c r="C8" s="324"/>
      <c r="D8" s="325">
        <v>2988872</v>
      </c>
      <c r="E8" s="325">
        <v>1599585</v>
      </c>
      <c r="F8" s="325">
        <v>1389287</v>
      </c>
      <c r="G8" s="326">
        <v>1095278</v>
      </c>
      <c r="H8" s="326">
        <v>321314</v>
      </c>
      <c r="I8" s="326">
        <v>773964</v>
      </c>
    </row>
    <row r="9" spans="1:10" s="49" customFormat="1" ht="9.75" customHeight="1" x14ac:dyDescent="0.15">
      <c r="A9" s="227"/>
      <c r="B9" s="327" t="s">
        <v>184</v>
      </c>
      <c r="C9" s="324"/>
      <c r="D9" s="325">
        <v>3062038</v>
      </c>
      <c r="E9" s="325">
        <v>1596270</v>
      </c>
      <c r="F9" s="325">
        <v>1465768</v>
      </c>
      <c r="G9" s="325">
        <v>1156478</v>
      </c>
      <c r="H9" s="326">
        <v>337035</v>
      </c>
      <c r="I9" s="326">
        <v>819443</v>
      </c>
    </row>
    <row r="10" spans="1:10" ht="7.5" customHeight="1" x14ac:dyDescent="0.15">
      <c r="A10" s="314"/>
      <c r="B10" s="314"/>
      <c r="C10" s="328"/>
      <c r="D10" s="326"/>
      <c r="E10" s="326"/>
      <c r="F10" s="326"/>
      <c r="G10" s="326"/>
      <c r="H10" s="326"/>
      <c r="I10" s="326"/>
    </row>
    <row r="11" spans="1:10" ht="10.5" customHeight="1" x14ac:dyDescent="0.15">
      <c r="A11" s="550" t="s">
        <v>185</v>
      </c>
      <c r="B11" s="550"/>
      <c r="C11" s="328"/>
      <c r="D11" s="512" t="s">
        <v>186</v>
      </c>
      <c r="E11" s="512" t="s">
        <v>187</v>
      </c>
      <c r="F11" s="512" t="s">
        <v>187</v>
      </c>
      <c r="G11" s="512" t="s">
        <v>186</v>
      </c>
      <c r="H11" s="512" t="s">
        <v>187</v>
      </c>
      <c r="I11" s="512" t="s">
        <v>187</v>
      </c>
    </row>
    <row r="12" spans="1:10" ht="10.5" customHeight="1" x14ac:dyDescent="0.15">
      <c r="A12" s="550" t="s">
        <v>84</v>
      </c>
      <c r="B12" s="550"/>
      <c r="C12" s="328"/>
      <c r="D12" s="513">
        <v>134968</v>
      </c>
      <c r="E12" s="514">
        <v>106034</v>
      </c>
      <c r="F12" s="515">
        <v>28934</v>
      </c>
      <c r="G12" s="513">
        <v>7672</v>
      </c>
      <c r="H12" s="513">
        <v>2554</v>
      </c>
      <c r="I12" s="513">
        <v>5118</v>
      </c>
    </row>
    <row r="13" spans="1:10" ht="10.5" customHeight="1" x14ac:dyDescent="0.15">
      <c r="A13" s="550" t="s">
        <v>86</v>
      </c>
      <c r="B13" s="550"/>
      <c r="C13" s="328"/>
      <c r="D13" s="513">
        <v>394979</v>
      </c>
      <c r="E13" s="514">
        <v>291090</v>
      </c>
      <c r="F13" s="515">
        <v>103890</v>
      </c>
      <c r="G13" s="513">
        <v>59936</v>
      </c>
      <c r="H13" s="513">
        <v>13736</v>
      </c>
      <c r="I13" s="513">
        <v>46200</v>
      </c>
    </row>
    <row r="14" spans="1:10" ht="10.5" customHeight="1" x14ac:dyDescent="0.15">
      <c r="A14" s="550" t="s">
        <v>114</v>
      </c>
      <c r="B14" s="550"/>
      <c r="C14" s="328"/>
      <c r="D14" s="513">
        <v>9105</v>
      </c>
      <c r="E14" s="514">
        <v>8104</v>
      </c>
      <c r="F14" s="515">
        <v>1000</v>
      </c>
      <c r="G14" s="513">
        <v>925</v>
      </c>
      <c r="H14" s="513">
        <v>624</v>
      </c>
      <c r="I14" s="513">
        <v>301</v>
      </c>
    </row>
    <row r="15" spans="1:10" ht="10.5" customHeight="1" x14ac:dyDescent="0.15">
      <c r="A15" s="542" t="s">
        <v>188</v>
      </c>
      <c r="B15" s="542"/>
      <c r="C15" s="328"/>
      <c r="D15" s="513">
        <v>88250</v>
      </c>
      <c r="E15" s="515">
        <v>66175</v>
      </c>
      <c r="F15" s="515">
        <v>22075</v>
      </c>
      <c r="G15" s="513">
        <v>4684</v>
      </c>
      <c r="H15" s="513">
        <v>771</v>
      </c>
      <c r="I15" s="513">
        <v>3913</v>
      </c>
    </row>
    <row r="16" spans="1:10" ht="10.5" customHeight="1" x14ac:dyDescent="0.15">
      <c r="A16" s="542" t="s">
        <v>189</v>
      </c>
      <c r="B16" s="542"/>
      <c r="C16" s="328"/>
      <c r="D16" s="513">
        <v>194976</v>
      </c>
      <c r="E16" s="515">
        <v>153576</v>
      </c>
      <c r="F16" s="515">
        <v>41401</v>
      </c>
      <c r="G16" s="513">
        <v>45849</v>
      </c>
      <c r="H16" s="513">
        <v>22992</v>
      </c>
      <c r="I16" s="513">
        <v>22857</v>
      </c>
    </row>
    <row r="17" spans="1:9" ht="10.5" customHeight="1" x14ac:dyDescent="0.15">
      <c r="A17" s="542" t="s">
        <v>190</v>
      </c>
      <c r="B17" s="542"/>
      <c r="C17" s="328"/>
      <c r="D17" s="513">
        <v>582764</v>
      </c>
      <c r="E17" s="515">
        <v>262906</v>
      </c>
      <c r="F17" s="515">
        <v>319857</v>
      </c>
      <c r="G17" s="513">
        <v>319027</v>
      </c>
      <c r="H17" s="513">
        <v>84612</v>
      </c>
      <c r="I17" s="513">
        <v>234415</v>
      </c>
    </row>
    <row r="18" spans="1:9" ht="10.5" customHeight="1" x14ac:dyDescent="0.15">
      <c r="A18" s="542" t="s">
        <v>191</v>
      </c>
      <c r="B18" s="542"/>
      <c r="C18" s="328"/>
      <c r="D18" s="513">
        <v>54948</v>
      </c>
      <c r="E18" s="515">
        <v>17041</v>
      </c>
      <c r="F18" s="515">
        <v>37907</v>
      </c>
      <c r="G18" s="513">
        <v>7703</v>
      </c>
      <c r="H18" s="513">
        <v>186</v>
      </c>
      <c r="I18" s="513">
        <v>7517</v>
      </c>
    </row>
    <row r="19" spans="1:9" ht="10.5" customHeight="1" x14ac:dyDescent="0.15">
      <c r="A19" s="542" t="s">
        <v>192</v>
      </c>
      <c r="B19" s="542"/>
      <c r="C19" s="328"/>
      <c r="D19" s="513">
        <v>45816</v>
      </c>
      <c r="E19" s="515">
        <v>27691</v>
      </c>
      <c r="F19" s="515">
        <v>18126</v>
      </c>
      <c r="G19" s="513">
        <v>12493</v>
      </c>
      <c r="H19" s="513">
        <v>5074</v>
      </c>
      <c r="I19" s="513">
        <v>7419</v>
      </c>
    </row>
    <row r="20" spans="1:9" ht="10.5" customHeight="1" x14ac:dyDescent="0.15">
      <c r="A20" s="542" t="s">
        <v>193</v>
      </c>
      <c r="B20" s="542"/>
      <c r="C20" s="328"/>
      <c r="D20" s="513">
        <v>151421</v>
      </c>
      <c r="E20" s="515">
        <v>115769</v>
      </c>
      <c r="F20" s="515">
        <v>35653</v>
      </c>
      <c r="G20" s="513">
        <v>7989</v>
      </c>
      <c r="H20" s="513">
        <v>2079</v>
      </c>
      <c r="I20" s="513">
        <v>5910</v>
      </c>
    </row>
    <row r="21" spans="1:9" ht="10.5" customHeight="1" x14ac:dyDescent="0.15">
      <c r="A21" s="542" t="s">
        <v>194</v>
      </c>
      <c r="B21" s="542"/>
      <c r="C21" s="328"/>
      <c r="D21" s="513">
        <v>289191</v>
      </c>
      <c r="E21" s="515">
        <v>110520</v>
      </c>
      <c r="F21" s="515">
        <v>178670</v>
      </c>
      <c r="G21" s="513">
        <v>228584</v>
      </c>
      <c r="H21" s="513">
        <v>72961</v>
      </c>
      <c r="I21" s="513">
        <v>155623</v>
      </c>
    </row>
    <row r="22" spans="1:9" ht="10.5" customHeight="1" x14ac:dyDescent="0.15">
      <c r="A22" s="542" t="s">
        <v>195</v>
      </c>
      <c r="B22" s="542"/>
      <c r="C22" s="328"/>
      <c r="D22" s="513">
        <v>99904</v>
      </c>
      <c r="E22" s="515">
        <v>48601</v>
      </c>
      <c r="F22" s="515">
        <v>51303</v>
      </c>
      <c r="G22" s="513">
        <v>59752</v>
      </c>
      <c r="H22" s="513">
        <v>23106</v>
      </c>
      <c r="I22" s="513">
        <v>36646</v>
      </c>
    </row>
    <row r="23" spans="1:9" ht="10.5" customHeight="1" x14ac:dyDescent="0.15">
      <c r="A23" s="542" t="s">
        <v>196</v>
      </c>
      <c r="B23" s="542"/>
      <c r="C23" s="328"/>
      <c r="D23" s="513">
        <v>199527</v>
      </c>
      <c r="E23" s="515">
        <v>86693</v>
      </c>
      <c r="F23" s="515">
        <v>112834</v>
      </c>
      <c r="G23" s="513">
        <v>92710</v>
      </c>
      <c r="H23" s="513">
        <v>38838</v>
      </c>
      <c r="I23" s="513">
        <v>53872</v>
      </c>
    </row>
    <row r="24" spans="1:9" ht="10.5" customHeight="1" x14ac:dyDescent="0.15">
      <c r="A24" s="542" t="s">
        <v>197</v>
      </c>
      <c r="B24" s="542"/>
      <c r="C24" s="328"/>
      <c r="D24" s="513">
        <v>495615</v>
      </c>
      <c r="E24" s="515">
        <v>111591</v>
      </c>
      <c r="F24" s="515">
        <v>384024</v>
      </c>
      <c r="G24" s="513">
        <v>201528</v>
      </c>
      <c r="H24" s="513">
        <v>29878</v>
      </c>
      <c r="I24" s="513">
        <v>171650</v>
      </c>
    </row>
    <row r="25" spans="1:9" ht="10.5" customHeight="1" x14ac:dyDescent="0.15">
      <c r="A25" s="542" t="s">
        <v>198</v>
      </c>
      <c r="B25" s="542"/>
      <c r="C25" s="328"/>
      <c r="D25" s="513">
        <v>18271</v>
      </c>
      <c r="E25" s="515">
        <v>9472</v>
      </c>
      <c r="F25" s="515">
        <v>8799</v>
      </c>
      <c r="G25" s="513">
        <v>3442</v>
      </c>
      <c r="H25" s="513">
        <v>687</v>
      </c>
      <c r="I25" s="513">
        <v>2755</v>
      </c>
    </row>
    <row r="26" spans="1:9" ht="10.5" customHeight="1" x14ac:dyDescent="0.15">
      <c r="A26" s="542" t="s">
        <v>199</v>
      </c>
      <c r="B26" s="542"/>
      <c r="C26" s="328"/>
      <c r="D26" s="513">
        <v>302271</v>
      </c>
      <c r="E26" s="515">
        <v>180977</v>
      </c>
      <c r="F26" s="515">
        <v>121294</v>
      </c>
      <c r="G26" s="513">
        <v>104186</v>
      </c>
      <c r="H26" s="513">
        <v>38938</v>
      </c>
      <c r="I26" s="513">
        <v>65248</v>
      </c>
    </row>
    <row r="27" spans="1:9" ht="10.5" customHeight="1" x14ac:dyDescent="0.15">
      <c r="A27" s="329"/>
      <c r="B27" s="329"/>
      <c r="C27" s="328"/>
      <c r="D27" s="513"/>
      <c r="E27" s="515"/>
      <c r="F27" s="515"/>
      <c r="G27" s="513"/>
      <c r="H27" s="513"/>
      <c r="I27" s="513"/>
    </row>
    <row r="28" spans="1:9" ht="10.5" customHeight="1" x14ac:dyDescent="0.15">
      <c r="A28" s="550" t="s">
        <v>200</v>
      </c>
      <c r="B28" s="550"/>
      <c r="C28" s="328"/>
      <c r="D28" s="513"/>
      <c r="E28" s="515"/>
      <c r="F28" s="515"/>
      <c r="G28" s="513"/>
      <c r="H28" s="513"/>
      <c r="I28" s="513"/>
    </row>
    <row r="29" spans="1:9" ht="10.5" customHeight="1" x14ac:dyDescent="0.15">
      <c r="A29" s="241"/>
      <c r="B29" s="329" t="s">
        <v>201</v>
      </c>
      <c r="C29" s="328"/>
      <c r="D29" s="513">
        <v>57228</v>
      </c>
      <c r="E29" s="515">
        <v>25697</v>
      </c>
      <c r="F29" s="515">
        <v>31531</v>
      </c>
      <c r="G29" s="513">
        <v>29036</v>
      </c>
      <c r="H29" s="513">
        <v>5882</v>
      </c>
      <c r="I29" s="513">
        <v>23154</v>
      </c>
    </row>
    <row r="30" spans="1:9" ht="10.5" customHeight="1" x14ac:dyDescent="0.15">
      <c r="A30" s="241"/>
      <c r="B30" s="329" t="s">
        <v>202</v>
      </c>
      <c r="C30" s="328"/>
      <c r="D30" s="513">
        <v>3324</v>
      </c>
      <c r="E30" s="515">
        <v>1878</v>
      </c>
      <c r="F30" s="515">
        <v>1445</v>
      </c>
      <c r="G30" s="513">
        <v>547</v>
      </c>
      <c r="H30" s="513">
        <v>15</v>
      </c>
      <c r="I30" s="513">
        <v>532</v>
      </c>
    </row>
    <row r="31" spans="1:9" ht="10.5" customHeight="1" x14ac:dyDescent="0.15">
      <c r="A31" s="241"/>
      <c r="B31" s="329" t="s">
        <v>203</v>
      </c>
      <c r="C31" s="328"/>
      <c r="D31" s="513">
        <v>2739</v>
      </c>
      <c r="E31" s="515">
        <v>2113</v>
      </c>
      <c r="F31" s="515">
        <v>627</v>
      </c>
      <c r="G31" s="513">
        <v>600</v>
      </c>
      <c r="H31" s="513">
        <v>205</v>
      </c>
      <c r="I31" s="513">
        <v>395</v>
      </c>
    </row>
    <row r="32" spans="1:9" ht="10.5" customHeight="1" x14ac:dyDescent="0.15">
      <c r="A32" s="241"/>
      <c r="B32" s="329" t="s">
        <v>204</v>
      </c>
      <c r="C32" s="328"/>
      <c r="D32" s="513">
        <v>6289</v>
      </c>
      <c r="E32" s="515">
        <v>4485</v>
      </c>
      <c r="F32" s="515">
        <v>1805</v>
      </c>
      <c r="G32" s="513">
        <v>1050</v>
      </c>
      <c r="H32" s="513">
        <v>259</v>
      </c>
      <c r="I32" s="513">
        <v>791</v>
      </c>
    </row>
    <row r="33" spans="1:9" ht="10.5" customHeight="1" x14ac:dyDescent="0.15">
      <c r="A33" s="241"/>
      <c r="B33" s="329" t="s">
        <v>205</v>
      </c>
      <c r="C33" s="328"/>
      <c r="D33" s="513">
        <v>10088</v>
      </c>
      <c r="E33" s="515">
        <v>7576</v>
      </c>
      <c r="F33" s="515">
        <v>2512</v>
      </c>
      <c r="G33" s="513">
        <v>1257</v>
      </c>
      <c r="H33" s="513">
        <v>295</v>
      </c>
      <c r="I33" s="513">
        <v>962</v>
      </c>
    </row>
    <row r="34" spans="1:9" ht="10.5" customHeight="1" x14ac:dyDescent="0.15">
      <c r="A34" s="241"/>
      <c r="B34" s="329" t="s">
        <v>206</v>
      </c>
      <c r="C34" s="328"/>
      <c r="D34" s="513">
        <v>29721</v>
      </c>
      <c r="E34" s="515">
        <v>22809</v>
      </c>
      <c r="F34" s="515">
        <v>6912</v>
      </c>
      <c r="G34" s="513">
        <v>2222</v>
      </c>
      <c r="H34" s="513">
        <v>136</v>
      </c>
      <c r="I34" s="513">
        <v>2086</v>
      </c>
    </row>
    <row r="35" spans="1:9" ht="10.5" customHeight="1" x14ac:dyDescent="0.15">
      <c r="A35" s="241"/>
      <c r="B35" s="329" t="s">
        <v>207</v>
      </c>
      <c r="C35" s="328"/>
      <c r="D35" s="513">
        <v>12939</v>
      </c>
      <c r="E35" s="515">
        <v>9300</v>
      </c>
      <c r="F35" s="515">
        <v>3639</v>
      </c>
      <c r="G35" s="513">
        <v>1496</v>
      </c>
      <c r="H35" s="513">
        <v>180</v>
      </c>
      <c r="I35" s="513">
        <v>1316</v>
      </c>
    </row>
    <row r="36" spans="1:9" ht="10.5" customHeight="1" x14ac:dyDescent="0.15">
      <c r="A36" s="241"/>
      <c r="B36" s="329" t="s">
        <v>208</v>
      </c>
      <c r="C36" s="328"/>
      <c r="D36" s="513">
        <v>2317</v>
      </c>
      <c r="E36" s="515">
        <v>1800</v>
      </c>
      <c r="F36" s="515">
        <v>516</v>
      </c>
      <c r="G36" s="513">
        <v>337</v>
      </c>
      <c r="H36" s="513">
        <v>30</v>
      </c>
      <c r="I36" s="513">
        <v>307</v>
      </c>
    </row>
    <row r="37" spans="1:9" ht="10.5" customHeight="1" x14ac:dyDescent="0.15">
      <c r="A37" s="241"/>
      <c r="B37" s="329" t="s">
        <v>209</v>
      </c>
      <c r="C37" s="328"/>
      <c r="D37" s="513">
        <v>8062</v>
      </c>
      <c r="E37" s="515">
        <v>6606</v>
      </c>
      <c r="F37" s="515">
        <v>1456</v>
      </c>
      <c r="G37" s="513">
        <v>212</v>
      </c>
      <c r="H37" s="513">
        <v>78</v>
      </c>
      <c r="I37" s="513">
        <v>134</v>
      </c>
    </row>
    <row r="38" spans="1:9" ht="10.5" customHeight="1" x14ac:dyDescent="0.15">
      <c r="A38" s="241"/>
      <c r="B38" s="329" t="s">
        <v>210</v>
      </c>
      <c r="C38" s="328"/>
      <c r="D38" s="513">
        <v>7567</v>
      </c>
      <c r="E38" s="515">
        <v>6763</v>
      </c>
      <c r="F38" s="515">
        <v>802</v>
      </c>
      <c r="G38" s="513">
        <v>520</v>
      </c>
      <c r="H38" s="513">
        <v>513</v>
      </c>
      <c r="I38" s="513">
        <v>7</v>
      </c>
    </row>
    <row r="39" spans="1:9" ht="10.5" customHeight="1" x14ac:dyDescent="0.15">
      <c r="A39" s="241"/>
      <c r="B39" s="329" t="s">
        <v>211</v>
      </c>
      <c r="C39" s="328"/>
      <c r="D39" s="513">
        <v>5978</v>
      </c>
      <c r="E39" s="515">
        <v>4473</v>
      </c>
      <c r="F39" s="515">
        <v>1504</v>
      </c>
      <c r="G39" s="513">
        <v>293</v>
      </c>
      <c r="H39" s="513">
        <v>47</v>
      </c>
      <c r="I39" s="513">
        <v>246</v>
      </c>
    </row>
    <row r="40" spans="1:9" ht="10.5" customHeight="1" x14ac:dyDescent="0.15">
      <c r="A40" s="241"/>
      <c r="B40" s="329" t="s">
        <v>212</v>
      </c>
      <c r="C40" s="328"/>
      <c r="D40" s="513">
        <v>28846</v>
      </c>
      <c r="E40" s="515">
        <v>21301</v>
      </c>
      <c r="F40" s="515">
        <v>7546</v>
      </c>
      <c r="G40" s="513">
        <v>5129</v>
      </c>
      <c r="H40" s="513">
        <v>1926</v>
      </c>
      <c r="I40" s="513">
        <v>3203</v>
      </c>
    </row>
    <row r="41" spans="1:9" ht="10.5" customHeight="1" x14ac:dyDescent="0.15">
      <c r="A41" s="241"/>
      <c r="B41" s="329" t="s">
        <v>213</v>
      </c>
      <c r="C41" s="328"/>
      <c r="D41" s="513">
        <v>22503</v>
      </c>
      <c r="E41" s="515">
        <v>19289</v>
      </c>
      <c r="F41" s="515">
        <v>3214</v>
      </c>
      <c r="G41" s="513">
        <v>970</v>
      </c>
      <c r="H41" s="513">
        <v>370</v>
      </c>
      <c r="I41" s="513">
        <v>600</v>
      </c>
    </row>
    <row r="42" spans="1:9" ht="10.5" customHeight="1" x14ac:dyDescent="0.15">
      <c r="A42" s="241"/>
      <c r="B42" s="329" t="s">
        <v>214</v>
      </c>
      <c r="C42" s="328"/>
      <c r="D42" s="513">
        <v>30455</v>
      </c>
      <c r="E42" s="515">
        <v>26535</v>
      </c>
      <c r="F42" s="515">
        <v>3919</v>
      </c>
      <c r="G42" s="513">
        <v>1624</v>
      </c>
      <c r="H42" s="513">
        <v>877</v>
      </c>
      <c r="I42" s="513">
        <v>747</v>
      </c>
    </row>
    <row r="43" spans="1:9" ht="10.5" customHeight="1" x14ac:dyDescent="0.15">
      <c r="A43" s="241"/>
      <c r="B43" s="329" t="s">
        <v>215</v>
      </c>
      <c r="C43" s="328"/>
      <c r="D43" s="513">
        <v>19464</v>
      </c>
      <c r="E43" s="515">
        <v>15675</v>
      </c>
      <c r="F43" s="515">
        <v>3786</v>
      </c>
      <c r="G43" s="513">
        <v>812</v>
      </c>
      <c r="H43" s="513">
        <v>383</v>
      </c>
      <c r="I43" s="513">
        <v>429</v>
      </c>
    </row>
    <row r="44" spans="1:9" ht="9.6" x14ac:dyDescent="0.15">
      <c r="A44" s="241"/>
      <c r="B44" s="329" t="s">
        <v>216</v>
      </c>
      <c r="C44" s="328"/>
      <c r="D44" s="513">
        <v>22966</v>
      </c>
      <c r="E44" s="515">
        <v>13861</v>
      </c>
      <c r="F44" s="515">
        <v>9106</v>
      </c>
      <c r="G44" s="513">
        <v>6539</v>
      </c>
      <c r="H44" s="513">
        <v>475</v>
      </c>
      <c r="I44" s="513">
        <v>6064</v>
      </c>
    </row>
    <row r="45" spans="1:9" ht="10.5" customHeight="1" x14ac:dyDescent="0.15">
      <c r="A45" s="241"/>
      <c r="B45" s="329" t="s">
        <v>217</v>
      </c>
      <c r="C45" s="328"/>
      <c r="D45" s="513">
        <v>30069</v>
      </c>
      <c r="E45" s="515">
        <v>24327</v>
      </c>
      <c r="F45" s="515">
        <v>5741</v>
      </c>
      <c r="G45" s="513">
        <v>2148</v>
      </c>
      <c r="H45" s="513">
        <v>917</v>
      </c>
      <c r="I45" s="513">
        <v>1231</v>
      </c>
    </row>
    <row r="46" spans="1:9" ht="10.5" customHeight="1" x14ac:dyDescent="0.15">
      <c r="A46" s="241"/>
      <c r="B46" s="329" t="s">
        <v>218</v>
      </c>
      <c r="C46" s="328"/>
      <c r="D46" s="513">
        <v>26111</v>
      </c>
      <c r="E46" s="515">
        <v>21958</v>
      </c>
      <c r="F46" s="515">
        <v>4154</v>
      </c>
      <c r="G46" s="513">
        <v>624</v>
      </c>
      <c r="H46" s="513">
        <v>184</v>
      </c>
      <c r="I46" s="513">
        <v>440</v>
      </c>
    </row>
    <row r="47" spans="1:9" ht="10.5" customHeight="1" x14ac:dyDescent="0.15">
      <c r="A47" s="241"/>
      <c r="B47" s="329" t="s">
        <v>219</v>
      </c>
      <c r="C47" s="328"/>
      <c r="D47" s="513">
        <v>61139</v>
      </c>
      <c r="E47" s="515">
        <v>51025</v>
      </c>
      <c r="F47" s="515">
        <v>10115</v>
      </c>
      <c r="G47" s="513">
        <v>2485</v>
      </c>
      <c r="H47" s="513">
        <v>540</v>
      </c>
      <c r="I47" s="513">
        <v>1945</v>
      </c>
    </row>
    <row r="48" spans="1:9" ht="10.5" customHeight="1" x14ac:dyDescent="0.15">
      <c r="A48" s="241"/>
      <c r="B48" s="314" t="s">
        <v>220</v>
      </c>
      <c r="C48" s="328"/>
      <c r="D48" s="513">
        <v>7179</v>
      </c>
      <c r="E48" s="515">
        <v>3621</v>
      </c>
      <c r="F48" s="515">
        <v>3557</v>
      </c>
      <c r="G48" s="513">
        <v>2037</v>
      </c>
      <c r="H48" s="513">
        <v>425</v>
      </c>
      <c r="I48" s="513">
        <v>1612</v>
      </c>
    </row>
    <row r="49" spans="1:9" ht="8.4" customHeight="1" x14ac:dyDescent="0.15">
      <c r="A49" s="241"/>
      <c r="B49" s="314"/>
      <c r="C49" s="328"/>
      <c r="D49" s="513"/>
      <c r="E49" s="515"/>
      <c r="F49" s="515"/>
      <c r="G49" s="513"/>
      <c r="H49" s="513"/>
      <c r="I49" s="513"/>
    </row>
    <row r="50" spans="1:9" ht="10.5" customHeight="1" x14ac:dyDescent="0.15">
      <c r="A50" s="550" t="s">
        <v>221</v>
      </c>
      <c r="B50" s="550"/>
      <c r="C50" s="328"/>
      <c r="D50" s="513"/>
      <c r="E50" s="515"/>
      <c r="F50" s="515"/>
      <c r="G50" s="513"/>
      <c r="H50" s="513"/>
      <c r="I50" s="513"/>
    </row>
    <row r="51" spans="1:9" ht="10.5" customHeight="1" x14ac:dyDescent="0.15">
      <c r="A51" s="241"/>
      <c r="B51" s="329" t="s">
        <v>222</v>
      </c>
      <c r="C51" s="328"/>
      <c r="D51" s="513">
        <v>215560</v>
      </c>
      <c r="E51" s="515">
        <v>41641</v>
      </c>
      <c r="F51" s="515">
        <v>173918</v>
      </c>
      <c r="G51" s="513">
        <v>74033</v>
      </c>
      <c r="H51" s="513">
        <v>10506</v>
      </c>
      <c r="I51" s="513">
        <v>63527</v>
      </c>
    </row>
    <row r="52" spans="1:9" ht="1.5" customHeight="1" x14ac:dyDescent="0.15">
      <c r="A52" s="241"/>
      <c r="B52" s="329"/>
      <c r="C52" s="328"/>
      <c r="D52" s="330"/>
      <c r="E52" s="330"/>
      <c r="F52" s="330"/>
      <c r="G52" s="330"/>
      <c r="H52" s="330"/>
      <c r="I52" s="330"/>
    </row>
    <row r="53" spans="1:9" ht="3" customHeight="1" thickBot="1" x14ac:dyDescent="0.2">
      <c r="A53" s="29"/>
      <c r="B53" s="331"/>
      <c r="C53" s="30"/>
      <c r="D53" s="332"/>
      <c r="E53" s="332"/>
      <c r="F53" s="332"/>
      <c r="G53" s="332"/>
      <c r="H53" s="332"/>
      <c r="I53" s="332"/>
    </row>
    <row r="54" spans="1:9" s="5" customFormat="1" ht="12" customHeight="1" thickTop="1" x14ac:dyDescent="0.15">
      <c r="A54" s="333" t="s">
        <v>223</v>
      </c>
      <c r="B54" s="334"/>
      <c r="C54" s="333"/>
      <c r="D54" s="333"/>
      <c r="E54" s="333"/>
      <c r="F54" s="333"/>
      <c r="G54" s="333"/>
      <c r="H54" s="333"/>
      <c r="I54" s="333"/>
    </row>
    <row r="55" spans="1:9" ht="9.6" x14ac:dyDescent="0.15">
      <c r="A55" s="335" t="s">
        <v>224</v>
      </c>
      <c r="B55" s="336"/>
      <c r="C55" s="337"/>
      <c r="D55" s="337"/>
      <c r="E55" s="337"/>
      <c r="F55" s="337"/>
      <c r="G55" s="337"/>
      <c r="H55" s="337"/>
      <c r="I55" s="337"/>
    </row>
    <row r="56" spans="1:9" ht="9.6" x14ac:dyDescent="0.15">
      <c r="A56" s="335" t="s">
        <v>225</v>
      </c>
      <c r="B56" s="338"/>
      <c r="D56" s="117"/>
    </row>
    <row r="57" spans="1:9" x14ac:dyDescent="0.15">
      <c r="D57" s="117"/>
    </row>
  </sheetData>
  <mergeCells count="21">
    <mergeCell ref="A26:B26"/>
    <mergeCell ref="A28:B28"/>
    <mergeCell ref="A50:B50"/>
    <mergeCell ref="A20:B20"/>
    <mergeCell ref="A21:B21"/>
    <mergeCell ref="A22:B22"/>
    <mergeCell ref="A23:B23"/>
    <mergeCell ref="A24:B24"/>
    <mergeCell ref="A25:B25"/>
    <mergeCell ref="A19:B19"/>
    <mergeCell ref="A3:B5"/>
    <mergeCell ref="D3:F4"/>
    <mergeCell ref="G4:I4"/>
    <mergeCell ref="A11:B11"/>
    <mergeCell ref="A12:B12"/>
    <mergeCell ref="A13:B13"/>
    <mergeCell ref="A14:B14"/>
    <mergeCell ref="A15:B15"/>
    <mergeCell ref="A16:B16"/>
    <mergeCell ref="A17:B17"/>
    <mergeCell ref="A18:B18"/>
  </mergeCells>
  <phoneticPr fontId="3"/>
  <printOptions horizontalCentered="1"/>
  <pageMargins left="0.62992125984251968" right="0.6692913385826772" top="0.78740157480314965" bottom="0.78740157480314965" header="0.31496062992125984" footer="0.31496062992125984"/>
  <pageSetup paperSize="9" fitToHeight="0" orientation="portrait" cellComments="asDisplayed" r:id="rId1"/>
  <headerFooter alignWithMargins="0">
    <oddHeader>&amp;L&amp;9産業別月平均常用労働者数&amp;R&amp;9&amp;F (&amp;A)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31"/>
  <sheetViews>
    <sheetView zoomScaleNormal="100" workbookViewId="0"/>
  </sheetViews>
  <sheetFormatPr defaultColWidth="9.28515625" defaultRowHeight="9" x14ac:dyDescent="0.15"/>
  <cols>
    <col min="1" max="1" width="34.85546875" style="107" customWidth="1"/>
    <col min="2" max="2" width="1" style="5" customWidth="1"/>
    <col min="3" max="3" width="13.85546875" style="20" customWidth="1"/>
    <col min="4" max="4" width="9.28515625" style="60" customWidth="1"/>
    <col min="5" max="5" width="13.85546875" style="5" customWidth="1"/>
    <col min="6" max="6" width="9.28515625" style="60" customWidth="1"/>
    <col min="7" max="7" width="13.85546875" style="20" customWidth="1"/>
    <col min="8" max="8" width="9.28515625" style="60" customWidth="1"/>
    <col min="9" max="16384" width="9.28515625" style="20"/>
  </cols>
  <sheetData>
    <row r="1" spans="1:9" s="5" customFormat="1" ht="10.5" customHeight="1" thickBot="1" x14ac:dyDescent="0.2">
      <c r="A1" s="405"/>
      <c r="B1" s="2"/>
      <c r="C1" s="2"/>
      <c r="D1" s="41"/>
      <c r="E1" s="2"/>
      <c r="F1" s="41"/>
      <c r="G1" s="2"/>
      <c r="H1" s="216" t="s">
        <v>353</v>
      </c>
    </row>
    <row r="2" spans="1:9" s="7" customFormat="1" ht="11.25" customHeight="1" thickTop="1" x14ac:dyDescent="0.15">
      <c r="A2" s="543" t="s">
        <v>177</v>
      </c>
      <c r="B2" s="6"/>
      <c r="C2" s="551" t="s">
        <v>159</v>
      </c>
      <c r="D2" s="551"/>
      <c r="E2" s="551" t="s">
        <v>721</v>
      </c>
      <c r="F2" s="551"/>
      <c r="G2" s="551" t="s">
        <v>720</v>
      </c>
      <c r="H2" s="552"/>
      <c r="I2" s="246"/>
    </row>
    <row r="3" spans="1:9" s="7" customFormat="1" ht="9.6" x14ac:dyDescent="0.15">
      <c r="A3" s="545"/>
      <c r="B3" s="404"/>
      <c r="C3" s="402" t="s">
        <v>356</v>
      </c>
      <c r="D3" s="400" t="s">
        <v>357</v>
      </c>
      <c r="E3" s="402" t="s">
        <v>356</v>
      </c>
      <c r="F3" s="400" t="s">
        <v>357</v>
      </c>
      <c r="G3" s="402" t="s">
        <v>356</v>
      </c>
      <c r="H3" s="401" t="s">
        <v>357</v>
      </c>
    </row>
    <row r="4" spans="1:9" s="4" customFormat="1" ht="9.6" x14ac:dyDescent="0.15">
      <c r="A4" s="3"/>
      <c r="B4" s="12"/>
      <c r="C4" s="3" t="s">
        <v>16</v>
      </c>
      <c r="D4" s="13" t="s">
        <v>358</v>
      </c>
      <c r="E4" s="3" t="s">
        <v>16</v>
      </c>
      <c r="F4" s="13" t="s">
        <v>358</v>
      </c>
      <c r="G4" s="3" t="s">
        <v>16</v>
      </c>
      <c r="H4" s="13" t="s">
        <v>358</v>
      </c>
    </row>
    <row r="5" spans="1:9" ht="9.6" x14ac:dyDescent="0.15">
      <c r="A5" s="429" t="s">
        <v>359</v>
      </c>
      <c r="B5" s="328"/>
      <c r="C5" s="430">
        <v>4153054</v>
      </c>
      <c r="D5" s="431">
        <v>100</v>
      </c>
      <c r="E5" s="430">
        <v>2330021</v>
      </c>
      <c r="F5" s="431">
        <v>100</v>
      </c>
      <c r="G5" s="430">
        <v>1823033</v>
      </c>
      <c r="H5" s="226">
        <v>100</v>
      </c>
    </row>
    <row r="6" spans="1:9" ht="9.6" x14ac:dyDescent="0.15">
      <c r="A6" s="398"/>
      <c r="B6" s="328"/>
      <c r="C6" s="432"/>
      <c r="D6" s="231"/>
      <c r="E6" s="432"/>
      <c r="F6" s="431"/>
      <c r="G6" s="432"/>
      <c r="H6" s="231"/>
    </row>
    <row r="7" spans="1:9" ht="9.6" x14ac:dyDescent="0.15">
      <c r="A7" s="398" t="s">
        <v>360</v>
      </c>
      <c r="B7" s="328"/>
      <c r="C7" s="432">
        <v>30684</v>
      </c>
      <c r="D7" s="231">
        <v>0.73882999999999999</v>
      </c>
      <c r="E7" s="432">
        <v>19784</v>
      </c>
      <c r="F7" s="231">
        <v>0.84909000000000001</v>
      </c>
      <c r="G7" s="432">
        <v>10900</v>
      </c>
      <c r="H7" s="231">
        <v>0.59789999999999999</v>
      </c>
    </row>
    <row r="8" spans="1:9" ht="9.6" x14ac:dyDescent="0.15">
      <c r="A8" s="398" t="s">
        <v>361</v>
      </c>
      <c r="B8" s="328"/>
      <c r="C8" s="432">
        <v>1213</v>
      </c>
      <c r="D8" s="231">
        <v>2.921E-2</v>
      </c>
      <c r="E8" s="432">
        <v>975</v>
      </c>
      <c r="F8" s="231">
        <v>4.1849999999999998E-2</v>
      </c>
      <c r="G8" s="432">
        <v>238</v>
      </c>
      <c r="H8" s="231">
        <v>1.306E-2</v>
      </c>
    </row>
    <row r="9" spans="1:9" ht="9.6" x14ac:dyDescent="0.15">
      <c r="A9" s="398" t="s">
        <v>362</v>
      </c>
      <c r="B9" s="328"/>
      <c r="C9" s="432">
        <v>557</v>
      </c>
      <c r="D9" s="231">
        <v>1.341E-2</v>
      </c>
      <c r="E9" s="432">
        <v>443</v>
      </c>
      <c r="F9" s="231">
        <v>1.9009999999999999E-2</v>
      </c>
      <c r="G9" s="432">
        <v>114</v>
      </c>
      <c r="H9" s="231">
        <v>6.2500000000000003E-3</v>
      </c>
    </row>
    <row r="10" spans="1:9" ht="9.6" x14ac:dyDescent="0.15">
      <c r="A10" s="398" t="s">
        <v>84</v>
      </c>
      <c r="B10" s="328"/>
      <c r="C10" s="432">
        <v>271270</v>
      </c>
      <c r="D10" s="231">
        <v>6.5318199999999997</v>
      </c>
      <c r="E10" s="432">
        <v>222935</v>
      </c>
      <c r="F10" s="231">
        <v>9.5679400000000001</v>
      </c>
      <c r="G10" s="432">
        <v>48335</v>
      </c>
      <c r="H10" s="231">
        <v>2.6513499999999999</v>
      </c>
    </row>
    <row r="11" spans="1:9" ht="9.6" x14ac:dyDescent="0.15">
      <c r="A11" s="398" t="s">
        <v>86</v>
      </c>
      <c r="B11" s="328"/>
      <c r="C11" s="432">
        <v>539277</v>
      </c>
      <c r="D11" s="231">
        <v>12.98507</v>
      </c>
      <c r="E11" s="432">
        <v>397566</v>
      </c>
      <c r="F11" s="231">
        <v>17.062760000000001</v>
      </c>
      <c r="G11" s="432">
        <v>141711</v>
      </c>
      <c r="H11" s="231">
        <v>7.7733600000000003</v>
      </c>
    </row>
    <row r="12" spans="1:9" ht="9.6" x14ac:dyDescent="0.15">
      <c r="A12" s="398" t="s">
        <v>114</v>
      </c>
      <c r="B12" s="328"/>
      <c r="C12" s="432">
        <v>15856</v>
      </c>
      <c r="D12" s="231">
        <v>0.38179000000000002</v>
      </c>
      <c r="E12" s="432">
        <v>13092</v>
      </c>
      <c r="F12" s="231">
        <v>0.56188000000000005</v>
      </c>
      <c r="G12" s="432">
        <v>2764</v>
      </c>
      <c r="H12" s="231">
        <v>0.15162</v>
      </c>
    </row>
    <row r="13" spans="1:9" ht="9.6" x14ac:dyDescent="0.15">
      <c r="A13" s="398" t="s">
        <v>363</v>
      </c>
      <c r="B13" s="328"/>
      <c r="C13" s="432">
        <v>291766</v>
      </c>
      <c r="D13" s="231">
        <v>7.0253399999999999</v>
      </c>
      <c r="E13" s="432">
        <v>217093</v>
      </c>
      <c r="F13" s="231">
        <v>9.3172099999999993</v>
      </c>
      <c r="G13" s="432">
        <v>74673</v>
      </c>
      <c r="H13" s="231">
        <v>4.0960900000000002</v>
      </c>
    </row>
    <row r="14" spans="1:9" ht="9.6" x14ac:dyDescent="0.15">
      <c r="A14" s="398" t="s">
        <v>117</v>
      </c>
      <c r="B14" s="328"/>
      <c r="C14" s="432">
        <v>251025</v>
      </c>
      <c r="D14" s="231">
        <v>6.0443499999999997</v>
      </c>
      <c r="E14" s="432">
        <v>191753</v>
      </c>
      <c r="F14" s="231">
        <v>8.2296700000000005</v>
      </c>
      <c r="G14" s="432">
        <v>59272</v>
      </c>
      <c r="H14" s="231">
        <v>3.25129</v>
      </c>
    </row>
    <row r="15" spans="1:9" ht="9.6" x14ac:dyDescent="0.15">
      <c r="A15" s="398" t="s">
        <v>118</v>
      </c>
      <c r="B15" s="328"/>
      <c r="C15" s="432">
        <v>628102</v>
      </c>
      <c r="D15" s="231">
        <v>15.123860000000001</v>
      </c>
      <c r="E15" s="432">
        <v>290377</v>
      </c>
      <c r="F15" s="231">
        <v>12.46242</v>
      </c>
      <c r="G15" s="432">
        <v>337725</v>
      </c>
      <c r="H15" s="231">
        <v>18.525449999999999</v>
      </c>
    </row>
    <row r="16" spans="1:9" ht="9.6" x14ac:dyDescent="0.15">
      <c r="A16" s="398" t="s">
        <v>122</v>
      </c>
      <c r="B16" s="328"/>
      <c r="C16" s="432">
        <v>110131</v>
      </c>
      <c r="D16" s="231">
        <v>2.6518099999999998</v>
      </c>
      <c r="E16" s="432">
        <v>49037</v>
      </c>
      <c r="F16" s="231">
        <v>2.1045699999999998</v>
      </c>
      <c r="G16" s="432">
        <v>61094</v>
      </c>
      <c r="H16" s="231">
        <v>3.3512300000000002</v>
      </c>
    </row>
    <row r="17" spans="1:8" ht="9.6" x14ac:dyDescent="0.15">
      <c r="A17" s="398" t="s">
        <v>123</v>
      </c>
      <c r="B17" s="328"/>
      <c r="C17" s="433">
        <v>126469</v>
      </c>
      <c r="D17" s="231">
        <v>3.0451999999999999</v>
      </c>
      <c r="E17" s="432">
        <v>76271</v>
      </c>
      <c r="F17" s="231">
        <v>3.2734000000000001</v>
      </c>
      <c r="G17" s="432">
        <v>50198</v>
      </c>
      <c r="H17" s="231">
        <v>2.7535400000000001</v>
      </c>
    </row>
    <row r="18" spans="1:8" ht="9.6" x14ac:dyDescent="0.15">
      <c r="A18" s="398" t="s">
        <v>364</v>
      </c>
      <c r="B18" s="328"/>
      <c r="C18" s="433">
        <v>219654</v>
      </c>
      <c r="D18" s="231">
        <v>5.2889799999999996</v>
      </c>
      <c r="E18" s="432">
        <v>144688</v>
      </c>
      <c r="F18" s="231">
        <v>6.2097300000000004</v>
      </c>
      <c r="G18" s="432">
        <v>74966</v>
      </c>
      <c r="H18" s="231">
        <v>4.1121600000000003</v>
      </c>
    </row>
    <row r="19" spans="1:8" ht="9.6" x14ac:dyDescent="0.15">
      <c r="A19" s="398" t="s">
        <v>365</v>
      </c>
      <c r="B19" s="328"/>
      <c r="C19" s="432">
        <v>225254</v>
      </c>
      <c r="D19" s="231">
        <v>5.4238200000000001</v>
      </c>
      <c r="E19" s="432">
        <v>87599</v>
      </c>
      <c r="F19" s="231">
        <v>3.7595800000000001</v>
      </c>
      <c r="G19" s="432">
        <v>137655</v>
      </c>
      <c r="H19" s="231">
        <v>7.5508800000000003</v>
      </c>
    </row>
    <row r="20" spans="1:8" ht="9.6" x14ac:dyDescent="0.15">
      <c r="A20" s="398" t="s">
        <v>366</v>
      </c>
      <c r="B20" s="328"/>
      <c r="C20" s="432">
        <v>142448</v>
      </c>
      <c r="D20" s="231">
        <v>3.4299599999999999</v>
      </c>
      <c r="E20" s="432">
        <v>57345</v>
      </c>
      <c r="F20" s="231">
        <v>2.4611399999999999</v>
      </c>
      <c r="G20" s="432">
        <v>85103</v>
      </c>
      <c r="H20" s="231">
        <v>4.6682100000000002</v>
      </c>
    </row>
    <row r="21" spans="1:8" ht="9.6" x14ac:dyDescent="0.15">
      <c r="A21" s="398" t="s">
        <v>367</v>
      </c>
      <c r="B21" s="328"/>
      <c r="C21" s="432">
        <v>207594</v>
      </c>
      <c r="D21" s="231">
        <v>4.9985900000000001</v>
      </c>
      <c r="E21" s="432">
        <v>84967</v>
      </c>
      <c r="F21" s="231">
        <v>3.64662</v>
      </c>
      <c r="G21" s="432">
        <v>122627</v>
      </c>
      <c r="H21" s="231">
        <v>6.72654</v>
      </c>
    </row>
    <row r="22" spans="1:8" ht="9.6" x14ac:dyDescent="0.15">
      <c r="A22" s="398" t="s">
        <v>368</v>
      </c>
      <c r="B22" s="328"/>
      <c r="C22" s="432">
        <v>502790</v>
      </c>
      <c r="D22" s="231">
        <v>12.10651</v>
      </c>
      <c r="E22" s="432">
        <v>121034</v>
      </c>
      <c r="F22" s="231">
        <v>5.1945499999999996</v>
      </c>
      <c r="G22" s="432">
        <v>381756</v>
      </c>
      <c r="H22" s="231">
        <v>20.940709999999999</v>
      </c>
    </row>
    <row r="23" spans="1:8" ht="9.6" x14ac:dyDescent="0.15">
      <c r="A23" s="398" t="s">
        <v>369</v>
      </c>
      <c r="B23" s="328"/>
      <c r="C23" s="432">
        <v>17077</v>
      </c>
      <c r="D23" s="231">
        <v>0.41119</v>
      </c>
      <c r="E23" s="432">
        <v>9316</v>
      </c>
      <c r="F23" s="231">
        <v>0.39982000000000001</v>
      </c>
      <c r="G23" s="432">
        <v>7761</v>
      </c>
      <c r="H23" s="231">
        <v>0.42571999999999999</v>
      </c>
    </row>
    <row r="24" spans="1:8" ht="9.6" x14ac:dyDescent="0.15">
      <c r="A24" s="398" t="s">
        <v>370</v>
      </c>
      <c r="B24" s="328"/>
      <c r="C24" s="432">
        <v>315108</v>
      </c>
      <c r="D24" s="231">
        <v>7.5873799999999996</v>
      </c>
      <c r="E24" s="432">
        <v>191244</v>
      </c>
      <c r="F24" s="231">
        <v>8.2078199999999999</v>
      </c>
      <c r="G24" s="432">
        <v>123864</v>
      </c>
      <c r="H24" s="231">
        <v>6.7943899999999999</v>
      </c>
    </row>
    <row r="25" spans="1:8" ht="9.75" customHeight="1" x14ac:dyDescent="0.15">
      <c r="A25" s="398" t="s">
        <v>371</v>
      </c>
      <c r="B25" s="328"/>
      <c r="C25" s="432">
        <v>122229</v>
      </c>
      <c r="D25" s="231">
        <v>2.9431099999999999</v>
      </c>
      <c r="E25" s="432">
        <v>84504</v>
      </c>
      <c r="F25" s="231">
        <v>3.6267499999999999</v>
      </c>
      <c r="G25" s="432">
        <v>37725</v>
      </c>
      <c r="H25" s="231">
        <v>2.06935</v>
      </c>
    </row>
    <row r="26" spans="1:8" ht="3" customHeight="1" thickBot="1" x14ac:dyDescent="0.2">
      <c r="A26" s="331"/>
      <c r="B26" s="153"/>
      <c r="C26" s="31"/>
      <c r="D26" s="53"/>
      <c r="E26" s="29"/>
      <c r="F26" s="53"/>
      <c r="G26" s="31"/>
      <c r="H26" s="53"/>
    </row>
    <row r="27" spans="1:8" ht="3" customHeight="1" thickTop="1" x14ac:dyDescent="0.15">
      <c r="A27" s="405"/>
      <c r="B27" s="2"/>
      <c r="C27" s="54"/>
      <c r="D27" s="55"/>
      <c r="E27" s="2"/>
      <c r="F27" s="55"/>
      <c r="G27" s="54"/>
      <c r="H27" s="55"/>
    </row>
    <row r="28" spans="1:8" s="5" customFormat="1" ht="9.6" x14ac:dyDescent="0.15">
      <c r="A28" s="178" t="s">
        <v>372</v>
      </c>
      <c r="B28" s="434"/>
      <c r="C28" s="434"/>
      <c r="D28" s="434"/>
      <c r="E28" s="434"/>
      <c r="F28" s="434"/>
      <c r="G28" s="434"/>
      <c r="H28" s="434"/>
    </row>
    <row r="29" spans="1:8" s="5" customFormat="1" ht="9.6" x14ac:dyDescent="0.15">
      <c r="A29" s="178" t="s">
        <v>373</v>
      </c>
      <c r="B29" s="178"/>
      <c r="C29" s="178"/>
      <c r="D29" s="178"/>
      <c r="E29" s="178"/>
      <c r="F29" s="178"/>
      <c r="G29" s="178"/>
      <c r="H29" s="178"/>
    </row>
    <row r="30" spans="1:8" ht="9.6" x14ac:dyDescent="0.15">
      <c r="A30" s="178" t="s">
        <v>374</v>
      </c>
    </row>
    <row r="31" spans="1:8" ht="9.6" x14ac:dyDescent="0.15">
      <c r="A31" s="178" t="s">
        <v>375</v>
      </c>
    </row>
  </sheetData>
  <mergeCells count="4">
    <mergeCell ref="A2:A3"/>
    <mergeCell ref="C2:D2"/>
    <mergeCell ref="E2:F2"/>
    <mergeCell ref="G2:H2"/>
  </mergeCells>
  <phoneticPr fontId="3"/>
  <pageMargins left="0.9055118110236221" right="0.70866141732283472" top="0.74803149606299213" bottom="0.74803149606299213" header="0.31496062992125984" footer="0.31496062992125984"/>
  <pageSetup paperSize="9" scale="110" fitToHeight="0" orientation="portrait" r:id="rId1"/>
  <headerFooter>
    <oddHeader>&amp;L&amp;9就業者数－産業別－&amp;R&amp;9&amp;F (&amp;A)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23"/>
  <sheetViews>
    <sheetView zoomScaleNormal="100" workbookViewId="0"/>
  </sheetViews>
  <sheetFormatPr defaultColWidth="9.28515625" defaultRowHeight="9" x14ac:dyDescent="0.15"/>
  <cols>
    <col min="1" max="1" width="34.85546875" style="107" customWidth="1"/>
    <col min="2" max="2" width="1" style="5" customWidth="1"/>
    <col min="3" max="3" width="13.85546875" style="20" customWidth="1"/>
    <col min="4" max="4" width="9.28515625" style="60" customWidth="1"/>
    <col min="5" max="5" width="13.85546875" style="5" customWidth="1"/>
    <col min="6" max="6" width="9.28515625" style="60" customWidth="1"/>
    <col min="7" max="7" width="13.85546875" style="20" customWidth="1"/>
    <col min="8" max="8" width="9.28515625" style="60" customWidth="1"/>
    <col min="9" max="9" width="6.140625" style="20" customWidth="1"/>
    <col min="10" max="16384" width="9.28515625" style="20"/>
  </cols>
  <sheetData>
    <row r="1" spans="1:9" s="5" customFormat="1" ht="12.75" customHeight="1" thickBot="1" x14ac:dyDescent="0.2">
      <c r="A1" s="405"/>
      <c r="B1" s="2"/>
      <c r="C1" s="2"/>
      <c r="D1" s="41"/>
      <c r="E1" s="2"/>
      <c r="F1" s="41"/>
      <c r="G1" s="2"/>
      <c r="H1" s="216" t="s">
        <v>376</v>
      </c>
    </row>
    <row r="2" spans="1:9" s="7" customFormat="1" ht="11.25" customHeight="1" thickTop="1" x14ac:dyDescent="0.15">
      <c r="A2" s="543" t="s">
        <v>377</v>
      </c>
      <c r="B2" s="6"/>
      <c r="C2" s="551" t="s">
        <v>159</v>
      </c>
      <c r="D2" s="551"/>
      <c r="E2" s="551" t="s">
        <v>354</v>
      </c>
      <c r="F2" s="551"/>
      <c r="G2" s="551" t="s">
        <v>355</v>
      </c>
      <c r="H2" s="552"/>
      <c r="I2" s="246"/>
    </row>
    <row r="3" spans="1:9" s="7" customFormat="1" ht="9.6" x14ac:dyDescent="0.15">
      <c r="A3" s="545"/>
      <c r="B3" s="404"/>
      <c r="C3" s="402" t="s">
        <v>356</v>
      </c>
      <c r="D3" s="400" t="s">
        <v>357</v>
      </c>
      <c r="E3" s="402" t="s">
        <v>356</v>
      </c>
      <c r="F3" s="400" t="s">
        <v>357</v>
      </c>
      <c r="G3" s="402" t="s">
        <v>356</v>
      </c>
      <c r="H3" s="401" t="s">
        <v>357</v>
      </c>
    </row>
    <row r="4" spans="1:9" s="4" customFormat="1" ht="9.6" x14ac:dyDescent="0.15">
      <c r="A4" s="3"/>
      <c r="B4" s="12"/>
      <c r="C4" s="3" t="s">
        <v>16</v>
      </c>
      <c r="D4" s="13" t="s">
        <v>358</v>
      </c>
      <c r="E4" s="3" t="s">
        <v>16</v>
      </c>
      <c r="F4" s="13" t="s">
        <v>358</v>
      </c>
      <c r="G4" s="3" t="s">
        <v>16</v>
      </c>
      <c r="H4" s="13" t="s">
        <v>358</v>
      </c>
    </row>
    <row r="5" spans="1:9" ht="9.6" x14ac:dyDescent="0.15">
      <c r="A5" s="429" t="s">
        <v>378</v>
      </c>
      <c r="B5" s="324"/>
      <c r="C5" s="430">
        <v>4153054</v>
      </c>
      <c r="D5" s="431">
        <v>100</v>
      </c>
      <c r="E5" s="430">
        <v>2330021</v>
      </c>
      <c r="F5" s="431">
        <v>100</v>
      </c>
      <c r="G5" s="430">
        <v>1823033</v>
      </c>
      <c r="H5" s="431">
        <v>100</v>
      </c>
    </row>
    <row r="6" spans="1:9" ht="9.6" x14ac:dyDescent="0.15">
      <c r="A6" s="398"/>
      <c r="B6" s="328"/>
      <c r="C6" s="432"/>
      <c r="D6" s="231"/>
      <c r="E6" s="432"/>
      <c r="F6" s="231"/>
      <c r="G6" s="432"/>
      <c r="H6" s="431"/>
    </row>
    <row r="7" spans="1:9" ht="9.6" x14ac:dyDescent="0.15">
      <c r="A7" s="398" t="s">
        <v>379</v>
      </c>
      <c r="B7" s="328"/>
      <c r="C7" s="432">
        <v>79671</v>
      </c>
      <c r="D7" s="231">
        <v>1.9183699999999999</v>
      </c>
      <c r="E7" s="432">
        <v>68059</v>
      </c>
      <c r="F7" s="231">
        <v>2.92096</v>
      </c>
      <c r="G7" s="432">
        <v>11612</v>
      </c>
      <c r="H7" s="231">
        <v>0.63695999999999997</v>
      </c>
    </row>
    <row r="8" spans="1:9" ht="10.5" customHeight="1" x14ac:dyDescent="0.15">
      <c r="A8" s="398" t="s">
        <v>380</v>
      </c>
      <c r="B8" s="328"/>
      <c r="C8" s="432">
        <v>908549</v>
      </c>
      <c r="D8" s="231">
        <v>21.876650000000001</v>
      </c>
      <c r="E8" s="432">
        <v>529887</v>
      </c>
      <c r="F8" s="231">
        <v>22.74173</v>
      </c>
      <c r="G8" s="432">
        <v>378662</v>
      </c>
      <c r="H8" s="231">
        <v>20.770990000000001</v>
      </c>
    </row>
    <row r="9" spans="1:9" ht="10.5" customHeight="1" x14ac:dyDescent="0.15">
      <c r="A9" s="398" t="s">
        <v>381</v>
      </c>
      <c r="B9" s="328"/>
      <c r="C9" s="432">
        <v>938795</v>
      </c>
      <c r="D9" s="231">
        <v>22.60493</v>
      </c>
      <c r="E9" s="432">
        <v>394781</v>
      </c>
      <c r="F9" s="231">
        <v>16.943239999999999</v>
      </c>
      <c r="G9" s="432">
        <v>544014</v>
      </c>
      <c r="H9" s="231">
        <v>29.841149999999999</v>
      </c>
    </row>
    <row r="10" spans="1:9" ht="10.5" customHeight="1" x14ac:dyDescent="0.15">
      <c r="A10" s="398" t="s">
        <v>382</v>
      </c>
      <c r="B10" s="328"/>
      <c r="C10" s="432">
        <v>555901</v>
      </c>
      <c r="D10" s="231">
        <v>13.385350000000001</v>
      </c>
      <c r="E10" s="432">
        <v>306151</v>
      </c>
      <c r="F10" s="231">
        <v>13.13941</v>
      </c>
      <c r="G10" s="432">
        <v>249750</v>
      </c>
      <c r="H10" s="231">
        <v>13.6997</v>
      </c>
    </row>
    <row r="11" spans="1:9" ht="10.5" customHeight="1" x14ac:dyDescent="0.15">
      <c r="A11" s="398" t="s">
        <v>383</v>
      </c>
      <c r="B11" s="328"/>
      <c r="C11" s="432">
        <v>481329</v>
      </c>
      <c r="D11" s="231">
        <v>11.58976</v>
      </c>
      <c r="E11" s="432">
        <v>158350</v>
      </c>
      <c r="F11" s="231">
        <v>6.7960799999999999</v>
      </c>
      <c r="G11" s="432">
        <v>322979</v>
      </c>
      <c r="H11" s="231">
        <v>17.716570000000001</v>
      </c>
    </row>
    <row r="12" spans="1:9" ht="10.5" customHeight="1" x14ac:dyDescent="0.15">
      <c r="A12" s="398" t="s">
        <v>384</v>
      </c>
      <c r="B12" s="328"/>
      <c r="C12" s="432">
        <v>81100</v>
      </c>
      <c r="D12" s="231">
        <v>1.95278</v>
      </c>
      <c r="E12" s="432">
        <v>74414</v>
      </c>
      <c r="F12" s="231">
        <v>3.1937099999999998</v>
      </c>
      <c r="G12" s="432">
        <v>6686</v>
      </c>
      <c r="H12" s="231">
        <v>0.36675000000000002</v>
      </c>
    </row>
    <row r="13" spans="1:9" ht="10.5" customHeight="1" x14ac:dyDescent="0.15">
      <c r="A13" s="398" t="s">
        <v>385</v>
      </c>
      <c r="B13" s="328"/>
      <c r="C13" s="432">
        <v>32780</v>
      </c>
      <c r="D13" s="231">
        <v>0.7893</v>
      </c>
      <c r="E13" s="432">
        <v>22437</v>
      </c>
      <c r="F13" s="231">
        <v>0.96294999999999997</v>
      </c>
      <c r="G13" s="432">
        <v>10343</v>
      </c>
      <c r="H13" s="231">
        <v>0.56735000000000002</v>
      </c>
    </row>
    <row r="14" spans="1:9" ht="10.5" customHeight="1" x14ac:dyDescent="0.15">
      <c r="A14" s="398" t="s">
        <v>386</v>
      </c>
      <c r="B14" s="328"/>
      <c r="C14" s="432">
        <v>387799</v>
      </c>
      <c r="D14" s="231">
        <v>9.3376800000000006</v>
      </c>
      <c r="E14" s="432">
        <v>282135</v>
      </c>
      <c r="F14" s="231">
        <v>12.108689999999999</v>
      </c>
      <c r="G14" s="432">
        <v>105664</v>
      </c>
      <c r="H14" s="231">
        <v>5.7960599999999998</v>
      </c>
    </row>
    <row r="15" spans="1:9" ht="10.5" customHeight="1" x14ac:dyDescent="0.15">
      <c r="A15" s="398" t="s">
        <v>387</v>
      </c>
      <c r="B15" s="328"/>
      <c r="C15" s="432">
        <v>128236</v>
      </c>
      <c r="D15" s="231">
        <v>3.0877500000000002</v>
      </c>
      <c r="E15" s="432">
        <v>122236</v>
      </c>
      <c r="F15" s="231">
        <v>5.24613</v>
      </c>
      <c r="G15" s="432">
        <v>6000</v>
      </c>
      <c r="H15" s="231">
        <v>0.32912000000000002</v>
      </c>
    </row>
    <row r="16" spans="1:9" ht="9.6" x14ac:dyDescent="0.15">
      <c r="A16" s="204" t="s">
        <v>388</v>
      </c>
      <c r="B16" s="328"/>
      <c r="C16" s="150">
        <v>152811</v>
      </c>
      <c r="D16" s="231">
        <v>3.6794899999999999</v>
      </c>
      <c r="E16" s="150">
        <v>148431</v>
      </c>
      <c r="F16" s="231">
        <v>6.3703700000000003</v>
      </c>
      <c r="G16" s="150">
        <v>4380</v>
      </c>
      <c r="H16" s="231">
        <v>0.24026</v>
      </c>
    </row>
    <row r="17" spans="1:8" ht="9.6" x14ac:dyDescent="0.15">
      <c r="A17" s="204" t="s">
        <v>389</v>
      </c>
      <c r="B17" s="328"/>
      <c r="C17" s="150">
        <v>283703</v>
      </c>
      <c r="D17" s="231">
        <v>6.8311900000000003</v>
      </c>
      <c r="E17" s="150">
        <v>157199</v>
      </c>
      <c r="F17" s="231">
        <v>6.7466799999999996</v>
      </c>
      <c r="G17" s="150">
        <v>126504</v>
      </c>
      <c r="H17" s="231">
        <v>6.9392100000000001</v>
      </c>
    </row>
    <row r="18" spans="1:8" ht="10.5" customHeight="1" x14ac:dyDescent="0.15">
      <c r="A18" s="398" t="s">
        <v>390</v>
      </c>
      <c r="B18" s="328"/>
      <c r="C18" s="432">
        <v>122380</v>
      </c>
      <c r="D18" s="231">
        <v>2.9467500000000002</v>
      </c>
      <c r="E18" s="432">
        <v>65941</v>
      </c>
      <c r="F18" s="231">
        <v>2.83006</v>
      </c>
      <c r="G18" s="432">
        <v>56439</v>
      </c>
      <c r="H18" s="231">
        <v>3.0958800000000002</v>
      </c>
    </row>
    <row r="19" spans="1:8" ht="4.5" customHeight="1" thickBot="1" x14ac:dyDescent="0.2">
      <c r="A19" s="331"/>
      <c r="B19" s="30"/>
      <c r="C19" s="31"/>
      <c r="D19" s="53"/>
      <c r="E19" s="31"/>
      <c r="F19" s="53"/>
      <c r="G19" s="31"/>
      <c r="H19" s="53"/>
    </row>
    <row r="20" spans="1:8" ht="3" customHeight="1" thickTop="1" x14ac:dyDescent="0.15">
      <c r="A20" s="405"/>
      <c r="B20" s="2"/>
      <c r="C20" s="54"/>
      <c r="D20" s="55"/>
      <c r="E20" s="2"/>
      <c r="F20" s="55"/>
      <c r="G20" s="54"/>
      <c r="H20" s="55"/>
    </row>
    <row r="21" spans="1:8" s="5" customFormat="1" ht="10.5" customHeight="1" x14ac:dyDescent="0.15">
      <c r="A21" s="178" t="s">
        <v>391</v>
      </c>
      <c r="B21" s="434"/>
      <c r="C21" s="434"/>
      <c r="D21" s="434"/>
      <c r="E21" s="434"/>
      <c r="F21" s="434"/>
      <c r="G21" s="434"/>
      <c r="H21" s="434"/>
    </row>
    <row r="22" spans="1:8" ht="10.5" customHeight="1" x14ac:dyDescent="0.15">
      <c r="A22" s="178" t="s">
        <v>392</v>
      </c>
      <c r="B22" s="178"/>
      <c r="C22" s="178"/>
      <c r="D22" s="178"/>
      <c r="E22" s="178"/>
      <c r="F22" s="178"/>
      <c r="G22" s="178"/>
      <c r="H22" s="178"/>
    </row>
    <row r="23" spans="1:8" ht="9.6" x14ac:dyDescent="0.15">
      <c r="A23" s="178" t="s">
        <v>393</v>
      </c>
      <c r="B23" s="178"/>
      <c r="C23" s="178"/>
      <c r="D23" s="178"/>
      <c r="E23" s="178"/>
      <c r="F23" s="178"/>
      <c r="G23" s="178"/>
      <c r="H23" s="178"/>
    </row>
  </sheetData>
  <mergeCells count="4">
    <mergeCell ref="A2:A3"/>
    <mergeCell ref="C2:D2"/>
    <mergeCell ref="E2:F2"/>
    <mergeCell ref="G2:H2"/>
  </mergeCells>
  <phoneticPr fontId="3"/>
  <pageMargins left="0.9055118110236221" right="0.51181102362204722" top="0.74803149606299213" bottom="0.74803149606299213" header="0.31496062992125984" footer="0.31496062992125984"/>
  <pageSetup paperSize="9" scale="110" fitToHeight="0" orientation="portrait" r:id="rId1"/>
  <headerFooter>
    <oddHeader>&amp;L就業者数－職業別－&amp;R&amp;F (&amp;A)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C53"/>
  <sheetViews>
    <sheetView zoomScaleNormal="100" workbookViewId="0"/>
  </sheetViews>
  <sheetFormatPr defaultColWidth="9.28515625" defaultRowHeight="9.6" x14ac:dyDescent="0.15"/>
  <cols>
    <col min="1" max="1" width="11.140625" style="405" customWidth="1"/>
    <col min="2" max="2" width="1" style="54" customWidth="1"/>
    <col min="3" max="4" width="12.85546875" style="54" bestFit="1" customWidth="1"/>
    <col min="5" max="5" width="10.7109375" style="54" customWidth="1"/>
    <col min="6" max="6" width="9" style="54" customWidth="1"/>
    <col min="7" max="7" width="10.7109375" style="54" customWidth="1"/>
    <col min="8" max="8" width="9" style="54" bestFit="1" customWidth="1"/>
    <col min="9" max="9" width="8.85546875" style="54" customWidth="1"/>
    <col min="10" max="10" width="9" style="54" bestFit="1" customWidth="1"/>
    <col min="11" max="11" width="8" style="54" bestFit="1" customWidth="1"/>
    <col min="12" max="12" width="7.140625" style="54" bestFit="1" customWidth="1"/>
    <col min="13" max="14" width="10.7109375" style="54" customWidth="1"/>
    <col min="15" max="15" width="9" style="54" customWidth="1"/>
    <col min="16" max="24" width="10.7109375" style="54" customWidth="1"/>
    <col min="25" max="25" width="10.85546875" style="54" customWidth="1"/>
    <col min="26" max="26" width="9" style="54" customWidth="1"/>
    <col min="27" max="28" width="10.7109375" style="54" customWidth="1"/>
    <col min="29" max="29" width="4.140625" style="54" customWidth="1"/>
    <col min="30" max="16384" width="9.28515625" style="54"/>
  </cols>
  <sheetData>
    <row r="1" spans="1:29" s="2" customFormat="1" x14ac:dyDescent="0.15">
      <c r="A1" s="405"/>
    </row>
    <row r="2" spans="1:29" s="2" customFormat="1" ht="12.75" customHeight="1" thickBot="1" x14ac:dyDescent="0.2">
      <c r="A2" s="178" t="s">
        <v>394</v>
      </c>
      <c r="F2" s="178"/>
      <c r="AA2" s="178"/>
      <c r="AB2" s="179" t="s">
        <v>353</v>
      </c>
    </row>
    <row r="3" spans="1:29" s="379" customFormat="1" ht="12.75" customHeight="1" thickTop="1" x14ac:dyDescent="0.15">
      <c r="A3" s="564" t="s">
        <v>395</v>
      </c>
      <c r="B3" s="6"/>
      <c r="C3" s="546" t="s">
        <v>396</v>
      </c>
      <c r="D3" s="566" t="s">
        <v>397</v>
      </c>
      <c r="E3" s="567"/>
      <c r="F3" s="567"/>
      <c r="G3" s="567"/>
      <c r="H3" s="567"/>
      <c r="I3" s="568"/>
      <c r="J3" s="559" t="s">
        <v>398</v>
      </c>
      <c r="K3" s="569" t="s">
        <v>361</v>
      </c>
      <c r="L3" s="570" t="s">
        <v>399</v>
      </c>
      <c r="M3" s="569" t="s">
        <v>400</v>
      </c>
      <c r="N3" s="569" t="s">
        <v>401</v>
      </c>
      <c r="O3" s="572" t="s">
        <v>402</v>
      </c>
      <c r="P3" s="561" t="s">
        <v>403</v>
      </c>
      <c r="Q3" s="559" t="s">
        <v>404</v>
      </c>
      <c r="R3" s="561" t="s">
        <v>405</v>
      </c>
      <c r="S3" s="559" t="s">
        <v>406</v>
      </c>
      <c r="T3" s="559" t="s">
        <v>407</v>
      </c>
      <c r="U3" s="555" t="s">
        <v>408</v>
      </c>
      <c r="V3" s="553" t="s">
        <v>409</v>
      </c>
      <c r="W3" s="561" t="s">
        <v>410</v>
      </c>
      <c r="X3" s="553" t="s">
        <v>411</v>
      </c>
      <c r="Y3" s="553" t="s">
        <v>412</v>
      </c>
      <c r="Z3" s="553" t="s">
        <v>413</v>
      </c>
      <c r="AA3" s="555" t="s">
        <v>414</v>
      </c>
      <c r="AB3" s="557" t="s">
        <v>415</v>
      </c>
    </row>
    <row r="4" spans="1:29" s="379" customFormat="1" ht="33.75" customHeight="1" x14ac:dyDescent="0.15">
      <c r="A4" s="565"/>
      <c r="B4" s="404"/>
      <c r="C4" s="548"/>
      <c r="D4" s="435" t="s">
        <v>416</v>
      </c>
      <c r="E4" s="402" t="s">
        <v>417</v>
      </c>
      <c r="F4" s="10" t="s">
        <v>418</v>
      </c>
      <c r="G4" s="10" t="s">
        <v>419</v>
      </c>
      <c r="H4" s="10" t="s">
        <v>420</v>
      </c>
      <c r="I4" s="10" t="s">
        <v>421</v>
      </c>
      <c r="J4" s="560"/>
      <c r="K4" s="560"/>
      <c r="L4" s="571"/>
      <c r="M4" s="560"/>
      <c r="N4" s="560"/>
      <c r="O4" s="573"/>
      <c r="P4" s="562"/>
      <c r="Q4" s="560"/>
      <c r="R4" s="563"/>
      <c r="S4" s="560"/>
      <c r="T4" s="560"/>
      <c r="U4" s="556"/>
      <c r="V4" s="554"/>
      <c r="W4" s="562"/>
      <c r="X4" s="554"/>
      <c r="Y4" s="554"/>
      <c r="Z4" s="554"/>
      <c r="AA4" s="556"/>
      <c r="AB4" s="558"/>
      <c r="AC4" s="2"/>
    </row>
    <row r="5" spans="1:29" s="379" customFormat="1" ht="12.75" customHeight="1" x14ac:dyDescent="0.15">
      <c r="A5" s="399"/>
      <c r="B5" s="403"/>
      <c r="C5" s="397"/>
      <c r="D5" s="397"/>
      <c r="E5" s="397"/>
      <c r="F5" s="437"/>
      <c r="G5" s="437"/>
      <c r="H5" s="437"/>
      <c r="I5" s="437"/>
      <c r="J5" s="397"/>
      <c r="K5" s="397"/>
      <c r="L5" s="397"/>
      <c r="M5" s="397"/>
      <c r="N5" s="397"/>
      <c r="O5" s="397"/>
      <c r="P5" s="438"/>
      <c r="Q5" s="397"/>
      <c r="R5" s="383"/>
      <c r="S5" s="397"/>
      <c r="T5" s="397"/>
      <c r="U5" s="397"/>
      <c r="V5" s="397"/>
      <c r="W5" s="397"/>
      <c r="X5" s="397"/>
      <c r="Y5" s="397"/>
      <c r="Z5" s="397"/>
      <c r="AA5" s="397"/>
      <c r="AB5" s="397"/>
    </row>
    <row r="6" spans="1:29" s="37" customFormat="1" ht="12.75" customHeight="1" x14ac:dyDescent="0.15">
      <c r="A6" s="227" t="s">
        <v>422</v>
      </c>
      <c r="B6" s="324"/>
      <c r="C6" s="430">
        <v>4153054</v>
      </c>
      <c r="D6" s="430">
        <v>3524805</v>
      </c>
      <c r="E6" s="430">
        <v>224987</v>
      </c>
      <c r="F6" s="430">
        <v>53668</v>
      </c>
      <c r="G6" s="430">
        <v>209880</v>
      </c>
      <c r="H6" s="430">
        <v>56059</v>
      </c>
      <c r="I6" s="430">
        <v>3254</v>
      </c>
      <c r="J6" s="430">
        <v>30684</v>
      </c>
      <c r="K6" s="430">
        <v>1213</v>
      </c>
      <c r="L6" s="430">
        <v>557</v>
      </c>
      <c r="M6" s="430">
        <v>271270</v>
      </c>
      <c r="N6" s="430">
        <v>539277</v>
      </c>
      <c r="O6" s="430">
        <v>15856</v>
      </c>
      <c r="P6" s="430">
        <v>291766</v>
      </c>
      <c r="Q6" s="430">
        <v>251025</v>
      </c>
      <c r="R6" s="430">
        <v>628102</v>
      </c>
      <c r="S6" s="430">
        <v>110131</v>
      </c>
      <c r="T6" s="430">
        <v>126469</v>
      </c>
      <c r="U6" s="430">
        <v>219654</v>
      </c>
      <c r="V6" s="430">
        <v>225254</v>
      </c>
      <c r="W6" s="430">
        <v>142448</v>
      </c>
      <c r="X6" s="430">
        <v>207594</v>
      </c>
      <c r="Y6" s="430">
        <v>502790</v>
      </c>
      <c r="Z6" s="430">
        <v>17077</v>
      </c>
      <c r="AA6" s="430">
        <v>315108</v>
      </c>
      <c r="AB6" s="430">
        <v>122229</v>
      </c>
    </row>
    <row r="7" spans="1:29" ht="12.75" customHeight="1" x14ac:dyDescent="0.15">
      <c r="A7" s="398"/>
      <c r="B7" s="328"/>
      <c r="C7" s="432"/>
      <c r="D7" s="432"/>
      <c r="E7" s="432"/>
      <c r="F7" s="432"/>
      <c r="G7" s="432"/>
      <c r="H7" s="432"/>
      <c r="I7" s="432"/>
      <c r="J7" s="432"/>
      <c r="K7" s="383"/>
      <c r="L7" s="432"/>
      <c r="M7" s="432"/>
      <c r="N7" s="432"/>
      <c r="O7" s="432"/>
      <c r="P7" s="432"/>
      <c r="Q7" s="432"/>
      <c r="R7" s="432"/>
      <c r="S7" s="432"/>
      <c r="T7" s="432"/>
      <c r="U7" s="432"/>
      <c r="V7" s="432"/>
      <c r="W7" s="432"/>
      <c r="X7" s="432"/>
      <c r="Y7" s="432"/>
      <c r="Z7" s="432"/>
      <c r="AA7" s="432"/>
      <c r="AB7" s="432"/>
    </row>
    <row r="8" spans="1:29" ht="12.75" customHeight="1" x14ac:dyDescent="0.15">
      <c r="A8" s="398" t="s">
        <v>423</v>
      </c>
      <c r="B8" s="328"/>
      <c r="C8" s="432">
        <v>1688272</v>
      </c>
      <c r="D8" s="432">
        <v>1438885</v>
      </c>
      <c r="E8" s="432">
        <v>97542</v>
      </c>
      <c r="F8" s="432">
        <v>20779</v>
      </c>
      <c r="G8" s="432">
        <v>79196</v>
      </c>
      <c r="H8" s="432">
        <v>19125</v>
      </c>
      <c r="I8" s="432">
        <v>1137</v>
      </c>
      <c r="J8" s="432">
        <v>7257</v>
      </c>
      <c r="K8" s="383">
        <v>225</v>
      </c>
      <c r="L8" s="383">
        <v>212</v>
      </c>
      <c r="M8" s="432">
        <v>111387</v>
      </c>
      <c r="N8" s="432">
        <v>190001</v>
      </c>
      <c r="O8" s="432">
        <v>6965</v>
      </c>
      <c r="P8" s="432">
        <v>134965</v>
      </c>
      <c r="Q8" s="432">
        <v>100748</v>
      </c>
      <c r="R8" s="432">
        <v>261082</v>
      </c>
      <c r="S8" s="432">
        <v>51965</v>
      </c>
      <c r="T8" s="432">
        <v>56801</v>
      </c>
      <c r="U8" s="432">
        <v>97307</v>
      </c>
      <c r="V8" s="432">
        <v>89894</v>
      </c>
      <c r="W8" s="432">
        <v>55064</v>
      </c>
      <c r="X8" s="432">
        <v>84840</v>
      </c>
      <c r="Y8" s="432">
        <v>206488</v>
      </c>
      <c r="Z8" s="432">
        <v>5401</v>
      </c>
      <c r="AA8" s="432">
        <v>130913</v>
      </c>
      <c r="AB8" s="432">
        <v>43170</v>
      </c>
    </row>
    <row r="9" spans="1:29" ht="12.75" customHeight="1" x14ac:dyDescent="0.15">
      <c r="A9" s="398" t="s">
        <v>424</v>
      </c>
      <c r="B9" s="328"/>
      <c r="C9" s="432">
        <v>717354</v>
      </c>
      <c r="D9" s="432">
        <v>614143</v>
      </c>
      <c r="E9" s="432">
        <v>37593</v>
      </c>
      <c r="F9" s="432">
        <v>7860</v>
      </c>
      <c r="G9" s="432">
        <v>34105</v>
      </c>
      <c r="H9" s="432">
        <v>7612</v>
      </c>
      <c r="I9" s="432">
        <v>495</v>
      </c>
      <c r="J9" s="432">
        <v>2608</v>
      </c>
      <c r="K9" s="383">
        <v>17</v>
      </c>
      <c r="L9" s="383">
        <v>105</v>
      </c>
      <c r="M9" s="432">
        <v>44831</v>
      </c>
      <c r="N9" s="432">
        <v>81586</v>
      </c>
      <c r="O9" s="432">
        <v>2713</v>
      </c>
      <c r="P9" s="432">
        <v>82410</v>
      </c>
      <c r="Q9" s="432">
        <v>38344</v>
      </c>
      <c r="R9" s="432">
        <v>104209</v>
      </c>
      <c r="S9" s="432">
        <v>24680</v>
      </c>
      <c r="T9" s="432">
        <v>24659</v>
      </c>
      <c r="U9" s="432">
        <v>43269</v>
      </c>
      <c r="V9" s="432">
        <v>36905</v>
      </c>
      <c r="W9" s="432">
        <v>24586</v>
      </c>
      <c r="X9" s="432">
        <v>34195</v>
      </c>
      <c r="Y9" s="432">
        <v>75667</v>
      </c>
      <c r="Z9" s="432">
        <v>2529</v>
      </c>
      <c r="AA9" s="432">
        <v>54841</v>
      </c>
      <c r="AB9" s="432">
        <v>14469</v>
      </c>
    </row>
    <row r="10" spans="1:29" ht="12.75" customHeight="1" x14ac:dyDescent="0.15">
      <c r="A10" s="398" t="s">
        <v>425</v>
      </c>
      <c r="B10" s="328"/>
      <c r="C10" s="432">
        <v>322184</v>
      </c>
      <c r="D10" s="432">
        <v>274063</v>
      </c>
      <c r="E10" s="432">
        <v>15806</v>
      </c>
      <c r="F10" s="432">
        <v>4022</v>
      </c>
      <c r="G10" s="432">
        <v>16950</v>
      </c>
      <c r="H10" s="432">
        <v>4152</v>
      </c>
      <c r="I10" s="432">
        <v>397</v>
      </c>
      <c r="J10" s="432">
        <v>1880</v>
      </c>
      <c r="K10" s="383">
        <v>16</v>
      </c>
      <c r="L10" s="383">
        <v>35</v>
      </c>
      <c r="M10" s="432">
        <v>22519</v>
      </c>
      <c r="N10" s="432">
        <v>47538</v>
      </c>
      <c r="O10" s="432">
        <v>975</v>
      </c>
      <c r="P10" s="432">
        <v>15599</v>
      </c>
      <c r="Q10" s="432">
        <v>21667</v>
      </c>
      <c r="R10" s="432">
        <v>48595</v>
      </c>
      <c r="S10" s="432">
        <v>5943</v>
      </c>
      <c r="T10" s="432">
        <v>8857</v>
      </c>
      <c r="U10" s="432">
        <v>14060</v>
      </c>
      <c r="V10" s="432">
        <v>16006</v>
      </c>
      <c r="W10" s="432">
        <v>11797</v>
      </c>
      <c r="X10" s="432">
        <v>17509</v>
      </c>
      <c r="Y10" s="432">
        <v>42525</v>
      </c>
      <c r="Z10" s="432">
        <v>1662</v>
      </c>
      <c r="AA10" s="432">
        <v>24022</v>
      </c>
      <c r="AB10" s="432">
        <v>9377</v>
      </c>
    </row>
    <row r="11" spans="1:29" ht="12.75" customHeight="1" x14ac:dyDescent="0.15">
      <c r="A11" s="398" t="s">
        <v>426</v>
      </c>
      <c r="B11" s="328"/>
      <c r="C11" s="432">
        <v>172129</v>
      </c>
      <c r="D11" s="432">
        <v>147893</v>
      </c>
      <c r="E11" s="432">
        <v>7692</v>
      </c>
      <c r="F11" s="432">
        <v>2432</v>
      </c>
      <c r="G11" s="432">
        <v>8448</v>
      </c>
      <c r="H11" s="432">
        <v>2540</v>
      </c>
      <c r="I11" s="432">
        <v>125</v>
      </c>
      <c r="J11" s="432">
        <v>1220</v>
      </c>
      <c r="K11" s="383">
        <v>332</v>
      </c>
      <c r="L11" s="383">
        <v>9</v>
      </c>
      <c r="M11" s="432">
        <v>12535</v>
      </c>
      <c r="N11" s="432">
        <v>16087</v>
      </c>
      <c r="O11" s="432">
        <v>851</v>
      </c>
      <c r="P11" s="432">
        <v>5714</v>
      </c>
      <c r="Q11" s="432">
        <v>9912</v>
      </c>
      <c r="R11" s="432">
        <v>24382</v>
      </c>
      <c r="S11" s="432">
        <v>3064</v>
      </c>
      <c r="T11" s="432">
        <v>3720</v>
      </c>
      <c r="U11" s="432">
        <v>6000</v>
      </c>
      <c r="V11" s="432">
        <v>9586</v>
      </c>
      <c r="W11" s="432">
        <v>6333</v>
      </c>
      <c r="X11" s="432">
        <v>8551</v>
      </c>
      <c r="Y11" s="432">
        <v>23837</v>
      </c>
      <c r="Z11" s="432">
        <v>1007</v>
      </c>
      <c r="AA11" s="432">
        <v>16003</v>
      </c>
      <c r="AB11" s="432">
        <v>17861</v>
      </c>
    </row>
    <row r="12" spans="1:29" ht="12.75" customHeight="1" x14ac:dyDescent="0.15">
      <c r="A12" s="398" t="s">
        <v>427</v>
      </c>
      <c r="B12" s="328"/>
      <c r="C12" s="432">
        <v>110809</v>
      </c>
      <c r="D12" s="432">
        <v>93493</v>
      </c>
      <c r="E12" s="432">
        <v>5587</v>
      </c>
      <c r="F12" s="432">
        <v>1560</v>
      </c>
      <c r="G12" s="432">
        <v>5850</v>
      </c>
      <c r="H12" s="432">
        <v>1909</v>
      </c>
      <c r="I12" s="432">
        <v>112</v>
      </c>
      <c r="J12" s="432">
        <v>1568</v>
      </c>
      <c r="K12" s="383">
        <v>34</v>
      </c>
      <c r="L12" s="383">
        <v>11</v>
      </c>
      <c r="M12" s="432">
        <v>7279</v>
      </c>
      <c r="N12" s="432">
        <v>21737</v>
      </c>
      <c r="O12" s="432">
        <v>361</v>
      </c>
      <c r="P12" s="432">
        <v>3546</v>
      </c>
      <c r="Q12" s="432">
        <v>7251</v>
      </c>
      <c r="R12" s="432">
        <v>16974</v>
      </c>
      <c r="S12" s="432">
        <v>2169</v>
      </c>
      <c r="T12" s="432">
        <v>2581</v>
      </c>
      <c r="U12" s="432">
        <v>4155</v>
      </c>
      <c r="V12" s="432">
        <v>5811</v>
      </c>
      <c r="W12" s="432">
        <v>4022</v>
      </c>
      <c r="X12" s="432">
        <v>5147</v>
      </c>
      <c r="Y12" s="432">
        <v>13208</v>
      </c>
      <c r="Z12" s="432">
        <v>576</v>
      </c>
      <c r="AA12" s="432">
        <v>7673</v>
      </c>
      <c r="AB12" s="432">
        <v>2932</v>
      </c>
    </row>
    <row r="13" spans="1:29" ht="12.75" customHeight="1" x14ac:dyDescent="0.15">
      <c r="A13" s="398"/>
      <c r="B13" s="328"/>
      <c r="C13" s="432"/>
      <c r="D13" s="432"/>
      <c r="E13" s="432"/>
      <c r="F13" s="432"/>
      <c r="G13" s="383"/>
      <c r="H13" s="432"/>
      <c r="I13" s="432"/>
      <c r="J13" s="383"/>
      <c r="K13" s="383"/>
      <c r="L13" s="383"/>
      <c r="M13" s="432"/>
      <c r="N13" s="432"/>
      <c r="O13" s="432"/>
      <c r="P13" s="432"/>
      <c r="Q13" s="432"/>
      <c r="R13" s="432"/>
      <c r="S13" s="432"/>
      <c r="T13" s="432"/>
      <c r="U13" s="432"/>
      <c r="V13" s="432"/>
      <c r="W13" s="432"/>
      <c r="X13" s="432"/>
      <c r="Y13" s="432"/>
      <c r="Z13" s="432"/>
      <c r="AA13" s="432"/>
      <c r="AB13" s="432"/>
    </row>
    <row r="14" spans="1:29" ht="12.75" customHeight="1" x14ac:dyDescent="0.15">
      <c r="A14" s="398" t="s">
        <v>428</v>
      </c>
      <c r="B14" s="328"/>
      <c r="C14" s="432">
        <v>75824</v>
      </c>
      <c r="D14" s="432">
        <v>60208</v>
      </c>
      <c r="E14" s="432">
        <v>5978</v>
      </c>
      <c r="F14" s="432">
        <v>1504</v>
      </c>
      <c r="G14" s="432">
        <v>5453</v>
      </c>
      <c r="H14" s="432">
        <v>1312</v>
      </c>
      <c r="I14" s="432">
        <v>67</v>
      </c>
      <c r="J14" s="383">
        <v>466</v>
      </c>
      <c r="K14" s="439">
        <v>62</v>
      </c>
      <c r="L14" s="383">
        <v>10</v>
      </c>
      <c r="M14" s="432">
        <v>3543</v>
      </c>
      <c r="N14" s="432">
        <v>8457</v>
      </c>
      <c r="O14" s="432">
        <v>278</v>
      </c>
      <c r="P14" s="432">
        <v>5822</v>
      </c>
      <c r="Q14" s="432">
        <v>2914</v>
      </c>
      <c r="R14" s="432">
        <v>11537</v>
      </c>
      <c r="S14" s="432">
        <v>2179</v>
      </c>
      <c r="T14" s="432">
        <v>2723</v>
      </c>
      <c r="U14" s="432">
        <v>5893</v>
      </c>
      <c r="V14" s="432">
        <v>4579</v>
      </c>
      <c r="W14" s="432">
        <v>2389</v>
      </c>
      <c r="X14" s="432">
        <v>5065</v>
      </c>
      <c r="Y14" s="432">
        <v>9732</v>
      </c>
      <c r="Z14" s="432">
        <v>274</v>
      </c>
      <c r="AA14" s="432">
        <v>5107</v>
      </c>
      <c r="AB14" s="432">
        <v>2457</v>
      </c>
    </row>
    <row r="15" spans="1:29" ht="12.75" customHeight="1" x14ac:dyDescent="0.15">
      <c r="A15" s="398" t="s">
        <v>429</v>
      </c>
      <c r="B15" s="328"/>
      <c r="C15" s="432">
        <v>198078</v>
      </c>
      <c r="D15" s="432">
        <v>166980</v>
      </c>
      <c r="E15" s="432">
        <v>10573</v>
      </c>
      <c r="F15" s="432">
        <v>2904</v>
      </c>
      <c r="G15" s="432">
        <v>10817</v>
      </c>
      <c r="H15" s="432">
        <v>3040</v>
      </c>
      <c r="I15" s="432">
        <v>137</v>
      </c>
      <c r="J15" s="432">
        <v>1957</v>
      </c>
      <c r="K15" s="383">
        <v>42</v>
      </c>
      <c r="L15" s="383">
        <v>15</v>
      </c>
      <c r="M15" s="432">
        <v>12214</v>
      </c>
      <c r="N15" s="432">
        <v>29513</v>
      </c>
      <c r="O15" s="432">
        <v>741</v>
      </c>
      <c r="P15" s="432">
        <v>11032</v>
      </c>
      <c r="Q15" s="432">
        <v>9204</v>
      </c>
      <c r="R15" s="432">
        <v>30393</v>
      </c>
      <c r="S15" s="432">
        <v>4798</v>
      </c>
      <c r="T15" s="432">
        <v>6124</v>
      </c>
      <c r="U15" s="432">
        <v>10553</v>
      </c>
      <c r="V15" s="432">
        <v>10984</v>
      </c>
      <c r="W15" s="432">
        <v>6917</v>
      </c>
      <c r="X15" s="432">
        <v>11391</v>
      </c>
      <c r="Y15" s="432">
        <v>25587</v>
      </c>
      <c r="Z15" s="432">
        <v>801</v>
      </c>
      <c r="AA15" s="432">
        <v>13421</v>
      </c>
      <c r="AB15" s="432">
        <v>5927</v>
      </c>
    </row>
    <row r="16" spans="1:29" ht="12.75" customHeight="1" x14ac:dyDescent="0.15">
      <c r="A16" s="398" t="s">
        <v>430</v>
      </c>
      <c r="B16" s="328"/>
      <c r="C16" s="432">
        <v>88058</v>
      </c>
      <c r="D16" s="432">
        <v>72126</v>
      </c>
      <c r="E16" s="432">
        <v>4867</v>
      </c>
      <c r="F16" s="432">
        <v>1480</v>
      </c>
      <c r="G16" s="432">
        <v>5306</v>
      </c>
      <c r="H16" s="432">
        <v>2121</v>
      </c>
      <c r="I16" s="432">
        <v>94</v>
      </c>
      <c r="J16" s="432">
        <v>2037</v>
      </c>
      <c r="K16" s="383">
        <v>55</v>
      </c>
      <c r="L16" s="383">
        <v>23</v>
      </c>
      <c r="M16" s="432">
        <v>5317</v>
      </c>
      <c r="N16" s="432">
        <v>14507</v>
      </c>
      <c r="O16" s="432">
        <v>416</v>
      </c>
      <c r="P16" s="432">
        <v>2417</v>
      </c>
      <c r="Q16" s="432">
        <v>5484</v>
      </c>
      <c r="R16" s="432">
        <v>13961</v>
      </c>
      <c r="S16" s="432">
        <v>1783</v>
      </c>
      <c r="T16" s="432">
        <v>1742</v>
      </c>
      <c r="U16" s="432">
        <v>3517</v>
      </c>
      <c r="V16" s="432">
        <v>6696</v>
      </c>
      <c r="W16" s="432">
        <v>3270</v>
      </c>
      <c r="X16" s="432">
        <v>3874</v>
      </c>
      <c r="Y16" s="432">
        <v>10685</v>
      </c>
      <c r="Z16" s="432">
        <v>598</v>
      </c>
      <c r="AA16" s="432">
        <v>6213</v>
      </c>
      <c r="AB16" s="432">
        <v>2394</v>
      </c>
    </row>
    <row r="17" spans="1:28" ht="12.75" customHeight="1" x14ac:dyDescent="0.15">
      <c r="A17" s="398" t="s">
        <v>431</v>
      </c>
      <c r="B17" s="328"/>
      <c r="C17" s="432">
        <v>105229</v>
      </c>
      <c r="D17" s="432">
        <v>88551</v>
      </c>
      <c r="E17" s="432">
        <v>5612</v>
      </c>
      <c r="F17" s="432">
        <v>1452</v>
      </c>
      <c r="G17" s="432">
        <v>5896</v>
      </c>
      <c r="H17" s="432">
        <v>1591</v>
      </c>
      <c r="I17" s="432">
        <v>82</v>
      </c>
      <c r="J17" s="432">
        <v>845</v>
      </c>
      <c r="K17" s="383">
        <v>9</v>
      </c>
      <c r="L17" s="383">
        <v>8</v>
      </c>
      <c r="M17" s="432">
        <v>6462</v>
      </c>
      <c r="N17" s="432">
        <v>15008</v>
      </c>
      <c r="O17" s="432">
        <v>395</v>
      </c>
      <c r="P17" s="432">
        <v>5125</v>
      </c>
      <c r="Q17" s="432">
        <v>5449</v>
      </c>
      <c r="R17" s="432">
        <v>17174</v>
      </c>
      <c r="S17" s="432">
        <v>2372</v>
      </c>
      <c r="T17" s="432">
        <v>2892</v>
      </c>
      <c r="U17" s="432">
        <v>5173</v>
      </c>
      <c r="V17" s="432">
        <v>5905</v>
      </c>
      <c r="W17" s="432">
        <v>4238</v>
      </c>
      <c r="X17" s="432">
        <v>5719</v>
      </c>
      <c r="Y17" s="432">
        <v>13678</v>
      </c>
      <c r="Z17" s="432">
        <v>399</v>
      </c>
      <c r="AA17" s="432">
        <v>7706</v>
      </c>
      <c r="AB17" s="432">
        <v>3297</v>
      </c>
    </row>
    <row r="18" spans="1:28" ht="12.75" customHeight="1" x14ac:dyDescent="0.15">
      <c r="A18" s="398" t="s">
        <v>432</v>
      </c>
      <c r="B18" s="328"/>
      <c r="C18" s="432">
        <v>24940</v>
      </c>
      <c r="D18" s="432">
        <v>20093</v>
      </c>
      <c r="E18" s="432">
        <v>1891</v>
      </c>
      <c r="F18" s="432">
        <v>537</v>
      </c>
      <c r="G18" s="432">
        <v>1700</v>
      </c>
      <c r="H18" s="383">
        <v>394</v>
      </c>
      <c r="I18" s="383">
        <v>18</v>
      </c>
      <c r="J18" s="383">
        <v>87</v>
      </c>
      <c r="K18" s="439">
        <v>20</v>
      </c>
      <c r="L18" s="383">
        <v>1</v>
      </c>
      <c r="M18" s="432">
        <v>1296</v>
      </c>
      <c r="N18" s="432">
        <v>2152</v>
      </c>
      <c r="O18" s="432">
        <v>97</v>
      </c>
      <c r="P18" s="432">
        <v>1725</v>
      </c>
      <c r="Q18" s="432">
        <v>1117</v>
      </c>
      <c r="R18" s="432">
        <v>4025</v>
      </c>
      <c r="S18" s="432">
        <v>671</v>
      </c>
      <c r="T18" s="432">
        <v>888</v>
      </c>
      <c r="U18" s="432">
        <v>1845</v>
      </c>
      <c r="V18" s="432">
        <v>1459</v>
      </c>
      <c r="W18" s="432">
        <v>925</v>
      </c>
      <c r="X18" s="432">
        <v>1740</v>
      </c>
      <c r="Y18" s="432">
        <v>3267</v>
      </c>
      <c r="Z18" s="432">
        <v>106</v>
      </c>
      <c r="AA18" s="432">
        <v>1898</v>
      </c>
      <c r="AB18" s="432">
        <v>933</v>
      </c>
    </row>
    <row r="19" spans="1:28" ht="12.75" customHeight="1" x14ac:dyDescent="0.15">
      <c r="A19" s="398"/>
      <c r="B19" s="328"/>
      <c r="C19" s="432"/>
      <c r="D19" s="432"/>
      <c r="E19" s="432"/>
      <c r="F19" s="432"/>
      <c r="G19" s="432"/>
      <c r="H19" s="432"/>
      <c r="I19" s="432"/>
      <c r="J19" s="432"/>
      <c r="K19" s="383"/>
      <c r="L19" s="383"/>
      <c r="M19" s="432"/>
      <c r="N19" s="432"/>
      <c r="O19" s="432"/>
      <c r="P19" s="432"/>
      <c r="Q19" s="432"/>
      <c r="R19" s="432"/>
      <c r="S19" s="432"/>
      <c r="T19" s="432"/>
      <c r="U19" s="432"/>
      <c r="V19" s="432"/>
      <c r="W19" s="432"/>
      <c r="X19" s="432"/>
      <c r="Y19" s="432"/>
      <c r="Z19" s="432"/>
      <c r="AA19" s="432"/>
      <c r="AB19" s="432"/>
    </row>
    <row r="20" spans="1:28" ht="12.75" customHeight="1" x14ac:dyDescent="0.15">
      <c r="A20" s="398" t="s">
        <v>433</v>
      </c>
      <c r="B20" s="328"/>
      <c r="C20" s="432">
        <v>19391</v>
      </c>
      <c r="D20" s="432">
        <v>13973</v>
      </c>
      <c r="E20" s="432">
        <v>1106</v>
      </c>
      <c r="F20" s="432">
        <v>633</v>
      </c>
      <c r="G20" s="432">
        <v>1672</v>
      </c>
      <c r="H20" s="432">
        <v>1533</v>
      </c>
      <c r="I20" s="432">
        <v>10</v>
      </c>
      <c r="J20" s="432">
        <v>1833</v>
      </c>
      <c r="K20" s="439">
        <v>261</v>
      </c>
      <c r="L20" s="439" t="s">
        <v>434</v>
      </c>
      <c r="M20" s="432">
        <v>1465</v>
      </c>
      <c r="N20" s="432">
        <v>1549</v>
      </c>
      <c r="O20" s="432">
        <v>74</v>
      </c>
      <c r="P20" s="432">
        <v>392</v>
      </c>
      <c r="Q20" s="432">
        <v>1129</v>
      </c>
      <c r="R20" s="432">
        <v>3021</v>
      </c>
      <c r="S20" s="432">
        <v>278</v>
      </c>
      <c r="T20" s="432">
        <v>327</v>
      </c>
      <c r="U20" s="432">
        <v>557</v>
      </c>
      <c r="V20" s="432">
        <v>1357</v>
      </c>
      <c r="W20" s="432">
        <v>753</v>
      </c>
      <c r="X20" s="432">
        <v>696</v>
      </c>
      <c r="Y20" s="432">
        <v>2660</v>
      </c>
      <c r="Z20" s="432">
        <v>226</v>
      </c>
      <c r="AA20" s="432">
        <v>1427</v>
      </c>
      <c r="AB20" s="432">
        <v>650</v>
      </c>
    </row>
    <row r="21" spans="1:28" ht="12.75" customHeight="1" x14ac:dyDescent="0.15">
      <c r="A21" s="398" t="s">
        <v>435</v>
      </c>
      <c r="B21" s="328"/>
      <c r="C21" s="432">
        <v>71612</v>
      </c>
      <c r="D21" s="432">
        <v>61355</v>
      </c>
      <c r="E21" s="432">
        <v>3061</v>
      </c>
      <c r="F21" s="432">
        <v>903</v>
      </c>
      <c r="G21" s="432">
        <v>3730</v>
      </c>
      <c r="H21" s="432">
        <v>1316</v>
      </c>
      <c r="I21" s="432">
        <v>73</v>
      </c>
      <c r="J21" s="432">
        <v>1266</v>
      </c>
      <c r="K21" s="383">
        <v>3</v>
      </c>
      <c r="L21" s="383">
        <v>7</v>
      </c>
      <c r="M21" s="432">
        <v>4059</v>
      </c>
      <c r="N21" s="432">
        <v>14853</v>
      </c>
      <c r="O21" s="432">
        <v>255</v>
      </c>
      <c r="P21" s="432">
        <v>2211</v>
      </c>
      <c r="Q21" s="432">
        <v>4685</v>
      </c>
      <c r="R21" s="432">
        <v>10594</v>
      </c>
      <c r="S21" s="432">
        <v>1090</v>
      </c>
      <c r="T21" s="432">
        <v>1361</v>
      </c>
      <c r="U21" s="432">
        <v>2592</v>
      </c>
      <c r="V21" s="432">
        <v>3642</v>
      </c>
      <c r="W21" s="432">
        <v>2735</v>
      </c>
      <c r="X21" s="432">
        <v>3509</v>
      </c>
      <c r="Y21" s="432">
        <v>9214</v>
      </c>
      <c r="Z21" s="432">
        <v>436</v>
      </c>
      <c r="AA21" s="432">
        <v>4937</v>
      </c>
      <c r="AB21" s="432">
        <v>2028</v>
      </c>
    </row>
    <row r="22" spans="1:28" ht="12.75" customHeight="1" x14ac:dyDescent="0.15">
      <c r="A22" s="398" t="s">
        <v>436</v>
      </c>
      <c r="B22" s="328"/>
      <c r="C22" s="432">
        <v>102229</v>
      </c>
      <c r="D22" s="432">
        <v>87006</v>
      </c>
      <c r="E22" s="432">
        <v>5208</v>
      </c>
      <c r="F22" s="432">
        <v>1328</v>
      </c>
      <c r="G22" s="432">
        <v>5244</v>
      </c>
      <c r="H22" s="432">
        <v>1519</v>
      </c>
      <c r="I22" s="432">
        <v>113</v>
      </c>
      <c r="J22" s="432">
        <v>1222</v>
      </c>
      <c r="K22" s="383">
        <v>8</v>
      </c>
      <c r="L22" s="383">
        <v>12</v>
      </c>
      <c r="M22" s="432">
        <v>6606</v>
      </c>
      <c r="N22" s="432">
        <v>19036</v>
      </c>
      <c r="O22" s="432">
        <v>275</v>
      </c>
      <c r="P22" s="432">
        <v>2861</v>
      </c>
      <c r="Q22" s="432">
        <v>9972</v>
      </c>
      <c r="R22" s="432">
        <v>14468</v>
      </c>
      <c r="S22" s="432">
        <v>1314</v>
      </c>
      <c r="T22" s="432">
        <v>2536</v>
      </c>
      <c r="U22" s="432">
        <v>5906</v>
      </c>
      <c r="V22" s="432">
        <v>5180</v>
      </c>
      <c r="W22" s="432">
        <v>3584</v>
      </c>
      <c r="X22" s="432">
        <v>4565</v>
      </c>
      <c r="Y22" s="432">
        <v>11405</v>
      </c>
      <c r="Z22" s="432">
        <v>592</v>
      </c>
      <c r="AA22" s="432">
        <v>7343</v>
      </c>
      <c r="AB22" s="432">
        <v>2210</v>
      </c>
    </row>
    <row r="23" spans="1:28" ht="12.75" customHeight="1" x14ac:dyDescent="0.15">
      <c r="A23" s="398" t="s">
        <v>437</v>
      </c>
      <c r="B23" s="328"/>
      <c r="C23" s="432">
        <v>100085</v>
      </c>
      <c r="D23" s="432">
        <v>85826</v>
      </c>
      <c r="E23" s="432">
        <v>4768</v>
      </c>
      <c r="F23" s="432">
        <v>1157</v>
      </c>
      <c r="G23" s="432">
        <v>4900</v>
      </c>
      <c r="H23" s="432">
        <v>1190</v>
      </c>
      <c r="I23" s="432">
        <v>65</v>
      </c>
      <c r="J23" s="383">
        <v>457</v>
      </c>
      <c r="K23" s="383">
        <v>5</v>
      </c>
      <c r="L23" s="383">
        <v>4</v>
      </c>
      <c r="M23" s="432">
        <v>7071</v>
      </c>
      <c r="N23" s="432">
        <v>13610</v>
      </c>
      <c r="O23" s="432">
        <v>315</v>
      </c>
      <c r="P23" s="432">
        <v>5864</v>
      </c>
      <c r="Q23" s="432">
        <v>6028</v>
      </c>
      <c r="R23" s="432">
        <v>16532</v>
      </c>
      <c r="S23" s="432">
        <v>2166</v>
      </c>
      <c r="T23" s="432">
        <v>3283</v>
      </c>
      <c r="U23" s="432">
        <v>4311</v>
      </c>
      <c r="V23" s="432">
        <v>5246</v>
      </c>
      <c r="W23" s="432">
        <v>3457</v>
      </c>
      <c r="X23" s="432">
        <v>4690</v>
      </c>
      <c r="Y23" s="432">
        <v>12486</v>
      </c>
      <c r="Z23" s="432">
        <v>382</v>
      </c>
      <c r="AA23" s="432">
        <v>7724</v>
      </c>
      <c r="AB23" s="432">
        <v>3122</v>
      </c>
    </row>
    <row r="24" spans="1:28" ht="12.75" customHeight="1" x14ac:dyDescent="0.15">
      <c r="A24" s="398" t="s">
        <v>438</v>
      </c>
      <c r="B24" s="328"/>
      <c r="C24" s="432">
        <v>46751</v>
      </c>
      <c r="D24" s="432">
        <v>39781</v>
      </c>
      <c r="E24" s="432">
        <v>2028</v>
      </c>
      <c r="F24" s="432">
        <v>591</v>
      </c>
      <c r="G24" s="432">
        <v>2460</v>
      </c>
      <c r="H24" s="432">
        <v>933</v>
      </c>
      <c r="I24" s="432">
        <v>60</v>
      </c>
      <c r="J24" s="432">
        <v>1022</v>
      </c>
      <c r="K24" s="383">
        <v>3</v>
      </c>
      <c r="L24" s="383">
        <v>6</v>
      </c>
      <c r="M24" s="432">
        <v>2551</v>
      </c>
      <c r="N24" s="432">
        <v>8715</v>
      </c>
      <c r="O24" s="432">
        <v>138</v>
      </c>
      <c r="P24" s="432">
        <v>1351</v>
      </c>
      <c r="Q24" s="432">
        <v>3621</v>
      </c>
      <c r="R24" s="432">
        <v>6578</v>
      </c>
      <c r="S24" s="432">
        <v>625</v>
      </c>
      <c r="T24" s="432">
        <v>916</v>
      </c>
      <c r="U24" s="432">
        <v>2963</v>
      </c>
      <c r="V24" s="432">
        <v>2144</v>
      </c>
      <c r="W24" s="432">
        <v>1360</v>
      </c>
      <c r="X24" s="432">
        <v>2384</v>
      </c>
      <c r="Y24" s="432">
        <v>6347</v>
      </c>
      <c r="Z24" s="432">
        <v>299</v>
      </c>
      <c r="AA24" s="432">
        <v>3096</v>
      </c>
      <c r="AB24" s="432">
        <v>1103</v>
      </c>
    </row>
    <row r="25" spans="1:28" ht="12.75" customHeight="1" x14ac:dyDescent="0.15">
      <c r="A25" s="398"/>
      <c r="B25" s="328"/>
      <c r="C25" s="432"/>
      <c r="D25" s="432"/>
      <c r="E25" s="432"/>
      <c r="F25" s="432"/>
      <c r="G25" s="432"/>
      <c r="H25" s="432"/>
      <c r="I25" s="432"/>
      <c r="J25" s="432"/>
      <c r="K25" s="383"/>
      <c r="L25" s="383"/>
      <c r="M25" s="432"/>
      <c r="N25" s="432"/>
      <c r="O25" s="432"/>
      <c r="P25" s="432"/>
      <c r="Q25" s="432"/>
      <c r="R25" s="432"/>
      <c r="S25" s="432"/>
      <c r="T25" s="432"/>
      <c r="U25" s="432"/>
      <c r="V25" s="432"/>
      <c r="W25" s="432"/>
      <c r="X25" s="432"/>
      <c r="Y25" s="432"/>
      <c r="Z25" s="432"/>
      <c r="AA25" s="432"/>
      <c r="AB25" s="432"/>
    </row>
    <row r="26" spans="1:28" ht="12.75" customHeight="1" x14ac:dyDescent="0.15">
      <c r="A26" s="398" t="s">
        <v>439</v>
      </c>
      <c r="B26" s="328"/>
      <c r="C26" s="432">
        <v>61753</v>
      </c>
      <c r="D26" s="432">
        <v>53845</v>
      </c>
      <c r="E26" s="432">
        <v>2597</v>
      </c>
      <c r="F26" s="432">
        <v>660</v>
      </c>
      <c r="G26" s="432">
        <v>2739</v>
      </c>
      <c r="H26" s="432">
        <v>858</v>
      </c>
      <c r="I26" s="432">
        <v>48</v>
      </c>
      <c r="J26" s="432">
        <v>684</v>
      </c>
      <c r="K26" s="439">
        <v>1</v>
      </c>
      <c r="L26" s="383">
        <v>6</v>
      </c>
      <c r="M26" s="432">
        <v>3546</v>
      </c>
      <c r="N26" s="432">
        <v>12006</v>
      </c>
      <c r="O26" s="432">
        <v>208</v>
      </c>
      <c r="P26" s="432">
        <v>3007</v>
      </c>
      <c r="Q26" s="432">
        <v>4415</v>
      </c>
      <c r="R26" s="432">
        <v>8558</v>
      </c>
      <c r="S26" s="432">
        <v>1228</v>
      </c>
      <c r="T26" s="432">
        <v>1568</v>
      </c>
      <c r="U26" s="432">
        <v>2514</v>
      </c>
      <c r="V26" s="432">
        <v>3185</v>
      </c>
      <c r="W26" s="432">
        <v>1796</v>
      </c>
      <c r="X26" s="432">
        <v>3042</v>
      </c>
      <c r="Y26" s="432">
        <v>7258</v>
      </c>
      <c r="Z26" s="432">
        <v>364</v>
      </c>
      <c r="AA26" s="432">
        <v>4365</v>
      </c>
      <c r="AB26" s="432">
        <v>2166</v>
      </c>
    </row>
    <row r="27" spans="1:28" ht="12.75" customHeight="1" x14ac:dyDescent="0.15">
      <c r="A27" s="398" t="s">
        <v>440</v>
      </c>
      <c r="B27" s="328"/>
      <c r="C27" s="432">
        <v>56009</v>
      </c>
      <c r="D27" s="432">
        <v>48291</v>
      </c>
      <c r="E27" s="432">
        <v>2328</v>
      </c>
      <c r="F27" s="432">
        <v>625</v>
      </c>
      <c r="G27" s="432">
        <v>2939</v>
      </c>
      <c r="H27" s="432">
        <v>653</v>
      </c>
      <c r="I27" s="432">
        <v>48</v>
      </c>
      <c r="J27" s="383">
        <v>299</v>
      </c>
      <c r="K27" s="383">
        <v>5</v>
      </c>
      <c r="L27" s="383">
        <v>1</v>
      </c>
      <c r="M27" s="432">
        <v>3908</v>
      </c>
      <c r="N27" s="432">
        <v>8268</v>
      </c>
      <c r="O27" s="432">
        <v>139</v>
      </c>
      <c r="P27" s="432">
        <v>2585</v>
      </c>
      <c r="Q27" s="432">
        <v>4532</v>
      </c>
      <c r="R27" s="432">
        <v>8911</v>
      </c>
      <c r="S27" s="432">
        <v>1021</v>
      </c>
      <c r="T27" s="432">
        <v>1456</v>
      </c>
      <c r="U27" s="432">
        <v>2509</v>
      </c>
      <c r="V27" s="432">
        <v>2771</v>
      </c>
      <c r="W27" s="432">
        <v>1981</v>
      </c>
      <c r="X27" s="432">
        <v>2458</v>
      </c>
      <c r="Y27" s="432">
        <v>6766</v>
      </c>
      <c r="Z27" s="432">
        <v>206</v>
      </c>
      <c r="AA27" s="432">
        <v>4617</v>
      </c>
      <c r="AB27" s="432">
        <v>1783</v>
      </c>
    </row>
    <row r="28" spans="1:28" ht="12.75" customHeight="1" x14ac:dyDescent="0.15">
      <c r="A28" s="398" t="s">
        <v>441</v>
      </c>
      <c r="B28" s="328"/>
      <c r="C28" s="432">
        <v>19326</v>
      </c>
      <c r="D28" s="432">
        <v>16429</v>
      </c>
      <c r="E28" s="432">
        <v>890</v>
      </c>
      <c r="F28" s="383">
        <v>271</v>
      </c>
      <c r="G28" s="432">
        <v>1199</v>
      </c>
      <c r="H28" s="383">
        <v>426</v>
      </c>
      <c r="I28" s="383">
        <v>17</v>
      </c>
      <c r="J28" s="383">
        <v>526</v>
      </c>
      <c r="K28" s="383">
        <v>4</v>
      </c>
      <c r="L28" s="383">
        <v>10</v>
      </c>
      <c r="M28" s="432">
        <v>1515</v>
      </c>
      <c r="N28" s="432">
        <v>4271</v>
      </c>
      <c r="O28" s="432">
        <v>84</v>
      </c>
      <c r="P28" s="432">
        <v>398</v>
      </c>
      <c r="Q28" s="432">
        <v>1367</v>
      </c>
      <c r="R28" s="432">
        <v>2578</v>
      </c>
      <c r="S28" s="432">
        <v>329</v>
      </c>
      <c r="T28" s="432">
        <v>315</v>
      </c>
      <c r="U28" s="432">
        <v>601</v>
      </c>
      <c r="V28" s="432">
        <v>1073</v>
      </c>
      <c r="W28" s="432">
        <v>648</v>
      </c>
      <c r="X28" s="432">
        <v>792</v>
      </c>
      <c r="Y28" s="432">
        <v>2407</v>
      </c>
      <c r="Z28" s="432">
        <v>130</v>
      </c>
      <c r="AA28" s="432">
        <v>1291</v>
      </c>
      <c r="AB28" s="432">
        <v>627</v>
      </c>
    </row>
    <row r="29" spans="1:28" ht="12.75" customHeight="1" x14ac:dyDescent="0.15">
      <c r="A29" s="398" t="s">
        <v>442</v>
      </c>
      <c r="B29" s="328"/>
      <c r="C29" s="432">
        <v>36070</v>
      </c>
      <c r="D29" s="432">
        <v>30451</v>
      </c>
      <c r="E29" s="432">
        <v>1694</v>
      </c>
      <c r="F29" s="432">
        <v>464</v>
      </c>
      <c r="G29" s="432">
        <v>1994</v>
      </c>
      <c r="H29" s="432">
        <v>592</v>
      </c>
      <c r="I29" s="432">
        <v>33</v>
      </c>
      <c r="J29" s="383">
        <v>413</v>
      </c>
      <c r="K29" s="439" t="s">
        <v>434</v>
      </c>
      <c r="L29" s="439" t="s">
        <v>434</v>
      </c>
      <c r="M29" s="432">
        <v>3173</v>
      </c>
      <c r="N29" s="432">
        <v>7087</v>
      </c>
      <c r="O29" s="432">
        <v>63</v>
      </c>
      <c r="P29" s="432">
        <v>956</v>
      </c>
      <c r="Q29" s="432">
        <v>3225</v>
      </c>
      <c r="R29" s="432">
        <v>5180</v>
      </c>
      <c r="S29" s="432">
        <v>410</v>
      </c>
      <c r="T29" s="432">
        <v>775</v>
      </c>
      <c r="U29" s="432">
        <v>982</v>
      </c>
      <c r="V29" s="432">
        <v>1884</v>
      </c>
      <c r="W29" s="432">
        <v>1228</v>
      </c>
      <c r="X29" s="432">
        <v>1226</v>
      </c>
      <c r="Y29" s="432">
        <v>3659</v>
      </c>
      <c r="Z29" s="432">
        <v>221</v>
      </c>
      <c r="AA29" s="432">
        <v>2838</v>
      </c>
      <c r="AB29" s="432">
        <v>1441</v>
      </c>
    </row>
    <row r="30" spans="1:28" ht="12.75" customHeight="1" x14ac:dyDescent="0.15">
      <c r="A30" s="398"/>
      <c r="B30" s="328"/>
      <c r="C30" s="432"/>
      <c r="D30" s="432"/>
      <c r="E30" s="432"/>
      <c r="F30" s="432"/>
      <c r="G30" s="432"/>
      <c r="H30" s="432"/>
      <c r="I30" s="432"/>
      <c r="J30" s="383"/>
      <c r="K30" s="439"/>
      <c r="L30" s="383"/>
      <c r="M30" s="432"/>
      <c r="N30" s="432"/>
      <c r="O30" s="432"/>
      <c r="P30" s="432"/>
      <c r="Q30" s="432"/>
      <c r="R30" s="432"/>
      <c r="S30" s="432"/>
      <c r="T30" s="432"/>
      <c r="U30" s="432"/>
      <c r="V30" s="432"/>
      <c r="W30" s="432"/>
      <c r="X30" s="432"/>
      <c r="Y30" s="432"/>
      <c r="Z30" s="432"/>
      <c r="AA30" s="432"/>
      <c r="AB30" s="432"/>
    </row>
    <row r="31" spans="1:28" ht="12.75" customHeight="1" x14ac:dyDescent="0.15">
      <c r="A31" s="398" t="s">
        <v>443</v>
      </c>
      <c r="B31" s="328"/>
      <c r="C31" s="432">
        <v>13996</v>
      </c>
      <c r="D31" s="432">
        <v>10421</v>
      </c>
      <c r="E31" s="432">
        <v>1377</v>
      </c>
      <c r="F31" s="383">
        <v>357</v>
      </c>
      <c r="G31" s="432">
        <v>1289</v>
      </c>
      <c r="H31" s="383">
        <v>317</v>
      </c>
      <c r="I31" s="383">
        <v>7</v>
      </c>
      <c r="J31" s="383">
        <v>113</v>
      </c>
      <c r="K31" s="383">
        <v>33</v>
      </c>
      <c r="L31" s="383">
        <v>5</v>
      </c>
      <c r="M31" s="432">
        <v>845</v>
      </c>
      <c r="N31" s="432">
        <v>1085</v>
      </c>
      <c r="O31" s="432">
        <v>37</v>
      </c>
      <c r="P31" s="432">
        <v>834</v>
      </c>
      <c r="Q31" s="432">
        <v>589</v>
      </c>
      <c r="R31" s="432">
        <v>2256</v>
      </c>
      <c r="S31" s="432">
        <v>333</v>
      </c>
      <c r="T31" s="432">
        <v>428</v>
      </c>
      <c r="U31" s="432">
        <v>1070</v>
      </c>
      <c r="V31" s="432">
        <v>923</v>
      </c>
      <c r="W31" s="432">
        <v>507</v>
      </c>
      <c r="X31" s="432">
        <v>947</v>
      </c>
      <c r="Y31" s="432">
        <v>1877</v>
      </c>
      <c r="Z31" s="432">
        <v>82</v>
      </c>
      <c r="AA31" s="432">
        <v>1068</v>
      </c>
      <c r="AB31" s="432">
        <v>550</v>
      </c>
    </row>
    <row r="32" spans="1:28" ht="12.75" customHeight="1" x14ac:dyDescent="0.15">
      <c r="A32" s="398" t="s">
        <v>444</v>
      </c>
      <c r="B32" s="328"/>
      <c r="C32" s="432">
        <v>23151</v>
      </c>
      <c r="D32" s="432">
        <v>19556</v>
      </c>
      <c r="E32" s="432">
        <v>1053</v>
      </c>
      <c r="F32" s="383">
        <v>298</v>
      </c>
      <c r="G32" s="432">
        <v>1293</v>
      </c>
      <c r="H32" s="383">
        <v>444</v>
      </c>
      <c r="I32" s="383">
        <v>21</v>
      </c>
      <c r="J32" s="383">
        <v>426</v>
      </c>
      <c r="K32" s="439" t="s">
        <v>434</v>
      </c>
      <c r="L32" s="439">
        <v>1</v>
      </c>
      <c r="M32" s="432">
        <v>1946</v>
      </c>
      <c r="N32" s="432">
        <v>5346</v>
      </c>
      <c r="O32" s="432">
        <v>67</v>
      </c>
      <c r="P32" s="432">
        <v>473</v>
      </c>
      <c r="Q32" s="432">
        <v>2117</v>
      </c>
      <c r="R32" s="432">
        <v>3264</v>
      </c>
      <c r="S32" s="432">
        <v>246</v>
      </c>
      <c r="T32" s="432">
        <v>440</v>
      </c>
      <c r="U32" s="432">
        <v>584</v>
      </c>
      <c r="V32" s="432">
        <v>1066</v>
      </c>
      <c r="W32" s="432">
        <v>868</v>
      </c>
      <c r="X32" s="432">
        <v>759</v>
      </c>
      <c r="Y32" s="432">
        <v>2473</v>
      </c>
      <c r="Z32" s="432">
        <v>124</v>
      </c>
      <c r="AA32" s="432">
        <v>1614</v>
      </c>
      <c r="AB32" s="432">
        <v>531</v>
      </c>
    </row>
    <row r="33" spans="1:28" ht="12.75" customHeight="1" x14ac:dyDescent="0.15">
      <c r="A33" s="398" t="s">
        <v>445</v>
      </c>
      <c r="B33" s="328"/>
      <c r="C33" s="432">
        <v>14330</v>
      </c>
      <c r="D33" s="432">
        <v>11404</v>
      </c>
      <c r="E33" s="432">
        <v>1053</v>
      </c>
      <c r="F33" s="383">
        <v>242</v>
      </c>
      <c r="G33" s="432">
        <v>1026</v>
      </c>
      <c r="H33" s="383">
        <v>315</v>
      </c>
      <c r="I33" s="383">
        <v>16</v>
      </c>
      <c r="J33" s="383">
        <v>280</v>
      </c>
      <c r="K33" s="439">
        <v>17</v>
      </c>
      <c r="L33" s="383">
        <v>2</v>
      </c>
      <c r="M33" s="432">
        <v>779</v>
      </c>
      <c r="N33" s="432">
        <v>1908</v>
      </c>
      <c r="O33" s="432">
        <v>74</v>
      </c>
      <c r="P33" s="432">
        <v>624</v>
      </c>
      <c r="Q33" s="432">
        <v>680</v>
      </c>
      <c r="R33" s="432">
        <v>2267</v>
      </c>
      <c r="S33" s="432">
        <v>287</v>
      </c>
      <c r="T33" s="432">
        <v>403</v>
      </c>
      <c r="U33" s="432">
        <v>757</v>
      </c>
      <c r="V33" s="432">
        <v>789</v>
      </c>
      <c r="W33" s="432">
        <v>506</v>
      </c>
      <c r="X33" s="432">
        <v>902</v>
      </c>
      <c r="Y33" s="432">
        <v>1826</v>
      </c>
      <c r="Z33" s="432">
        <v>70</v>
      </c>
      <c r="AA33" s="432">
        <v>1079</v>
      </c>
      <c r="AB33" s="432">
        <v>574</v>
      </c>
    </row>
    <row r="34" spans="1:28" ht="12.75" customHeight="1" x14ac:dyDescent="0.15">
      <c r="A34" s="398" t="s">
        <v>446</v>
      </c>
      <c r="B34" s="328"/>
      <c r="C34" s="432">
        <v>12349</v>
      </c>
      <c r="D34" s="432">
        <v>10374</v>
      </c>
      <c r="E34" s="432">
        <v>630</v>
      </c>
      <c r="F34" s="383">
        <v>190</v>
      </c>
      <c r="G34" s="383">
        <v>793</v>
      </c>
      <c r="H34" s="383">
        <v>218</v>
      </c>
      <c r="I34" s="383">
        <v>9</v>
      </c>
      <c r="J34" s="383">
        <v>194</v>
      </c>
      <c r="K34" s="439">
        <v>9</v>
      </c>
      <c r="L34" s="383">
        <v>1</v>
      </c>
      <c r="M34" s="432">
        <v>603</v>
      </c>
      <c r="N34" s="432">
        <v>1877</v>
      </c>
      <c r="O34" s="432">
        <v>66</v>
      </c>
      <c r="P34" s="432">
        <v>566</v>
      </c>
      <c r="Q34" s="432">
        <v>687</v>
      </c>
      <c r="R34" s="432">
        <v>1994</v>
      </c>
      <c r="S34" s="432">
        <v>256</v>
      </c>
      <c r="T34" s="432">
        <v>298</v>
      </c>
      <c r="U34" s="432">
        <v>577</v>
      </c>
      <c r="V34" s="432">
        <v>624</v>
      </c>
      <c r="W34" s="432">
        <v>488</v>
      </c>
      <c r="X34" s="432">
        <v>778</v>
      </c>
      <c r="Y34" s="432">
        <v>1691</v>
      </c>
      <c r="Z34" s="432">
        <v>74</v>
      </c>
      <c r="AA34" s="432">
        <v>862</v>
      </c>
      <c r="AB34" s="432">
        <v>443</v>
      </c>
    </row>
    <row r="35" spans="1:28" ht="12.75" customHeight="1" x14ac:dyDescent="0.15">
      <c r="A35" s="398" t="s">
        <v>447</v>
      </c>
      <c r="B35" s="328"/>
      <c r="C35" s="432">
        <v>4497</v>
      </c>
      <c r="D35" s="432">
        <v>3536</v>
      </c>
      <c r="E35" s="383">
        <v>265</v>
      </c>
      <c r="F35" s="383">
        <v>70</v>
      </c>
      <c r="G35" s="383">
        <v>382</v>
      </c>
      <c r="H35" s="383">
        <v>185</v>
      </c>
      <c r="I35" s="383">
        <v>3</v>
      </c>
      <c r="J35" s="383">
        <v>336</v>
      </c>
      <c r="K35" s="439" t="s">
        <v>434</v>
      </c>
      <c r="L35" s="383">
        <v>5</v>
      </c>
      <c r="M35" s="383">
        <v>362</v>
      </c>
      <c r="N35" s="432">
        <v>904</v>
      </c>
      <c r="O35" s="432">
        <v>16</v>
      </c>
      <c r="P35" s="432">
        <v>122</v>
      </c>
      <c r="Q35" s="432">
        <v>310</v>
      </c>
      <c r="R35" s="432">
        <v>579</v>
      </c>
      <c r="S35" s="432">
        <v>57</v>
      </c>
      <c r="T35" s="432">
        <v>63</v>
      </c>
      <c r="U35" s="432">
        <v>89</v>
      </c>
      <c r="V35" s="432">
        <v>203</v>
      </c>
      <c r="W35" s="432">
        <v>169</v>
      </c>
      <c r="X35" s="432">
        <v>181</v>
      </c>
      <c r="Y35" s="432">
        <v>490</v>
      </c>
      <c r="Z35" s="432">
        <v>26</v>
      </c>
      <c r="AA35" s="432">
        <v>331</v>
      </c>
      <c r="AB35" s="432">
        <v>144</v>
      </c>
    </row>
    <row r="36" spans="1:28" ht="12.75" customHeight="1" x14ac:dyDescent="0.15">
      <c r="A36" s="398"/>
      <c r="B36" s="328"/>
      <c r="C36" s="432"/>
      <c r="D36" s="432"/>
      <c r="E36" s="383"/>
      <c r="F36" s="383"/>
      <c r="G36" s="383"/>
      <c r="H36" s="383"/>
      <c r="I36" s="383"/>
      <c r="J36" s="383"/>
      <c r="K36" s="383"/>
      <c r="L36" s="383"/>
      <c r="M36" s="383"/>
      <c r="N36" s="432"/>
      <c r="O36" s="432"/>
      <c r="P36" s="432"/>
      <c r="Q36" s="432"/>
      <c r="R36" s="432"/>
      <c r="S36" s="432"/>
      <c r="T36" s="432"/>
      <c r="U36" s="432"/>
      <c r="V36" s="432"/>
      <c r="W36" s="432"/>
      <c r="X36" s="432"/>
      <c r="Y36" s="432"/>
      <c r="Z36" s="432"/>
      <c r="AA36" s="432"/>
      <c r="AB36" s="432"/>
    </row>
    <row r="37" spans="1:28" ht="12.75" customHeight="1" x14ac:dyDescent="0.15">
      <c r="A37" s="398" t="s">
        <v>448</v>
      </c>
      <c r="B37" s="328"/>
      <c r="C37" s="432">
        <v>8298</v>
      </c>
      <c r="D37" s="432">
        <v>6939</v>
      </c>
      <c r="E37" s="383">
        <v>408</v>
      </c>
      <c r="F37" s="383">
        <v>170</v>
      </c>
      <c r="G37" s="383">
        <v>491</v>
      </c>
      <c r="H37" s="383">
        <v>211</v>
      </c>
      <c r="I37" s="383">
        <v>6</v>
      </c>
      <c r="J37" s="383">
        <v>286</v>
      </c>
      <c r="K37" s="439">
        <v>1</v>
      </c>
      <c r="L37" s="383">
        <v>4</v>
      </c>
      <c r="M37" s="383">
        <v>667</v>
      </c>
      <c r="N37" s="432">
        <v>1543</v>
      </c>
      <c r="O37" s="432">
        <v>26</v>
      </c>
      <c r="P37" s="432">
        <v>208</v>
      </c>
      <c r="Q37" s="432">
        <v>655</v>
      </c>
      <c r="R37" s="432">
        <v>1278</v>
      </c>
      <c r="S37" s="432">
        <v>133</v>
      </c>
      <c r="T37" s="432">
        <v>147</v>
      </c>
      <c r="U37" s="432">
        <v>228</v>
      </c>
      <c r="V37" s="432">
        <v>514</v>
      </c>
      <c r="W37" s="432">
        <v>270</v>
      </c>
      <c r="X37" s="432">
        <v>320</v>
      </c>
      <c r="Y37" s="432">
        <v>987</v>
      </c>
      <c r="Z37" s="432">
        <v>66</v>
      </c>
      <c r="AA37" s="432">
        <v>557</v>
      </c>
      <c r="AB37" s="432">
        <v>262</v>
      </c>
    </row>
    <row r="38" spans="1:28" ht="12.75" customHeight="1" x14ac:dyDescent="0.15">
      <c r="A38" s="398" t="s">
        <v>449</v>
      </c>
      <c r="B38" s="328"/>
      <c r="C38" s="432">
        <v>5322</v>
      </c>
      <c r="D38" s="432">
        <v>4332</v>
      </c>
      <c r="E38" s="383">
        <v>250</v>
      </c>
      <c r="F38" s="383">
        <v>90</v>
      </c>
      <c r="G38" s="383">
        <v>369</v>
      </c>
      <c r="H38" s="383">
        <v>134</v>
      </c>
      <c r="I38" s="439" t="s">
        <v>434</v>
      </c>
      <c r="J38" s="383">
        <v>131</v>
      </c>
      <c r="K38" s="439" t="s">
        <v>434</v>
      </c>
      <c r="L38" s="383">
        <v>2</v>
      </c>
      <c r="M38" s="383">
        <v>342</v>
      </c>
      <c r="N38" s="432">
        <v>913</v>
      </c>
      <c r="O38" s="432">
        <v>49</v>
      </c>
      <c r="P38" s="432">
        <v>135</v>
      </c>
      <c r="Q38" s="432">
        <v>363</v>
      </c>
      <c r="R38" s="432">
        <v>662</v>
      </c>
      <c r="S38" s="432">
        <v>93</v>
      </c>
      <c r="T38" s="432">
        <v>96</v>
      </c>
      <c r="U38" s="432">
        <v>188</v>
      </c>
      <c r="V38" s="432">
        <v>294</v>
      </c>
      <c r="W38" s="432">
        <v>232</v>
      </c>
      <c r="X38" s="432">
        <v>283</v>
      </c>
      <c r="Y38" s="432">
        <v>634</v>
      </c>
      <c r="Z38" s="432">
        <v>42</v>
      </c>
      <c r="AA38" s="432">
        <v>384</v>
      </c>
      <c r="AB38" s="432">
        <v>223</v>
      </c>
    </row>
    <row r="39" spans="1:28" ht="12.75" customHeight="1" x14ac:dyDescent="0.15">
      <c r="A39" s="398" t="s">
        <v>450</v>
      </c>
      <c r="B39" s="328"/>
      <c r="C39" s="432">
        <v>4903</v>
      </c>
      <c r="D39" s="432">
        <v>3941</v>
      </c>
      <c r="E39" s="383">
        <v>262</v>
      </c>
      <c r="F39" s="383">
        <v>95</v>
      </c>
      <c r="G39" s="383">
        <v>376</v>
      </c>
      <c r="H39" s="383">
        <v>167</v>
      </c>
      <c r="I39" s="383">
        <v>4</v>
      </c>
      <c r="J39" s="383">
        <v>290</v>
      </c>
      <c r="K39" s="440">
        <v>3</v>
      </c>
      <c r="L39" s="383">
        <v>13</v>
      </c>
      <c r="M39" s="383">
        <v>477</v>
      </c>
      <c r="N39" s="432">
        <v>897</v>
      </c>
      <c r="O39" s="432">
        <v>23</v>
      </c>
      <c r="P39" s="432">
        <v>77</v>
      </c>
      <c r="Q39" s="432">
        <v>312</v>
      </c>
      <c r="R39" s="432">
        <v>719</v>
      </c>
      <c r="S39" s="432">
        <v>55</v>
      </c>
      <c r="T39" s="432">
        <v>53</v>
      </c>
      <c r="U39" s="432">
        <v>105</v>
      </c>
      <c r="V39" s="432">
        <v>274</v>
      </c>
      <c r="W39" s="432">
        <v>173</v>
      </c>
      <c r="X39" s="432">
        <v>187</v>
      </c>
      <c r="Y39" s="432">
        <v>558</v>
      </c>
      <c r="Z39" s="432">
        <v>54</v>
      </c>
      <c r="AA39" s="432">
        <v>363</v>
      </c>
      <c r="AB39" s="432">
        <v>182</v>
      </c>
    </row>
    <row r="40" spans="1:28" ht="12.75" customHeight="1" x14ac:dyDescent="0.15">
      <c r="A40" s="398" t="s">
        <v>451</v>
      </c>
      <c r="B40" s="328"/>
      <c r="C40" s="432">
        <v>9071</v>
      </c>
      <c r="D40" s="432">
        <v>7823</v>
      </c>
      <c r="E40" s="383">
        <v>379</v>
      </c>
      <c r="F40" s="383">
        <v>132</v>
      </c>
      <c r="G40" s="383">
        <v>465</v>
      </c>
      <c r="H40" s="383">
        <v>182</v>
      </c>
      <c r="I40" s="383">
        <v>6</v>
      </c>
      <c r="J40" s="383">
        <v>188</v>
      </c>
      <c r="K40" s="439" t="s">
        <v>434</v>
      </c>
      <c r="L40" s="439" t="s">
        <v>434</v>
      </c>
      <c r="M40" s="383">
        <v>539</v>
      </c>
      <c r="N40" s="432">
        <v>1911</v>
      </c>
      <c r="O40" s="432">
        <v>44</v>
      </c>
      <c r="P40" s="432">
        <v>258</v>
      </c>
      <c r="Q40" s="432">
        <v>544</v>
      </c>
      <c r="R40" s="432">
        <v>1203</v>
      </c>
      <c r="S40" s="432">
        <v>200</v>
      </c>
      <c r="T40" s="432">
        <v>146</v>
      </c>
      <c r="U40" s="432">
        <v>456</v>
      </c>
      <c r="V40" s="432">
        <v>446</v>
      </c>
      <c r="W40" s="432">
        <v>296</v>
      </c>
      <c r="X40" s="432">
        <v>518</v>
      </c>
      <c r="Y40" s="432">
        <v>1102</v>
      </c>
      <c r="Z40" s="432">
        <v>63</v>
      </c>
      <c r="AA40" s="432">
        <v>590</v>
      </c>
      <c r="AB40" s="432">
        <v>406</v>
      </c>
    </row>
    <row r="41" spans="1:28" ht="12.75" customHeight="1" x14ac:dyDescent="0.15">
      <c r="A41" s="398" t="s">
        <v>452</v>
      </c>
      <c r="B41" s="328"/>
      <c r="C41" s="432">
        <v>6274</v>
      </c>
      <c r="D41" s="432">
        <v>4860</v>
      </c>
      <c r="E41" s="383">
        <v>452</v>
      </c>
      <c r="F41" s="383">
        <v>176</v>
      </c>
      <c r="G41" s="383">
        <v>326</v>
      </c>
      <c r="H41" s="383">
        <v>174</v>
      </c>
      <c r="I41" s="383">
        <v>2</v>
      </c>
      <c r="J41" s="383">
        <v>69</v>
      </c>
      <c r="K41" s="439" t="s">
        <v>434</v>
      </c>
      <c r="L41" s="439" t="s">
        <v>434</v>
      </c>
      <c r="M41" s="383">
        <v>332</v>
      </c>
      <c r="N41" s="432">
        <v>200</v>
      </c>
      <c r="O41" s="432">
        <v>14</v>
      </c>
      <c r="P41" s="432">
        <v>32</v>
      </c>
      <c r="Q41" s="432">
        <v>164</v>
      </c>
      <c r="R41" s="432">
        <v>569</v>
      </c>
      <c r="S41" s="432">
        <v>34</v>
      </c>
      <c r="T41" s="432">
        <v>156</v>
      </c>
      <c r="U41" s="432">
        <v>99</v>
      </c>
      <c r="V41" s="432">
        <v>2887</v>
      </c>
      <c r="W41" s="432">
        <v>316</v>
      </c>
      <c r="X41" s="432">
        <v>204</v>
      </c>
      <c r="Y41" s="432">
        <v>375</v>
      </c>
      <c r="Z41" s="432">
        <v>28</v>
      </c>
      <c r="AA41" s="432">
        <v>364</v>
      </c>
      <c r="AB41" s="432">
        <v>131</v>
      </c>
    </row>
    <row r="42" spans="1:28" ht="12.75" customHeight="1" x14ac:dyDescent="0.15">
      <c r="A42" s="398"/>
      <c r="B42" s="328"/>
      <c r="C42" s="432"/>
      <c r="D42" s="432"/>
      <c r="E42" s="383"/>
      <c r="F42" s="383"/>
      <c r="G42" s="383"/>
      <c r="H42" s="383"/>
      <c r="I42" s="383"/>
      <c r="J42" s="383"/>
      <c r="K42" s="439"/>
      <c r="L42" s="383"/>
      <c r="M42" s="383"/>
      <c r="N42" s="432"/>
      <c r="O42" s="432"/>
      <c r="P42" s="432"/>
      <c r="Q42" s="432"/>
      <c r="R42" s="432"/>
      <c r="S42" s="432"/>
      <c r="T42" s="432"/>
      <c r="U42" s="432"/>
      <c r="V42" s="432"/>
      <c r="W42" s="432"/>
      <c r="X42" s="432"/>
      <c r="Y42" s="432"/>
      <c r="Z42" s="432"/>
      <c r="AA42" s="432"/>
      <c r="AB42" s="432"/>
    </row>
    <row r="43" spans="1:28" ht="12.75" customHeight="1" x14ac:dyDescent="0.15">
      <c r="A43" s="398" t="s">
        <v>453</v>
      </c>
      <c r="B43" s="328"/>
      <c r="C43" s="432">
        <v>3076</v>
      </c>
      <c r="D43" s="432">
        <v>2396</v>
      </c>
      <c r="E43" s="383">
        <v>220</v>
      </c>
      <c r="F43" s="383">
        <v>77</v>
      </c>
      <c r="G43" s="383">
        <v>274</v>
      </c>
      <c r="H43" s="383">
        <v>93</v>
      </c>
      <c r="I43" s="383">
        <v>1</v>
      </c>
      <c r="J43" s="383">
        <v>53</v>
      </c>
      <c r="K43" s="440">
        <v>34</v>
      </c>
      <c r="L43" s="383">
        <v>31</v>
      </c>
      <c r="M43" s="383">
        <v>224</v>
      </c>
      <c r="N43" s="432">
        <v>293</v>
      </c>
      <c r="O43" s="432">
        <v>11</v>
      </c>
      <c r="P43" s="432">
        <v>71</v>
      </c>
      <c r="Q43" s="432">
        <v>131</v>
      </c>
      <c r="R43" s="432">
        <v>480</v>
      </c>
      <c r="S43" s="432">
        <v>52</v>
      </c>
      <c r="T43" s="432">
        <v>106</v>
      </c>
      <c r="U43" s="432">
        <v>98</v>
      </c>
      <c r="V43" s="432">
        <v>375</v>
      </c>
      <c r="W43" s="432">
        <v>176</v>
      </c>
      <c r="X43" s="432">
        <v>142</v>
      </c>
      <c r="Y43" s="432">
        <v>397</v>
      </c>
      <c r="Z43" s="432">
        <v>34</v>
      </c>
      <c r="AA43" s="432">
        <v>234</v>
      </c>
      <c r="AB43" s="432">
        <v>115</v>
      </c>
    </row>
    <row r="44" spans="1:28" ht="12.75" customHeight="1" x14ac:dyDescent="0.15">
      <c r="A44" s="398" t="s">
        <v>454</v>
      </c>
      <c r="B44" s="328"/>
      <c r="C44" s="432">
        <v>10554</v>
      </c>
      <c r="D44" s="432">
        <v>8045</v>
      </c>
      <c r="E44" s="432">
        <v>746</v>
      </c>
      <c r="F44" s="383">
        <v>276</v>
      </c>
      <c r="G44" s="432">
        <v>963</v>
      </c>
      <c r="H44" s="432">
        <v>399</v>
      </c>
      <c r="I44" s="432">
        <v>4</v>
      </c>
      <c r="J44" s="383">
        <v>298</v>
      </c>
      <c r="K44" s="440">
        <v>12</v>
      </c>
      <c r="L44" s="383">
        <v>7</v>
      </c>
      <c r="M44" s="432">
        <v>876</v>
      </c>
      <c r="N44" s="432">
        <v>734</v>
      </c>
      <c r="O44" s="432">
        <v>50</v>
      </c>
      <c r="P44" s="432">
        <v>180</v>
      </c>
      <c r="Q44" s="432">
        <v>434</v>
      </c>
      <c r="R44" s="432">
        <v>1580</v>
      </c>
      <c r="S44" s="432">
        <v>153</v>
      </c>
      <c r="T44" s="432">
        <v>299</v>
      </c>
      <c r="U44" s="432">
        <v>311</v>
      </c>
      <c r="V44" s="432">
        <v>1753</v>
      </c>
      <c r="W44" s="432">
        <v>451</v>
      </c>
      <c r="X44" s="432">
        <v>365</v>
      </c>
      <c r="Y44" s="432">
        <v>1664</v>
      </c>
      <c r="Z44" s="432">
        <v>66</v>
      </c>
      <c r="AA44" s="432">
        <v>846</v>
      </c>
      <c r="AB44" s="432">
        <v>318</v>
      </c>
    </row>
    <row r="45" spans="1:28" ht="12.75" customHeight="1" x14ac:dyDescent="0.15">
      <c r="A45" s="398" t="s">
        <v>455</v>
      </c>
      <c r="B45" s="328"/>
      <c r="C45" s="432">
        <v>19813</v>
      </c>
      <c r="D45" s="432">
        <v>16706</v>
      </c>
      <c r="E45" s="432">
        <v>988</v>
      </c>
      <c r="F45" s="383">
        <v>310</v>
      </c>
      <c r="G45" s="432">
        <v>1146</v>
      </c>
      <c r="H45" s="383">
        <v>375</v>
      </c>
      <c r="I45" s="383">
        <v>43</v>
      </c>
      <c r="J45" s="383">
        <v>320</v>
      </c>
      <c r="K45" s="439">
        <v>2</v>
      </c>
      <c r="L45" s="383">
        <v>9</v>
      </c>
      <c r="M45" s="432">
        <v>1880</v>
      </c>
      <c r="N45" s="432">
        <v>5471</v>
      </c>
      <c r="O45" s="432">
        <v>35</v>
      </c>
      <c r="P45" s="432">
        <v>190</v>
      </c>
      <c r="Q45" s="432">
        <v>2864</v>
      </c>
      <c r="R45" s="432">
        <v>2345</v>
      </c>
      <c r="S45" s="432">
        <v>138</v>
      </c>
      <c r="T45" s="432">
        <v>292</v>
      </c>
      <c r="U45" s="432">
        <v>354</v>
      </c>
      <c r="V45" s="432">
        <v>717</v>
      </c>
      <c r="W45" s="432">
        <v>845</v>
      </c>
      <c r="X45" s="432">
        <v>555</v>
      </c>
      <c r="Y45" s="432">
        <v>1662</v>
      </c>
      <c r="Z45" s="432">
        <v>127</v>
      </c>
      <c r="AA45" s="432">
        <v>1273</v>
      </c>
      <c r="AB45" s="432">
        <v>334</v>
      </c>
    </row>
    <row r="46" spans="1:28" ht="12.75" customHeight="1" x14ac:dyDescent="0.15">
      <c r="A46" s="398" t="s">
        <v>456</v>
      </c>
      <c r="B46" s="328"/>
      <c r="C46" s="432">
        <v>1317</v>
      </c>
      <c r="D46" s="432">
        <v>1080</v>
      </c>
      <c r="E46" s="383">
        <v>83</v>
      </c>
      <c r="F46" s="383">
        <v>23</v>
      </c>
      <c r="G46" s="383">
        <v>89</v>
      </c>
      <c r="H46" s="383">
        <v>29</v>
      </c>
      <c r="I46" s="383">
        <v>1</v>
      </c>
      <c r="J46" s="383">
        <v>53</v>
      </c>
      <c r="K46" s="439" t="s">
        <v>434</v>
      </c>
      <c r="L46" s="439">
        <v>2</v>
      </c>
      <c r="M46" s="383">
        <v>121</v>
      </c>
      <c r="N46" s="432">
        <v>214</v>
      </c>
      <c r="O46" s="432">
        <v>1</v>
      </c>
      <c r="P46" s="432">
        <v>16</v>
      </c>
      <c r="Q46" s="432">
        <v>111</v>
      </c>
      <c r="R46" s="432">
        <v>154</v>
      </c>
      <c r="S46" s="432">
        <v>9</v>
      </c>
      <c r="T46" s="432">
        <v>18</v>
      </c>
      <c r="U46" s="432">
        <v>31</v>
      </c>
      <c r="V46" s="432">
        <v>82</v>
      </c>
      <c r="W46" s="432">
        <v>68</v>
      </c>
      <c r="X46" s="432">
        <v>60</v>
      </c>
      <c r="Y46" s="432">
        <v>178</v>
      </c>
      <c r="Z46" s="432">
        <v>12</v>
      </c>
      <c r="AA46" s="432">
        <v>108</v>
      </c>
      <c r="AB46" s="432">
        <v>69</v>
      </c>
    </row>
    <row r="47" spans="1:28" ht="3.75" customHeight="1" thickBot="1" x14ac:dyDescent="0.2">
      <c r="A47" s="331"/>
      <c r="B47" s="30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</row>
    <row r="48" spans="1:28" ht="2.25" customHeight="1" thickTop="1" x14ac:dyDescent="0.15"/>
    <row r="49" spans="1:22" ht="6" customHeight="1" x14ac:dyDescent="0.15">
      <c r="A49" s="178"/>
    </row>
    <row r="50" spans="1:22" s="2" customFormat="1" x14ac:dyDescent="0.15">
      <c r="A50" s="178" t="s">
        <v>457</v>
      </c>
      <c r="B50" s="434"/>
      <c r="C50" s="434"/>
      <c r="D50" s="434"/>
      <c r="E50" s="434"/>
      <c r="F50" s="434"/>
      <c r="G50" s="434"/>
      <c r="H50" s="434"/>
      <c r="I50" s="434"/>
      <c r="J50" s="434"/>
      <c r="K50" s="434"/>
      <c r="L50" s="441"/>
      <c r="M50" s="441"/>
      <c r="N50" s="441"/>
      <c r="O50" s="441"/>
      <c r="P50" s="441"/>
      <c r="Q50" s="441"/>
      <c r="R50" s="441"/>
      <c r="S50" s="441"/>
      <c r="T50" s="441"/>
      <c r="U50" s="441"/>
      <c r="V50" s="441"/>
    </row>
    <row r="51" spans="1:22" s="2" customFormat="1" x14ac:dyDescent="0.15">
      <c r="A51" s="178" t="s">
        <v>458</v>
      </c>
    </row>
    <row r="52" spans="1:22" x14ac:dyDescent="0.15">
      <c r="A52" s="178" t="s">
        <v>459</v>
      </c>
      <c r="B52" s="178"/>
      <c r="C52" s="178"/>
      <c r="D52" s="178"/>
      <c r="E52" s="178"/>
      <c r="F52" s="178"/>
      <c r="G52" s="178"/>
      <c r="H52" s="178"/>
    </row>
    <row r="53" spans="1:22" x14ac:dyDescent="0.15">
      <c r="A53" s="178" t="s">
        <v>460</v>
      </c>
    </row>
  </sheetData>
  <mergeCells count="22">
    <mergeCell ref="R3:R4"/>
    <mergeCell ref="A3:A4"/>
    <mergeCell ref="C3:C4"/>
    <mergeCell ref="D3:I3"/>
    <mergeCell ref="J3:J4"/>
    <mergeCell ref="K3:K4"/>
    <mergeCell ref="L3:L4"/>
    <mergeCell ref="M3:M4"/>
    <mergeCell ref="N3:N4"/>
    <mergeCell ref="O3:O4"/>
    <mergeCell ref="P3:P4"/>
    <mergeCell ref="Q3:Q4"/>
    <mergeCell ref="Y3:Y4"/>
    <mergeCell ref="Z3:Z4"/>
    <mergeCell ref="AA3:AA4"/>
    <mergeCell ref="AB3:AB4"/>
    <mergeCell ref="S3:S4"/>
    <mergeCell ref="T3:T4"/>
    <mergeCell ref="U3:U4"/>
    <mergeCell ref="V3:V4"/>
    <mergeCell ref="W3:W4"/>
    <mergeCell ref="X3:X4"/>
  </mergeCells>
  <phoneticPr fontId="3"/>
  <pageMargins left="0.51181102362204722" right="0.51181102362204722" top="0.74803149606299213" bottom="0.74803149606299213" header="0.31496062992125984" footer="0.31496062992125984"/>
  <pageSetup paperSize="8" scale="98" fitToHeight="0" orientation="landscape" r:id="rId1"/>
  <headerFooter>
    <oddHeader>&amp;L就業者数－市町村別－&amp;R&amp;F (&amp;A)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36"/>
  <sheetViews>
    <sheetView zoomScaleNormal="100" workbookViewId="0"/>
  </sheetViews>
  <sheetFormatPr defaultColWidth="9.28515625" defaultRowHeight="9" x14ac:dyDescent="0.15"/>
  <cols>
    <col min="1" max="1" width="34.85546875" style="5" customWidth="1"/>
    <col min="2" max="2" width="0.28515625" style="5" customWidth="1"/>
    <col min="3" max="4" width="8.85546875" style="20" customWidth="1"/>
    <col min="5" max="5" width="8.85546875" style="5" customWidth="1"/>
    <col min="6" max="9" width="8.85546875" style="20" customWidth="1"/>
    <col min="10" max="10" width="8.85546875" style="28" customWidth="1"/>
    <col min="11" max="11" width="4.7109375" style="20" customWidth="1"/>
    <col min="12" max="12" width="7" style="20" customWidth="1"/>
    <col min="13" max="16384" width="9.28515625" style="20"/>
  </cols>
  <sheetData>
    <row r="1" spans="1:11" s="5" customFormat="1" ht="15" customHeight="1" thickBot="1" x14ac:dyDescent="0.2">
      <c r="A1" s="178" t="s">
        <v>148</v>
      </c>
      <c r="B1" s="2"/>
      <c r="C1" s="2"/>
      <c r="D1" s="2"/>
      <c r="E1" s="2"/>
      <c r="F1" s="2"/>
      <c r="G1" s="2"/>
      <c r="H1" s="2"/>
      <c r="I1" s="2"/>
      <c r="J1" s="179" t="s">
        <v>669</v>
      </c>
    </row>
    <row r="2" spans="1:11" s="186" customFormat="1" ht="11.25" customHeight="1" thickTop="1" x14ac:dyDescent="0.15">
      <c r="A2" s="543" t="s">
        <v>177</v>
      </c>
      <c r="B2" s="481"/>
      <c r="C2" s="566" t="s">
        <v>359</v>
      </c>
      <c r="D2" s="567"/>
      <c r="E2" s="567"/>
      <c r="F2" s="567"/>
      <c r="G2" s="567"/>
      <c r="H2" s="567"/>
      <c r="I2" s="567"/>
      <c r="J2" s="567"/>
    </row>
    <row r="3" spans="1:11" s="186" customFormat="1" ht="12.9" customHeight="1" x14ac:dyDescent="0.15">
      <c r="A3" s="544"/>
      <c r="B3" s="479"/>
      <c r="C3" s="574" t="s">
        <v>359</v>
      </c>
      <c r="D3" s="574" t="s">
        <v>670</v>
      </c>
      <c r="E3" s="576" t="s">
        <v>671</v>
      </c>
      <c r="F3" s="554" t="s">
        <v>416</v>
      </c>
      <c r="G3" s="578"/>
      <c r="H3" s="578"/>
      <c r="I3" s="578"/>
      <c r="J3" s="578"/>
    </row>
    <row r="4" spans="1:11" s="186" customFormat="1" ht="40.5" customHeight="1" x14ac:dyDescent="0.15">
      <c r="A4" s="545"/>
      <c r="B4" s="478"/>
      <c r="C4" s="575"/>
      <c r="D4" s="575"/>
      <c r="E4" s="577"/>
      <c r="F4" s="470" t="s">
        <v>359</v>
      </c>
      <c r="G4" s="484" t="s">
        <v>672</v>
      </c>
      <c r="H4" s="484" t="s">
        <v>173</v>
      </c>
      <c r="I4" s="485" t="s">
        <v>673</v>
      </c>
      <c r="J4" s="486" t="s">
        <v>674</v>
      </c>
      <c r="K4" s="487"/>
    </row>
    <row r="5" spans="1:11" s="186" customFormat="1" ht="4.5" customHeight="1" x14ac:dyDescent="0.15">
      <c r="A5" s="476"/>
      <c r="B5" s="479"/>
      <c r="C5" s="488"/>
      <c r="D5" s="488"/>
      <c r="E5" s="489"/>
      <c r="F5" s="490"/>
      <c r="G5" s="491"/>
      <c r="H5" s="492"/>
      <c r="I5" s="492"/>
      <c r="J5" s="492"/>
    </row>
    <row r="6" spans="1:11" s="49" customFormat="1" ht="12.75" customHeight="1" x14ac:dyDescent="0.15">
      <c r="A6" s="429" t="s">
        <v>675</v>
      </c>
      <c r="B6" s="225"/>
      <c r="C6" s="493">
        <v>4683</v>
      </c>
      <c r="D6" s="494">
        <v>311</v>
      </c>
      <c r="E6" s="495">
        <v>42</v>
      </c>
      <c r="F6" s="493">
        <v>4318</v>
      </c>
      <c r="G6" s="493">
        <v>2514</v>
      </c>
      <c r="H6" s="494">
        <v>671</v>
      </c>
      <c r="I6" s="494">
        <v>394</v>
      </c>
      <c r="J6" s="494">
        <v>107</v>
      </c>
    </row>
    <row r="7" spans="1:11" s="49" customFormat="1" ht="12.75" customHeight="1" x14ac:dyDescent="0.15">
      <c r="A7" s="429" t="s">
        <v>676</v>
      </c>
      <c r="B7" s="225"/>
      <c r="C7" s="493">
        <v>4901</v>
      </c>
      <c r="D7" s="494">
        <v>301</v>
      </c>
      <c r="E7" s="495">
        <v>51</v>
      </c>
      <c r="F7" s="493">
        <v>4536</v>
      </c>
      <c r="G7" s="493">
        <v>2595</v>
      </c>
      <c r="H7" s="494">
        <v>777</v>
      </c>
      <c r="I7" s="494">
        <v>415</v>
      </c>
      <c r="J7" s="494">
        <v>130</v>
      </c>
    </row>
    <row r="8" spans="1:11" s="49" customFormat="1" ht="12.75" customHeight="1" x14ac:dyDescent="0.15">
      <c r="A8" s="429" t="s">
        <v>677</v>
      </c>
      <c r="B8" s="225"/>
      <c r="C8" s="493">
        <v>5115</v>
      </c>
      <c r="D8" s="494">
        <v>297</v>
      </c>
      <c r="E8" s="495">
        <v>48</v>
      </c>
      <c r="F8" s="493">
        <v>4762</v>
      </c>
      <c r="G8" s="493">
        <v>2856</v>
      </c>
      <c r="H8" s="494">
        <v>756</v>
      </c>
      <c r="I8" s="494">
        <v>380</v>
      </c>
      <c r="J8" s="494">
        <v>137</v>
      </c>
    </row>
    <row r="9" spans="1:11" ht="6.75" customHeight="1" x14ac:dyDescent="0.15">
      <c r="A9" s="480"/>
      <c r="B9" s="230"/>
      <c r="C9" s="516"/>
      <c r="D9" s="439"/>
      <c r="E9" s="517"/>
      <c r="F9" s="516"/>
      <c r="G9" s="516"/>
      <c r="H9" s="439"/>
      <c r="I9" s="439"/>
      <c r="J9" s="439"/>
    </row>
    <row r="10" spans="1:11" s="151" customFormat="1" ht="14.25" customHeight="1" x14ac:dyDescent="0.15">
      <c r="A10" s="477" t="s">
        <v>678</v>
      </c>
      <c r="B10" s="496"/>
      <c r="C10" s="518">
        <v>32</v>
      </c>
      <c r="D10" s="518">
        <v>10</v>
      </c>
      <c r="E10" s="519">
        <v>6</v>
      </c>
      <c r="F10" s="518">
        <v>15</v>
      </c>
      <c r="G10" s="518">
        <v>8</v>
      </c>
      <c r="H10" s="518">
        <v>3</v>
      </c>
      <c r="I10" s="520">
        <v>1</v>
      </c>
      <c r="J10" s="520" t="s">
        <v>434</v>
      </c>
    </row>
    <row r="11" spans="1:11" s="151" customFormat="1" ht="14.25" customHeight="1" x14ac:dyDescent="0.15">
      <c r="A11" s="477" t="s">
        <v>361</v>
      </c>
      <c r="B11" s="496"/>
      <c r="C11" s="518">
        <v>3</v>
      </c>
      <c r="D11" s="518">
        <v>1</v>
      </c>
      <c r="E11" s="519">
        <v>1</v>
      </c>
      <c r="F11" s="518">
        <v>2</v>
      </c>
      <c r="G11" s="518">
        <v>1</v>
      </c>
      <c r="H11" s="518">
        <v>0</v>
      </c>
      <c r="I11" s="520" t="s">
        <v>434</v>
      </c>
      <c r="J11" s="520" t="s">
        <v>434</v>
      </c>
    </row>
    <row r="12" spans="1:11" s="151" customFormat="1" ht="14.25" customHeight="1" x14ac:dyDescent="0.15">
      <c r="A12" s="477" t="s">
        <v>679</v>
      </c>
      <c r="B12" s="496"/>
      <c r="C12" s="518">
        <v>0</v>
      </c>
      <c r="D12" s="518" t="s">
        <v>434</v>
      </c>
      <c r="E12" s="518" t="s">
        <v>434</v>
      </c>
      <c r="F12" s="518">
        <v>0</v>
      </c>
      <c r="G12" s="518">
        <v>0</v>
      </c>
      <c r="H12" s="518" t="s">
        <v>434</v>
      </c>
      <c r="I12" s="520" t="s">
        <v>434</v>
      </c>
      <c r="J12" s="520" t="s">
        <v>434</v>
      </c>
    </row>
    <row r="13" spans="1:11" s="151" customFormat="1" ht="14.25" customHeight="1" x14ac:dyDescent="0.15">
      <c r="A13" s="477" t="s">
        <v>84</v>
      </c>
      <c r="B13" s="496"/>
      <c r="C13" s="518">
        <v>316</v>
      </c>
      <c r="D13" s="518">
        <v>43</v>
      </c>
      <c r="E13" s="519">
        <v>8</v>
      </c>
      <c r="F13" s="518">
        <v>265</v>
      </c>
      <c r="G13" s="518">
        <v>194</v>
      </c>
      <c r="H13" s="518">
        <v>12</v>
      </c>
      <c r="I13" s="520">
        <v>6</v>
      </c>
      <c r="J13" s="520">
        <v>3</v>
      </c>
    </row>
    <row r="14" spans="1:11" s="151" customFormat="1" ht="14.25" customHeight="1" x14ac:dyDescent="0.15">
      <c r="A14" s="477" t="s">
        <v>86</v>
      </c>
      <c r="B14" s="496"/>
      <c r="C14" s="518">
        <v>710</v>
      </c>
      <c r="D14" s="518">
        <v>13</v>
      </c>
      <c r="E14" s="519">
        <v>2</v>
      </c>
      <c r="F14" s="518">
        <v>694</v>
      </c>
      <c r="G14" s="518">
        <v>528</v>
      </c>
      <c r="H14" s="518">
        <v>54</v>
      </c>
      <c r="I14" s="520">
        <v>12</v>
      </c>
      <c r="J14" s="520">
        <v>28</v>
      </c>
    </row>
    <row r="15" spans="1:11" s="151" customFormat="1" ht="14.25" customHeight="1" x14ac:dyDescent="0.15">
      <c r="A15" s="477" t="s">
        <v>114</v>
      </c>
      <c r="B15" s="496"/>
      <c r="C15" s="518">
        <v>20</v>
      </c>
      <c r="D15" s="518" t="s">
        <v>434</v>
      </c>
      <c r="E15" s="519" t="s">
        <v>37</v>
      </c>
      <c r="F15" s="518">
        <v>20</v>
      </c>
      <c r="G15" s="518">
        <v>16</v>
      </c>
      <c r="H15" s="518">
        <v>1</v>
      </c>
      <c r="I15" s="520" t="s">
        <v>434</v>
      </c>
      <c r="J15" s="520">
        <v>0</v>
      </c>
    </row>
    <row r="16" spans="1:11" s="151" customFormat="1" ht="14.25" customHeight="1" x14ac:dyDescent="0.15">
      <c r="A16" s="477" t="s">
        <v>656</v>
      </c>
      <c r="B16" s="496"/>
      <c r="C16" s="518">
        <v>437</v>
      </c>
      <c r="D16" s="518">
        <v>19</v>
      </c>
      <c r="E16" s="519" t="s">
        <v>37</v>
      </c>
      <c r="F16" s="518">
        <v>418</v>
      </c>
      <c r="G16" s="518">
        <v>353</v>
      </c>
      <c r="H16" s="518">
        <v>3</v>
      </c>
      <c r="I16" s="520">
        <v>6</v>
      </c>
      <c r="J16" s="520">
        <v>11</v>
      </c>
    </row>
    <row r="17" spans="1:10" s="151" customFormat="1" ht="14.25" customHeight="1" x14ac:dyDescent="0.15">
      <c r="A17" s="477" t="s">
        <v>680</v>
      </c>
      <c r="B17" s="496"/>
      <c r="C17" s="518">
        <v>301</v>
      </c>
      <c r="D17" s="518">
        <v>14</v>
      </c>
      <c r="E17" s="519" t="s">
        <v>681</v>
      </c>
      <c r="F17" s="518">
        <v>286</v>
      </c>
      <c r="G17" s="518">
        <v>192</v>
      </c>
      <c r="H17" s="518">
        <v>28</v>
      </c>
      <c r="I17" s="520">
        <v>18</v>
      </c>
      <c r="J17" s="520">
        <v>12</v>
      </c>
    </row>
    <row r="18" spans="1:10" s="151" customFormat="1" ht="14.25" customHeight="1" x14ac:dyDescent="0.15">
      <c r="A18" s="477" t="s">
        <v>682</v>
      </c>
      <c r="B18" s="496"/>
      <c r="C18" s="518">
        <v>701</v>
      </c>
      <c r="D18" s="518">
        <v>26</v>
      </c>
      <c r="E18" s="519" t="s">
        <v>683</v>
      </c>
      <c r="F18" s="518">
        <v>664</v>
      </c>
      <c r="G18" s="518">
        <v>308</v>
      </c>
      <c r="H18" s="518">
        <v>165</v>
      </c>
      <c r="I18" s="520">
        <v>105</v>
      </c>
      <c r="J18" s="520">
        <v>11</v>
      </c>
    </row>
    <row r="19" spans="1:10" s="151" customFormat="1" ht="14.25" customHeight="1" x14ac:dyDescent="0.15">
      <c r="A19" s="477" t="s">
        <v>684</v>
      </c>
      <c r="B19" s="496"/>
      <c r="C19" s="518">
        <v>136</v>
      </c>
      <c r="D19" s="518">
        <v>1</v>
      </c>
      <c r="E19" s="519" t="s">
        <v>434</v>
      </c>
      <c r="F19" s="518">
        <v>135</v>
      </c>
      <c r="G19" s="518">
        <v>103</v>
      </c>
      <c r="H19" s="518">
        <v>7</v>
      </c>
      <c r="I19" s="520">
        <v>1</v>
      </c>
      <c r="J19" s="520">
        <v>8</v>
      </c>
    </row>
    <row r="20" spans="1:10" s="151" customFormat="1" ht="14.25" customHeight="1" x14ac:dyDescent="0.15">
      <c r="A20" s="477" t="s">
        <v>685</v>
      </c>
      <c r="B20" s="496"/>
      <c r="C20" s="518">
        <v>157</v>
      </c>
      <c r="D20" s="518">
        <v>19</v>
      </c>
      <c r="E20" s="519" t="s">
        <v>686</v>
      </c>
      <c r="F20" s="518">
        <v>136</v>
      </c>
      <c r="G20" s="518">
        <v>63</v>
      </c>
      <c r="H20" s="518">
        <v>19</v>
      </c>
      <c r="I20" s="520">
        <v>7</v>
      </c>
      <c r="J20" s="520">
        <v>2</v>
      </c>
    </row>
    <row r="21" spans="1:10" s="151" customFormat="1" ht="14.25" customHeight="1" x14ac:dyDescent="0.15">
      <c r="A21" s="477" t="s">
        <v>687</v>
      </c>
      <c r="B21" s="496"/>
      <c r="C21" s="518">
        <v>263</v>
      </c>
      <c r="D21" s="518">
        <v>50</v>
      </c>
      <c r="E21" s="519" t="s">
        <v>688</v>
      </c>
      <c r="F21" s="518">
        <v>209</v>
      </c>
      <c r="G21" s="518">
        <v>150</v>
      </c>
      <c r="H21" s="518">
        <v>10</v>
      </c>
      <c r="I21" s="520">
        <v>4</v>
      </c>
      <c r="J21" s="520">
        <v>9</v>
      </c>
    </row>
    <row r="22" spans="1:10" s="151" customFormat="1" ht="14.25" customHeight="1" x14ac:dyDescent="0.15">
      <c r="A22" s="477" t="s">
        <v>689</v>
      </c>
      <c r="B22" s="496"/>
      <c r="C22" s="518">
        <v>265</v>
      </c>
      <c r="D22" s="518">
        <v>15</v>
      </c>
      <c r="E22" s="519" t="s">
        <v>690</v>
      </c>
      <c r="F22" s="518">
        <v>247</v>
      </c>
      <c r="G22" s="518">
        <v>52</v>
      </c>
      <c r="H22" s="518">
        <v>78</v>
      </c>
      <c r="I22" s="520">
        <v>100</v>
      </c>
      <c r="J22" s="520">
        <v>1</v>
      </c>
    </row>
    <row r="23" spans="1:10" s="151" customFormat="1" ht="14.25" customHeight="1" x14ac:dyDescent="0.15">
      <c r="A23" s="477" t="s">
        <v>691</v>
      </c>
      <c r="B23" s="496"/>
      <c r="C23" s="518">
        <v>173</v>
      </c>
      <c r="D23" s="518">
        <v>27</v>
      </c>
      <c r="E23" s="519" t="s">
        <v>692</v>
      </c>
      <c r="F23" s="518">
        <v>142</v>
      </c>
      <c r="G23" s="518">
        <v>59</v>
      </c>
      <c r="H23" s="518">
        <v>34</v>
      </c>
      <c r="I23" s="520">
        <v>23</v>
      </c>
      <c r="J23" s="520">
        <v>2</v>
      </c>
    </row>
    <row r="24" spans="1:10" s="151" customFormat="1" ht="14.25" customHeight="1" x14ac:dyDescent="0.15">
      <c r="A24" s="477" t="s">
        <v>693</v>
      </c>
      <c r="B24" s="496"/>
      <c r="C24" s="518">
        <v>277</v>
      </c>
      <c r="D24" s="518">
        <v>18</v>
      </c>
      <c r="E24" s="519" t="s">
        <v>681</v>
      </c>
      <c r="F24" s="518">
        <v>258</v>
      </c>
      <c r="G24" s="518">
        <v>138</v>
      </c>
      <c r="H24" s="518">
        <v>39</v>
      </c>
      <c r="I24" s="520">
        <v>31</v>
      </c>
      <c r="J24" s="520">
        <v>3</v>
      </c>
    </row>
    <row r="25" spans="1:10" s="151" customFormat="1" ht="14.25" customHeight="1" x14ac:dyDescent="0.15">
      <c r="A25" s="477" t="s">
        <v>694</v>
      </c>
      <c r="B25" s="496"/>
      <c r="C25" s="518">
        <v>641</v>
      </c>
      <c r="D25" s="518">
        <v>16</v>
      </c>
      <c r="E25" s="519" t="s">
        <v>688</v>
      </c>
      <c r="F25" s="518">
        <v>622</v>
      </c>
      <c r="G25" s="518">
        <v>338</v>
      </c>
      <c r="H25" s="518">
        <v>199</v>
      </c>
      <c r="I25" s="520">
        <v>21</v>
      </c>
      <c r="J25" s="520">
        <v>10</v>
      </c>
    </row>
    <row r="26" spans="1:10" s="151" customFormat="1" ht="14.25" customHeight="1" x14ac:dyDescent="0.15">
      <c r="A26" s="477" t="s">
        <v>695</v>
      </c>
      <c r="B26" s="496"/>
      <c r="C26" s="518">
        <v>19</v>
      </c>
      <c r="D26" s="518" t="s">
        <v>434</v>
      </c>
      <c r="E26" s="519" t="s">
        <v>37</v>
      </c>
      <c r="F26" s="518">
        <v>19</v>
      </c>
      <c r="G26" s="518">
        <v>15</v>
      </c>
      <c r="H26" s="518">
        <v>2</v>
      </c>
      <c r="I26" s="520">
        <v>1</v>
      </c>
      <c r="J26" s="520" t="s">
        <v>434</v>
      </c>
    </row>
    <row r="27" spans="1:10" s="151" customFormat="1" ht="14.25" customHeight="1" x14ac:dyDescent="0.15">
      <c r="A27" s="477" t="s">
        <v>135</v>
      </c>
      <c r="B27" s="496"/>
      <c r="C27" s="518">
        <v>368</v>
      </c>
      <c r="D27" s="518">
        <v>17</v>
      </c>
      <c r="E27" s="519" t="s">
        <v>686</v>
      </c>
      <c r="F27" s="518">
        <v>350</v>
      </c>
      <c r="G27" s="518">
        <v>157</v>
      </c>
      <c r="H27" s="518">
        <v>74</v>
      </c>
      <c r="I27" s="520">
        <v>29</v>
      </c>
      <c r="J27" s="520">
        <v>16</v>
      </c>
    </row>
    <row r="28" spans="1:10" s="151" customFormat="1" ht="14.25" customHeight="1" x14ac:dyDescent="0.15">
      <c r="A28" s="477" t="s">
        <v>696</v>
      </c>
      <c r="B28" s="496"/>
      <c r="C28" s="518">
        <v>151</v>
      </c>
      <c r="D28" s="518" t="s">
        <v>434</v>
      </c>
      <c r="E28" s="519" t="s">
        <v>37</v>
      </c>
      <c r="F28" s="518">
        <v>151</v>
      </c>
      <c r="G28" s="518">
        <v>125</v>
      </c>
      <c r="H28" s="518">
        <v>6</v>
      </c>
      <c r="I28" s="520">
        <v>1</v>
      </c>
      <c r="J28" s="520">
        <v>2</v>
      </c>
    </row>
    <row r="29" spans="1:10" s="151" customFormat="1" ht="14.25" customHeight="1" thickBot="1" x14ac:dyDescent="0.2">
      <c r="A29" s="353" t="s">
        <v>697</v>
      </c>
      <c r="B29" s="497"/>
      <c r="C29" s="521">
        <v>146</v>
      </c>
      <c r="D29" s="521">
        <v>8</v>
      </c>
      <c r="E29" s="522">
        <v>0</v>
      </c>
      <c r="F29" s="521">
        <v>131</v>
      </c>
      <c r="G29" s="521">
        <v>57</v>
      </c>
      <c r="H29" s="521">
        <v>22</v>
      </c>
      <c r="I29" s="521">
        <v>14</v>
      </c>
      <c r="J29" s="521">
        <v>21</v>
      </c>
    </row>
    <row r="30" spans="1:10" ht="4.5" customHeight="1" thickTop="1" x14ac:dyDescent="0.15">
      <c r="A30" s="2"/>
      <c r="B30" s="2"/>
      <c r="C30" s="54"/>
      <c r="D30" s="54"/>
      <c r="E30" s="2"/>
      <c r="F30" s="54"/>
      <c r="G30" s="54"/>
      <c r="H30" s="54"/>
      <c r="I30" s="54"/>
      <c r="J30" s="36"/>
    </row>
    <row r="31" spans="1:10" s="5" customFormat="1" ht="9.6" x14ac:dyDescent="0.15">
      <c r="A31" s="178" t="s">
        <v>698</v>
      </c>
      <c r="B31" s="434"/>
      <c r="C31" s="434"/>
      <c r="D31" s="434"/>
      <c r="E31" s="434"/>
      <c r="F31" s="434"/>
      <c r="G31" s="434"/>
      <c r="H31" s="434"/>
      <c r="I31" s="434"/>
      <c r="J31" s="434"/>
    </row>
    <row r="32" spans="1:10" s="5" customFormat="1" ht="9.6" x14ac:dyDescent="0.15">
      <c r="A32" s="178" t="s">
        <v>699</v>
      </c>
      <c r="B32" s="2"/>
      <c r="C32" s="2"/>
      <c r="D32" s="2"/>
      <c r="E32" s="2"/>
      <c r="F32" s="2"/>
      <c r="G32" s="2"/>
      <c r="H32" s="2"/>
      <c r="I32" s="2"/>
      <c r="J32" s="177"/>
    </row>
    <row r="33" spans="1:10" ht="9.6" x14ac:dyDescent="0.15">
      <c r="A33" s="178" t="s">
        <v>700</v>
      </c>
      <c r="B33" s="2"/>
      <c r="C33" s="54"/>
      <c r="D33" s="54"/>
      <c r="E33" s="2"/>
      <c r="F33" s="54"/>
      <c r="G33" s="54"/>
      <c r="H33" s="54"/>
      <c r="I33" s="54"/>
      <c r="J33" s="36"/>
    </row>
    <row r="36" spans="1:10" ht="12" x14ac:dyDescent="0.35">
      <c r="A36" s="498"/>
    </row>
  </sheetData>
  <mergeCells count="6">
    <mergeCell ref="A2:A4"/>
    <mergeCell ref="C2:J2"/>
    <mergeCell ref="C3:C4"/>
    <mergeCell ref="D3:D4"/>
    <mergeCell ref="E3:E4"/>
    <mergeCell ref="F3:J3"/>
  </mergeCells>
  <phoneticPr fontId="3"/>
  <pageMargins left="0.9055118110236221" right="0.70866141732283472" top="0.74803149606299213" bottom="0.74803149606299213" header="0.31496062992125984" footer="0.31496062992125984"/>
  <pageSetup paperSize="9" scale="110" orientation="portrait" r:id="rId1"/>
  <headerFooter>
    <oddHeader>&amp;L&amp;9有業者数－産業別－&amp;R&amp;9&amp;F (&amp;A)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O24"/>
  <sheetViews>
    <sheetView zoomScaleNormal="100" zoomScaleSheetLayoutView="148" workbookViewId="0"/>
  </sheetViews>
  <sheetFormatPr defaultColWidth="9.28515625" defaultRowHeight="9" x14ac:dyDescent="0.15"/>
  <cols>
    <col min="1" max="1" width="28.42578125" style="5" customWidth="1"/>
    <col min="2" max="2" width="0.7109375" style="5" customWidth="1"/>
    <col min="3" max="3" width="8.85546875" style="510" customWidth="1"/>
    <col min="4" max="4" width="6.85546875" style="510" customWidth="1"/>
    <col min="5" max="5" width="6.85546875" style="511" customWidth="1"/>
    <col min="6" max="7" width="8.85546875" style="510" customWidth="1"/>
    <col min="8" max="9" width="6.85546875" style="510" customWidth="1"/>
    <col min="10" max="11" width="8.85546875" style="510" customWidth="1"/>
    <col min="12" max="13" width="6.85546875" style="510" customWidth="1"/>
    <col min="14" max="14" width="8.85546875" style="510" customWidth="1"/>
    <col min="15" max="16384" width="9.28515625" style="20"/>
  </cols>
  <sheetData>
    <row r="1" spans="1:15" s="5" customFormat="1" ht="15" customHeight="1" thickBot="1" x14ac:dyDescent="0.2">
      <c r="A1" s="178" t="s">
        <v>148</v>
      </c>
      <c r="B1" s="2"/>
      <c r="C1" s="499"/>
      <c r="D1" s="499"/>
      <c r="E1" s="499"/>
      <c r="F1" s="499"/>
      <c r="G1" s="499"/>
      <c r="H1" s="499"/>
      <c r="I1" s="499"/>
      <c r="J1" s="499"/>
      <c r="K1" s="499"/>
      <c r="L1" s="499"/>
      <c r="M1" s="499"/>
      <c r="N1" s="500" t="s">
        <v>701</v>
      </c>
      <c r="O1" s="246"/>
    </row>
    <row r="2" spans="1:15" s="501" customFormat="1" ht="10.199999999999999" thickTop="1" x14ac:dyDescent="0.15">
      <c r="A2" s="543" t="s">
        <v>702</v>
      </c>
      <c r="B2" s="481"/>
      <c r="C2" s="579" t="s">
        <v>359</v>
      </c>
      <c r="D2" s="579"/>
      <c r="E2" s="579"/>
      <c r="F2" s="579"/>
      <c r="G2" s="579" t="s">
        <v>161</v>
      </c>
      <c r="H2" s="579"/>
      <c r="I2" s="579"/>
      <c r="J2" s="579"/>
      <c r="K2" s="579" t="s">
        <v>162</v>
      </c>
      <c r="L2" s="579"/>
      <c r="M2" s="579"/>
      <c r="N2" s="580"/>
    </row>
    <row r="3" spans="1:15" s="501" customFormat="1" ht="30" x14ac:dyDescent="0.15">
      <c r="A3" s="545"/>
      <c r="B3" s="478"/>
      <c r="C3" s="502" t="s">
        <v>359</v>
      </c>
      <c r="D3" s="502" t="s">
        <v>670</v>
      </c>
      <c r="E3" s="502" t="s">
        <v>703</v>
      </c>
      <c r="F3" s="502" t="s">
        <v>416</v>
      </c>
      <c r="G3" s="502" t="s">
        <v>359</v>
      </c>
      <c r="H3" s="502" t="s">
        <v>670</v>
      </c>
      <c r="I3" s="502" t="s">
        <v>703</v>
      </c>
      <c r="J3" s="502" t="s">
        <v>416</v>
      </c>
      <c r="K3" s="502" t="s">
        <v>359</v>
      </c>
      <c r="L3" s="502" t="s">
        <v>670</v>
      </c>
      <c r="M3" s="502" t="s">
        <v>703</v>
      </c>
      <c r="N3" s="503" t="s">
        <v>416</v>
      </c>
    </row>
    <row r="4" spans="1:15" s="501" customFormat="1" ht="6.75" customHeight="1" x14ac:dyDescent="0.15">
      <c r="A4" s="476"/>
      <c r="B4" s="479"/>
      <c r="C4" s="504"/>
      <c r="D4" s="504"/>
      <c r="E4" s="504"/>
      <c r="F4" s="504"/>
      <c r="G4" s="504"/>
      <c r="H4" s="504"/>
      <c r="I4" s="504"/>
      <c r="J4" s="504"/>
      <c r="K4" s="504"/>
      <c r="L4" s="504"/>
      <c r="M4" s="504"/>
      <c r="N4" s="504"/>
    </row>
    <row r="5" spans="1:15" ht="9.6" x14ac:dyDescent="0.15">
      <c r="A5" s="505" t="s">
        <v>704</v>
      </c>
      <c r="B5" s="496"/>
      <c r="C5" s="506">
        <v>4683</v>
      </c>
      <c r="D5" s="506">
        <v>311</v>
      </c>
      <c r="E5" s="506">
        <v>42</v>
      </c>
      <c r="F5" s="506">
        <v>4318</v>
      </c>
      <c r="G5" s="506">
        <v>2771</v>
      </c>
      <c r="H5" s="506">
        <v>225</v>
      </c>
      <c r="I5" s="506">
        <v>6</v>
      </c>
      <c r="J5" s="506">
        <v>2535</v>
      </c>
      <c r="K5" s="506">
        <v>1912</v>
      </c>
      <c r="L5" s="506">
        <v>87</v>
      </c>
      <c r="M5" s="506">
        <v>37</v>
      </c>
      <c r="N5" s="506">
        <v>1783</v>
      </c>
    </row>
    <row r="6" spans="1:15" ht="9.6" x14ac:dyDescent="0.15">
      <c r="A6" s="505" t="s">
        <v>705</v>
      </c>
      <c r="B6" s="496"/>
      <c r="C6" s="506">
        <v>4901</v>
      </c>
      <c r="D6" s="506">
        <v>301</v>
      </c>
      <c r="E6" s="506">
        <v>51</v>
      </c>
      <c r="F6" s="506">
        <v>4536</v>
      </c>
      <c r="G6" s="506">
        <v>2834</v>
      </c>
      <c r="H6" s="506">
        <v>212</v>
      </c>
      <c r="I6" s="506">
        <v>10</v>
      </c>
      <c r="J6" s="506">
        <v>2605</v>
      </c>
      <c r="K6" s="506">
        <v>2067</v>
      </c>
      <c r="L6" s="506">
        <v>89</v>
      </c>
      <c r="M6" s="506">
        <v>41</v>
      </c>
      <c r="N6" s="506">
        <v>1932</v>
      </c>
    </row>
    <row r="7" spans="1:15" ht="9.6" x14ac:dyDescent="0.15">
      <c r="A7" s="505" t="s">
        <v>677</v>
      </c>
      <c r="B7" s="496"/>
      <c r="C7" s="506">
        <v>5115</v>
      </c>
      <c r="D7" s="506">
        <v>297</v>
      </c>
      <c r="E7" s="506">
        <v>48</v>
      </c>
      <c r="F7" s="506">
        <v>4762</v>
      </c>
      <c r="G7" s="506">
        <v>2870</v>
      </c>
      <c r="H7" s="506">
        <v>210</v>
      </c>
      <c r="I7" s="506">
        <v>11</v>
      </c>
      <c r="J7" s="506">
        <v>2646</v>
      </c>
      <c r="K7" s="506">
        <v>2245</v>
      </c>
      <c r="L7" s="506">
        <v>87</v>
      </c>
      <c r="M7" s="506">
        <v>37</v>
      </c>
      <c r="N7" s="506">
        <v>2116</v>
      </c>
    </row>
    <row r="8" spans="1:15" ht="8.25" customHeight="1" x14ac:dyDescent="0.15">
      <c r="A8" s="477"/>
      <c r="B8" s="496"/>
      <c r="C8" s="523"/>
      <c r="D8" s="523"/>
      <c r="E8" s="523"/>
      <c r="F8" s="523"/>
      <c r="G8" s="523"/>
      <c r="H8" s="523"/>
      <c r="I8" s="523"/>
      <c r="J8" s="523"/>
      <c r="K8" s="523"/>
      <c r="L8" s="523"/>
      <c r="M8" s="523"/>
      <c r="N8" s="523"/>
    </row>
    <row r="9" spans="1:15" ht="15" customHeight="1" x14ac:dyDescent="0.15">
      <c r="A9" s="477" t="s">
        <v>706</v>
      </c>
      <c r="B9" s="496"/>
      <c r="C9" s="524">
        <v>100</v>
      </c>
      <c r="D9" s="524">
        <v>4</v>
      </c>
      <c r="E9" s="524" t="s">
        <v>434</v>
      </c>
      <c r="F9" s="524">
        <v>97</v>
      </c>
      <c r="G9" s="524">
        <v>87</v>
      </c>
      <c r="H9" s="524">
        <v>3</v>
      </c>
      <c r="I9" s="524" t="s">
        <v>434</v>
      </c>
      <c r="J9" s="524">
        <v>84</v>
      </c>
      <c r="K9" s="524">
        <v>13</v>
      </c>
      <c r="L9" s="524">
        <v>1</v>
      </c>
      <c r="M9" s="524" t="s">
        <v>434</v>
      </c>
      <c r="N9" s="524">
        <v>13</v>
      </c>
    </row>
    <row r="10" spans="1:15" ht="15" customHeight="1" x14ac:dyDescent="0.15">
      <c r="A10" s="477" t="s">
        <v>707</v>
      </c>
      <c r="B10" s="496"/>
      <c r="C10" s="524">
        <v>1231</v>
      </c>
      <c r="D10" s="524">
        <v>100</v>
      </c>
      <c r="E10" s="524">
        <v>1</v>
      </c>
      <c r="F10" s="524">
        <v>1130</v>
      </c>
      <c r="G10" s="524">
        <v>727</v>
      </c>
      <c r="H10" s="524">
        <v>68</v>
      </c>
      <c r="I10" s="524" t="s">
        <v>434</v>
      </c>
      <c r="J10" s="524">
        <v>660</v>
      </c>
      <c r="K10" s="524">
        <v>504</v>
      </c>
      <c r="L10" s="524">
        <v>33</v>
      </c>
      <c r="M10" s="524">
        <v>1</v>
      </c>
      <c r="N10" s="524">
        <v>470</v>
      </c>
    </row>
    <row r="11" spans="1:15" ht="15" customHeight="1" x14ac:dyDescent="0.15">
      <c r="A11" s="477" t="s">
        <v>381</v>
      </c>
      <c r="B11" s="496"/>
      <c r="C11" s="524">
        <v>1187</v>
      </c>
      <c r="D11" s="524">
        <v>8</v>
      </c>
      <c r="E11" s="524">
        <v>16</v>
      </c>
      <c r="F11" s="524">
        <v>1161</v>
      </c>
      <c r="G11" s="524">
        <v>522</v>
      </c>
      <c r="H11" s="524">
        <v>3</v>
      </c>
      <c r="I11" s="524">
        <v>1</v>
      </c>
      <c r="J11" s="524">
        <v>518</v>
      </c>
      <c r="K11" s="524">
        <v>664</v>
      </c>
      <c r="L11" s="524">
        <v>6</v>
      </c>
      <c r="M11" s="524">
        <v>15</v>
      </c>
      <c r="N11" s="524">
        <v>642</v>
      </c>
    </row>
    <row r="12" spans="1:15" ht="15" customHeight="1" x14ac:dyDescent="0.15">
      <c r="A12" s="477" t="s">
        <v>382</v>
      </c>
      <c r="B12" s="496"/>
      <c r="C12" s="524">
        <v>643</v>
      </c>
      <c r="D12" s="524">
        <v>33</v>
      </c>
      <c r="E12" s="524">
        <v>5</v>
      </c>
      <c r="F12" s="524">
        <v>605</v>
      </c>
      <c r="G12" s="524">
        <v>358</v>
      </c>
      <c r="H12" s="524">
        <v>23</v>
      </c>
      <c r="I12" s="524">
        <v>1</v>
      </c>
      <c r="J12" s="524">
        <v>333</v>
      </c>
      <c r="K12" s="524">
        <v>285</v>
      </c>
      <c r="L12" s="524">
        <v>9</v>
      </c>
      <c r="M12" s="524">
        <v>4</v>
      </c>
      <c r="N12" s="524">
        <v>272</v>
      </c>
    </row>
    <row r="13" spans="1:15" ht="15" customHeight="1" x14ac:dyDescent="0.15">
      <c r="A13" s="477" t="s">
        <v>383</v>
      </c>
      <c r="B13" s="496"/>
      <c r="C13" s="524">
        <v>608</v>
      </c>
      <c r="D13" s="524">
        <v>38</v>
      </c>
      <c r="E13" s="524">
        <v>8</v>
      </c>
      <c r="F13" s="524">
        <v>561</v>
      </c>
      <c r="G13" s="524">
        <v>189</v>
      </c>
      <c r="H13" s="524">
        <v>17</v>
      </c>
      <c r="I13" s="524">
        <v>2</v>
      </c>
      <c r="J13" s="524">
        <v>171</v>
      </c>
      <c r="K13" s="524">
        <v>419</v>
      </c>
      <c r="L13" s="524">
        <v>22</v>
      </c>
      <c r="M13" s="524">
        <v>7</v>
      </c>
      <c r="N13" s="524">
        <v>390</v>
      </c>
    </row>
    <row r="14" spans="1:15" ht="15" customHeight="1" x14ac:dyDescent="0.15">
      <c r="A14" s="477" t="s">
        <v>384</v>
      </c>
      <c r="B14" s="496"/>
      <c r="C14" s="524">
        <v>84</v>
      </c>
      <c r="D14" s="524">
        <v>0</v>
      </c>
      <c r="E14" s="524" t="s">
        <v>434</v>
      </c>
      <c r="F14" s="524">
        <v>84</v>
      </c>
      <c r="G14" s="524">
        <v>78</v>
      </c>
      <c r="H14" s="524">
        <v>0</v>
      </c>
      <c r="I14" s="524" t="s">
        <v>434</v>
      </c>
      <c r="J14" s="524">
        <v>78</v>
      </c>
      <c r="K14" s="524">
        <v>6</v>
      </c>
      <c r="L14" s="524" t="s">
        <v>434</v>
      </c>
      <c r="M14" s="524" t="s">
        <v>37</v>
      </c>
      <c r="N14" s="524">
        <v>6</v>
      </c>
    </row>
    <row r="15" spans="1:15" ht="15" customHeight="1" x14ac:dyDescent="0.15">
      <c r="A15" s="477" t="s">
        <v>560</v>
      </c>
      <c r="B15" s="496"/>
      <c r="C15" s="524">
        <v>38</v>
      </c>
      <c r="D15" s="524">
        <v>12</v>
      </c>
      <c r="E15" s="524">
        <v>8</v>
      </c>
      <c r="F15" s="524">
        <v>18</v>
      </c>
      <c r="G15" s="524">
        <v>27</v>
      </c>
      <c r="H15" s="524">
        <v>11</v>
      </c>
      <c r="I15" s="524">
        <v>4</v>
      </c>
      <c r="J15" s="524">
        <v>12</v>
      </c>
      <c r="K15" s="524">
        <v>11</v>
      </c>
      <c r="L15" s="524">
        <v>1</v>
      </c>
      <c r="M15" s="524">
        <v>4</v>
      </c>
      <c r="N15" s="524">
        <v>6</v>
      </c>
    </row>
    <row r="16" spans="1:15" ht="15" customHeight="1" x14ac:dyDescent="0.15">
      <c r="A16" s="477" t="s">
        <v>708</v>
      </c>
      <c r="B16" s="496"/>
      <c r="C16" s="524">
        <v>455</v>
      </c>
      <c r="D16" s="524">
        <v>31</v>
      </c>
      <c r="E16" s="524">
        <v>3</v>
      </c>
      <c r="F16" s="524">
        <v>421</v>
      </c>
      <c r="G16" s="524">
        <v>327</v>
      </c>
      <c r="H16" s="524">
        <v>25</v>
      </c>
      <c r="I16" s="524">
        <v>1</v>
      </c>
      <c r="J16" s="524">
        <v>301</v>
      </c>
      <c r="K16" s="524">
        <v>128</v>
      </c>
      <c r="L16" s="524">
        <v>6</v>
      </c>
      <c r="M16" s="524">
        <v>2</v>
      </c>
      <c r="N16" s="524">
        <v>120</v>
      </c>
    </row>
    <row r="17" spans="1:14" ht="15" customHeight="1" x14ac:dyDescent="0.15">
      <c r="A17" s="507" t="s">
        <v>709</v>
      </c>
      <c r="B17" s="496"/>
      <c r="C17" s="524">
        <v>159</v>
      </c>
      <c r="D17" s="524">
        <v>6</v>
      </c>
      <c r="E17" s="524" t="s">
        <v>37</v>
      </c>
      <c r="F17" s="524">
        <v>153</v>
      </c>
      <c r="G17" s="524">
        <v>150</v>
      </c>
      <c r="H17" s="524">
        <v>6</v>
      </c>
      <c r="I17" s="524" t="s">
        <v>434</v>
      </c>
      <c r="J17" s="524">
        <v>144</v>
      </c>
      <c r="K17" s="524">
        <v>9</v>
      </c>
      <c r="L17" s="524">
        <v>0</v>
      </c>
      <c r="M17" s="524" t="s">
        <v>37</v>
      </c>
      <c r="N17" s="524">
        <v>9</v>
      </c>
    </row>
    <row r="18" spans="1:14" ht="15" customHeight="1" x14ac:dyDescent="0.15">
      <c r="A18" s="477" t="s">
        <v>710</v>
      </c>
      <c r="B18" s="496"/>
      <c r="C18" s="524">
        <v>161</v>
      </c>
      <c r="D18" s="524">
        <v>36</v>
      </c>
      <c r="E18" s="524">
        <v>2</v>
      </c>
      <c r="F18" s="524">
        <v>123</v>
      </c>
      <c r="G18" s="524">
        <v>156</v>
      </c>
      <c r="H18" s="524">
        <v>35</v>
      </c>
      <c r="I18" s="524">
        <v>1</v>
      </c>
      <c r="J18" s="524">
        <v>119</v>
      </c>
      <c r="K18" s="524">
        <v>5</v>
      </c>
      <c r="L18" s="524">
        <v>0</v>
      </c>
      <c r="M18" s="524">
        <v>1</v>
      </c>
      <c r="N18" s="524">
        <v>4</v>
      </c>
    </row>
    <row r="19" spans="1:14" ht="15" customHeight="1" x14ac:dyDescent="0.15">
      <c r="A19" s="477" t="s">
        <v>711</v>
      </c>
      <c r="B19" s="496"/>
      <c r="C19" s="524">
        <v>316</v>
      </c>
      <c r="D19" s="524">
        <v>20</v>
      </c>
      <c r="E19" s="524">
        <v>5</v>
      </c>
      <c r="F19" s="524">
        <v>291</v>
      </c>
      <c r="G19" s="524">
        <v>172</v>
      </c>
      <c r="H19" s="524">
        <v>14</v>
      </c>
      <c r="I19" s="524">
        <v>1</v>
      </c>
      <c r="J19" s="524">
        <v>157</v>
      </c>
      <c r="K19" s="524">
        <v>144</v>
      </c>
      <c r="L19" s="524">
        <v>6</v>
      </c>
      <c r="M19" s="524">
        <v>4</v>
      </c>
      <c r="N19" s="524">
        <v>134</v>
      </c>
    </row>
    <row r="20" spans="1:14" ht="15" customHeight="1" thickBot="1" x14ac:dyDescent="0.2">
      <c r="A20" s="353" t="s">
        <v>390</v>
      </c>
      <c r="B20" s="497"/>
      <c r="C20" s="525">
        <v>135</v>
      </c>
      <c r="D20" s="525">
        <v>9</v>
      </c>
      <c r="E20" s="525">
        <v>0</v>
      </c>
      <c r="F20" s="525">
        <v>119</v>
      </c>
      <c r="G20" s="525">
        <v>77</v>
      </c>
      <c r="H20" s="525">
        <v>5</v>
      </c>
      <c r="I20" s="525">
        <v>0</v>
      </c>
      <c r="J20" s="525">
        <v>69</v>
      </c>
      <c r="K20" s="525">
        <v>58</v>
      </c>
      <c r="L20" s="525">
        <v>3</v>
      </c>
      <c r="M20" s="525" t="s">
        <v>37</v>
      </c>
      <c r="N20" s="525">
        <v>50</v>
      </c>
    </row>
    <row r="21" spans="1:14" ht="5.25" customHeight="1" thickTop="1" x14ac:dyDescent="0.15">
      <c r="A21" s="2"/>
      <c r="B21" s="2"/>
      <c r="C21" s="508"/>
      <c r="D21" s="508"/>
      <c r="E21" s="499"/>
      <c r="F21" s="508"/>
      <c r="G21" s="508">
        <v>1</v>
      </c>
      <c r="H21" s="508"/>
      <c r="I21" s="508"/>
      <c r="J21" s="508"/>
      <c r="K21" s="508"/>
      <c r="L21" s="508"/>
      <c r="M21" s="508"/>
      <c r="N21" s="508"/>
    </row>
    <row r="22" spans="1:14" s="5" customFormat="1" ht="10.5" customHeight="1" x14ac:dyDescent="0.15">
      <c r="A22" s="178" t="s">
        <v>712</v>
      </c>
      <c r="B22" s="434"/>
      <c r="C22" s="509"/>
      <c r="D22" s="509"/>
      <c r="E22" s="509"/>
      <c r="F22" s="509"/>
      <c r="G22" s="509"/>
      <c r="H22" s="509"/>
      <c r="I22" s="509"/>
      <c r="J22" s="509"/>
      <c r="K22" s="509"/>
      <c r="L22" s="509"/>
      <c r="M22" s="509"/>
      <c r="N22" s="509"/>
    </row>
    <row r="23" spans="1:14" s="5" customFormat="1" ht="9.6" x14ac:dyDescent="0.15">
      <c r="A23" s="178" t="s">
        <v>713</v>
      </c>
      <c r="B23" s="2"/>
      <c r="C23" s="499"/>
      <c r="D23" s="499"/>
      <c r="E23" s="499"/>
      <c r="F23" s="499"/>
      <c r="G23" s="499"/>
      <c r="H23" s="499"/>
      <c r="I23" s="499"/>
      <c r="J23" s="499"/>
      <c r="K23" s="499"/>
      <c r="L23" s="499"/>
      <c r="M23" s="499"/>
      <c r="N23" s="499"/>
    </row>
    <row r="24" spans="1:14" ht="9.6" x14ac:dyDescent="0.15">
      <c r="A24" s="178" t="s">
        <v>700</v>
      </c>
    </row>
  </sheetData>
  <mergeCells count="4">
    <mergeCell ref="A2:A3"/>
    <mergeCell ref="C2:F2"/>
    <mergeCell ref="G2:J2"/>
    <mergeCell ref="K2:N2"/>
  </mergeCells>
  <phoneticPr fontId="3"/>
  <pageMargins left="0.9055118110236221" right="0.70866141732283472" top="0.74803149606299213" bottom="0.74803149606299213" header="0.31496062992125984" footer="0.31496062992125984"/>
  <pageSetup paperSize="9" scale="110" orientation="landscape" r:id="rId1"/>
  <headerFooter>
    <oddHeader>&amp;L&amp;9有業者数－職業別－&amp;R&amp;9&amp;F (&amp;A)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23"/>
  <sheetViews>
    <sheetView zoomScaleNormal="100" workbookViewId="0"/>
  </sheetViews>
  <sheetFormatPr defaultColWidth="9.28515625" defaultRowHeight="9.6" x14ac:dyDescent="0.15"/>
  <cols>
    <col min="1" max="1" width="3.28515625" style="178" customWidth="1"/>
    <col min="2" max="2" width="27.140625" style="178" customWidth="1"/>
    <col min="3" max="3" width="14.28515625" style="172" customWidth="1"/>
    <col min="4" max="4" width="9.140625" style="172" customWidth="1"/>
    <col min="5" max="5" width="14.28515625" style="172" customWidth="1"/>
    <col min="6" max="6" width="9.140625" style="172" customWidth="1"/>
    <col min="7" max="7" width="14.28515625" style="172" customWidth="1"/>
    <col min="8" max="8" width="9.140625" style="172" customWidth="1"/>
    <col min="9" max="9" width="3.140625" style="172" customWidth="1"/>
    <col min="10" max="16384" width="9.28515625" style="172"/>
  </cols>
  <sheetData>
    <row r="1" spans="1:10" x14ac:dyDescent="0.15">
      <c r="A1" s="172"/>
      <c r="B1" s="172"/>
    </row>
    <row r="2" spans="1:10" s="178" customFormat="1" ht="18.75" customHeight="1" thickBot="1" x14ac:dyDescent="0.2">
      <c r="A2" s="178" t="s">
        <v>331</v>
      </c>
      <c r="C2" s="352"/>
      <c r="D2" s="352"/>
      <c r="E2" s="352"/>
      <c r="F2" s="132"/>
      <c r="G2" s="352"/>
      <c r="H2" s="132" t="s">
        <v>332</v>
      </c>
    </row>
    <row r="3" spans="1:10" s="178" customFormat="1" ht="21" customHeight="1" thickTop="1" x14ac:dyDescent="0.15">
      <c r="A3" s="567" t="s">
        <v>333</v>
      </c>
      <c r="B3" s="568"/>
      <c r="C3" s="549" t="s">
        <v>334</v>
      </c>
      <c r="D3" s="545"/>
      <c r="E3" s="566" t="s">
        <v>335</v>
      </c>
      <c r="F3" s="568"/>
      <c r="G3" s="549" t="s">
        <v>336</v>
      </c>
      <c r="H3" s="545"/>
      <c r="I3" s="22"/>
      <c r="J3" s="22"/>
    </row>
    <row r="4" spans="1:10" ht="15" customHeight="1" x14ac:dyDescent="0.15">
      <c r="A4" s="583" t="s">
        <v>337</v>
      </c>
      <c r="B4" s="584"/>
      <c r="C4" s="406">
        <v>7617</v>
      </c>
      <c r="D4" s="407">
        <v>37</v>
      </c>
      <c r="E4" s="408">
        <v>8668</v>
      </c>
      <c r="F4" s="407">
        <v>49</v>
      </c>
      <c r="G4" s="408">
        <v>16571</v>
      </c>
      <c r="H4" s="407">
        <v>30</v>
      </c>
      <c r="I4" s="148"/>
    </row>
    <row r="5" spans="1:10" ht="15" customHeight="1" x14ac:dyDescent="0.15">
      <c r="A5" s="581" t="s">
        <v>238</v>
      </c>
      <c r="B5" s="582"/>
      <c r="C5" s="409">
        <v>924</v>
      </c>
      <c r="D5" s="410">
        <v>5</v>
      </c>
      <c r="E5" s="411">
        <v>1109</v>
      </c>
      <c r="F5" s="410">
        <v>8</v>
      </c>
      <c r="G5" s="411">
        <v>1161</v>
      </c>
      <c r="H5" s="410">
        <v>2</v>
      </c>
      <c r="I5" s="412"/>
      <c r="J5" s="148"/>
    </row>
    <row r="6" spans="1:10" ht="15" customHeight="1" x14ac:dyDescent="0.15">
      <c r="A6" s="585" t="s">
        <v>237</v>
      </c>
      <c r="B6" s="588"/>
      <c r="C6" s="409">
        <v>824</v>
      </c>
      <c r="D6" s="410">
        <v>14</v>
      </c>
      <c r="E6" s="148">
        <v>814</v>
      </c>
      <c r="F6" s="410">
        <v>21</v>
      </c>
      <c r="G6" s="148">
        <v>833</v>
      </c>
      <c r="H6" s="410">
        <v>9</v>
      </c>
      <c r="I6" s="148"/>
      <c r="J6" s="148"/>
    </row>
    <row r="7" spans="1:10" ht="15" customHeight="1" x14ac:dyDescent="0.15">
      <c r="A7" s="585" t="s">
        <v>338</v>
      </c>
      <c r="B7" s="581"/>
      <c r="C7" s="409"/>
      <c r="D7" s="410"/>
      <c r="E7" s="148"/>
      <c r="F7" s="410"/>
      <c r="G7" s="148"/>
      <c r="H7" s="410"/>
      <c r="I7" s="148"/>
      <c r="J7" s="148"/>
    </row>
    <row r="8" spans="1:10" ht="15" customHeight="1" x14ac:dyDescent="0.15">
      <c r="A8" s="413"/>
      <c r="B8" s="483" t="s">
        <v>339</v>
      </c>
      <c r="C8" s="414">
        <v>782</v>
      </c>
      <c r="D8" s="410">
        <v>4</v>
      </c>
      <c r="E8" s="148">
        <v>812</v>
      </c>
      <c r="F8" s="410">
        <v>2</v>
      </c>
      <c r="G8" s="148">
        <v>935</v>
      </c>
      <c r="H8" s="410">
        <v>3</v>
      </c>
      <c r="I8" s="148"/>
      <c r="J8" s="148"/>
    </row>
    <row r="9" spans="1:10" ht="15" customHeight="1" x14ac:dyDescent="0.15">
      <c r="A9" s="482"/>
      <c r="B9" s="483" t="s">
        <v>340</v>
      </c>
      <c r="C9" s="414">
        <v>282</v>
      </c>
      <c r="D9" s="415" t="s">
        <v>341</v>
      </c>
      <c r="E9" s="148">
        <v>279</v>
      </c>
      <c r="F9" s="415" t="s">
        <v>341</v>
      </c>
      <c r="G9" s="148">
        <v>329</v>
      </c>
      <c r="H9" s="415" t="s">
        <v>342</v>
      </c>
      <c r="I9" s="148"/>
      <c r="J9" s="148"/>
    </row>
    <row r="10" spans="1:10" ht="15" customHeight="1" x14ac:dyDescent="0.15">
      <c r="A10" s="585" t="s">
        <v>343</v>
      </c>
      <c r="B10" s="581"/>
      <c r="C10" s="414"/>
      <c r="D10" s="410"/>
      <c r="E10" s="148"/>
      <c r="F10" s="410"/>
      <c r="G10" s="148"/>
      <c r="H10" s="410"/>
      <c r="I10" s="148"/>
      <c r="J10" s="148"/>
    </row>
    <row r="11" spans="1:10" ht="15" customHeight="1" x14ac:dyDescent="0.15">
      <c r="A11" s="413"/>
      <c r="B11" s="483" t="s">
        <v>344</v>
      </c>
      <c r="C11" s="414">
        <v>262</v>
      </c>
      <c r="D11" s="415">
        <v>1</v>
      </c>
      <c r="E11" s="148">
        <v>340</v>
      </c>
      <c r="F11" s="415" t="s">
        <v>341</v>
      </c>
      <c r="G11" s="148">
        <v>286</v>
      </c>
      <c r="H11" s="415">
        <v>3</v>
      </c>
      <c r="I11" s="148"/>
      <c r="J11" s="148"/>
    </row>
    <row r="12" spans="1:10" ht="15" customHeight="1" x14ac:dyDescent="0.15">
      <c r="A12" s="413"/>
      <c r="B12" s="483" t="s">
        <v>345</v>
      </c>
      <c r="C12" s="414">
        <v>39</v>
      </c>
      <c r="D12" s="415" t="s">
        <v>341</v>
      </c>
      <c r="E12" s="148">
        <v>29</v>
      </c>
      <c r="F12" s="415" t="s">
        <v>341</v>
      </c>
      <c r="G12" s="148">
        <v>24</v>
      </c>
      <c r="H12" s="415" t="s">
        <v>342</v>
      </c>
      <c r="I12" s="148"/>
      <c r="J12" s="148"/>
    </row>
    <row r="13" spans="1:10" ht="15" customHeight="1" x14ac:dyDescent="0.15">
      <c r="A13" s="585" t="s">
        <v>346</v>
      </c>
      <c r="B13" s="581"/>
      <c r="C13" s="416">
        <v>1249</v>
      </c>
      <c r="D13" s="410">
        <v>1</v>
      </c>
      <c r="E13" s="417">
        <v>1368</v>
      </c>
      <c r="F13" s="410">
        <v>3</v>
      </c>
      <c r="G13" s="417">
        <v>1410</v>
      </c>
      <c r="H13" s="410">
        <v>6</v>
      </c>
      <c r="I13" s="148"/>
      <c r="J13" s="148"/>
    </row>
    <row r="14" spans="1:10" ht="15" customHeight="1" x14ac:dyDescent="0.15">
      <c r="A14" s="585" t="s">
        <v>347</v>
      </c>
      <c r="B14" s="581"/>
      <c r="C14" s="416">
        <v>1441</v>
      </c>
      <c r="D14" s="415" t="s">
        <v>341</v>
      </c>
      <c r="E14" s="417">
        <v>1929</v>
      </c>
      <c r="F14" s="415">
        <v>4</v>
      </c>
      <c r="G14" s="417">
        <v>9381</v>
      </c>
      <c r="H14" s="415">
        <v>1</v>
      </c>
      <c r="I14" s="148"/>
      <c r="J14" s="148"/>
    </row>
    <row r="15" spans="1:10" ht="15" customHeight="1" x14ac:dyDescent="0.15">
      <c r="A15" s="589" t="s">
        <v>348</v>
      </c>
      <c r="B15" s="581"/>
      <c r="C15" s="416">
        <v>565</v>
      </c>
      <c r="D15" s="415" t="s">
        <v>341</v>
      </c>
      <c r="E15" s="417">
        <v>587</v>
      </c>
      <c r="F15" s="415">
        <v>2</v>
      </c>
      <c r="G15" s="417">
        <v>653</v>
      </c>
      <c r="H15" s="415" t="s">
        <v>342</v>
      </c>
      <c r="I15" s="148"/>
      <c r="J15" s="148"/>
    </row>
    <row r="16" spans="1:10" ht="15" customHeight="1" x14ac:dyDescent="0.15">
      <c r="A16" s="585" t="s">
        <v>349</v>
      </c>
      <c r="B16" s="581"/>
      <c r="C16" s="416">
        <v>473</v>
      </c>
      <c r="D16" s="410">
        <v>6</v>
      </c>
      <c r="E16" s="417">
        <v>468</v>
      </c>
      <c r="F16" s="410">
        <v>1</v>
      </c>
      <c r="G16" s="417">
        <v>486</v>
      </c>
      <c r="H16" s="410">
        <v>4</v>
      </c>
      <c r="I16" s="148"/>
      <c r="J16" s="148"/>
    </row>
    <row r="17" spans="1:10" ht="15" customHeight="1" x14ac:dyDescent="0.15">
      <c r="A17" s="585" t="s">
        <v>350</v>
      </c>
      <c r="B17" s="581"/>
      <c r="C17" s="416">
        <v>122</v>
      </c>
      <c r="D17" s="415" t="s">
        <v>341</v>
      </c>
      <c r="E17" s="417">
        <v>127</v>
      </c>
      <c r="F17" s="415" t="s">
        <v>341</v>
      </c>
      <c r="G17" s="417">
        <v>155</v>
      </c>
      <c r="H17" s="415" t="s">
        <v>341</v>
      </c>
      <c r="I17" s="148"/>
      <c r="J17" s="148"/>
    </row>
    <row r="18" spans="1:10" ht="15" customHeight="1" x14ac:dyDescent="0.15">
      <c r="A18" s="586" t="s">
        <v>351</v>
      </c>
      <c r="B18" s="587"/>
      <c r="C18" s="418">
        <v>654</v>
      </c>
      <c r="D18" s="419">
        <v>6</v>
      </c>
      <c r="E18" s="420">
        <v>806</v>
      </c>
      <c r="F18" s="419">
        <v>8</v>
      </c>
      <c r="G18" s="420">
        <v>918</v>
      </c>
      <c r="H18" s="419">
        <v>2</v>
      </c>
      <c r="I18" s="148"/>
      <c r="J18" s="148"/>
    </row>
    <row r="19" spans="1:10" ht="6.75" customHeight="1" x14ac:dyDescent="0.15"/>
    <row r="20" spans="1:10" s="178" customFormat="1" ht="10.8" x14ac:dyDescent="0.15">
      <c r="A20" s="421" t="s">
        <v>352</v>
      </c>
      <c r="B20" s="421"/>
      <c r="C20" s="421"/>
      <c r="D20" s="421"/>
      <c r="E20" s="421"/>
      <c r="F20" s="421"/>
    </row>
    <row r="21" spans="1:10" s="178" customFormat="1" ht="13.2" x14ac:dyDescent="0.15">
      <c r="A21" s="526" t="s">
        <v>714</v>
      </c>
      <c r="B21" s="421"/>
    </row>
    <row r="22" spans="1:10" x14ac:dyDescent="0.15">
      <c r="B22" s="148"/>
      <c r="G22" s="422"/>
      <c r="H22" s="422"/>
    </row>
    <row r="23" spans="1:10" x14ac:dyDescent="0.15">
      <c r="B23" s="22"/>
    </row>
  </sheetData>
  <mergeCells count="15">
    <mergeCell ref="A16:B16"/>
    <mergeCell ref="A17:B17"/>
    <mergeCell ref="A18:B18"/>
    <mergeCell ref="A6:B6"/>
    <mergeCell ref="A7:B7"/>
    <mergeCell ref="A10:B10"/>
    <mergeCell ref="A13:B13"/>
    <mergeCell ref="A14:B14"/>
    <mergeCell ref="A15:B15"/>
    <mergeCell ref="A5:B5"/>
    <mergeCell ref="A3:B3"/>
    <mergeCell ref="C3:D3"/>
    <mergeCell ref="E3:F3"/>
    <mergeCell ref="G3:H3"/>
    <mergeCell ref="A4:B4"/>
  </mergeCells>
  <phoneticPr fontId="3"/>
  <pageMargins left="0.7" right="0.7" top="0.75" bottom="0.75" header="0.3" footer="0.3"/>
  <pageSetup paperSize="9" orientation="portrait" r:id="rId1"/>
  <headerFooter>
    <oddHeader>&amp;L労働災害発生状況&amp;R&amp;F (&amp;A)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52"/>
  <sheetViews>
    <sheetView zoomScaleNormal="100" zoomScaleSheetLayoutView="150" workbookViewId="0"/>
  </sheetViews>
  <sheetFormatPr defaultColWidth="9.28515625" defaultRowHeight="9" x14ac:dyDescent="0.15"/>
  <cols>
    <col min="1" max="1" width="1.140625" style="8" customWidth="1"/>
    <col min="2" max="2" width="29.85546875" style="139" customWidth="1"/>
    <col min="3" max="3" width="1.140625" style="151" customWidth="1"/>
    <col min="4" max="4" width="11.42578125" style="358" customWidth="1"/>
    <col min="5" max="9" width="11.42578125" style="358" bestFit="1" customWidth="1"/>
    <col min="10" max="12" width="11.42578125" style="358" customWidth="1"/>
    <col min="13" max="16384" width="9.28515625" style="151"/>
  </cols>
  <sheetData>
    <row r="1" spans="1:13" s="8" customFormat="1" ht="13.5" customHeight="1" thickBot="1" x14ac:dyDescent="0.2">
      <c r="A1" s="178" t="s">
        <v>226</v>
      </c>
      <c r="B1" s="316"/>
      <c r="C1" s="178"/>
      <c r="D1" s="178"/>
      <c r="E1" s="178"/>
      <c r="F1" s="178"/>
      <c r="G1" s="178"/>
      <c r="H1" s="178"/>
      <c r="I1" s="178"/>
      <c r="J1" s="178"/>
      <c r="K1" s="178"/>
      <c r="L1" s="179" t="s">
        <v>227</v>
      </c>
    </row>
    <row r="2" spans="1:13" s="7" customFormat="1" ht="14.25" customHeight="1" thickTop="1" x14ac:dyDescent="0.15">
      <c r="A2" s="339"/>
      <c r="B2" s="543" t="s">
        <v>177</v>
      </c>
      <c r="C2" s="6"/>
      <c r="D2" s="569" t="s">
        <v>228</v>
      </c>
      <c r="E2" s="569"/>
      <c r="F2" s="569"/>
      <c r="G2" s="590" t="s">
        <v>229</v>
      </c>
      <c r="H2" s="591"/>
      <c r="I2" s="592"/>
      <c r="J2" s="590" t="s">
        <v>230</v>
      </c>
      <c r="K2" s="593"/>
      <c r="L2" s="593"/>
      <c r="M2" s="246"/>
    </row>
    <row r="3" spans="1:13" s="7" customFormat="1" ht="10.5" customHeight="1" x14ac:dyDescent="0.15">
      <c r="A3" s="142"/>
      <c r="B3" s="545"/>
      <c r="C3" s="312"/>
      <c r="D3" s="309" t="s">
        <v>159</v>
      </c>
      <c r="E3" s="43" t="s">
        <v>180</v>
      </c>
      <c r="F3" s="43" t="s">
        <v>181</v>
      </c>
      <c r="G3" s="309" t="s">
        <v>159</v>
      </c>
      <c r="H3" s="43" t="s">
        <v>180</v>
      </c>
      <c r="I3" s="43" t="s">
        <v>181</v>
      </c>
      <c r="J3" s="309" t="s">
        <v>159</v>
      </c>
      <c r="K3" s="43" t="s">
        <v>180</v>
      </c>
      <c r="L3" s="340" t="s">
        <v>181</v>
      </c>
    </row>
    <row r="4" spans="1:13" s="7" customFormat="1" ht="4.5" customHeight="1" x14ac:dyDescent="0.15">
      <c r="A4" s="313"/>
      <c r="B4" s="313"/>
      <c r="C4" s="311"/>
      <c r="D4" s="313"/>
      <c r="E4" s="313"/>
      <c r="F4" s="313"/>
      <c r="G4" s="313"/>
      <c r="H4" s="313"/>
      <c r="I4" s="313"/>
      <c r="J4" s="313"/>
      <c r="K4" s="313"/>
      <c r="L4" s="313"/>
    </row>
    <row r="5" spans="1:13" ht="12" customHeight="1" x14ac:dyDescent="0.15">
      <c r="A5" s="178"/>
      <c r="B5" s="341" t="s">
        <v>231</v>
      </c>
      <c r="C5" s="25"/>
      <c r="D5" s="342">
        <v>328275</v>
      </c>
      <c r="E5" s="343">
        <v>429895</v>
      </c>
      <c r="F5" s="343">
        <v>217834</v>
      </c>
      <c r="G5" s="343">
        <v>270953</v>
      </c>
      <c r="H5" s="343">
        <v>348660</v>
      </c>
      <c r="I5" s="343">
        <v>186501</v>
      </c>
      <c r="J5" s="343">
        <v>57322</v>
      </c>
      <c r="K5" s="343">
        <v>81235</v>
      </c>
      <c r="L5" s="343">
        <v>31333</v>
      </c>
    </row>
    <row r="6" spans="1:13" ht="12" customHeight="1" x14ac:dyDescent="0.15">
      <c r="A6" s="344"/>
      <c r="B6" s="341" t="s">
        <v>232</v>
      </c>
      <c r="C6" s="25"/>
      <c r="D6" s="342">
        <v>327151</v>
      </c>
      <c r="E6" s="343">
        <v>422193</v>
      </c>
      <c r="F6" s="343">
        <v>217622</v>
      </c>
      <c r="G6" s="343">
        <v>270441</v>
      </c>
      <c r="H6" s="343">
        <v>343156</v>
      </c>
      <c r="I6" s="343">
        <v>186642</v>
      </c>
      <c r="J6" s="343">
        <v>56710</v>
      </c>
      <c r="K6" s="343">
        <v>79037</v>
      </c>
      <c r="L6" s="343">
        <v>30980</v>
      </c>
    </row>
    <row r="7" spans="1:13" ht="12" customHeight="1" x14ac:dyDescent="0.15">
      <c r="A7" s="178"/>
      <c r="B7" s="341" t="s">
        <v>233</v>
      </c>
      <c r="C7" s="25"/>
      <c r="D7" s="342">
        <v>326596</v>
      </c>
      <c r="E7" s="343">
        <v>423576</v>
      </c>
      <c r="F7" s="343">
        <v>220946</v>
      </c>
      <c r="G7" s="343">
        <v>268379</v>
      </c>
      <c r="H7" s="343">
        <v>340922</v>
      </c>
      <c r="I7" s="343">
        <v>189351</v>
      </c>
      <c r="J7" s="343">
        <v>58217</v>
      </c>
      <c r="K7" s="343">
        <v>82654</v>
      </c>
      <c r="L7" s="343">
        <v>31595</v>
      </c>
    </row>
    <row r="8" spans="1:13" ht="3" customHeight="1" x14ac:dyDescent="0.15">
      <c r="A8" s="315"/>
      <c r="B8" s="315"/>
      <c r="C8" s="25"/>
      <c r="D8" s="345"/>
      <c r="E8" s="346"/>
      <c r="F8" s="346"/>
      <c r="G8" s="346"/>
      <c r="H8" s="346"/>
      <c r="I8" s="346"/>
      <c r="J8" s="346"/>
      <c r="K8" s="346"/>
      <c r="L8" s="347"/>
    </row>
    <row r="9" spans="1:13" ht="9.6" x14ac:dyDescent="0.15">
      <c r="A9" s="54"/>
      <c r="B9" s="315" t="s">
        <v>185</v>
      </c>
      <c r="C9" s="25"/>
      <c r="D9" s="348" t="s">
        <v>234</v>
      </c>
      <c r="E9" s="348" t="s">
        <v>234</v>
      </c>
      <c r="F9" s="348" t="s">
        <v>234</v>
      </c>
      <c r="G9" s="348" t="s">
        <v>235</v>
      </c>
      <c r="H9" s="348" t="s">
        <v>234</v>
      </c>
      <c r="I9" s="348" t="s">
        <v>234</v>
      </c>
      <c r="J9" s="348" t="s">
        <v>236</v>
      </c>
      <c r="K9" s="348" t="s">
        <v>234</v>
      </c>
      <c r="L9" s="348" t="s">
        <v>234</v>
      </c>
    </row>
    <row r="10" spans="1:13" ht="9.6" x14ac:dyDescent="0.15">
      <c r="A10" s="54"/>
      <c r="B10" s="329" t="s">
        <v>237</v>
      </c>
      <c r="C10" s="25"/>
      <c r="D10" s="349">
        <v>471679</v>
      </c>
      <c r="E10" s="350">
        <v>510550</v>
      </c>
      <c r="F10" s="350">
        <v>328696</v>
      </c>
      <c r="G10" s="350">
        <v>390037</v>
      </c>
      <c r="H10" s="350">
        <v>424185</v>
      </c>
      <c r="I10" s="350">
        <v>264427</v>
      </c>
      <c r="J10" s="350">
        <v>81642</v>
      </c>
      <c r="K10" s="350">
        <v>86365</v>
      </c>
      <c r="L10" s="350">
        <v>64269</v>
      </c>
    </row>
    <row r="11" spans="1:13" ht="9.6" x14ac:dyDescent="0.15">
      <c r="A11" s="54"/>
      <c r="B11" s="329" t="s">
        <v>238</v>
      </c>
      <c r="C11" s="25"/>
      <c r="D11" s="349">
        <v>449006</v>
      </c>
      <c r="E11" s="350">
        <v>510623</v>
      </c>
      <c r="F11" s="350">
        <v>275931</v>
      </c>
      <c r="G11" s="350">
        <v>352857</v>
      </c>
      <c r="H11" s="350">
        <v>396143</v>
      </c>
      <c r="I11" s="350">
        <v>231273</v>
      </c>
      <c r="J11" s="350">
        <v>96149</v>
      </c>
      <c r="K11" s="350">
        <v>114480</v>
      </c>
      <c r="L11" s="350">
        <v>44658</v>
      </c>
    </row>
    <row r="12" spans="1:13" ht="9.6" x14ac:dyDescent="0.15">
      <c r="A12" s="54"/>
      <c r="B12" s="329" t="s">
        <v>239</v>
      </c>
      <c r="C12" s="25"/>
      <c r="D12" s="349">
        <v>547870</v>
      </c>
      <c r="E12" s="350">
        <v>564099</v>
      </c>
      <c r="F12" s="350">
        <v>416458</v>
      </c>
      <c r="G12" s="350">
        <v>432039</v>
      </c>
      <c r="H12" s="350">
        <v>445432</v>
      </c>
      <c r="I12" s="350">
        <v>323591</v>
      </c>
      <c r="J12" s="350">
        <v>115831</v>
      </c>
      <c r="K12" s="350">
        <v>118667</v>
      </c>
      <c r="L12" s="350">
        <v>92867</v>
      </c>
    </row>
    <row r="13" spans="1:13" ht="9.6" x14ac:dyDescent="0.15">
      <c r="A13" s="54"/>
      <c r="B13" s="329" t="s">
        <v>188</v>
      </c>
      <c r="C13" s="25"/>
      <c r="D13" s="349">
        <v>542781</v>
      </c>
      <c r="E13" s="350">
        <v>592137</v>
      </c>
      <c r="F13" s="350">
        <v>395032</v>
      </c>
      <c r="G13" s="350">
        <v>395691</v>
      </c>
      <c r="H13" s="350">
        <v>430109</v>
      </c>
      <c r="I13" s="350">
        <v>292659</v>
      </c>
      <c r="J13" s="350">
        <v>147090</v>
      </c>
      <c r="K13" s="350">
        <v>162028</v>
      </c>
      <c r="L13" s="350">
        <v>102373</v>
      </c>
    </row>
    <row r="14" spans="1:13" ht="9.6" x14ac:dyDescent="0.15">
      <c r="A14" s="54"/>
      <c r="B14" s="329" t="s">
        <v>240</v>
      </c>
      <c r="C14" s="25"/>
      <c r="D14" s="349">
        <v>363342</v>
      </c>
      <c r="E14" s="350">
        <v>400023</v>
      </c>
      <c r="F14" s="350">
        <v>227064</v>
      </c>
      <c r="G14" s="350">
        <v>303414</v>
      </c>
      <c r="H14" s="350">
        <v>333504</v>
      </c>
      <c r="I14" s="350">
        <v>191624</v>
      </c>
      <c r="J14" s="350">
        <v>59928</v>
      </c>
      <c r="K14" s="350">
        <v>66519</v>
      </c>
      <c r="L14" s="350">
        <v>35440</v>
      </c>
    </row>
    <row r="15" spans="1:13" ht="9.6" x14ac:dyDescent="0.15">
      <c r="A15" s="54"/>
      <c r="B15" s="329" t="s">
        <v>241</v>
      </c>
      <c r="C15" s="25"/>
      <c r="D15" s="349">
        <v>255782</v>
      </c>
      <c r="E15" s="350">
        <v>365342</v>
      </c>
      <c r="F15" s="350">
        <v>165800</v>
      </c>
      <c r="G15" s="350">
        <v>215017</v>
      </c>
      <c r="H15" s="350">
        <v>296421</v>
      </c>
      <c r="I15" s="350">
        <v>148160</v>
      </c>
      <c r="J15" s="350">
        <v>40765</v>
      </c>
      <c r="K15" s="350">
        <v>68921</v>
      </c>
      <c r="L15" s="350">
        <v>17640</v>
      </c>
    </row>
    <row r="16" spans="1:13" ht="9.6" x14ac:dyDescent="0.15">
      <c r="A16" s="54"/>
      <c r="B16" s="329" t="s">
        <v>242</v>
      </c>
      <c r="C16" s="25"/>
      <c r="D16" s="349">
        <v>439988</v>
      </c>
      <c r="E16" s="350">
        <v>662946</v>
      </c>
      <c r="F16" s="350">
        <v>339515</v>
      </c>
      <c r="G16" s="350">
        <v>329492</v>
      </c>
      <c r="H16" s="350">
        <v>471349</v>
      </c>
      <c r="I16" s="350">
        <v>265566</v>
      </c>
      <c r="J16" s="350">
        <v>110496</v>
      </c>
      <c r="K16" s="350">
        <v>191597</v>
      </c>
      <c r="L16" s="350">
        <v>73949</v>
      </c>
    </row>
    <row r="17" spans="1:12" ht="9.6" x14ac:dyDescent="0.15">
      <c r="A17" s="54"/>
      <c r="B17" s="329" t="s">
        <v>243</v>
      </c>
      <c r="C17" s="25"/>
      <c r="D17" s="349">
        <v>416148</v>
      </c>
      <c r="E17" s="350">
        <v>509179</v>
      </c>
      <c r="F17" s="350">
        <v>273856</v>
      </c>
      <c r="G17" s="350">
        <v>303505</v>
      </c>
      <c r="H17" s="350">
        <v>361834</v>
      </c>
      <c r="I17" s="350">
        <v>214290</v>
      </c>
      <c r="J17" s="350">
        <v>112643</v>
      </c>
      <c r="K17" s="350">
        <v>147345</v>
      </c>
      <c r="L17" s="350">
        <v>59566</v>
      </c>
    </row>
    <row r="18" spans="1:12" ht="9.6" x14ac:dyDescent="0.15">
      <c r="A18" s="54"/>
      <c r="B18" s="351" t="s">
        <v>244</v>
      </c>
      <c r="C18" s="25"/>
      <c r="D18" s="349">
        <v>596316</v>
      </c>
      <c r="E18" s="350">
        <v>660607</v>
      </c>
      <c r="F18" s="350">
        <v>387142</v>
      </c>
      <c r="G18" s="350">
        <v>452984</v>
      </c>
      <c r="H18" s="350">
        <v>497690</v>
      </c>
      <c r="I18" s="350">
        <v>307532</v>
      </c>
      <c r="J18" s="350">
        <v>143332</v>
      </c>
      <c r="K18" s="350">
        <v>162917</v>
      </c>
      <c r="L18" s="350">
        <v>79610</v>
      </c>
    </row>
    <row r="19" spans="1:12" ht="9.6" x14ac:dyDescent="0.15">
      <c r="A19" s="54"/>
      <c r="B19" s="329" t="s">
        <v>245</v>
      </c>
      <c r="C19" s="25"/>
      <c r="D19" s="349">
        <v>131181</v>
      </c>
      <c r="E19" s="350">
        <v>174258</v>
      </c>
      <c r="F19" s="350">
        <v>104646</v>
      </c>
      <c r="G19" s="350">
        <v>124093</v>
      </c>
      <c r="H19" s="350">
        <v>163704</v>
      </c>
      <c r="I19" s="350">
        <v>99693</v>
      </c>
      <c r="J19" s="350">
        <v>7088</v>
      </c>
      <c r="K19" s="350">
        <v>10554</v>
      </c>
      <c r="L19" s="350">
        <v>4953</v>
      </c>
    </row>
    <row r="20" spans="1:12" ht="9.6" x14ac:dyDescent="0.15">
      <c r="A20" s="54"/>
      <c r="B20" s="329" t="s">
        <v>246</v>
      </c>
      <c r="C20" s="25"/>
      <c r="D20" s="349">
        <v>190856</v>
      </c>
      <c r="E20" s="350">
        <v>236868</v>
      </c>
      <c r="F20" s="350">
        <v>147132</v>
      </c>
      <c r="G20" s="350">
        <v>175841</v>
      </c>
      <c r="H20" s="350">
        <v>214537</v>
      </c>
      <c r="I20" s="350">
        <v>139069</v>
      </c>
      <c r="J20" s="350">
        <v>15015</v>
      </c>
      <c r="K20" s="350">
        <v>22331</v>
      </c>
      <c r="L20" s="350">
        <v>8063</v>
      </c>
    </row>
    <row r="21" spans="1:12" ht="9.6" x14ac:dyDescent="0.15">
      <c r="A21" s="54"/>
      <c r="B21" s="316" t="s">
        <v>247</v>
      </c>
      <c r="C21" s="25"/>
      <c r="D21" s="349">
        <v>310166</v>
      </c>
      <c r="E21" s="350">
        <v>350696</v>
      </c>
      <c r="F21" s="350">
        <v>279016</v>
      </c>
      <c r="G21" s="350">
        <v>252432</v>
      </c>
      <c r="H21" s="350">
        <v>283050</v>
      </c>
      <c r="I21" s="350">
        <v>228900</v>
      </c>
      <c r="J21" s="350">
        <v>57734</v>
      </c>
      <c r="K21" s="350">
        <v>67646</v>
      </c>
      <c r="L21" s="350">
        <v>50116</v>
      </c>
    </row>
    <row r="22" spans="1:12" ht="9.6" x14ac:dyDescent="0.15">
      <c r="A22" s="54"/>
      <c r="B22" s="329" t="s">
        <v>248</v>
      </c>
      <c r="C22" s="25"/>
      <c r="D22" s="349">
        <v>290296</v>
      </c>
      <c r="E22" s="350">
        <v>394498</v>
      </c>
      <c r="F22" s="350">
        <v>260025</v>
      </c>
      <c r="G22" s="350">
        <v>251423</v>
      </c>
      <c r="H22" s="350">
        <v>346364</v>
      </c>
      <c r="I22" s="350">
        <v>223843</v>
      </c>
      <c r="J22" s="350">
        <v>38873</v>
      </c>
      <c r="K22" s="350">
        <v>48134</v>
      </c>
      <c r="L22" s="350">
        <v>36182</v>
      </c>
    </row>
    <row r="23" spans="1:12" ht="9.6" x14ac:dyDescent="0.15">
      <c r="A23" s="54"/>
      <c r="B23" s="329" t="s">
        <v>249</v>
      </c>
      <c r="C23" s="25"/>
      <c r="D23" s="349">
        <v>379392</v>
      </c>
      <c r="E23" s="350">
        <v>460758</v>
      </c>
      <c r="F23" s="350">
        <v>291724</v>
      </c>
      <c r="G23" s="350">
        <v>301168</v>
      </c>
      <c r="H23" s="350">
        <v>362308</v>
      </c>
      <c r="I23" s="350">
        <v>235293</v>
      </c>
      <c r="J23" s="350">
        <v>78224</v>
      </c>
      <c r="K23" s="350">
        <v>98450</v>
      </c>
      <c r="L23" s="350">
        <v>56431</v>
      </c>
    </row>
    <row r="24" spans="1:12" ht="9.6" x14ac:dyDescent="0.15">
      <c r="A24" s="54"/>
      <c r="B24" s="329" t="s">
        <v>250</v>
      </c>
      <c r="C24" s="25"/>
      <c r="D24" s="349">
        <v>274520</v>
      </c>
      <c r="E24" s="350">
        <v>334806</v>
      </c>
      <c r="F24" s="350">
        <v>184440</v>
      </c>
      <c r="G24" s="350">
        <v>237911</v>
      </c>
      <c r="H24" s="350">
        <v>286334</v>
      </c>
      <c r="I24" s="350">
        <v>165557</v>
      </c>
      <c r="J24" s="350">
        <v>36609</v>
      </c>
      <c r="K24" s="350">
        <v>48472</v>
      </c>
      <c r="L24" s="350">
        <v>18883</v>
      </c>
    </row>
    <row r="25" spans="1:12" ht="10.199999999999999" customHeight="1" x14ac:dyDescent="0.15">
      <c r="A25" s="54"/>
      <c r="B25" s="329"/>
      <c r="C25" s="25"/>
      <c r="D25" s="349"/>
      <c r="E25" s="350"/>
      <c r="F25" s="350"/>
      <c r="G25" s="350"/>
      <c r="H25" s="350"/>
      <c r="I25" s="350"/>
      <c r="J25" s="350"/>
      <c r="K25" s="350"/>
      <c r="L25" s="350"/>
    </row>
    <row r="26" spans="1:12" ht="9.6" x14ac:dyDescent="0.15">
      <c r="A26" s="589" t="s">
        <v>200</v>
      </c>
      <c r="B26" s="589"/>
      <c r="C26" s="25"/>
      <c r="D26" s="349"/>
      <c r="E26" s="350"/>
      <c r="F26" s="350"/>
      <c r="G26" s="350"/>
      <c r="H26" s="350"/>
      <c r="I26" s="350"/>
      <c r="J26" s="350"/>
      <c r="K26" s="350"/>
      <c r="L26" s="350"/>
    </row>
    <row r="27" spans="1:12" ht="9.6" x14ac:dyDescent="0.15">
      <c r="A27" s="54"/>
      <c r="B27" s="329" t="s">
        <v>251</v>
      </c>
      <c r="C27" s="25"/>
      <c r="D27" s="349">
        <v>281357</v>
      </c>
      <c r="E27" s="350">
        <v>356831</v>
      </c>
      <c r="F27" s="350">
        <v>219894</v>
      </c>
      <c r="G27" s="350">
        <v>246330</v>
      </c>
      <c r="H27" s="350">
        <v>296577</v>
      </c>
      <c r="I27" s="350">
        <v>205411</v>
      </c>
      <c r="J27" s="350">
        <v>35027</v>
      </c>
      <c r="K27" s="350">
        <v>60254</v>
      </c>
      <c r="L27" s="350">
        <v>14483</v>
      </c>
    </row>
    <row r="28" spans="1:12" ht="9.6" x14ac:dyDescent="0.15">
      <c r="A28" s="54"/>
      <c r="B28" s="329" t="s">
        <v>252</v>
      </c>
      <c r="C28" s="25"/>
      <c r="D28" s="349">
        <v>362973</v>
      </c>
      <c r="E28" s="350">
        <v>439643</v>
      </c>
      <c r="F28" s="350">
        <v>263434</v>
      </c>
      <c r="G28" s="350">
        <v>342737</v>
      </c>
      <c r="H28" s="350">
        <v>414272</v>
      </c>
      <c r="I28" s="350">
        <v>249864</v>
      </c>
      <c r="J28" s="350">
        <v>20236</v>
      </c>
      <c r="K28" s="350">
        <v>25371</v>
      </c>
      <c r="L28" s="350">
        <v>13570</v>
      </c>
    </row>
    <row r="29" spans="1:12" ht="9.6" x14ac:dyDescent="0.15">
      <c r="A29" s="54"/>
      <c r="B29" s="329" t="s">
        <v>253</v>
      </c>
      <c r="C29" s="25"/>
      <c r="D29" s="349">
        <v>341893</v>
      </c>
      <c r="E29" s="350">
        <v>383736</v>
      </c>
      <c r="F29" s="350">
        <v>200914</v>
      </c>
      <c r="G29" s="350">
        <v>288829</v>
      </c>
      <c r="H29" s="350">
        <v>322989</v>
      </c>
      <c r="I29" s="350">
        <v>173735</v>
      </c>
      <c r="J29" s="350">
        <v>53064</v>
      </c>
      <c r="K29" s="350">
        <v>60747</v>
      </c>
      <c r="L29" s="350">
        <v>27179</v>
      </c>
    </row>
    <row r="30" spans="1:12" ht="9.6" x14ac:dyDescent="0.15">
      <c r="A30" s="54"/>
      <c r="B30" s="329" t="s">
        <v>254</v>
      </c>
      <c r="C30" s="25"/>
      <c r="D30" s="349">
        <v>308643</v>
      </c>
      <c r="E30" s="350">
        <v>356003</v>
      </c>
      <c r="F30" s="350">
        <v>190365</v>
      </c>
      <c r="G30" s="350">
        <v>269701</v>
      </c>
      <c r="H30" s="350">
        <v>308656</v>
      </c>
      <c r="I30" s="350">
        <v>172416</v>
      </c>
      <c r="J30" s="350">
        <v>38942</v>
      </c>
      <c r="K30" s="350">
        <v>47347</v>
      </c>
      <c r="L30" s="350">
        <v>17949</v>
      </c>
    </row>
    <row r="31" spans="1:12" ht="9.6" x14ac:dyDescent="0.15">
      <c r="A31" s="54"/>
      <c r="B31" s="329" t="s">
        <v>255</v>
      </c>
      <c r="C31" s="25"/>
      <c r="D31" s="349">
        <v>372688</v>
      </c>
      <c r="E31" s="350">
        <v>413416</v>
      </c>
      <c r="F31" s="350">
        <v>249766</v>
      </c>
      <c r="G31" s="350">
        <v>321258</v>
      </c>
      <c r="H31" s="350">
        <v>358638</v>
      </c>
      <c r="I31" s="350">
        <v>208440</v>
      </c>
      <c r="J31" s="350">
        <v>51430</v>
      </c>
      <c r="K31" s="350">
        <v>54778</v>
      </c>
      <c r="L31" s="350">
        <v>41326</v>
      </c>
    </row>
    <row r="32" spans="1:12" ht="9.6" x14ac:dyDescent="0.15">
      <c r="A32" s="54"/>
      <c r="B32" s="329" t="s">
        <v>256</v>
      </c>
      <c r="C32" s="25"/>
      <c r="D32" s="349">
        <v>529145</v>
      </c>
      <c r="E32" s="350">
        <v>593856</v>
      </c>
      <c r="F32" s="350">
        <v>315650</v>
      </c>
      <c r="G32" s="350">
        <v>391850</v>
      </c>
      <c r="H32" s="350">
        <v>436282</v>
      </c>
      <c r="I32" s="350">
        <v>245260</v>
      </c>
      <c r="J32" s="350">
        <v>137295</v>
      </c>
      <c r="K32" s="350">
        <v>157574</v>
      </c>
      <c r="L32" s="350">
        <v>70390</v>
      </c>
    </row>
    <row r="33" spans="1:12" ht="9.6" x14ac:dyDescent="0.15">
      <c r="A33" s="54"/>
      <c r="B33" s="329" t="s">
        <v>257</v>
      </c>
      <c r="C33" s="25"/>
      <c r="D33" s="349">
        <v>364282</v>
      </c>
      <c r="E33" s="350">
        <v>412612</v>
      </c>
      <c r="F33" s="350">
        <v>240860</v>
      </c>
      <c r="G33" s="350">
        <v>296969</v>
      </c>
      <c r="H33" s="350">
        <v>333156</v>
      </c>
      <c r="I33" s="350">
        <v>204557</v>
      </c>
      <c r="J33" s="350">
        <v>67313</v>
      </c>
      <c r="K33" s="350">
        <v>79456</v>
      </c>
      <c r="L33" s="350">
        <v>36303</v>
      </c>
    </row>
    <row r="34" spans="1:12" ht="9.6" x14ac:dyDescent="0.15">
      <c r="A34" s="54"/>
      <c r="B34" s="329" t="s">
        <v>258</v>
      </c>
      <c r="C34" s="25"/>
      <c r="D34" s="349">
        <v>524966</v>
      </c>
      <c r="E34" s="350">
        <v>583093</v>
      </c>
      <c r="F34" s="350">
        <v>320381</v>
      </c>
      <c r="G34" s="350">
        <v>397062</v>
      </c>
      <c r="H34" s="350">
        <v>436853</v>
      </c>
      <c r="I34" s="350">
        <v>257014</v>
      </c>
      <c r="J34" s="350">
        <v>127904</v>
      </c>
      <c r="K34" s="350">
        <v>146240</v>
      </c>
      <c r="L34" s="350">
        <v>63367</v>
      </c>
    </row>
    <row r="35" spans="1:12" ht="9.6" x14ac:dyDescent="0.15">
      <c r="A35" s="54"/>
      <c r="B35" s="329" t="s">
        <v>259</v>
      </c>
      <c r="C35" s="25"/>
      <c r="D35" s="349">
        <v>509000</v>
      </c>
      <c r="E35" s="350">
        <v>539351</v>
      </c>
      <c r="F35" s="350">
        <v>371357</v>
      </c>
      <c r="G35" s="350">
        <v>391766</v>
      </c>
      <c r="H35" s="350">
        <v>414393</v>
      </c>
      <c r="I35" s="350">
        <v>289150</v>
      </c>
      <c r="J35" s="350">
        <v>117234</v>
      </c>
      <c r="K35" s="350">
        <v>124958</v>
      </c>
      <c r="L35" s="350">
        <v>82207</v>
      </c>
    </row>
    <row r="36" spans="1:12" ht="9.6" x14ac:dyDescent="0.15">
      <c r="A36" s="54"/>
      <c r="B36" s="329" t="s">
        <v>260</v>
      </c>
      <c r="C36" s="25"/>
      <c r="D36" s="349">
        <v>517076</v>
      </c>
      <c r="E36" s="350">
        <v>532722</v>
      </c>
      <c r="F36" s="350">
        <v>385994</v>
      </c>
      <c r="G36" s="350">
        <v>391674</v>
      </c>
      <c r="H36" s="350">
        <v>403346</v>
      </c>
      <c r="I36" s="350">
        <v>293888</v>
      </c>
      <c r="J36" s="350">
        <v>125402</v>
      </c>
      <c r="K36" s="350">
        <v>129376</v>
      </c>
      <c r="L36" s="350">
        <v>92106</v>
      </c>
    </row>
    <row r="37" spans="1:12" ht="9.6" x14ac:dyDescent="0.15">
      <c r="A37" s="54"/>
      <c r="B37" s="329" t="s">
        <v>261</v>
      </c>
      <c r="C37" s="25"/>
      <c r="D37" s="349">
        <v>437194</v>
      </c>
      <c r="E37" s="350">
        <v>485437</v>
      </c>
      <c r="F37" s="350">
        <v>293141</v>
      </c>
      <c r="G37" s="350">
        <v>335048</v>
      </c>
      <c r="H37" s="350">
        <v>369796</v>
      </c>
      <c r="I37" s="350">
        <v>231291</v>
      </c>
      <c r="J37" s="350">
        <v>102146</v>
      </c>
      <c r="K37" s="350">
        <v>115641</v>
      </c>
      <c r="L37" s="350">
        <v>61850</v>
      </c>
    </row>
    <row r="38" spans="1:12" ht="9.6" x14ac:dyDescent="0.15">
      <c r="A38" s="54"/>
      <c r="B38" s="329" t="s">
        <v>262</v>
      </c>
      <c r="C38" s="25"/>
      <c r="D38" s="349">
        <v>377316</v>
      </c>
      <c r="E38" s="350">
        <v>428470</v>
      </c>
      <c r="F38" s="350">
        <v>233046</v>
      </c>
      <c r="G38" s="350">
        <v>300774</v>
      </c>
      <c r="H38" s="350">
        <v>337603</v>
      </c>
      <c r="I38" s="350">
        <v>196906</v>
      </c>
      <c r="J38" s="350">
        <v>76542</v>
      </c>
      <c r="K38" s="350">
        <v>90867</v>
      </c>
      <c r="L38" s="350">
        <v>36140</v>
      </c>
    </row>
    <row r="39" spans="1:12" ht="9.6" x14ac:dyDescent="0.15">
      <c r="A39" s="54"/>
      <c r="B39" s="329" t="s">
        <v>263</v>
      </c>
      <c r="C39" s="25"/>
      <c r="D39" s="349">
        <v>511124</v>
      </c>
      <c r="E39" s="350">
        <v>540719</v>
      </c>
      <c r="F39" s="350">
        <v>333597</v>
      </c>
      <c r="G39" s="350">
        <v>379800</v>
      </c>
      <c r="H39" s="350">
        <v>400698</v>
      </c>
      <c r="I39" s="350">
        <v>254442</v>
      </c>
      <c r="J39" s="350">
        <v>131324</v>
      </c>
      <c r="K39" s="350">
        <v>140021</v>
      </c>
      <c r="L39" s="350">
        <v>79155</v>
      </c>
    </row>
    <row r="40" spans="1:12" ht="9.6" x14ac:dyDescent="0.15">
      <c r="A40" s="54"/>
      <c r="B40" s="329" t="s">
        <v>264</v>
      </c>
      <c r="C40" s="25"/>
      <c r="D40" s="349">
        <v>435504</v>
      </c>
      <c r="E40" s="350">
        <v>452681</v>
      </c>
      <c r="F40" s="350">
        <v>319074</v>
      </c>
      <c r="G40" s="350">
        <v>362566</v>
      </c>
      <c r="H40" s="350">
        <v>377359</v>
      </c>
      <c r="I40" s="350">
        <v>262300</v>
      </c>
      <c r="J40" s="350">
        <v>72938</v>
      </c>
      <c r="K40" s="350">
        <v>75322</v>
      </c>
      <c r="L40" s="350">
        <v>56774</v>
      </c>
    </row>
    <row r="41" spans="1:12" ht="9.6" x14ac:dyDescent="0.15">
      <c r="A41" s="54"/>
      <c r="B41" s="329" t="s">
        <v>265</v>
      </c>
      <c r="C41" s="25"/>
      <c r="D41" s="349">
        <v>518831</v>
      </c>
      <c r="E41" s="350">
        <v>563607</v>
      </c>
      <c r="F41" s="350">
        <v>332906</v>
      </c>
      <c r="G41" s="350">
        <v>391605</v>
      </c>
      <c r="H41" s="350">
        <v>423769</v>
      </c>
      <c r="I41" s="350">
        <v>258050</v>
      </c>
      <c r="J41" s="350">
        <v>127226</v>
      </c>
      <c r="K41" s="350">
        <v>139838</v>
      </c>
      <c r="L41" s="350">
        <v>74856</v>
      </c>
    </row>
    <row r="42" spans="1:12" ht="9.6" x14ac:dyDescent="0.15">
      <c r="A42" s="54"/>
      <c r="B42" s="329" t="s">
        <v>266</v>
      </c>
      <c r="C42" s="25"/>
      <c r="D42" s="349">
        <v>378122</v>
      </c>
      <c r="E42" s="350">
        <v>491657</v>
      </c>
      <c r="F42" s="350">
        <v>199697</v>
      </c>
      <c r="G42" s="350">
        <v>310366</v>
      </c>
      <c r="H42" s="350">
        <v>391966</v>
      </c>
      <c r="I42" s="350">
        <v>182128</v>
      </c>
      <c r="J42" s="350">
        <v>67756</v>
      </c>
      <c r="K42" s="350">
        <v>99691</v>
      </c>
      <c r="L42" s="350">
        <v>17569</v>
      </c>
    </row>
    <row r="43" spans="1:12" ht="9.6" x14ac:dyDescent="0.15">
      <c r="A43" s="54"/>
      <c r="B43" s="329" t="s">
        <v>267</v>
      </c>
      <c r="C43" s="25"/>
      <c r="D43" s="349">
        <v>523126</v>
      </c>
      <c r="E43" s="350">
        <v>563148</v>
      </c>
      <c r="F43" s="350">
        <v>353859</v>
      </c>
      <c r="G43" s="350">
        <v>387969</v>
      </c>
      <c r="H43" s="350">
        <v>416548</v>
      </c>
      <c r="I43" s="350">
        <v>267098</v>
      </c>
      <c r="J43" s="350">
        <v>135157</v>
      </c>
      <c r="K43" s="350">
        <v>146600</v>
      </c>
      <c r="L43" s="350">
        <v>86761</v>
      </c>
    </row>
    <row r="44" spans="1:12" ht="9.6" x14ac:dyDescent="0.15">
      <c r="A44" s="54"/>
      <c r="B44" s="329" t="s">
        <v>268</v>
      </c>
      <c r="C44" s="25"/>
      <c r="D44" s="349">
        <v>639658</v>
      </c>
      <c r="E44" s="350">
        <v>670941</v>
      </c>
      <c r="F44" s="350">
        <v>474092</v>
      </c>
      <c r="G44" s="350">
        <v>463442</v>
      </c>
      <c r="H44" s="350">
        <v>486296</v>
      </c>
      <c r="I44" s="350">
        <v>342485</v>
      </c>
      <c r="J44" s="350">
        <v>176216</v>
      </c>
      <c r="K44" s="350">
        <v>184645</v>
      </c>
      <c r="L44" s="350">
        <v>131607</v>
      </c>
    </row>
    <row r="45" spans="1:12" ht="9.6" x14ac:dyDescent="0.15">
      <c r="A45" s="54"/>
      <c r="B45" s="329" t="s">
        <v>269</v>
      </c>
      <c r="C45" s="25"/>
      <c r="D45" s="349">
        <v>522030</v>
      </c>
      <c r="E45" s="350">
        <v>552982</v>
      </c>
      <c r="F45" s="350">
        <v>365840</v>
      </c>
      <c r="G45" s="350">
        <v>408805</v>
      </c>
      <c r="H45" s="350">
        <v>431753</v>
      </c>
      <c r="I45" s="350">
        <v>293004</v>
      </c>
      <c r="J45" s="350">
        <v>113225</v>
      </c>
      <c r="K45" s="350">
        <v>121229</v>
      </c>
      <c r="L45" s="350">
        <v>72836</v>
      </c>
    </row>
    <row r="46" spans="1:12" ht="9.6" x14ac:dyDescent="0.15">
      <c r="A46" s="54"/>
      <c r="B46" s="329" t="s">
        <v>270</v>
      </c>
      <c r="C46" s="25"/>
      <c r="D46" s="349">
        <v>323003</v>
      </c>
      <c r="E46" s="350">
        <v>404279</v>
      </c>
      <c r="F46" s="350">
        <v>241018</v>
      </c>
      <c r="G46" s="350">
        <v>290802</v>
      </c>
      <c r="H46" s="350">
        <v>365430</v>
      </c>
      <c r="I46" s="350">
        <v>215523</v>
      </c>
      <c r="J46" s="350">
        <v>32201</v>
      </c>
      <c r="K46" s="350">
        <v>38849</v>
      </c>
      <c r="L46" s="350">
        <v>25495</v>
      </c>
    </row>
    <row r="47" spans="1:12" ht="10.5" customHeight="1" x14ac:dyDescent="0.15">
      <c r="A47" s="54"/>
      <c r="B47" s="329"/>
      <c r="C47" s="25"/>
      <c r="D47" s="349"/>
      <c r="E47" s="350"/>
      <c r="F47" s="350"/>
      <c r="G47" s="350"/>
      <c r="H47" s="350"/>
      <c r="I47" s="350"/>
      <c r="J47" s="350"/>
      <c r="K47" s="350"/>
      <c r="L47" s="350"/>
    </row>
    <row r="48" spans="1:12" ht="10.5" customHeight="1" x14ac:dyDescent="0.15">
      <c r="A48" s="589" t="s">
        <v>271</v>
      </c>
      <c r="B48" s="589"/>
      <c r="C48" s="25"/>
      <c r="D48" s="349"/>
      <c r="E48" s="350"/>
      <c r="F48" s="350"/>
      <c r="G48" s="350"/>
      <c r="H48" s="350"/>
      <c r="I48" s="350"/>
      <c r="J48" s="350"/>
      <c r="K48" s="350"/>
      <c r="L48" s="350"/>
    </row>
    <row r="49" spans="1:12" ht="10.5" customHeight="1" x14ac:dyDescent="0.15">
      <c r="A49" s="54"/>
      <c r="B49" s="329" t="s">
        <v>272</v>
      </c>
      <c r="C49" s="25"/>
      <c r="D49" s="349">
        <v>357470</v>
      </c>
      <c r="E49" s="350">
        <v>520625</v>
      </c>
      <c r="F49" s="350">
        <v>318437</v>
      </c>
      <c r="G49" s="350">
        <v>308735</v>
      </c>
      <c r="H49" s="350">
        <v>458323</v>
      </c>
      <c r="I49" s="350">
        <v>272947</v>
      </c>
      <c r="J49" s="350">
        <v>48735</v>
      </c>
      <c r="K49" s="350">
        <v>62302</v>
      </c>
      <c r="L49" s="350">
        <v>45490</v>
      </c>
    </row>
    <row r="50" spans="1:12" ht="1.95" customHeight="1" thickBot="1" x14ac:dyDescent="0.2">
      <c r="A50" s="352"/>
      <c r="B50" s="353"/>
      <c r="C50" s="354"/>
      <c r="D50" s="355"/>
      <c r="E50" s="356"/>
      <c r="F50" s="356"/>
      <c r="G50" s="356"/>
      <c r="H50" s="356"/>
      <c r="I50" s="356"/>
      <c r="J50" s="356"/>
      <c r="K50" s="356"/>
      <c r="L50" s="356"/>
    </row>
    <row r="51" spans="1:12" ht="12.75" customHeight="1" thickTop="1" x14ac:dyDescent="0.15">
      <c r="A51" s="333" t="s">
        <v>273</v>
      </c>
      <c r="B51" s="334"/>
      <c r="C51" s="333"/>
      <c r="D51" s="333"/>
      <c r="E51" s="333"/>
      <c r="F51" s="333"/>
      <c r="G51" s="333"/>
      <c r="H51" s="333"/>
      <c r="I51" s="333"/>
      <c r="J51" s="333"/>
      <c r="K51" s="333"/>
      <c r="L51" s="333"/>
    </row>
    <row r="52" spans="1:12" ht="9.6" x14ac:dyDescent="0.15">
      <c r="A52" s="335" t="s">
        <v>274</v>
      </c>
      <c r="B52" s="357"/>
      <c r="C52" s="172"/>
      <c r="D52" s="172"/>
      <c r="E52" s="172"/>
      <c r="F52" s="172"/>
      <c r="G52" s="172"/>
      <c r="H52" s="172"/>
      <c r="I52" s="172"/>
      <c r="J52" s="172"/>
      <c r="K52" s="172"/>
      <c r="L52" s="172"/>
    </row>
  </sheetData>
  <mergeCells count="6">
    <mergeCell ref="A48:B48"/>
    <mergeCell ref="B2:B3"/>
    <mergeCell ref="D2:F2"/>
    <mergeCell ref="G2:I2"/>
    <mergeCell ref="J2:L2"/>
    <mergeCell ref="A26:B26"/>
  </mergeCells>
  <phoneticPr fontId="3"/>
  <printOptions horizontalCentered="1"/>
  <pageMargins left="0.62992125984251968" right="0.6692913385826772" top="0.59055118110236227" bottom="0.59055118110236227" header="0.31496062992125984" footer="0.31496062992125984"/>
  <pageSetup paperSize="9" scale="90" fitToWidth="0" fitToHeight="0" orientation="landscape" cellComments="asDisplayed" r:id="rId1"/>
  <headerFooter alignWithMargins="0">
    <oddHeader>&amp;L&amp;9産業別１人平均月間現金給与額&amp;R&amp;9&amp;F (&amp;A)</oddHeader>
  </headerFooter>
  <colBreaks count="1" manualBreakCount="1">
    <brk id="1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52"/>
  <sheetViews>
    <sheetView zoomScaleNormal="100" zoomScaleSheetLayoutView="100" workbookViewId="0"/>
  </sheetViews>
  <sheetFormatPr defaultColWidth="9.28515625" defaultRowHeight="9" x14ac:dyDescent="0.15"/>
  <cols>
    <col min="1" max="1" width="1.140625" style="8" customWidth="1"/>
    <col min="2" max="2" width="29.85546875" style="139" customWidth="1"/>
    <col min="3" max="3" width="1.7109375" style="151" customWidth="1"/>
    <col min="4" max="12" width="9.28515625" style="62" customWidth="1"/>
    <col min="13" max="13" width="4.28515625" style="151" customWidth="1"/>
    <col min="14" max="16384" width="9.28515625" style="151"/>
  </cols>
  <sheetData>
    <row r="1" spans="1:13" s="8" customFormat="1" ht="15.75" customHeight="1" thickBot="1" x14ac:dyDescent="0.2">
      <c r="A1" s="178" t="s">
        <v>275</v>
      </c>
      <c r="B1" s="316"/>
      <c r="C1" s="178"/>
      <c r="D1" s="215"/>
      <c r="E1" s="215"/>
      <c r="F1" s="215"/>
      <c r="G1" s="215"/>
      <c r="H1" s="215"/>
      <c r="I1" s="215"/>
      <c r="J1" s="215"/>
      <c r="K1" s="215"/>
      <c r="L1" s="216" t="s">
        <v>176</v>
      </c>
    </row>
    <row r="2" spans="1:13" s="7" customFormat="1" ht="16.5" customHeight="1" thickTop="1" x14ac:dyDescent="0.15">
      <c r="A2" s="339"/>
      <c r="B2" s="543" t="s">
        <v>177</v>
      </c>
      <c r="C2" s="6"/>
      <c r="D2" s="595" t="s">
        <v>276</v>
      </c>
      <c r="E2" s="596"/>
      <c r="F2" s="597"/>
      <c r="G2" s="595" t="s">
        <v>277</v>
      </c>
      <c r="H2" s="596"/>
      <c r="I2" s="597"/>
      <c r="J2" s="595" t="s">
        <v>278</v>
      </c>
      <c r="K2" s="596"/>
      <c r="L2" s="596"/>
      <c r="M2" s="246"/>
    </row>
    <row r="3" spans="1:13" s="7" customFormat="1" ht="14.25" customHeight="1" x14ac:dyDescent="0.15">
      <c r="A3" s="142"/>
      <c r="B3" s="545"/>
      <c r="C3" s="312"/>
      <c r="D3" s="308" t="s">
        <v>159</v>
      </c>
      <c r="E3" s="359" t="s">
        <v>180</v>
      </c>
      <c r="F3" s="359" t="s">
        <v>181</v>
      </c>
      <c r="G3" s="359" t="s">
        <v>159</v>
      </c>
      <c r="H3" s="359" t="s">
        <v>180</v>
      </c>
      <c r="I3" s="359" t="s">
        <v>181</v>
      </c>
      <c r="J3" s="359" t="s">
        <v>159</v>
      </c>
      <c r="K3" s="359" t="s">
        <v>180</v>
      </c>
      <c r="L3" s="360" t="s">
        <v>181</v>
      </c>
    </row>
    <row r="4" spans="1:13" s="7" customFormat="1" ht="4.5" customHeight="1" x14ac:dyDescent="0.15">
      <c r="A4" s="313"/>
      <c r="B4" s="313"/>
      <c r="C4" s="311"/>
      <c r="D4" s="238"/>
      <c r="E4" s="238"/>
      <c r="F4" s="238"/>
      <c r="G4" s="238"/>
      <c r="H4" s="238"/>
      <c r="I4" s="238"/>
      <c r="J4" s="238"/>
      <c r="K4" s="238"/>
      <c r="L4" s="238"/>
    </row>
    <row r="5" spans="1:13" ht="12" customHeight="1" x14ac:dyDescent="0.15">
      <c r="A5" s="344"/>
      <c r="B5" s="341" t="s">
        <v>231</v>
      </c>
      <c r="C5" s="25"/>
      <c r="D5" s="361">
        <v>128.69999999999999</v>
      </c>
      <c r="E5" s="362">
        <v>147.80000000000001</v>
      </c>
      <c r="F5" s="362">
        <v>108</v>
      </c>
      <c r="G5" s="362">
        <v>119.3</v>
      </c>
      <c r="H5" s="362">
        <v>134.1</v>
      </c>
      <c r="I5" s="362">
        <v>103.3</v>
      </c>
      <c r="J5" s="362">
        <v>9.4</v>
      </c>
      <c r="K5" s="362">
        <v>13.7</v>
      </c>
      <c r="L5" s="362">
        <v>4.7</v>
      </c>
    </row>
    <row r="6" spans="1:13" ht="12" customHeight="1" x14ac:dyDescent="0.15">
      <c r="A6" s="344"/>
      <c r="B6" s="341" t="s">
        <v>232</v>
      </c>
      <c r="C6" s="25"/>
      <c r="D6" s="47">
        <v>129.4</v>
      </c>
      <c r="E6" s="47">
        <v>147</v>
      </c>
      <c r="F6" s="47">
        <v>109.1</v>
      </c>
      <c r="G6" s="47">
        <v>119.6</v>
      </c>
      <c r="H6" s="47">
        <v>133.1</v>
      </c>
      <c r="I6" s="47">
        <v>104.1</v>
      </c>
      <c r="J6" s="47">
        <v>9.8000000000000007</v>
      </c>
      <c r="K6" s="47">
        <v>13.9</v>
      </c>
      <c r="L6" s="47">
        <v>5</v>
      </c>
    </row>
    <row r="7" spans="1:13" ht="12" customHeight="1" x14ac:dyDescent="0.15">
      <c r="A7" s="363"/>
      <c r="B7" s="341" t="s">
        <v>233</v>
      </c>
      <c r="C7" s="25"/>
      <c r="D7" s="47">
        <v>129.30000000000001</v>
      </c>
      <c r="E7" s="47">
        <v>147.5</v>
      </c>
      <c r="F7" s="47">
        <v>109.5</v>
      </c>
      <c r="G7" s="47">
        <v>119.6</v>
      </c>
      <c r="H7" s="47">
        <v>133.80000000000001</v>
      </c>
      <c r="I7" s="47">
        <v>104.1</v>
      </c>
      <c r="J7" s="47">
        <v>9.6999999999999993</v>
      </c>
      <c r="K7" s="47">
        <v>13.7</v>
      </c>
      <c r="L7" s="47">
        <v>5.4</v>
      </c>
    </row>
    <row r="8" spans="1:13" ht="6" customHeight="1" x14ac:dyDescent="0.15">
      <c r="A8" s="315"/>
      <c r="B8" s="315"/>
      <c r="C8" s="25"/>
      <c r="D8" s="364"/>
      <c r="E8" s="285"/>
      <c r="F8" s="285"/>
      <c r="G8" s="285"/>
      <c r="H8" s="285"/>
      <c r="I8" s="285"/>
      <c r="J8" s="285"/>
      <c r="K8" s="285"/>
      <c r="L8" s="285"/>
    </row>
    <row r="9" spans="1:13" ht="9.6" x14ac:dyDescent="0.15">
      <c r="A9" s="54"/>
      <c r="B9" s="315" t="s">
        <v>185</v>
      </c>
      <c r="C9" s="25"/>
      <c r="D9" s="365" t="s">
        <v>279</v>
      </c>
      <c r="E9" s="366" t="s">
        <v>279</v>
      </c>
      <c r="F9" s="366" t="s">
        <v>279</v>
      </c>
      <c r="G9" s="366" t="s">
        <v>279</v>
      </c>
      <c r="H9" s="366" t="s">
        <v>279</v>
      </c>
      <c r="I9" s="366" t="s">
        <v>279</v>
      </c>
      <c r="J9" s="366" t="s">
        <v>280</v>
      </c>
      <c r="K9" s="366" t="s">
        <v>280</v>
      </c>
      <c r="L9" s="366" t="s">
        <v>281</v>
      </c>
    </row>
    <row r="10" spans="1:13" ht="9.6" x14ac:dyDescent="0.15">
      <c r="A10" s="54"/>
      <c r="B10" s="329" t="s">
        <v>282</v>
      </c>
      <c r="C10" s="25"/>
      <c r="D10" s="367">
        <v>163.6</v>
      </c>
      <c r="E10" s="368">
        <v>170</v>
      </c>
      <c r="F10" s="368">
        <v>139.9</v>
      </c>
      <c r="G10" s="368">
        <v>146.80000000000001</v>
      </c>
      <c r="H10" s="368">
        <v>151.6</v>
      </c>
      <c r="I10" s="368">
        <v>129.4</v>
      </c>
      <c r="J10" s="368">
        <v>16.8</v>
      </c>
      <c r="K10" s="368">
        <v>18.399999999999999</v>
      </c>
      <c r="L10" s="368">
        <v>10.5</v>
      </c>
    </row>
    <row r="11" spans="1:13" ht="9.6" x14ac:dyDescent="0.15">
      <c r="A11" s="54"/>
      <c r="B11" s="329" t="s">
        <v>283</v>
      </c>
      <c r="C11" s="25"/>
      <c r="D11" s="367">
        <v>157.19999999999999</v>
      </c>
      <c r="E11" s="368">
        <v>163.4</v>
      </c>
      <c r="F11" s="368">
        <v>139.9</v>
      </c>
      <c r="G11" s="368">
        <v>141.80000000000001</v>
      </c>
      <c r="H11" s="368">
        <v>146.4</v>
      </c>
      <c r="I11" s="368">
        <v>129</v>
      </c>
      <c r="J11" s="368">
        <v>15.4</v>
      </c>
      <c r="K11" s="368">
        <v>17</v>
      </c>
      <c r="L11" s="368">
        <v>10.9</v>
      </c>
    </row>
    <row r="12" spans="1:13" ht="9.6" x14ac:dyDescent="0.15">
      <c r="A12" s="54"/>
      <c r="B12" s="369" t="s">
        <v>284</v>
      </c>
      <c r="C12" s="25"/>
      <c r="D12" s="367">
        <v>150</v>
      </c>
      <c r="E12" s="368">
        <v>152.5</v>
      </c>
      <c r="F12" s="368">
        <v>129.9</v>
      </c>
      <c r="G12" s="368">
        <v>138.19999999999999</v>
      </c>
      <c r="H12" s="368">
        <v>139.9</v>
      </c>
      <c r="I12" s="368">
        <v>125</v>
      </c>
      <c r="J12" s="368">
        <v>11.8</v>
      </c>
      <c r="K12" s="368">
        <v>12.6</v>
      </c>
      <c r="L12" s="368">
        <v>4.9000000000000004</v>
      </c>
    </row>
    <row r="13" spans="1:13" ht="9.6" x14ac:dyDescent="0.15">
      <c r="A13" s="54"/>
      <c r="B13" s="329" t="s">
        <v>285</v>
      </c>
      <c r="C13" s="25"/>
      <c r="D13" s="367">
        <v>156.6</v>
      </c>
      <c r="E13" s="368">
        <v>162.30000000000001</v>
      </c>
      <c r="F13" s="368">
        <v>139.6</v>
      </c>
      <c r="G13" s="368">
        <v>137.4</v>
      </c>
      <c r="H13" s="368">
        <v>141.9</v>
      </c>
      <c r="I13" s="368">
        <v>124.1</v>
      </c>
      <c r="J13" s="368">
        <v>19.2</v>
      </c>
      <c r="K13" s="368">
        <v>20.399999999999999</v>
      </c>
      <c r="L13" s="368">
        <v>15.5</v>
      </c>
    </row>
    <row r="14" spans="1:13" ht="9.6" x14ac:dyDescent="0.15">
      <c r="A14" s="54"/>
      <c r="B14" s="329" t="s">
        <v>240</v>
      </c>
      <c r="C14" s="25"/>
      <c r="D14" s="367">
        <v>159.5</v>
      </c>
      <c r="E14" s="368">
        <v>168</v>
      </c>
      <c r="F14" s="368">
        <v>127.4</v>
      </c>
      <c r="G14" s="368">
        <v>141.69999999999999</v>
      </c>
      <c r="H14" s="368">
        <v>147.69999999999999</v>
      </c>
      <c r="I14" s="368">
        <v>119.2</v>
      </c>
      <c r="J14" s="368">
        <v>17.8</v>
      </c>
      <c r="K14" s="368">
        <v>20.3</v>
      </c>
      <c r="L14" s="368">
        <v>8.1999999999999993</v>
      </c>
    </row>
    <row r="15" spans="1:13" ht="9.6" x14ac:dyDescent="0.15">
      <c r="A15" s="54"/>
      <c r="B15" s="329" t="s">
        <v>241</v>
      </c>
      <c r="C15" s="25"/>
      <c r="D15" s="367">
        <v>118.6</v>
      </c>
      <c r="E15" s="368">
        <v>140.9</v>
      </c>
      <c r="F15" s="368">
        <v>100.4</v>
      </c>
      <c r="G15" s="368">
        <v>111.3</v>
      </c>
      <c r="H15" s="368">
        <v>129.4</v>
      </c>
      <c r="I15" s="368">
        <v>96.5</v>
      </c>
      <c r="J15" s="368">
        <v>7.3</v>
      </c>
      <c r="K15" s="368">
        <v>11.5</v>
      </c>
      <c r="L15" s="368">
        <v>3.9</v>
      </c>
    </row>
    <row r="16" spans="1:13" ht="9.6" x14ac:dyDescent="0.15">
      <c r="A16" s="54"/>
      <c r="B16" s="329" t="s">
        <v>242</v>
      </c>
      <c r="C16" s="25"/>
      <c r="D16" s="367">
        <v>137.9</v>
      </c>
      <c r="E16" s="368">
        <v>157.30000000000001</v>
      </c>
      <c r="F16" s="368">
        <v>129.1</v>
      </c>
      <c r="G16" s="368">
        <v>126.5</v>
      </c>
      <c r="H16" s="368">
        <v>141.9</v>
      </c>
      <c r="I16" s="368">
        <v>119.6</v>
      </c>
      <c r="J16" s="368">
        <v>11.4</v>
      </c>
      <c r="K16" s="368">
        <v>15.4</v>
      </c>
      <c r="L16" s="368">
        <v>9.5</v>
      </c>
    </row>
    <row r="17" spans="1:12" ht="9.6" x14ac:dyDescent="0.15">
      <c r="A17" s="54"/>
      <c r="B17" s="329" t="s">
        <v>243</v>
      </c>
      <c r="C17" s="25"/>
      <c r="D17" s="367">
        <v>142.9</v>
      </c>
      <c r="E17" s="368">
        <v>153.4</v>
      </c>
      <c r="F17" s="368">
        <v>126.7</v>
      </c>
      <c r="G17" s="368">
        <v>131.69999999999999</v>
      </c>
      <c r="H17" s="368">
        <v>140.4</v>
      </c>
      <c r="I17" s="368">
        <v>118.4</v>
      </c>
      <c r="J17" s="368">
        <v>11.2</v>
      </c>
      <c r="K17" s="368">
        <v>13</v>
      </c>
      <c r="L17" s="368">
        <v>8.3000000000000007</v>
      </c>
    </row>
    <row r="18" spans="1:12" ht="9.6" x14ac:dyDescent="0.15">
      <c r="A18" s="54"/>
      <c r="B18" s="329" t="s">
        <v>244</v>
      </c>
      <c r="C18" s="25"/>
      <c r="D18" s="367">
        <v>153.4</v>
      </c>
      <c r="E18" s="368">
        <v>158.5</v>
      </c>
      <c r="F18" s="368">
        <v>136.4</v>
      </c>
      <c r="G18" s="368">
        <v>140.19999999999999</v>
      </c>
      <c r="H18" s="368">
        <v>144.1</v>
      </c>
      <c r="I18" s="368">
        <v>127.2</v>
      </c>
      <c r="J18" s="368">
        <v>13.2</v>
      </c>
      <c r="K18" s="368">
        <v>14.4</v>
      </c>
      <c r="L18" s="368">
        <v>9.1999999999999993</v>
      </c>
    </row>
    <row r="19" spans="1:12" ht="9.6" x14ac:dyDescent="0.15">
      <c r="A19" s="54"/>
      <c r="B19" s="329" t="s">
        <v>245</v>
      </c>
      <c r="C19" s="25"/>
      <c r="D19" s="367">
        <v>86.1</v>
      </c>
      <c r="E19" s="368">
        <v>102.2</v>
      </c>
      <c r="F19" s="368">
        <v>76.3</v>
      </c>
      <c r="G19" s="368">
        <v>81.7</v>
      </c>
      <c r="H19" s="368">
        <v>95.4</v>
      </c>
      <c r="I19" s="368">
        <v>73.3</v>
      </c>
      <c r="J19" s="368">
        <v>4.4000000000000004</v>
      </c>
      <c r="K19" s="368">
        <v>6.8</v>
      </c>
      <c r="L19" s="368">
        <v>3</v>
      </c>
    </row>
    <row r="20" spans="1:12" ht="9.6" x14ac:dyDescent="0.15">
      <c r="A20" s="54"/>
      <c r="B20" s="329" t="s">
        <v>246</v>
      </c>
      <c r="C20" s="25"/>
      <c r="D20" s="367">
        <v>112.5</v>
      </c>
      <c r="E20" s="368">
        <v>127.8</v>
      </c>
      <c r="F20" s="368">
        <v>97.9</v>
      </c>
      <c r="G20" s="368">
        <v>107.9</v>
      </c>
      <c r="H20" s="368">
        <v>121.3</v>
      </c>
      <c r="I20" s="368">
        <v>95.2</v>
      </c>
      <c r="J20" s="368">
        <v>4.5999999999999996</v>
      </c>
      <c r="K20" s="368">
        <v>6.5</v>
      </c>
      <c r="L20" s="368">
        <v>2.7</v>
      </c>
    </row>
    <row r="21" spans="1:12" ht="9.6" x14ac:dyDescent="0.15">
      <c r="A21" s="54"/>
      <c r="B21" s="329" t="s">
        <v>247</v>
      </c>
      <c r="C21" s="25"/>
      <c r="D21" s="367">
        <v>100.4</v>
      </c>
      <c r="E21" s="368">
        <v>98</v>
      </c>
      <c r="F21" s="368">
        <v>102.3</v>
      </c>
      <c r="G21" s="368">
        <v>93.8</v>
      </c>
      <c r="H21" s="368">
        <v>91.2</v>
      </c>
      <c r="I21" s="368">
        <v>95.8</v>
      </c>
      <c r="J21" s="368">
        <v>6.6</v>
      </c>
      <c r="K21" s="368">
        <v>6.8</v>
      </c>
      <c r="L21" s="368">
        <v>6.5</v>
      </c>
    </row>
    <row r="22" spans="1:12" ht="9.6" x14ac:dyDescent="0.15">
      <c r="A22" s="54"/>
      <c r="B22" s="329" t="s">
        <v>248</v>
      </c>
      <c r="C22" s="25"/>
      <c r="D22" s="367">
        <v>122.2</v>
      </c>
      <c r="E22" s="368">
        <v>140.9</v>
      </c>
      <c r="F22" s="368">
        <v>116.8</v>
      </c>
      <c r="G22" s="368">
        <v>116.5</v>
      </c>
      <c r="H22" s="368">
        <v>131.5</v>
      </c>
      <c r="I22" s="368">
        <v>112.2</v>
      </c>
      <c r="J22" s="368">
        <v>5.7</v>
      </c>
      <c r="K22" s="368">
        <v>9.4</v>
      </c>
      <c r="L22" s="368">
        <v>4.5999999999999996</v>
      </c>
    </row>
    <row r="23" spans="1:12" ht="9.6" x14ac:dyDescent="0.15">
      <c r="A23" s="54"/>
      <c r="B23" s="329" t="s">
        <v>249</v>
      </c>
      <c r="C23" s="25"/>
      <c r="D23" s="367">
        <v>140.30000000000001</v>
      </c>
      <c r="E23" s="368">
        <v>151.5</v>
      </c>
      <c r="F23" s="368">
        <v>128.19999999999999</v>
      </c>
      <c r="G23" s="368">
        <v>132.69999999999999</v>
      </c>
      <c r="H23" s="368">
        <v>140.9</v>
      </c>
      <c r="I23" s="368">
        <v>123.8</v>
      </c>
      <c r="J23" s="368">
        <v>7.6</v>
      </c>
      <c r="K23" s="368">
        <v>10.6</v>
      </c>
      <c r="L23" s="368">
        <v>4.4000000000000004</v>
      </c>
    </row>
    <row r="24" spans="1:12" ht="9.6" x14ac:dyDescent="0.15">
      <c r="A24" s="54"/>
      <c r="B24" s="329" t="s">
        <v>250</v>
      </c>
      <c r="C24" s="25"/>
      <c r="D24" s="367">
        <v>131.19999999999999</v>
      </c>
      <c r="E24" s="368">
        <v>146.6</v>
      </c>
      <c r="F24" s="368">
        <v>108.1</v>
      </c>
      <c r="G24" s="368">
        <v>122.1</v>
      </c>
      <c r="H24" s="368">
        <v>134.30000000000001</v>
      </c>
      <c r="I24" s="368">
        <v>103.9</v>
      </c>
      <c r="J24" s="368">
        <v>9.1</v>
      </c>
      <c r="K24" s="368">
        <v>12.3</v>
      </c>
      <c r="L24" s="368">
        <v>4.2</v>
      </c>
    </row>
    <row r="25" spans="1:12" ht="9" customHeight="1" x14ac:dyDescent="0.15">
      <c r="A25" s="54"/>
      <c r="B25" s="329"/>
      <c r="C25" s="25"/>
      <c r="E25" s="370"/>
      <c r="F25" s="370"/>
      <c r="G25" s="370"/>
      <c r="H25" s="370"/>
      <c r="I25" s="370"/>
      <c r="K25" s="370"/>
      <c r="L25" s="370"/>
    </row>
    <row r="26" spans="1:12" ht="9.6" x14ac:dyDescent="0.15">
      <c r="A26" s="589" t="s">
        <v>200</v>
      </c>
      <c r="B26" s="589"/>
      <c r="C26" s="25"/>
      <c r="E26" s="370"/>
      <c r="F26" s="370"/>
      <c r="G26" s="370"/>
      <c r="H26" s="370"/>
      <c r="I26" s="370"/>
      <c r="K26" s="370"/>
      <c r="L26" s="370"/>
    </row>
    <row r="27" spans="1:12" ht="9.6" x14ac:dyDescent="0.15">
      <c r="A27" s="54"/>
      <c r="B27" s="329" t="s">
        <v>251</v>
      </c>
      <c r="C27" s="25"/>
      <c r="D27" s="370">
        <v>156.6</v>
      </c>
      <c r="E27" s="368">
        <v>164.8</v>
      </c>
      <c r="F27" s="368">
        <v>149.80000000000001</v>
      </c>
      <c r="G27" s="368">
        <v>137</v>
      </c>
      <c r="H27" s="368">
        <v>144.80000000000001</v>
      </c>
      <c r="I27" s="368">
        <v>130.6</v>
      </c>
      <c r="J27" s="370">
        <v>19.600000000000001</v>
      </c>
      <c r="K27" s="368">
        <v>20</v>
      </c>
      <c r="L27" s="368">
        <v>19.2</v>
      </c>
    </row>
    <row r="28" spans="1:12" ht="9.6" x14ac:dyDescent="0.15">
      <c r="A28" s="54"/>
      <c r="B28" s="329" t="s">
        <v>252</v>
      </c>
      <c r="C28" s="25"/>
      <c r="D28" s="370">
        <v>136.4</v>
      </c>
      <c r="E28" s="368">
        <v>153.80000000000001</v>
      </c>
      <c r="F28" s="368">
        <v>113.8</v>
      </c>
      <c r="G28" s="368">
        <v>130.4</v>
      </c>
      <c r="H28" s="368">
        <v>145.69999999999999</v>
      </c>
      <c r="I28" s="368">
        <v>110.6</v>
      </c>
      <c r="J28" s="370">
        <v>6</v>
      </c>
      <c r="K28" s="368">
        <v>8.1</v>
      </c>
      <c r="L28" s="368">
        <v>3.2</v>
      </c>
    </row>
    <row r="29" spans="1:12" ht="9.6" x14ac:dyDescent="0.15">
      <c r="A29" s="54"/>
      <c r="B29" s="329" t="s">
        <v>253</v>
      </c>
      <c r="C29" s="25"/>
      <c r="D29" s="367">
        <v>146.80000000000001</v>
      </c>
      <c r="E29" s="368">
        <v>154.69999999999999</v>
      </c>
      <c r="F29" s="368">
        <v>120</v>
      </c>
      <c r="G29" s="368">
        <v>134.4</v>
      </c>
      <c r="H29" s="368">
        <v>140.5</v>
      </c>
      <c r="I29" s="368">
        <v>113.7</v>
      </c>
      <c r="J29" s="368">
        <v>12.4</v>
      </c>
      <c r="K29" s="368">
        <v>14.2</v>
      </c>
      <c r="L29" s="368">
        <v>6.3</v>
      </c>
    </row>
    <row r="30" spans="1:12" ht="9.6" x14ac:dyDescent="0.15">
      <c r="A30" s="54"/>
      <c r="B30" s="329" t="s">
        <v>254</v>
      </c>
      <c r="C30" s="25"/>
      <c r="D30" s="367">
        <v>163.1</v>
      </c>
      <c r="E30" s="368">
        <v>176.9</v>
      </c>
      <c r="F30" s="368">
        <v>128.4</v>
      </c>
      <c r="G30" s="368">
        <v>143.30000000000001</v>
      </c>
      <c r="H30" s="368">
        <v>153</v>
      </c>
      <c r="I30" s="368">
        <v>119</v>
      </c>
      <c r="J30" s="368">
        <v>19.8</v>
      </c>
      <c r="K30" s="368">
        <v>23.9</v>
      </c>
      <c r="L30" s="368">
        <v>9.4</v>
      </c>
    </row>
    <row r="31" spans="1:12" ht="9.6" x14ac:dyDescent="0.15">
      <c r="A31" s="54"/>
      <c r="B31" s="329" t="s">
        <v>255</v>
      </c>
      <c r="C31" s="25"/>
      <c r="D31" s="367">
        <v>155.6</v>
      </c>
      <c r="E31" s="368">
        <v>165.2</v>
      </c>
      <c r="F31" s="368">
        <v>126.3</v>
      </c>
      <c r="G31" s="368">
        <v>142.19999999999999</v>
      </c>
      <c r="H31" s="368">
        <v>148.80000000000001</v>
      </c>
      <c r="I31" s="368">
        <v>122.2</v>
      </c>
      <c r="J31" s="368">
        <v>13.4</v>
      </c>
      <c r="K31" s="368">
        <v>16.399999999999999</v>
      </c>
      <c r="L31" s="368">
        <v>4.0999999999999996</v>
      </c>
    </row>
    <row r="32" spans="1:12" ht="9.6" x14ac:dyDescent="0.15">
      <c r="A32" s="54"/>
      <c r="B32" s="329" t="s">
        <v>256</v>
      </c>
      <c r="C32" s="25"/>
      <c r="D32" s="367">
        <v>151.69999999999999</v>
      </c>
      <c r="E32" s="368">
        <v>159.1</v>
      </c>
      <c r="F32" s="368">
        <v>127</v>
      </c>
      <c r="G32" s="368">
        <v>135.6</v>
      </c>
      <c r="H32" s="368">
        <v>140.5</v>
      </c>
      <c r="I32" s="368">
        <v>119.2</v>
      </c>
      <c r="J32" s="368">
        <v>16.100000000000001</v>
      </c>
      <c r="K32" s="368">
        <v>18.600000000000001</v>
      </c>
      <c r="L32" s="368">
        <v>7.8</v>
      </c>
    </row>
    <row r="33" spans="1:12" ht="9.6" x14ac:dyDescent="0.15">
      <c r="A33" s="54"/>
      <c r="B33" s="329" t="s">
        <v>257</v>
      </c>
      <c r="C33" s="25"/>
      <c r="D33" s="367">
        <v>163.5</v>
      </c>
      <c r="E33" s="368">
        <v>172.4</v>
      </c>
      <c r="F33" s="368">
        <v>140.69999999999999</v>
      </c>
      <c r="G33" s="368">
        <v>147</v>
      </c>
      <c r="H33" s="368">
        <v>153.6</v>
      </c>
      <c r="I33" s="368">
        <v>129.9</v>
      </c>
      <c r="J33" s="368">
        <v>16.5</v>
      </c>
      <c r="K33" s="368">
        <v>18.8</v>
      </c>
      <c r="L33" s="368">
        <v>10.8</v>
      </c>
    </row>
    <row r="34" spans="1:12" ht="9.6" x14ac:dyDescent="0.15">
      <c r="A34" s="54"/>
      <c r="B34" s="329" t="s">
        <v>258</v>
      </c>
      <c r="C34" s="25"/>
      <c r="D34" s="367">
        <v>147.30000000000001</v>
      </c>
      <c r="E34" s="368">
        <v>152</v>
      </c>
      <c r="F34" s="368">
        <v>130.80000000000001</v>
      </c>
      <c r="G34" s="368">
        <v>139.19999999999999</v>
      </c>
      <c r="H34" s="368">
        <v>143.1</v>
      </c>
      <c r="I34" s="368">
        <v>125.5</v>
      </c>
      <c r="J34" s="368">
        <v>8.1</v>
      </c>
      <c r="K34" s="368">
        <v>8.9</v>
      </c>
      <c r="L34" s="368">
        <v>5.3</v>
      </c>
    </row>
    <row r="35" spans="1:12" ht="9.6" x14ac:dyDescent="0.15">
      <c r="A35" s="54"/>
      <c r="B35" s="329" t="s">
        <v>259</v>
      </c>
      <c r="C35" s="25"/>
      <c r="D35" s="367">
        <v>153</v>
      </c>
      <c r="E35" s="368">
        <v>158.6</v>
      </c>
      <c r="F35" s="368">
        <v>128</v>
      </c>
      <c r="G35" s="368">
        <v>140.30000000000001</v>
      </c>
      <c r="H35" s="368">
        <v>144.19999999999999</v>
      </c>
      <c r="I35" s="368">
        <v>122.9</v>
      </c>
      <c r="J35" s="368">
        <v>12.7</v>
      </c>
      <c r="K35" s="368">
        <v>14.4</v>
      </c>
      <c r="L35" s="368">
        <v>5.0999999999999996</v>
      </c>
    </row>
    <row r="36" spans="1:12" ht="9.6" x14ac:dyDescent="0.15">
      <c r="A36" s="54"/>
      <c r="B36" s="329" t="s">
        <v>260</v>
      </c>
      <c r="C36" s="25"/>
      <c r="D36" s="367">
        <v>169.6</v>
      </c>
      <c r="E36" s="368">
        <v>171.7</v>
      </c>
      <c r="F36" s="368">
        <v>151.6</v>
      </c>
      <c r="G36" s="368">
        <v>142.80000000000001</v>
      </c>
      <c r="H36" s="368">
        <v>143.4</v>
      </c>
      <c r="I36" s="368">
        <v>137.5</v>
      </c>
      <c r="J36" s="368">
        <v>26.8</v>
      </c>
      <c r="K36" s="368">
        <v>28.3</v>
      </c>
      <c r="L36" s="368">
        <v>14.1</v>
      </c>
    </row>
    <row r="37" spans="1:12" ht="9.6" x14ac:dyDescent="0.15">
      <c r="A37" s="54"/>
      <c r="B37" s="329" t="s">
        <v>261</v>
      </c>
      <c r="C37" s="25"/>
      <c r="D37" s="367">
        <v>161</v>
      </c>
      <c r="E37" s="368">
        <v>164.6</v>
      </c>
      <c r="F37" s="368">
        <v>149.9</v>
      </c>
      <c r="G37" s="368">
        <v>147.1</v>
      </c>
      <c r="H37" s="368">
        <v>149.19999999999999</v>
      </c>
      <c r="I37" s="368">
        <v>140.69999999999999</v>
      </c>
      <c r="J37" s="368">
        <v>13.9</v>
      </c>
      <c r="K37" s="368">
        <v>15.4</v>
      </c>
      <c r="L37" s="368">
        <v>9.1999999999999993</v>
      </c>
    </row>
    <row r="38" spans="1:12" ht="9.6" x14ac:dyDescent="0.15">
      <c r="A38" s="54"/>
      <c r="B38" s="329" t="s">
        <v>262</v>
      </c>
      <c r="C38" s="25"/>
      <c r="D38" s="367">
        <v>153.69999999999999</v>
      </c>
      <c r="E38" s="368">
        <v>160.80000000000001</v>
      </c>
      <c r="F38" s="368">
        <v>133.80000000000001</v>
      </c>
      <c r="G38" s="368">
        <v>142.4</v>
      </c>
      <c r="H38" s="368">
        <v>147.9</v>
      </c>
      <c r="I38" s="368">
        <v>127</v>
      </c>
      <c r="J38" s="368">
        <v>11.3</v>
      </c>
      <c r="K38" s="368">
        <v>12.9</v>
      </c>
      <c r="L38" s="368">
        <v>6.8</v>
      </c>
    </row>
    <row r="39" spans="1:12" ht="9.6" x14ac:dyDescent="0.15">
      <c r="A39" s="54"/>
      <c r="B39" s="329" t="s">
        <v>263</v>
      </c>
      <c r="C39" s="25"/>
      <c r="D39" s="367">
        <v>163.4</v>
      </c>
      <c r="E39" s="368">
        <v>167</v>
      </c>
      <c r="F39" s="368">
        <v>142.19999999999999</v>
      </c>
      <c r="G39" s="368">
        <v>147.4</v>
      </c>
      <c r="H39" s="368">
        <v>149.6</v>
      </c>
      <c r="I39" s="368">
        <v>134.1</v>
      </c>
      <c r="J39" s="368">
        <v>16</v>
      </c>
      <c r="K39" s="368">
        <v>17.399999999999999</v>
      </c>
      <c r="L39" s="368">
        <v>8.1</v>
      </c>
    </row>
    <row r="40" spans="1:12" ht="9.6" x14ac:dyDescent="0.15">
      <c r="A40" s="54"/>
      <c r="B40" s="329" t="s">
        <v>264</v>
      </c>
      <c r="C40" s="25"/>
      <c r="D40" s="367">
        <v>166</v>
      </c>
      <c r="E40" s="368">
        <v>169</v>
      </c>
      <c r="F40" s="368">
        <v>145.1</v>
      </c>
      <c r="G40" s="368">
        <v>148.5</v>
      </c>
      <c r="H40" s="368">
        <v>149.9</v>
      </c>
      <c r="I40" s="368">
        <v>138.5</v>
      </c>
      <c r="J40" s="368">
        <v>17.5</v>
      </c>
      <c r="K40" s="368">
        <v>19.100000000000001</v>
      </c>
      <c r="L40" s="368">
        <v>6.6</v>
      </c>
    </row>
    <row r="41" spans="1:12" ht="9.6" x14ac:dyDescent="0.15">
      <c r="A41" s="54"/>
      <c r="B41" s="329" t="s">
        <v>265</v>
      </c>
      <c r="C41" s="25"/>
      <c r="D41" s="367">
        <v>154.80000000000001</v>
      </c>
      <c r="E41" s="368">
        <v>158.6</v>
      </c>
      <c r="F41" s="368">
        <v>138.80000000000001</v>
      </c>
      <c r="G41" s="368">
        <v>140.30000000000001</v>
      </c>
      <c r="H41" s="368">
        <v>142.6</v>
      </c>
      <c r="I41" s="368">
        <v>130.6</v>
      </c>
      <c r="J41" s="368">
        <v>14.5</v>
      </c>
      <c r="K41" s="368">
        <v>16</v>
      </c>
      <c r="L41" s="368">
        <v>8.1999999999999993</v>
      </c>
    </row>
    <row r="42" spans="1:12" ht="9.6" x14ac:dyDescent="0.15">
      <c r="A42" s="54"/>
      <c r="B42" s="329" t="s">
        <v>266</v>
      </c>
      <c r="C42" s="25"/>
      <c r="D42" s="367">
        <v>146.9</v>
      </c>
      <c r="E42" s="368">
        <v>160.19999999999999</v>
      </c>
      <c r="F42" s="368">
        <v>126.1</v>
      </c>
      <c r="G42" s="368">
        <v>135.4</v>
      </c>
      <c r="H42" s="368">
        <v>144.30000000000001</v>
      </c>
      <c r="I42" s="368">
        <v>121.5</v>
      </c>
      <c r="J42" s="368">
        <v>11.5</v>
      </c>
      <c r="K42" s="368">
        <v>15.9</v>
      </c>
      <c r="L42" s="368">
        <v>4.5999999999999996</v>
      </c>
    </row>
    <row r="43" spans="1:12" ht="9.6" x14ac:dyDescent="0.15">
      <c r="A43" s="54"/>
      <c r="B43" s="329" t="s">
        <v>267</v>
      </c>
      <c r="C43" s="25"/>
      <c r="D43" s="367">
        <v>152.1</v>
      </c>
      <c r="E43" s="368">
        <v>155.30000000000001</v>
      </c>
      <c r="F43" s="368">
        <v>138.5</v>
      </c>
      <c r="G43" s="368">
        <v>140.6</v>
      </c>
      <c r="H43" s="368">
        <v>142.69999999999999</v>
      </c>
      <c r="I43" s="368">
        <v>131.5</v>
      </c>
      <c r="J43" s="368">
        <v>11.5</v>
      </c>
      <c r="K43" s="368">
        <v>12.6</v>
      </c>
      <c r="L43" s="368">
        <v>7</v>
      </c>
    </row>
    <row r="44" spans="1:12" ht="9.6" x14ac:dyDescent="0.15">
      <c r="A44" s="54"/>
      <c r="B44" s="329" t="s">
        <v>268</v>
      </c>
      <c r="C44" s="25"/>
      <c r="D44" s="367">
        <v>157.19999999999999</v>
      </c>
      <c r="E44" s="368">
        <v>159.19999999999999</v>
      </c>
      <c r="F44" s="368">
        <v>146.69999999999999</v>
      </c>
      <c r="G44" s="368">
        <v>141.30000000000001</v>
      </c>
      <c r="H44" s="368">
        <v>142.4</v>
      </c>
      <c r="I44" s="368">
        <v>135.4</v>
      </c>
      <c r="J44" s="368">
        <v>15.9</v>
      </c>
      <c r="K44" s="368">
        <v>16.8</v>
      </c>
      <c r="L44" s="368">
        <v>11.3</v>
      </c>
    </row>
    <row r="45" spans="1:12" ht="9.6" x14ac:dyDescent="0.15">
      <c r="A45" s="54"/>
      <c r="B45" s="329" t="s">
        <v>269</v>
      </c>
      <c r="C45" s="25"/>
      <c r="D45" s="367">
        <v>163.4</v>
      </c>
      <c r="E45" s="368">
        <v>167</v>
      </c>
      <c r="F45" s="368">
        <v>145.1</v>
      </c>
      <c r="G45" s="368">
        <v>147.69999999999999</v>
      </c>
      <c r="H45" s="368">
        <v>149.69999999999999</v>
      </c>
      <c r="I45" s="368">
        <v>137.9</v>
      </c>
      <c r="J45" s="368">
        <v>15.7</v>
      </c>
      <c r="K45" s="368">
        <v>17.3</v>
      </c>
      <c r="L45" s="368">
        <v>7.2</v>
      </c>
    </row>
    <row r="46" spans="1:12" ht="9.6" x14ac:dyDescent="0.15">
      <c r="A46" s="54"/>
      <c r="B46" s="329" t="s">
        <v>270</v>
      </c>
      <c r="C46" s="25"/>
      <c r="D46" s="367">
        <v>145.1</v>
      </c>
      <c r="E46" s="368">
        <v>165.3</v>
      </c>
      <c r="F46" s="368">
        <v>124.6</v>
      </c>
      <c r="G46" s="368">
        <v>135.1</v>
      </c>
      <c r="H46" s="368">
        <v>151.5</v>
      </c>
      <c r="I46" s="368">
        <v>118.5</v>
      </c>
      <c r="J46" s="368">
        <v>10</v>
      </c>
      <c r="K46" s="368">
        <v>13.8</v>
      </c>
      <c r="L46" s="368">
        <v>6.1</v>
      </c>
    </row>
    <row r="47" spans="1:12" ht="9" customHeight="1" x14ac:dyDescent="0.15">
      <c r="A47" s="54"/>
      <c r="B47" s="329"/>
      <c r="C47" s="25"/>
      <c r="D47" s="370"/>
      <c r="E47" s="370"/>
      <c r="F47" s="370"/>
      <c r="G47" s="370"/>
      <c r="H47" s="370"/>
      <c r="I47" s="370"/>
      <c r="J47" s="370"/>
      <c r="K47" s="370"/>
      <c r="L47" s="370"/>
    </row>
    <row r="48" spans="1:12" ht="9.6" x14ac:dyDescent="0.15">
      <c r="A48" s="594" t="s">
        <v>271</v>
      </c>
      <c r="B48" s="594"/>
      <c r="C48" s="25"/>
      <c r="D48" s="370"/>
      <c r="E48" s="370"/>
      <c r="F48" s="370"/>
      <c r="G48" s="370"/>
      <c r="H48" s="370"/>
      <c r="I48" s="370"/>
      <c r="J48" s="370"/>
      <c r="K48" s="370"/>
      <c r="L48" s="370"/>
    </row>
    <row r="49" spans="1:12" ht="9.6" x14ac:dyDescent="0.15">
      <c r="A49" s="54"/>
      <c r="B49" s="329" t="s">
        <v>272</v>
      </c>
      <c r="C49" s="25"/>
      <c r="D49" s="367">
        <v>126.5</v>
      </c>
      <c r="E49" s="368">
        <v>136.19999999999999</v>
      </c>
      <c r="F49" s="368">
        <v>124.1</v>
      </c>
      <c r="G49" s="368">
        <v>117.7</v>
      </c>
      <c r="H49" s="368">
        <v>120.1</v>
      </c>
      <c r="I49" s="368">
        <v>117.1</v>
      </c>
      <c r="J49" s="368">
        <v>8.8000000000000007</v>
      </c>
      <c r="K49" s="368">
        <v>16.100000000000001</v>
      </c>
      <c r="L49" s="368">
        <v>7</v>
      </c>
    </row>
    <row r="50" spans="1:12" ht="3" customHeight="1" thickBot="1" x14ac:dyDescent="0.2">
      <c r="A50" s="371"/>
      <c r="B50" s="372"/>
      <c r="C50" s="371"/>
      <c r="D50" s="373"/>
      <c r="E50" s="371"/>
      <c r="F50" s="371"/>
      <c r="G50" s="371"/>
      <c r="H50" s="371"/>
      <c r="I50" s="371"/>
      <c r="J50" s="371"/>
      <c r="K50" s="371"/>
      <c r="L50" s="371"/>
    </row>
    <row r="51" spans="1:12" s="28" customFormat="1" ht="12.75" customHeight="1" thickTop="1" x14ac:dyDescent="0.15">
      <c r="A51" s="333" t="s">
        <v>286</v>
      </c>
      <c r="B51" s="333"/>
      <c r="C51" s="333"/>
      <c r="D51" s="333"/>
      <c r="E51" s="333"/>
      <c r="F51" s="333"/>
      <c r="G51" s="333"/>
      <c r="H51" s="333"/>
      <c r="I51" s="333"/>
      <c r="J51" s="333"/>
      <c r="K51" s="333"/>
      <c r="L51" s="333"/>
    </row>
    <row r="52" spans="1:12" ht="9.6" x14ac:dyDescent="0.15">
      <c r="A52" s="335" t="s">
        <v>287</v>
      </c>
    </row>
  </sheetData>
  <mergeCells count="6">
    <mergeCell ref="A48:B48"/>
    <mergeCell ref="B2:B3"/>
    <mergeCell ref="D2:F2"/>
    <mergeCell ref="G2:I2"/>
    <mergeCell ref="J2:L2"/>
    <mergeCell ref="A26:B26"/>
  </mergeCells>
  <phoneticPr fontId="3"/>
  <pageMargins left="0.62992125984251968" right="0.27559055118110237" top="0.74803149606299213" bottom="0.98425196850393704" header="0.31496062992125984" footer="0.51181102362204722"/>
  <pageSetup paperSize="9" orientation="portrait" cellComments="asDisplayed" r:id="rId1"/>
  <headerFooter alignWithMargins="0">
    <oddHeader>&amp;L&amp;9産業別１人平均月間実労働時間数&amp;R&amp;9&amp;F (&amp;A)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S349"/>
  <sheetViews>
    <sheetView zoomScaleNormal="100" zoomScaleSheetLayoutView="100" workbookViewId="0"/>
  </sheetViews>
  <sheetFormatPr defaultColWidth="9.140625" defaultRowHeight="9" x14ac:dyDescent="0.15"/>
  <cols>
    <col min="1" max="1" width="56.28515625" style="107" customWidth="1"/>
    <col min="2" max="2" width="2.140625" style="5" customWidth="1"/>
    <col min="3" max="3" width="9.140625" style="60" bestFit="1" customWidth="1"/>
    <col min="4" max="4" width="9.140625" style="118" bestFit="1" customWidth="1"/>
    <col min="5" max="5" width="9.140625" style="450" bestFit="1" customWidth="1"/>
    <col min="6" max="6" width="7.42578125" style="450" bestFit="1" customWidth="1"/>
    <col min="7" max="7" width="12.7109375" style="60" bestFit="1" customWidth="1"/>
    <col min="8" max="8" width="11.42578125" style="60" bestFit="1" customWidth="1"/>
    <col min="9" max="9" width="12.7109375" style="451" bestFit="1" customWidth="1"/>
    <col min="10" max="10" width="11.42578125" style="197" bestFit="1" customWidth="1"/>
    <col min="11" max="11" width="9.140625" style="20"/>
    <col min="12" max="12" width="9.140625" style="20" customWidth="1"/>
    <col min="13" max="13" width="9.140625" style="20"/>
    <col min="14" max="14" width="9.140625" style="20" customWidth="1"/>
    <col min="15" max="15" width="9.140625" style="20"/>
    <col min="16" max="17" width="9.140625" style="20" customWidth="1"/>
    <col min="18" max="18" width="9.140625" style="20"/>
    <col min="19" max="19" width="10.85546875" style="20" customWidth="1"/>
    <col min="20" max="16384" width="9.140625" style="20"/>
  </cols>
  <sheetData>
    <row r="1" spans="1:19" s="5" customFormat="1" ht="24" customHeight="1" x14ac:dyDescent="0.15">
      <c r="A1" s="178"/>
      <c r="B1" s="2"/>
      <c r="C1" s="41"/>
      <c r="D1" s="41"/>
      <c r="E1" s="442"/>
      <c r="F1" s="442"/>
      <c r="G1" s="41"/>
      <c r="H1" s="41"/>
      <c r="I1" s="443"/>
      <c r="J1" s="444" t="s">
        <v>461</v>
      </c>
    </row>
    <row r="2" spans="1:19" s="7" customFormat="1" ht="21.75" customHeight="1" x14ac:dyDescent="0.15">
      <c r="A2" s="605" t="s">
        <v>462</v>
      </c>
      <c r="B2" s="606"/>
      <c r="C2" s="608" t="s">
        <v>463</v>
      </c>
      <c r="D2" s="610" t="s">
        <v>464</v>
      </c>
      <c r="E2" s="612" t="s">
        <v>465</v>
      </c>
      <c r="F2" s="612" t="s">
        <v>466</v>
      </c>
      <c r="G2" s="613" t="s">
        <v>467</v>
      </c>
      <c r="H2" s="614"/>
      <c r="I2" s="598" t="s">
        <v>468</v>
      </c>
      <c r="J2" s="599" t="s">
        <v>469</v>
      </c>
    </row>
    <row r="3" spans="1:19" s="7" customFormat="1" ht="20.25" customHeight="1" x14ac:dyDescent="0.15">
      <c r="A3" s="549"/>
      <c r="B3" s="607"/>
      <c r="C3" s="609"/>
      <c r="D3" s="611"/>
      <c r="E3" s="612"/>
      <c r="F3" s="612"/>
      <c r="G3" s="426"/>
      <c r="H3" s="445" t="s">
        <v>470</v>
      </c>
      <c r="I3" s="598"/>
      <c r="J3" s="600"/>
    </row>
    <row r="4" spans="1:19" s="4" customFormat="1" ht="15.45" customHeight="1" x14ac:dyDescent="0.15">
      <c r="A4" s="169"/>
      <c r="B4" s="12"/>
      <c r="C4" s="3" t="s">
        <v>471</v>
      </c>
      <c r="D4" s="13" t="s">
        <v>472</v>
      </c>
      <c r="E4" s="527" t="s">
        <v>473</v>
      </c>
      <c r="F4" s="527" t="s">
        <v>473</v>
      </c>
      <c r="G4" s="3" t="s">
        <v>474</v>
      </c>
      <c r="H4" s="13" t="s">
        <v>474</v>
      </c>
      <c r="I4" s="528" t="s">
        <v>474</v>
      </c>
      <c r="J4" s="529" t="s">
        <v>475</v>
      </c>
      <c r="L4" s="7"/>
      <c r="M4" s="7"/>
      <c r="N4" s="7"/>
      <c r="O4" s="7"/>
      <c r="P4" s="7"/>
      <c r="Q4" s="7"/>
      <c r="R4" s="7"/>
      <c r="S4" s="7"/>
    </row>
    <row r="5" spans="1:19" ht="25.5" customHeight="1" x14ac:dyDescent="0.2">
      <c r="A5" s="601" t="s">
        <v>715</v>
      </c>
      <c r="B5" s="602"/>
      <c r="C5" s="530">
        <v>51.2</v>
      </c>
      <c r="D5" s="530">
        <v>22.4</v>
      </c>
      <c r="E5" s="531">
        <v>166</v>
      </c>
      <c r="F5" s="531">
        <v>2</v>
      </c>
      <c r="G5" s="532">
        <v>609.1</v>
      </c>
      <c r="H5" s="532">
        <v>601.4</v>
      </c>
      <c r="I5" s="533">
        <v>2279.9</v>
      </c>
      <c r="J5" s="534">
        <v>10837</v>
      </c>
      <c r="L5" s="7"/>
      <c r="M5" s="7"/>
      <c r="N5" s="7"/>
      <c r="O5" s="7"/>
      <c r="P5" s="7"/>
      <c r="Q5" s="7"/>
      <c r="R5" s="7"/>
      <c r="S5" s="7"/>
    </row>
    <row r="6" spans="1:19" ht="15" customHeight="1" x14ac:dyDescent="0.2">
      <c r="A6" s="603" t="s">
        <v>476</v>
      </c>
      <c r="B6" s="604"/>
      <c r="C6" s="530">
        <v>42.3</v>
      </c>
      <c r="D6" s="530">
        <v>12.4</v>
      </c>
      <c r="E6" s="531">
        <v>164</v>
      </c>
      <c r="F6" s="531">
        <v>11</v>
      </c>
      <c r="G6" s="532">
        <v>499.3</v>
      </c>
      <c r="H6" s="532">
        <v>468.2</v>
      </c>
      <c r="I6" s="533">
        <v>2041.9</v>
      </c>
      <c r="J6" s="534">
        <v>2277</v>
      </c>
      <c r="L6" s="7"/>
      <c r="M6" s="7"/>
      <c r="N6" s="7"/>
      <c r="O6" s="7"/>
      <c r="P6" s="7"/>
      <c r="Q6" s="7"/>
      <c r="R6" s="7"/>
      <c r="S6" s="7"/>
    </row>
    <row r="7" spans="1:19" ht="22.5" customHeight="1" x14ac:dyDescent="0.2">
      <c r="A7" s="603" t="s">
        <v>477</v>
      </c>
      <c r="B7" s="604"/>
      <c r="C7" s="530">
        <v>44.1</v>
      </c>
      <c r="D7" s="530">
        <v>15.8</v>
      </c>
      <c r="E7" s="531">
        <v>166</v>
      </c>
      <c r="F7" s="531">
        <v>12</v>
      </c>
      <c r="G7" s="532">
        <v>556</v>
      </c>
      <c r="H7" s="532">
        <v>522.29999999999995</v>
      </c>
      <c r="I7" s="533">
        <v>1587.2</v>
      </c>
      <c r="J7" s="534">
        <v>6037</v>
      </c>
      <c r="L7" s="7"/>
      <c r="M7" s="7"/>
      <c r="N7" s="7"/>
      <c r="O7" s="7"/>
      <c r="P7" s="7"/>
      <c r="Q7" s="7"/>
      <c r="R7" s="7"/>
      <c r="S7" s="7"/>
    </row>
    <row r="8" spans="1:19" ht="15" customHeight="1" x14ac:dyDescent="0.2">
      <c r="A8" s="603" t="s">
        <v>478</v>
      </c>
      <c r="B8" s="604"/>
      <c r="C8" s="530">
        <v>40.5</v>
      </c>
      <c r="D8" s="530">
        <v>14.3</v>
      </c>
      <c r="E8" s="531">
        <v>156</v>
      </c>
      <c r="F8" s="531">
        <v>28</v>
      </c>
      <c r="G8" s="532">
        <v>470.2</v>
      </c>
      <c r="H8" s="532">
        <v>387.6</v>
      </c>
      <c r="I8" s="533">
        <v>1945.8</v>
      </c>
      <c r="J8" s="534">
        <v>3468</v>
      </c>
      <c r="L8" s="7"/>
      <c r="M8" s="7"/>
      <c r="N8" s="7"/>
      <c r="O8" s="7"/>
      <c r="P8" s="7"/>
      <c r="Q8" s="7"/>
      <c r="R8" s="7"/>
      <c r="S8" s="7"/>
    </row>
    <row r="9" spans="1:19" ht="15" customHeight="1" x14ac:dyDescent="0.2">
      <c r="A9" s="603" t="s">
        <v>479</v>
      </c>
      <c r="B9" s="604"/>
      <c r="C9" s="530">
        <v>42.8</v>
      </c>
      <c r="D9" s="530">
        <v>16</v>
      </c>
      <c r="E9" s="531">
        <v>168</v>
      </c>
      <c r="F9" s="531">
        <v>26</v>
      </c>
      <c r="G9" s="532">
        <v>461.1</v>
      </c>
      <c r="H9" s="532">
        <v>385.8</v>
      </c>
      <c r="I9" s="533">
        <v>1740.8</v>
      </c>
      <c r="J9" s="534">
        <v>1887</v>
      </c>
      <c r="L9" s="7"/>
      <c r="M9" s="7"/>
      <c r="N9" s="7"/>
      <c r="O9" s="7"/>
      <c r="P9" s="7"/>
      <c r="Q9" s="7"/>
      <c r="R9" s="7"/>
      <c r="S9" s="7"/>
    </row>
    <row r="10" spans="1:19" ht="15" customHeight="1" x14ac:dyDescent="0.2">
      <c r="A10" s="603" t="s">
        <v>480</v>
      </c>
      <c r="B10" s="604"/>
      <c r="C10" s="530">
        <v>39.299999999999997</v>
      </c>
      <c r="D10" s="530">
        <v>13.3</v>
      </c>
      <c r="E10" s="531">
        <v>169</v>
      </c>
      <c r="F10" s="531">
        <v>18</v>
      </c>
      <c r="G10" s="532">
        <v>393.6</v>
      </c>
      <c r="H10" s="532">
        <v>346.7</v>
      </c>
      <c r="I10" s="533">
        <v>2170.6</v>
      </c>
      <c r="J10" s="534">
        <v>89</v>
      </c>
      <c r="L10" s="7"/>
      <c r="M10" s="7"/>
      <c r="N10" s="7"/>
      <c r="O10" s="7"/>
      <c r="P10" s="7"/>
      <c r="Q10" s="7"/>
      <c r="R10" s="7"/>
      <c r="S10" s="7"/>
    </row>
    <row r="11" spans="1:19" ht="15" customHeight="1" x14ac:dyDescent="0.2">
      <c r="A11" s="603" t="s">
        <v>481</v>
      </c>
      <c r="B11" s="604"/>
      <c r="C11" s="530">
        <v>43.5</v>
      </c>
      <c r="D11" s="530">
        <v>15.1</v>
      </c>
      <c r="E11" s="531">
        <v>162</v>
      </c>
      <c r="F11" s="531">
        <v>13</v>
      </c>
      <c r="G11" s="532">
        <v>458.2</v>
      </c>
      <c r="H11" s="532">
        <v>420.8</v>
      </c>
      <c r="I11" s="533">
        <v>1762.4</v>
      </c>
      <c r="J11" s="534">
        <v>1035</v>
      </c>
      <c r="L11" s="7"/>
      <c r="M11" s="7"/>
      <c r="N11" s="7"/>
      <c r="O11" s="7"/>
      <c r="P11" s="7"/>
      <c r="Q11" s="7"/>
      <c r="R11" s="7"/>
      <c r="S11" s="7"/>
    </row>
    <row r="12" spans="1:19" ht="15" customHeight="1" x14ac:dyDescent="0.2">
      <c r="A12" s="603" t="s">
        <v>482</v>
      </c>
      <c r="B12" s="604"/>
      <c r="C12" s="530">
        <v>47.5</v>
      </c>
      <c r="D12" s="530">
        <v>10.5</v>
      </c>
      <c r="E12" s="531">
        <v>164</v>
      </c>
      <c r="F12" s="531">
        <v>15</v>
      </c>
      <c r="G12" s="532">
        <v>392.7</v>
      </c>
      <c r="H12" s="532">
        <v>359.1</v>
      </c>
      <c r="I12" s="533">
        <v>1884.2</v>
      </c>
      <c r="J12" s="534">
        <v>2050</v>
      </c>
      <c r="L12" s="7"/>
      <c r="M12" s="7"/>
      <c r="N12" s="7"/>
      <c r="O12" s="7"/>
      <c r="P12" s="7"/>
      <c r="Q12" s="7"/>
      <c r="R12" s="7"/>
      <c r="S12" s="7"/>
    </row>
    <row r="13" spans="1:19" ht="15" customHeight="1" x14ac:dyDescent="0.2">
      <c r="A13" s="603" t="s">
        <v>483</v>
      </c>
      <c r="B13" s="604"/>
      <c r="C13" s="530">
        <v>41.3</v>
      </c>
      <c r="D13" s="530">
        <v>10.5</v>
      </c>
      <c r="E13" s="531">
        <v>165</v>
      </c>
      <c r="F13" s="531">
        <v>18</v>
      </c>
      <c r="G13" s="532">
        <v>393.2</v>
      </c>
      <c r="H13" s="532">
        <v>350.2</v>
      </c>
      <c r="I13" s="533">
        <v>1285.8</v>
      </c>
      <c r="J13" s="534">
        <v>644</v>
      </c>
      <c r="L13" s="7"/>
      <c r="M13" s="7"/>
      <c r="N13" s="7"/>
      <c r="O13" s="7"/>
      <c r="P13" s="7"/>
      <c r="Q13" s="7"/>
      <c r="R13" s="7"/>
      <c r="S13" s="7"/>
    </row>
    <row r="14" spans="1:19" ht="15" customHeight="1" x14ac:dyDescent="0.2">
      <c r="A14" s="603" t="s">
        <v>484</v>
      </c>
      <c r="B14" s="604"/>
      <c r="C14" s="530">
        <v>45.3</v>
      </c>
      <c r="D14" s="530">
        <v>10.4</v>
      </c>
      <c r="E14" s="531">
        <v>154</v>
      </c>
      <c r="F14" s="531">
        <v>16</v>
      </c>
      <c r="G14" s="532">
        <v>423.1</v>
      </c>
      <c r="H14" s="532">
        <v>374.5</v>
      </c>
      <c r="I14" s="533">
        <v>1283.9000000000001</v>
      </c>
      <c r="J14" s="534">
        <v>74</v>
      </c>
      <c r="L14" s="7"/>
      <c r="M14" s="7"/>
      <c r="N14" s="7"/>
      <c r="O14" s="7"/>
      <c r="P14" s="7"/>
      <c r="Q14" s="7"/>
      <c r="R14" s="7"/>
      <c r="S14" s="7"/>
    </row>
    <row r="15" spans="1:19" ht="15" customHeight="1" x14ac:dyDescent="0.2">
      <c r="A15" s="603" t="s">
        <v>485</v>
      </c>
      <c r="B15" s="604"/>
      <c r="C15" s="530">
        <v>42.7</v>
      </c>
      <c r="D15" s="530">
        <v>14.2</v>
      </c>
      <c r="E15" s="531">
        <v>169</v>
      </c>
      <c r="F15" s="531">
        <v>15</v>
      </c>
      <c r="G15" s="532">
        <v>475.5</v>
      </c>
      <c r="H15" s="532">
        <v>437.5</v>
      </c>
      <c r="I15" s="533">
        <v>1098.5</v>
      </c>
      <c r="J15" s="534">
        <v>416</v>
      </c>
      <c r="L15" s="7"/>
      <c r="M15" s="7"/>
      <c r="N15" s="7"/>
      <c r="O15" s="7"/>
      <c r="P15" s="7"/>
      <c r="Q15" s="7"/>
      <c r="R15" s="7"/>
      <c r="S15" s="7"/>
    </row>
    <row r="16" spans="1:19" ht="15" customHeight="1" x14ac:dyDescent="0.2">
      <c r="A16" s="603" t="s">
        <v>486</v>
      </c>
      <c r="B16" s="604"/>
      <c r="C16" s="530">
        <v>40.1</v>
      </c>
      <c r="D16" s="530">
        <v>13.4</v>
      </c>
      <c r="E16" s="531">
        <v>165</v>
      </c>
      <c r="F16" s="531">
        <v>15</v>
      </c>
      <c r="G16" s="532">
        <v>380.7</v>
      </c>
      <c r="H16" s="532">
        <v>343.5</v>
      </c>
      <c r="I16" s="533">
        <v>910.8</v>
      </c>
      <c r="J16" s="534">
        <v>6464</v>
      </c>
      <c r="L16" s="7"/>
      <c r="M16" s="7"/>
      <c r="N16" s="7"/>
      <c r="O16" s="7"/>
      <c r="P16" s="7"/>
      <c r="Q16" s="7"/>
      <c r="R16" s="7"/>
      <c r="S16" s="7"/>
    </row>
    <row r="17" spans="1:19" ht="15" customHeight="1" x14ac:dyDescent="0.2">
      <c r="A17" s="603" t="s">
        <v>487</v>
      </c>
      <c r="B17" s="604"/>
      <c r="C17" s="530">
        <v>44.2</v>
      </c>
      <c r="D17" s="530">
        <v>16.7</v>
      </c>
      <c r="E17" s="531">
        <v>161</v>
      </c>
      <c r="F17" s="531">
        <v>17</v>
      </c>
      <c r="G17" s="532">
        <v>372.5</v>
      </c>
      <c r="H17" s="532">
        <v>331.4</v>
      </c>
      <c r="I17" s="533">
        <v>1171</v>
      </c>
      <c r="J17" s="534">
        <v>1516</v>
      </c>
      <c r="L17" s="7"/>
      <c r="M17" s="7"/>
      <c r="N17" s="7"/>
      <c r="O17" s="7"/>
      <c r="P17" s="7"/>
      <c r="Q17" s="7"/>
      <c r="R17" s="7"/>
      <c r="S17" s="7"/>
    </row>
    <row r="18" spans="1:19" ht="15" customHeight="1" x14ac:dyDescent="0.2">
      <c r="A18" s="603" t="s">
        <v>488</v>
      </c>
      <c r="B18" s="604"/>
      <c r="C18" s="530">
        <v>44.8</v>
      </c>
      <c r="D18" s="530">
        <v>15.5</v>
      </c>
      <c r="E18" s="531">
        <v>169</v>
      </c>
      <c r="F18" s="531">
        <v>14</v>
      </c>
      <c r="G18" s="532">
        <v>375.4</v>
      </c>
      <c r="H18" s="532">
        <v>337.8</v>
      </c>
      <c r="I18" s="533">
        <v>1254.5999999999999</v>
      </c>
      <c r="J18" s="534">
        <v>801</v>
      </c>
      <c r="L18" s="7"/>
      <c r="M18" s="7"/>
      <c r="N18" s="7"/>
      <c r="O18" s="7"/>
      <c r="P18" s="7"/>
      <c r="Q18" s="7"/>
      <c r="R18" s="7"/>
      <c r="S18" s="7"/>
    </row>
    <row r="19" spans="1:19" ht="15" customHeight="1" x14ac:dyDescent="0.2">
      <c r="A19" s="603" t="s">
        <v>489</v>
      </c>
      <c r="B19" s="604"/>
      <c r="C19" s="530">
        <v>43</v>
      </c>
      <c r="D19" s="530">
        <v>5.8</v>
      </c>
      <c r="E19" s="531">
        <v>164</v>
      </c>
      <c r="F19" s="531">
        <v>17</v>
      </c>
      <c r="G19" s="532">
        <v>925.8</v>
      </c>
      <c r="H19" s="532">
        <v>839.9</v>
      </c>
      <c r="I19" s="533">
        <v>977.3</v>
      </c>
      <c r="J19" s="534">
        <v>615</v>
      </c>
      <c r="L19" s="7"/>
      <c r="M19" s="7"/>
      <c r="N19" s="7"/>
      <c r="O19" s="7"/>
      <c r="P19" s="7"/>
      <c r="Q19" s="7"/>
      <c r="R19" s="7"/>
      <c r="S19" s="7"/>
    </row>
    <row r="20" spans="1:19" ht="15" customHeight="1" x14ac:dyDescent="0.2">
      <c r="A20" s="603" t="s">
        <v>490</v>
      </c>
      <c r="B20" s="604"/>
      <c r="C20" s="530">
        <v>45.7</v>
      </c>
      <c r="D20" s="530">
        <v>4.3</v>
      </c>
      <c r="E20" s="531">
        <v>169</v>
      </c>
      <c r="F20" s="531">
        <v>4</v>
      </c>
      <c r="G20" s="532">
        <v>809</v>
      </c>
      <c r="H20" s="532">
        <v>762.5</v>
      </c>
      <c r="I20" s="533">
        <v>1214</v>
      </c>
      <c r="J20" s="534">
        <v>70</v>
      </c>
      <c r="L20" s="7"/>
      <c r="M20" s="7"/>
      <c r="N20" s="7"/>
      <c r="O20" s="7"/>
      <c r="P20" s="7"/>
      <c r="Q20" s="7"/>
      <c r="R20" s="7"/>
      <c r="S20" s="7"/>
    </row>
    <row r="21" spans="1:19" ht="15" customHeight="1" x14ac:dyDescent="0.2">
      <c r="A21" s="603" t="s">
        <v>491</v>
      </c>
      <c r="B21" s="604"/>
      <c r="C21" s="530">
        <v>31</v>
      </c>
      <c r="D21" s="530">
        <v>3</v>
      </c>
      <c r="E21" s="531">
        <v>188</v>
      </c>
      <c r="F21" s="531">
        <v>18</v>
      </c>
      <c r="G21" s="532">
        <v>354.7</v>
      </c>
      <c r="H21" s="532">
        <v>321.39999999999998</v>
      </c>
      <c r="I21" s="533">
        <v>569.1</v>
      </c>
      <c r="J21" s="534">
        <v>21</v>
      </c>
      <c r="L21" s="7"/>
      <c r="M21" s="7"/>
      <c r="N21" s="7"/>
      <c r="O21" s="7"/>
      <c r="P21" s="7"/>
      <c r="Q21" s="7"/>
      <c r="R21" s="7"/>
      <c r="S21" s="7"/>
    </row>
    <row r="22" spans="1:19" ht="15" customHeight="1" x14ac:dyDescent="0.2">
      <c r="A22" s="603" t="s">
        <v>492</v>
      </c>
      <c r="B22" s="604"/>
      <c r="C22" s="530">
        <v>39.5</v>
      </c>
      <c r="D22" s="530">
        <v>7.1</v>
      </c>
      <c r="E22" s="531">
        <v>155</v>
      </c>
      <c r="F22" s="531">
        <v>9</v>
      </c>
      <c r="G22" s="532">
        <v>389.7</v>
      </c>
      <c r="H22" s="532">
        <v>363.2</v>
      </c>
      <c r="I22" s="533">
        <v>793.5</v>
      </c>
      <c r="J22" s="534">
        <v>908</v>
      </c>
      <c r="L22" s="7"/>
      <c r="M22" s="7"/>
      <c r="N22" s="7"/>
      <c r="O22" s="7"/>
      <c r="P22" s="7"/>
      <c r="Q22" s="7"/>
      <c r="R22" s="7"/>
      <c r="S22" s="7"/>
    </row>
    <row r="23" spans="1:19" ht="15" customHeight="1" x14ac:dyDescent="0.2">
      <c r="A23" s="603" t="s">
        <v>493</v>
      </c>
      <c r="B23" s="604"/>
      <c r="C23" s="530">
        <v>40.6</v>
      </c>
      <c r="D23" s="530">
        <v>8.6</v>
      </c>
      <c r="E23" s="531">
        <v>161</v>
      </c>
      <c r="F23" s="531">
        <v>6</v>
      </c>
      <c r="G23" s="532">
        <v>330.6</v>
      </c>
      <c r="H23" s="532">
        <v>313.39999999999998</v>
      </c>
      <c r="I23" s="533">
        <v>785</v>
      </c>
      <c r="J23" s="534">
        <v>26</v>
      </c>
      <c r="L23" s="7"/>
      <c r="M23" s="7"/>
      <c r="N23" s="7"/>
      <c r="O23" s="7"/>
      <c r="P23" s="7"/>
      <c r="Q23" s="7"/>
      <c r="R23" s="7"/>
      <c r="S23" s="7"/>
    </row>
    <row r="24" spans="1:19" ht="15" customHeight="1" x14ac:dyDescent="0.2">
      <c r="A24" s="603" t="s">
        <v>494</v>
      </c>
      <c r="B24" s="604"/>
      <c r="C24" s="530">
        <v>45.2</v>
      </c>
      <c r="D24" s="530">
        <v>9.8000000000000007</v>
      </c>
      <c r="E24" s="531">
        <v>166</v>
      </c>
      <c r="F24" s="531">
        <v>6</v>
      </c>
      <c r="G24" s="532">
        <v>460.1</v>
      </c>
      <c r="H24" s="532">
        <v>404.6</v>
      </c>
      <c r="I24" s="533">
        <v>1573.9</v>
      </c>
      <c r="J24" s="534">
        <v>124</v>
      </c>
      <c r="L24" s="7"/>
      <c r="M24" s="7"/>
      <c r="N24" s="7"/>
      <c r="O24" s="7"/>
      <c r="P24" s="7"/>
      <c r="Q24" s="7"/>
      <c r="R24" s="7"/>
      <c r="S24" s="7"/>
    </row>
    <row r="25" spans="1:19" ht="15" customHeight="1" x14ac:dyDescent="0.2">
      <c r="A25" s="603" t="s">
        <v>495</v>
      </c>
      <c r="B25" s="604"/>
      <c r="C25" s="530">
        <v>39.799999999999997</v>
      </c>
      <c r="D25" s="530">
        <v>7.6</v>
      </c>
      <c r="E25" s="531">
        <v>157</v>
      </c>
      <c r="F25" s="531">
        <v>10</v>
      </c>
      <c r="G25" s="532">
        <v>372.7</v>
      </c>
      <c r="H25" s="532">
        <v>328.3</v>
      </c>
      <c r="I25" s="533">
        <v>806.2</v>
      </c>
      <c r="J25" s="534">
        <v>4285</v>
      </c>
      <c r="L25" s="7"/>
      <c r="M25" s="7"/>
      <c r="N25" s="7"/>
      <c r="O25" s="7"/>
      <c r="P25" s="7"/>
      <c r="Q25" s="7"/>
      <c r="R25" s="7"/>
      <c r="S25" s="7"/>
    </row>
    <row r="26" spans="1:19" ht="15" customHeight="1" x14ac:dyDescent="0.2">
      <c r="A26" s="603" t="s">
        <v>496</v>
      </c>
      <c r="B26" s="604"/>
      <c r="C26" s="530">
        <v>52</v>
      </c>
      <c r="D26" s="530">
        <v>8.9</v>
      </c>
      <c r="E26" s="531">
        <v>162</v>
      </c>
      <c r="F26" s="531">
        <v>7</v>
      </c>
      <c r="G26" s="532">
        <v>329.5</v>
      </c>
      <c r="H26" s="532">
        <v>299</v>
      </c>
      <c r="I26" s="533">
        <v>449.8</v>
      </c>
      <c r="J26" s="534">
        <v>439</v>
      </c>
      <c r="L26" s="7"/>
      <c r="M26" s="7"/>
      <c r="N26" s="7"/>
      <c r="O26" s="7"/>
      <c r="P26" s="7"/>
      <c r="Q26" s="7"/>
      <c r="R26" s="7"/>
      <c r="S26" s="7"/>
    </row>
    <row r="27" spans="1:19" ht="15" customHeight="1" x14ac:dyDescent="0.2">
      <c r="A27" s="603" t="s">
        <v>497</v>
      </c>
      <c r="B27" s="604"/>
      <c r="C27" s="530">
        <v>37.200000000000003</v>
      </c>
      <c r="D27" s="530">
        <v>10.1</v>
      </c>
      <c r="E27" s="531">
        <v>160</v>
      </c>
      <c r="F27" s="531">
        <v>12</v>
      </c>
      <c r="G27" s="532">
        <v>379.3</v>
      </c>
      <c r="H27" s="532">
        <v>334.3</v>
      </c>
      <c r="I27" s="533">
        <v>1006.8</v>
      </c>
      <c r="J27" s="534">
        <v>228</v>
      </c>
      <c r="L27" s="7"/>
      <c r="M27" s="7"/>
      <c r="N27" s="7"/>
      <c r="O27" s="7"/>
      <c r="P27" s="7"/>
      <c r="Q27" s="7"/>
      <c r="R27" s="7"/>
      <c r="S27" s="7"/>
    </row>
    <row r="28" spans="1:19" ht="15" customHeight="1" x14ac:dyDescent="0.2">
      <c r="A28" s="603" t="s">
        <v>498</v>
      </c>
      <c r="B28" s="604"/>
      <c r="C28" s="530">
        <v>41.6</v>
      </c>
      <c r="D28" s="530">
        <v>12.7</v>
      </c>
      <c r="E28" s="531">
        <v>163</v>
      </c>
      <c r="F28" s="531">
        <v>7</v>
      </c>
      <c r="G28" s="532">
        <v>307.3</v>
      </c>
      <c r="H28" s="532">
        <v>287.3</v>
      </c>
      <c r="I28" s="533">
        <v>782.9</v>
      </c>
      <c r="J28" s="534">
        <v>319</v>
      </c>
      <c r="L28" s="7"/>
      <c r="M28" s="7"/>
      <c r="N28" s="7"/>
      <c r="O28" s="7"/>
      <c r="P28" s="7"/>
      <c r="Q28" s="7"/>
      <c r="R28" s="7"/>
      <c r="S28" s="7"/>
    </row>
    <row r="29" spans="1:19" ht="13.5" customHeight="1" x14ac:dyDescent="0.2">
      <c r="A29" s="603" t="s">
        <v>499</v>
      </c>
      <c r="B29" s="604"/>
      <c r="C29" s="530">
        <v>33.200000000000003</v>
      </c>
      <c r="D29" s="530">
        <v>6.3</v>
      </c>
      <c r="E29" s="531">
        <v>156</v>
      </c>
      <c r="F29" s="531">
        <v>7</v>
      </c>
      <c r="G29" s="532">
        <v>300.5</v>
      </c>
      <c r="H29" s="532">
        <v>281.60000000000002</v>
      </c>
      <c r="I29" s="533">
        <v>648</v>
      </c>
      <c r="J29" s="534">
        <v>1249</v>
      </c>
      <c r="L29" s="7"/>
      <c r="M29" s="7"/>
      <c r="N29" s="7"/>
      <c r="O29" s="7"/>
      <c r="P29" s="7"/>
      <c r="Q29" s="7"/>
      <c r="R29" s="7"/>
      <c r="S29" s="7"/>
    </row>
    <row r="30" spans="1:19" ht="15" customHeight="1" x14ac:dyDescent="0.2">
      <c r="A30" s="603" t="s">
        <v>500</v>
      </c>
      <c r="B30" s="604"/>
      <c r="C30" s="530">
        <v>42.8</v>
      </c>
      <c r="D30" s="530">
        <v>7.8</v>
      </c>
      <c r="E30" s="531">
        <v>160</v>
      </c>
      <c r="F30" s="531">
        <v>2</v>
      </c>
      <c r="G30" s="532">
        <v>312.3</v>
      </c>
      <c r="H30" s="532">
        <v>307.60000000000002</v>
      </c>
      <c r="I30" s="533">
        <v>1000.2</v>
      </c>
      <c r="J30" s="534">
        <v>64</v>
      </c>
      <c r="L30" s="7"/>
      <c r="M30" s="7"/>
      <c r="N30" s="7"/>
      <c r="O30" s="7"/>
      <c r="P30" s="7"/>
      <c r="Q30" s="7"/>
      <c r="R30" s="7"/>
      <c r="S30" s="7"/>
    </row>
    <row r="31" spans="1:19" ht="15" customHeight="1" x14ac:dyDescent="0.2">
      <c r="A31" s="603" t="s">
        <v>501</v>
      </c>
      <c r="B31" s="604"/>
      <c r="C31" s="530" t="s">
        <v>434</v>
      </c>
      <c r="D31" s="530" t="s">
        <v>434</v>
      </c>
      <c r="E31" s="531" t="s">
        <v>434</v>
      </c>
      <c r="F31" s="531" t="s">
        <v>434</v>
      </c>
      <c r="G31" s="532" t="s">
        <v>434</v>
      </c>
      <c r="H31" s="532" t="s">
        <v>434</v>
      </c>
      <c r="I31" s="533" t="s">
        <v>434</v>
      </c>
      <c r="J31" s="534" t="s">
        <v>434</v>
      </c>
      <c r="L31" s="7"/>
      <c r="M31" s="7"/>
      <c r="N31" s="7"/>
      <c r="O31" s="7"/>
      <c r="P31" s="7"/>
      <c r="Q31" s="7"/>
      <c r="R31" s="7"/>
      <c r="S31" s="7"/>
    </row>
    <row r="32" spans="1:19" ht="15" customHeight="1" x14ac:dyDescent="0.2">
      <c r="A32" s="603" t="s">
        <v>502</v>
      </c>
      <c r="B32" s="604"/>
      <c r="C32" s="530">
        <v>40.200000000000003</v>
      </c>
      <c r="D32" s="530">
        <v>8</v>
      </c>
      <c r="E32" s="531">
        <v>163</v>
      </c>
      <c r="F32" s="531">
        <v>6</v>
      </c>
      <c r="G32" s="532">
        <v>282.10000000000002</v>
      </c>
      <c r="H32" s="532">
        <v>269.60000000000002</v>
      </c>
      <c r="I32" s="533">
        <v>479.9</v>
      </c>
      <c r="J32" s="534">
        <v>771</v>
      </c>
      <c r="L32" s="7"/>
      <c r="M32" s="7"/>
      <c r="N32" s="7"/>
      <c r="O32" s="7"/>
      <c r="P32" s="7"/>
      <c r="Q32" s="7"/>
      <c r="R32" s="7"/>
      <c r="S32" s="7"/>
    </row>
    <row r="33" spans="1:19" ht="15" customHeight="1" x14ac:dyDescent="0.2">
      <c r="A33" s="603" t="s">
        <v>503</v>
      </c>
      <c r="B33" s="604"/>
      <c r="C33" s="530">
        <v>41.9</v>
      </c>
      <c r="D33" s="530">
        <v>10.8</v>
      </c>
      <c r="E33" s="531">
        <v>154</v>
      </c>
      <c r="F33" s="531">
        <v>19</v>
      </c>
      <c r="G33" s="532">
        <v>364.6</v>
      </c>
      <c r="H33" s="532">
        <v>315.8</v>
      </c>
      <c r="I33" s="533">
        <v>727.2</v>
      </c>
      <c r="J33" s="534">
        <v>203</v>
      </c>
      <c r="L33" s="7"/>
      <c r="M33" s="7"/>
      <c r="N33" s="7"/>
      <c r="O33" s="7"/>
      <c r="P33" s="7"/>
      <c r="Q33" s="7"/>
      <c r="R33" s="7"/>
      <c r="S33" s="7"/>
    </row>
    <row r="34" spans="1:19" ht="15" customHeight="1" x14ac:dyDescent="0.2">
      <c r="A34" s="603" t="s">
        <v>504</v>
      </c>
      <c r="B34" s="604"/>
      <c r="C34" s="530">
        <v>39.200000000000003</v>
      </c>
      <c r="D34" s="530">
        <v>8.5</v>
      </c>
      <c r="E34" s="531">
        <v>167</v>
      </c>
      <c r="F34" s="531">
        <v>4</v>
      </c>
      <c r="G34" s="532">
        <v>307.60000000000002</v>
      </c>
      <c r="H34" s="532">
        <v>298.7</v>
      </c>
      <c r="I34" s="533">
        <v>698.5</v>
      </c>
      <c r="J34" s="534">
        <v>4021</v>
      </c>
      <c r="L34" s="7"/>
      <c r="M34" s="7"/>
      <c r="N34" s="7"/>
      <c r="O34" s="7"/>
      <c r="P34" s="7"/>
      <c r="Q34" s="7"/>
      <c r="R34" s="7"/>
      <c r="S34" s="7"/>
    </row>
    <row r="35" spans="1:19" ht="15" customHeight="1" x14ac:dyDescent="0.2">
      <c r="A35" s="603" t="s">
        <v>505</v>
      </c>
      <c r="B35" s="604"/>
      <c r="C35" s="530">
        <v>52.5</v>
      </c>
      <c r="D35" s="530">
        <v>10.199999999999999</v>
      </c>
      <c r="E35" s="531">
        <v>164</v>
      </c>
      <c r="F35" s="531">
        <v>8</v>
      </c>
      <c r="G35" s="532">
        <v>312.89999999999998</v>
      </c>
      <c r="H35" s="532">
        <v>293.2</v>
      </c>
      <c r="I35" s="533">
        <v>471.3</v>
      </c>
      <c r="J35" s="534">
        <v>535</v>
      </c>
      <c r="L35" s="7"/>
      <c r="M35" s="7"/>
      <c r="N35" s="7"/>
      <c r="O35" s="7"/>
      <c r="P35" s="7"/>
      <c r="Q35" s="7"/>
      <c r="R35" s="7"/>
      <c r="S35" s="7"/>
    </row>
    <row r="36" spans="1:19" ht="15" customHeight="1" x14ac:dyDescent="0.2">
      <c r="A36" s="603" t="s">
        <v>506</v>
      </c>
      <c r="B36" s="604"/>
      <c r="C36" s="530">
        <v>46.8</v>
      </c>
      <c r="D36" s="530">
        <v>8.6999999999999993</v>
      </c>
      <c r="E36" s="531">
        <v>161</v>
      </c>
      <c r="F36" s="531">
        <v>5</v>
      </c>
      <c r="G36" s="532">
        <v>312.39999999999998</v>
      </c>
      <c r="H36" s="532">
        <v>300.8</v>
      </c>
      <c r="I36" s="533">
        <v>630.9</v>
      </c>
      <c r="J36" s="534">
        <v>1335</v>
      </c>
      <c r="L36" s="7"/>
      <c r="M36" s="7"/>
      <c r="N36" s="7"/>
      <c r="O36" s="7"/>
      <c r="P36" s="7"/>
      <c r="Q36" s="7"/>
      <c r="R36" s="7"/>
      <c r="S36" s="7"/>
    </row>
    <row r="37" spans="1:19" ht="15" customHeight="1" x14ac:dyDescent="0.2">
      <c r="A37" s="603" t="s">
        <v>507</v>
      </c>
      <c r="B37" s="604"/>
      <c r="C37" s="530">
        <v>43.4</v>
      </c>
      <c r="D37" s="530">
        <v>11.2</v>
      </c>
      <c r="E37" s="531">
        <v>157</v>
      </c>
      <c r="F37" s="531">
        <v>14</v>
      </c>
      <c r="G37" s="532">
        <v>414.3</v>
      </c>
      <c r="H37" s="532">
        <v>374.7</v>
      </c>
      <c r="I37" s="533">
        <v>1060.5999999999999</v>
      </c>
      <c r="J37" s="534">
        <v>30</v>
      </c>
      <c r="L37" s="7"/>
      <c r="M37" s="7"/>
      <c r="N37" s="7"/>
      <c r="O37" s="7"/>
      <c r="P37" s="7"/>
      <c r="Q37" s="7"/>
      <c r="R37" s="7"/>
      <c r="S37" s="7"/>
    </row>
    <row r="38" spans="1:19" ht="15" customHeight="1" x14ac:dyDescent="0.2">
      <c r="A38" s="603" t="s">
        <v>508</v>
      </c>
      <c r="B38" s="604"/>
      <c r="C38" s="530">
        <v>40.5</v>
      </c>
      <c r="D38" s="530">
        <v>6.1</v>
      </c>
      <c r="E38" s="531">
        <v>169</v>
      </c>
      <c r="F38" s="531">
        <v>3</v>
      </c>
      <c r="G38" s="532">
        <v>406.1</v>
      </c>
      <c r="H38" s="532">
        <v>398.3</v>
      </c>
      <c r="I38" s="533">
        <v>953.4</v>
      </c>
      <c r="J38" s="534">
        <v>47</v>
      </c>
      <c r="L38" s="7"/>
      <c r="M38" s="7"/>
      <c r="N38" s="7"/>
      <c r="O38" s="7"/>
      <c r="P38" s="7"/>
      <c r="Q38" s="7"/>
      <c r="R38" s="7"/>
      <c r="S38" s="7"/>
    </row>
    <row r="39" spans="1:19" ht="15" customHeight="1" x14ac:dyDescent="0.2">
      <c r="A39" s="603" t="s">
        <v>509</v>
      </c>
      <c r="B39" s="604"/>
      <c r="C39" s="530">
        <v>44.7</v>
      </c>
      <c r="D39" s="530">
        <v>10.8</v>
      </c>
      <c r="E39" s="531">
        <v>161</v>
      </c>
      <c r="F39" s="531">
        <v>3</v>
      </c>
      <c r="G39" s="532">
        <v>345</v>
      </c>
      <c r="H39" s="532">
        <v>330.5</v>
      </c>
      <c r="I39" s="533">
        <v>787.6</v>
      </c>
      <c r="J39" s="534">
        <v>86</v>
      </c>
      <c r="L39" s="7"/>
      <c r="M39" s="7"/>
      <c r="N39" s="7"/>
      <c r="O39" s="7"/>
      <c r="P39" s="7"/>
      <c r="Q39" s="7"/>
      <c r="R39" s="7"/>
      <c r="S39" s="7"/>
    </row>
    <row r="40" spans="1:19" ht="15" customHeight="1" x14ac:dyDescent="0.2">
      <c r="A40" s="603" t="s">
        <v>510</v>
      </c>
      <c r="B40" s="604"/>
      <c r="C40" s="530">
        <v>36.700000000000003</v>
      </c>
      <c r="D40" s="530">
        <v>9.1</v>
      </c>
      <c r="E40" s="531">
        <v>169</v>
      </c>
      <c r="F40" s="531">
        <v>2</v>
      </c>
      <c r="G40" s="532">
        <v>279.10000000000002</v>
      </c>
      <c r="H40" s="532">
        <v>275.8</v>
      </c>
      <c r="I40" s="533">
        <v>807.4</v>
      </c>
      <c r="J40" s="534">
        <v>1058</v>
      </c>
      <c r="L40" s="7"/>
      <c r="M40" s="7"/>
      <c r="N40" s="7"/>
      <c r="O40" s="7"/>
      <c r="P40" s="7"/>
      <c r="Q40" s="7"/>
      <c r="R40" s="7"/>
      <c r="S40" s="7"/>
    </row>
    <row r="41" spans="1:19" ht="15" customHeight="1" x14ac:dyDescent="0.2">
      <c r="A41" s="603" t="s">
        <v>511</v>
      </c>
      <c r="B41" s="604"/>
      <c r="C41" s="530">
        <v>41</v>
      </c>
      <c r="D41" s="530">
        <v>12.8</v>
      </c>
      <c r="E41" s="531">
        <v>173</v>
      </c>
      <c r="F41" s="531">
        <v>1</v>
      </c>
      <c r="G41" s="532">
        <v>465.6</v>
      </c>
      <c r="H41" s="532">
        <v>463</v>
      </c>
      <c r="I41" s="533">
        <v>1769.5</v>
      </c>
      <c r="J41" s="534">
        <v>256</v>
      </c>
      <c r="L41" s="7"/>
      <c r="M41" s="7"/>
      <c r="N41" s="7"/>
      <c r="O41" s="7"/>
      <c r="P41" s="7"/>
      <c r="Q41" s="7"/>
      <c r="R41" s="7"/>
      <c r="S41" s="7"/>
    </row>
    <row r="42" spans="1:19" ht="15" customHeight="1" x14ac:dyDescent="0.2">
      <c r="A42" s="603" t="s">
        <v>512</v>
      </c>
      <c r="B42" s="604"/>
      <c r="C42" s="530">
        <v>44.2</v>
      </c>
      <c r="D42" s="530">
        <v>16.100000000000001</v>
      </c>
      <c r="E42" s="531">
        <v>178</v>
      </c>
      <c r="F42" s="531">
        <v>1</v>
      </c>
      <c r="G42" s="532">
        <v>491.1</v>
      </c>
      <c r="H42" s="532">
        <v>486.8</v>
      </c>
      <c r="I42" s="533">
        <v>2048.6</v>
      </c>
      <c r="J42" s="534">
        <v>589</v>
      </c>
      <c r="L42" s="7"/>
      <c r="M42" s="7"/>
      <c r="N42" s="7"/>
      <c r="O42" s="7"/>
      <c r="P42" s="7"/>
      <c r="Q42" s="7"/>
      <c r="R42" s="7"/>
      <c r="S42" s="7"/>
    </row>
    <row r="43" spans="1:19" ht="15" customHeight="1" x14ac:dyDescent="0.2">
      <c r="A43" s="603" t="s">
        <v>513</v>
      </c>
      <c r="B43" s="604"/>
      <c r="C43" s="530">
        <v>57.9</v>
      </c>
      <c r="D43" s="530">
        <v>16.7</v>
      </c>
      <c r="E43" s="531">
        <v>169</v>
      </c>
      <c r="F43" s="531">
        <v>0</v>
      </c>
      <c r="G43" s="532">
        <v>694.5</v>
      </c>
      <c r="H43" s="532">
        <v>694.4</v>
      </c>
      <c r="I43" s="533">
        <v>3052.7</v>
      </c>
      <c r="J43" s="534">
        <v>292</v>
      </c>
      <c r="L43" s="7"/>
      <c r="M43" s="7"/>
      <c r="N43" s="7"/>
      <c r="O43" s="7"/>
      <c r="P43" s="7"/>
      <c r="Q43" s="7"/>
      <c r="R43" s="7"/>
      <c r="S43" s="7"/>
    </row>
    <row r="44" spans="1:19" ht="15" customHeight="1" x14ac:dyDescent="0.2">
      <c r="A44" s="603" t="s">
        <v>514</v>
      </c>
      <c r="B44" s="604"/>
      <c r="C44" s="530">
        <v>48.2</v>
      </c>
      <c r="D44" s="530">
        <v>10.8</v>
      </c>
      <c r="E44" s="531">
        <v>167</v>
      </c>
      <c r="F44" s="531">
        <v>0</v>
      </c>
      <c r="G44" s="532">
        <v>556.4</v>
      </c>
      <c r="H44" s="532">
        <v>556.4</v>
      </c>
      <c r="I44" s="533">
        <v>2162.6999999999998</v>
      </c>
      <c r="J44" s="534">
        <v>177</v>
      </c>
      <c r="L44" s="7"/>
      <c r="M44" s="7"/>
      <c r="N44" s="7"/>
      <c r="O44" s="7"/>
      <c r="P44" s="7"/>
      <c r="Q44" s="7"/>
      <c r="R44" s="7"/>
      <c r="S44" s="7"/>
    </row>
    <row r="45" spans="1:19" ht="15" customHeight="1" x14ac:dyDescent="0.2">
      <c r="A45" s="603" t="s">
        <v>515</v>
      </c>
      <c r="B45" s="604"/>
      <c r="C45" s="530">
        <v>41.5</v>
      </c>
      <c r="D45" s="530">
        <v>7.1</v>
      </c>
      <c r="E45" s="531">
        <v>166</v>
      </c>
      <c r="F45" s="531">
        <v>2</v>
      </c>
      <c r="G45" s="532">
        <v>476.3</v>
      </c>
      <c r="H45" s="532">
        <v>469.7</v>
      </c>
      <c r="I45" s="533">
        <v>1408.5</v>
      </c>
      <c r="J45" s="534">
        <v>231</v>
      </c>
      <c r="L45" s="7"/>
      <c r="M45" s="7"/>
      <c r="N45" s="7"/>
      <c r="O45" s="7"/>
      <c r="P45" s="7"/>
      <c r="Q45" s="7"/>
      <c r="R45" s="7"/>
      <c r="S45" s="7"/>
    </row>
    <row r="46" spans="1:19" ht="15" customHeight="1" x14ac:dyDescent="0.2">
      <c r="A46" s="603" t="s">
        <v>516</v>
      </c>
      <c r="B46" s="604"/>
      <c r="C46" s="530">
        <v>46.8</v>
      </c>
      <c r="D46" s="530">
        <v>11</v>
      </c>
      <c r="E46" s="531">
        <v>167</v>
      </c>
      <c r="F46" s="531">
        <v>18</v>
      </c>
      <c r="G46" s="532">
        <v>421.5</v>
      </c>
      <c r="H46" s="532">
        <v>375.1</v>
      </c>
      <c r="I46" s="533">
        <v>1041.0999999999999</v>
      </c>
      <c r="J46" s="534">
        <v>437</v>
      </c>
      <c r="L46" s="7"/>
      <c r="M46" s="7"/>
      <c r="N46" s="7"/>
      <c r="O46" s="7"/>
      <c r="P46" s="7"/>
      <c r="Q46" s="7"/>
      <c r="R46" s="7"/>
      <c r="S46" s="7"/>
    </row>
    <row r="47" spans="1:19" ht="15" customHeight="1" x14ac:dyDescent="0.2">
      <c r="A47" s="603" t="s">
        <v>517</v>
      </c>
      <c r="B47" s="604"/>
      <c r="C47" s="530">
        <v>41.3</v>
      </c>
      <c r="D47" s="530">
        <v>15.1</v>
      </c>
      <c r="E47" s="531">
        <v>158</v>
      </c>
      <c r="F47" s="531">
        <v>9</v>
      </c>
      <c r="G47" s="532">
        <v>459.3</v>
      </c>
      <c r="H47" s="532">
        <v>434.5</v>
      </c>
      <c r="I47" s="533">
        <v>1537.3</v>
      </c>
      <c r="J47" s="534">
        <v>51</v>
      </c>
      <c r="L47" s="7"/>
      <c r="M47" s="7"/>
      <c r="N47" s="7"/>
      <c r="O47" s="7"/>
      <c r="P47" s="7"/>
      <c r="Q47" s="7"/>
      <c r="R47" s="7"/>
      <c r="S47" s="7"/>
    </row>
    <row r="48" spans="1:19" ht="15" customHeight="1" x14ac:dyDescent="0.2">
      <c r="A48" s="603" t="s">
        <v>518</v>
      </c>
      <c r="B48" s="604"/>
      <c r="C48" s="530">
        <v>35.9</v>
      </c>
      <c r="D48" s="530">
        <v>6.5</v>
      </c>
      <c r="E48" s="531">
        <v>169</v>
      </c>
      <c r="F48" s="531">
        <v>14</v>
      </c>
      <c r="G48" s="532">
        <v>313</v>
      </c>
      <c r="H48" s="532">
        <v>271.10000000000002</v>
      </c>
      <c r="I48" s="533">
        <v>611</v>
      </c>
      <c r="J48" s="534">
        <v>94</v>
      </c>
      <c r="L48" s="7"/>
      <c r="M48" s="7"/>
      <c r="N48" s="7"/>
      <c r="O48" s="7"/>
      <c r="P48" s="7"/>
      <c r="Q48" s="7"/>
      <c r="R48" s="7"/>
      <c r="S48" s="7"/>
    </row>
    <row r="49" spans="1:19" ht="15" customHeight="1" x14ac:dyDescent="0.2">
      <c r="A49" s="603" t="s">
        <v>519</v>
      </c>
      <c r="B49" s="604"/>
      <c r="C49" s="530">
        <v>45.9</v>
      </c>
      <c r="D49" s="530">
        <v>20.5</v>
      </c>
      <c r="E49" s="531">
        <v>167</v>
      </c>
      <c r="F49" s="531">
        <v>9</v>
      </c>
      <c r="G49" s="532">
        <v>333.9</v>
      </c>
      <c r="H49" s="532">
        <v>306.10000000000002</v>
      </c>
      <c r="I49" s="533">
        <v>452.6</v>
      </c>
      <c r="J49" s="534">
        <v>32</v>
      </c>
      <c r="L49" s="7"/>
      <c r="M49" s="7"/>
      <c r="N49" s="7"/>
      <c r="O49" s="7"/>
      <c r="P49" s="7"/>
      <c r="Q49" s="7"/>
      <c r="R49" s="7"/>
      <c r="S49" s="7"/>
    </row>
    <row r="50" spans="1:19" ht="15" customHeight="1" x14ac:dyDescent="0.2">
      <c r="A50" s="603" t="s">
        <v>520</v>
      </c>
      <c r="B50" s="604"/>
      <c r="C50" s="530">
        <v>38.200000000000003</v>
      </c>
      <c r="D50" s="530">
        <v>8.6</v>
      </c>
      <c r="E50" s="531">
        <v>175</v>
      </c>
      <c r="F50" s="531">
        <v>7</v>
      </c>
      <c r="G50" s="532">
        <v>340.3</v>
      </c>
      <c r="H50" s="532">
        <v>326.10000000000002</v>
      </c>
      <c r="I50" s="533">
        <v>362.1</v>
      </c>
      <c r="J50" s="534">
        <v>230</v>
      </c>
      <c r="L50" s="7"/>
      <c r="M50" s="7"/>
      <c r="N50" s="7"/>
      <c r="O50" s="7"/>
      <c r="P50" s="7"/>
      <c r="Q50" s="7"/>
      <c r="R50" s="7"/>
      <c r="S50" s="7"/>
    </row>
    <row r="51" spans="1:19" ht="13.2" x14ac:dyDescent="0.2">
      <c r="A51" s="603" t="s">
        <v>521</v>
      </c>
      <c r="B51" s="604"/>
      <c r="C51" s="530">
        <v>39.799999999999997</v>
      </c>
      <c r="D51" s="530">
        <v>9</v>
      </c>
      <c r="E51" s="531">
        <v>166</v>
      </c>
      <c r="F51" s="531">
        <v>2</v>
      </c>
      <c r="G51" s="532">
        <v>300.5</v>
      </c>
      <c r="H51" s="532">
        <v>291.39999999999998</v>
      </c>
      <c r="I51" s="533">
        <v>765.6</v>
      </c>
      <c r="J51" s="534">
        <v>42</v>
      </c>
      <c r="L51" s="7"/>
      <c r="M51" s="7"/>
      <c r="N51" s="7"/>
      <c r="O51" s="7"/>
      <c r="P51" s="7"/>
      <c r="Q51" s="7"/>
      <c r="R51" s="7"/>
      <c r="S51" s="7"/>
    </row>
    <row r="52" spans="1:19" ht="13.2" x14ac:dyDescent="0.2">
      <c r="A52" s="603" t="s">
        <v>522</v>
      </c>
      <c r="B52" s="604"/>
      <c r="C52" s="530">
        <v>37.700000000000003</v>
      </c>
      <c r="D52" s="530">
        <v>7.9</v>
      </c>
      <c r="E52" s="531">
        <v>171</v>
      </c>
      <c r="F52" s="531">
        <v>4</v>
      </c>
      <c r="G52" s="532">
        <v>305.8</v>
      </c>
      <c r="H52" s="532">
        <v>297.10000000000002</v>
      </c>
      <c r="I52" s="533">
        <v>577</v>
      </c>
      <c r="J52" s="534">
        <v>362</v>
      </c>
      <c r="L52" s="7"/>
      <c r="M52" s="7"/>
      <c r="N52" s="7"/>
      <c r="O52" s="7"/>
      <c r="P52" s="7"/>
      <c r="Q52" s="7"/>
      <c r="R52" s="7"/>
      <c r="S52" s="7"/>
    </row>
    <row r="53" spans="1:19" ht="13.2" x14ac:dyDescent="0.2">
      <c r="A53" s="603" t="s">
        <v>523</v>
      </c>
      <c r="B53" s="604"/>
      <c r="C53" s="530">
        <v>47.7</v>
      </c>
      <c r="D53" s="530">
        <v>16.2</v>
      </c>
      <c r="E53" s="531">
        <v>165</v>
      </c>
      <c r="F53" s="531">
        <v>14</v>
      </c>
      <c r="G53" s="532">
        <v>360.7</v>
      </c>
      <c r="H53" s="532">
        <v>326.89999999999998</v>
      </c>
      <c r="I53" s="533">
        <v>1320.2</v>
      </c>
      <c r="J53" s="534">
        <v>672</v>
      </c>
      <c r="L53" s="7"/>
      <c r="M53" s="7"/>
      <c r="N53" s="7"/>
      <c r="O53" s="7"/>
      <c r="P53" s="7"/>
      <c r="Q53" s="7"/>
      <c r="R53" s="7"/>
      <c r="S53" s="7"/>
    </row>
    <row r="54" spans="1:19" ht="13.2" customHeight="1" x14ac:dyDescent="0.2">
      <c r="A54" s="603" t="s">
        <v>524</v>
      </c>
      <c r="B54" s="604"/>
      <c r="C54" s="530">
        <v>45.1</v>
      </c>
      <c r="D54" s="530">
        <v>12.1</v>
      </c>
      <c r="E54" s="531">
        <v>163</v>
      </c>
      <c r="F54" s="531">
        <v>9</v>
      </c>
      <c r="G54" s="532">
        <v>324.60000000000002</v>
      </c>
      <c r="H54" s="532">
        <v>301.7</v>
      </c>
      <c r="I54" s="533">
        <v>926.7</v>
      </c>
      <c r="J54" s="534">
        <v>5089</v>
      </c>
      <c r="L54" s="7"/>
      <c r="M54" s="7"/>
      <c r="N54" s="7"/>
      <c r="O54" s="7"/>
      <c r="P54" s="7"/>
      <c r="Q54" s="7"/>
      <c r="R54" s="7"/>
      <c r="S54" s="7"/>
    </row>
    <row r="55" spans="1:19" ht="13.2" x14ac:dyDescent="0.2">
      <c r="A55" s="603" t="s">
        <v>525</v>
      </c>
      <c r="B55" s="604"/>
      <c r="C55" s="530">
        <v>44.9</v>
      </c>
      <c r="D55" s="530">
        <v>14.4</v>
      </c>
      <c r="E55" s="531">
        <v>162</v>
      </c>
      <c r="F55" s="531">
        <v>14</v>
      </c>
      <c r="G55" s="532">
        <v>419.4</v>
      </c>
      <c r="H55" s="532">
        <v>384.8</v>
      </c>
      <c r="I55" s="533">
        <v>1586.9</v>
      </c>
      <c r="J55" s="534">
        <v>1833</v>
      </c>
      <c r="L55" s="7"/>
      <c r="M55" s="7"/>
      <c r="N55" s="7"/>
      <c r="O55" s="7"/>
      <c r="P55" s="7"/>
      <c r="Q55" s="7"/>
      <c r="R55" s="7"/>
      <c r="S55" s="7"/>
    </row>
    <row r="56" spans="1:19" ht="13.2" x14ac:dyDescent="0.2">
      <c r="A56" s="603" t="s">
        <v>526</v>
      </c>
      <c r="B56" s="604"/>
      <c r="C56" s="530">
        <v>42.9</v>
      </c>
      <c r="D56" s="530">
        <v>10.3</v>
      </c>
      <c r="E56" s="531">
        <v>165</v>
      </c>
      <c r="F56" s="531">
        <v>8</v>
      </c>
      <c r="G56" s="532">
        <v>273.10000000000002</v>
      </c>
      <c r="H56" s="532">
        <v>250.9</v>
      </c>
      <c r="I56" s="533">
        <v>504.1</v>
      </c>
      <c r="J56" s="534">
        <v>418</v>
      </c>
      <c r="L56" s="7"/>
      <c r="M56" s="7"/>
      <c r="N56" s="7"/>
      <c r="O56" s="7"/>
      <c r="P56" s="7"/>
      <c r="Q56" s="7"/>
      <c r="R56" s="7"/>
      <c r="S56" s="7"/>
    </row>
    <row r="57" spans="1:19" ht="13.2" x14ac:dyDescent="0.2">
      <c r="A57" s="603" t="s">
        <v>527</v>
      </c>
      <c r="B57" s="604"/>
      <c r="C57" s="530">
        <v>37.799999999999997</v>
      </c>
      <c r="D57" s="530">
        <v>10</v>
      </c>
      <c r="E57" s="531">
        <v>160</v>
      </c>
      <c r="F57" s="531">
        <v>6</v>
      </c>
      <c r="G57" s="532">
        <v>337.9</v>
      </c>
      <c r="H57" s="532">
        <v>325.60000000000002</v>
      </c>
      <c r="I57" s="533">
        <v>892.3</v>
      </c>
      <c r="J57" s="534">
        <v>48</v>
      </c>
      <c r="L57" s="7"/>
      <c r="M57" s="7"/>
      <c r="N57" s="7"/>
      <c r="O57" s="7"/>
      <c r="P57" s="7"/>
      <c r="Q57" s="7"/>
      <c r="R57" s="7"/>
      <c r="S57" s="7"/>
    </row>
    <row r="58" spans="1:19" ht="13.2" x14ac:dyDescent="0.2">
      <c r="A58" s="603" t="s">
        <v>528</v>
      </c>
      <c r="B58" s="604"/>
      <c r="C58" s="530">
        <v>44.6</v>
      </c>
      <c r="D58" s="530">
        <v>12.8</v>
      </c>
      <c r="E58" s="531">
        <v>156</v>
      </c>
      <c r="F58" s="531">
        <v>13</v>
      </c>
      <c r="G58" s="532">
        <v>299.10000000000002</v>
      </c>
      <c r="H58" s="532">
        <v>268.7</v>
      </c>
      <c r="I58" s="533">
        <v>909.7</v>
      </c>
      <c r="J58" s="534">
        <v>656</v>
      </c>
      <c r="L58" s="7"/>
      <c r="M58" s="7"/>
      <c r="N58" s="7"/>
      <c r="O58" s="7"/>
      <c r="P58" s="7"/>
      <c r="Q58" s="7"/>
      <c r="R58" s="7"/>
      <c r="S58" s="7"/>
    </row>
    <row r="59" spans="1:19" ht="13.2" x14ac:dyDescent="0.2">
      <c r="A59" s="603" t="s">
        <v>529</v>
      </c>
      <c r="B59" s="604"/>
      <c r="C59" s="530">
        <v>45.2</v>
      </c>
      <c r="D59" s="530">
        <v>12.8</v>
      </c>
      <c r="E59" s="531">
        <v>161</v>
      </c>
      <c r="F59" s="531">
        <v>10</v>
      </c>
      <c r="G59" s="532">
        <v>341</v>
      </c>
      <c r="H59" s="532">
        <v>316.3</v>
      </c>
      <c r="I59" s="533">
        <v>972.4</v>
      </c>
      <c r="J59" s="534">
        <v>4992</v>
      </c>
      <c r="L59" s="7"/>
      <c r="M59" s="7"/>
      <c r="N59" s="7"/>
      <c r="O59" s="7"/>
      <c r="P59" s="7"/>
      <c r="Q59" s="7"/>
      <c r="R59" s="7"/>
      <c r="S59" s="7"/>
    </row>
    <row r="60" spans="1:19" ht="13.2" x14ac:dyDescent="0.2">
      <c r="A60" s="603" t="s">
        <v>530</v>
      </c>
      <c r="B60" s="604"/>
      <c r="C60" s="530">
        <v>44.1</v>
      </c>
      <c r="D60" s="530">
        <v>11</v>
      </c>
      <c r="E60" s="531">
        <v>160</v>
      </c>
      <c r="F60" s="531">
        <v>9</v>
      </c>
      <c r="G60" s="532">
        <v>300.10000000000002</v>
      </c>
      <c r="H60" s="532">
        <v>279.89999999999998</v>
      </c>
      <c r="I60" s="533">
        <v>785.5</v>
      </c>
      <c r="J60" s="534">
        <v>4402</v>
      </c>
      <c r="L60" s="7"/>
      <c r="M60" s="7"/>
      <c r="N60" s="7"/>
      <c r="O60" s="7"/>
      <c r="P60" s="7"/>
      <c r="Q60" s="7"/>
      <c r="R60" s="7"/>
      <c r="S60" s="7"/>
    </row>
    <row r="61" spans="1:19" ht="13.2" customHeight="1" x14ac:dyDescent="0.2">
      <c r="A61" s="603" t="s">
        <v>531</v>
      </c>
      <c r="B61" s="604"/>
      <c r="C61" s="530">
        <v>42.3</v>
      </c>
      <c r="D61" s="530">
        <v>11.8</v>
      </c>
      <c r="E61" s="531">
        <v>162</v>
      </c>
      <c r="F61" s="531">
        <v>7</v>
      </c>
      <c r="G61" s="532">
        <v>315.39999999999998</v>
      </c>
      <c r="H61" s="532">
        <v>299.39999999999998</v>
      </c>
      <c r="I61" s="533">
        <v>903.9</v>
      </c>
      <c r="J61" s="534">
        <v>2998</v>
      </c>
      <c r="L61" s="7"/>
      <c r="M61" s="7"/>
      <c r="N61" s="7"/>
      <c r="O61" s="7"/>
      <c r="P61" s="7"/>
      <c r="Q61" s="7"/>
      <c r="R61" s="7"/>
      <c r="S61" s="7"/>
    </row>
    <row r="62" spans="1:19" ht="13.2" x14ac:dyDescent="0.2">
      <c r="A62" s="603" t="s">
        <v>532</v>
      </c>
      <c r="B62" s="604"/>
      <c r="C62" s="530">
        <v>44.9</v>
      </c>
      <c r="D62" s="530">
        <v>14.5</v>
      </c>
      <c r="E62" s="531">
        <v>162</v>
      </c>
      <c r="F62" s="531">
        <v>12</v>
      </c>
      <c r="G62" s="532">
        <v>361.3</v>
      </c>
      <c r="H62" s="532">
        <v>330.3</v>
      </c>
      <c r="I62" s="533">
        <v>1131.8</v>
      </c>
      <c r="J62" s="534">
        <v>2895</v>
      </c>
      <c r="L62" s="7"/>
      <c r="M62" s="7"/>
      <c r="N62" s="7"/>
      <c r="O62" s="7"/>
      <c r="P62" s="7"/>
      <c r="Q62" s="7"/>
      <c r="R62" s="7"/>
      <c r="S62" s="7"/>
    </row>
    <row r="63" spans="1:19" ht="13.2" x14ac:dyDescent="0.2">
      <c r="A63" s="603" t="s">
        <v>533</v>
      </c>
      <c r="B63" s="604"/>
      <c r="C63" s="530">
        <v>42.6</v>
      </c>
      <c r="D63" s="530">
        <v>13.1</v>
      </c>
      <c r="E63" s="531">
        <v>165</v>
      </c>
      <c r="F63" s="531">
        <v>10</v>
      </c>
      <c r="G63" s="532">
        <v>340.1</v>
      </c>
      <c r="H63" s="532">
        <v>318.7</v>
      </c>
      <c r="I63" s="533">
        <v>929.2</v>
      </c>
      <c r="J63" s="534">
        <v>4973</v>
      </c>
      <c r="L63" s="7"/>
      <c r="M63" s="7"/>
      <c r="N63" s="7"/>
      <c r="O63" s="7"/>
      <c r="P63" s="7"/>
      <c r="Q63" s="7"/>
      <c r="R63" s="7"/>
      <c r="S63" s="7"/>
    </row>
    <row r="64" spans="1:19" ht="13.2" x14ac:dyDescent="0.2">
      <c r="A64" s="603" t="s">
        <v>534</v>
      </c>
      <c r="B64" s="604"/>
      <c r="C64" s="530">
        <v>51.1</v>
      </c>
      <c r="D64" s="530">
        <v>9.4</v>
      </c>
      <c r="E64" s="531">
        <v>152</v>
      </c>
      <c r="F64" s="531">
        <v>8</v>
      </c>
      <c r="G64" s="532">
        <v>274.3</v>
      </c>
      <c r="H64" s="532">
        <v>261.8</v>
      </c>
      <c r="I64" s="533">
        <v>470.2</v>
      </c>
      <c r="J64" s="534">
        <v>194</v>
      </c>
      <c r="L64" s="7"/>
      <c r="M64" s="7"/>
      <c r="N64" s="7"/>
      <c r="O64" s="7"/>
      <c r="P64" s="7"/>
      <c r="Q64" s="7"/>
      <c r="R64" s="7"/>
      <c r="S64" s="7"/>
    </row>
    <row r="65" spans="1:19" ht="13.2" x14ac:dyDescent="0.2">
      <c r="A65" s="603" t="s">
        <v>535</v>
      </c>
      <c r="B65" s="604"/>
      <c r="C65" s="530">
        <v>46.2</v>
      </c>
      <c r="D65" s="530">
        <v>15</v>
      </c>
      <c r="E65" s="531">
        <v>162</v>
      </c>
      <c r="F65" s="531">
        <v>17</v>
      </c>
      <c r="G65" s="532">
        <v>353.1</v>
      </c>
      <c r="H65" s="532">
        <v>296.3</v>
      </c>
      <c r="I65" s="533">
        <v>845.1</v>
      </c>
      <c r="J65" s="534">
        <v>1147</v>
      </c>
      <c r="L65" s="7"/>
      <c r="M65" s="7"/>
      <c r="N65" s="7"/>
      <c r="O65" s="7"/>
      <c r="P65" s="7"/>
      <c r="Q65" s="7"/>
      <c r="R65" s="7"/>
      <c r="S65" s="7"/>
    </row>
    <row r="66" spans="1:19" ht="13.2" x14ac:dyDescent="0.2">
      <c r="A66" s="603" t="s">
        <v>536</v>
      </c>
      <c r="B66" s="604"/>
      <c r="C66" s="530">
        <v>44.3</v>
      </c>
      <c r="D66" s="530">
        <v>12.2</v>
      </c>
      <c r="E66" s="531">
        <v>148</v>
      </c>
      <c r="F66" s="531">
        <v>5</v>
      </c>
      <c r="G66" s="532">
        <v>281.5</v>
      </c>
      <c r="H66" s="532">
        <v>267.39999999999998</v>
      </c>
      <c r="I66" s="533">
        <v>627</v>
      </c>
      <c r="J66" s="534">
        <v>361</v>
      </c>
      <c r="L66" s="7"/>
      <c r="M66" s="7"/>
      <c r="N66" s="7"/>
      <c r="O66" s="7"/>
      <c r="P66" s="7"/>
      <c r="Q66" s="7"/>
      <c r="R66" s="7"/>
      <c r="S66" s="7"/>
    </row>
    <row r="67" spans="1:19" ht="13.2" x14ac:dyDescent="0.2">
      <c r="A67" s="603" t="s">
        <v>537</v>
      </c>
      <c r="B67" s="604"/>
      <c r="C67" s="530">
        <v>40.4</v>
      </c>
      <c r="D67" s="530">
        <v>10.7</v>
      </c>
      <c r="E67" s="531">
        <v>164</v>
      </c>
      <c r="F67" s="531">
        <v>10</v>
      </c>
      <c r="G67" s="532">
        <v>287.89999999999998</v>
      </c>
      <c r="H67" s="532">
        <v>266.7</v>
      </c>
      <c r="I67" s="533">
        <v>517.1</v>
      </c>
      <c r="J67" s="534">
        <v>7478</v>
      </c>
      <c r="L67" s="7"/>
      <c r="M67" s="7"/>
      <c r="N67" s="7"/>
      <c r="O67" s="7"/>
      <c r="P67" s="7"/>
      <c r="Q67" s="7"/>
      <c r="R67" s="7"/>
      <c r="S67" s="7"/>
    </row>
    <row r="68" spans="1:19" ht="13.2" x14ac:dyDescent="0.2">
      <c r="A68" s="603" t="s">
        <v>538</v>
      </c>
      <c r="B68" s="604"/>
      <c r="C68" s="530">
        <v>38.9</v>
      </c>
      <c r="D68" s="530">
        <v>12.1</v>
      </c>
      <c r="E68" s="531">
        <v>175</v>
      </c>
      <c r="F68" s="531">
        <v>7</v>
      </c>
      <c r="G68" s="532">
        <v>347.2</v>
      </c>
      <c r="H68" s="532">
        <v>331.8</v>
      </c>
      <c r="I68" s="533">
        <v>901.2</v>
      </c>
      <c r="J68" s="534">
        <v>262</v>
      </c>
      <c r="L68" s="7"/>
      <c r="M68" s="7"/>
      <c r="N68" s="7"/>
      <c r="O68" s="7"/>
      <c r="P68" s="7"/>
      <c r="Q68" s="7"/>
      <c r="R68" s="7"/>
      <c r="S68" s="7"/>
    </row>
    <row r="69" spans="1:19" ht="13.2" x14ac:dyDescent="0.2">
      <c r="A69" s="603" t="s">
        <v>539</v>
      </c>
      <c r="B69" s="604"/>
      <c r="C69" s="530">
        <v>39.799999999999997</v>
      </c>
      <c r="D69" s="530">
        <v>9.1</v>
      </c>
      <c r="E69" s="531">
        <v>163</v>
      </c>
      <c r="F69" s="531">
        <v>14</v>
      </c>
      <c r="G69" s="532">
        <v>370.2</v>
      </c>
      <c r="H69" s="532">
        <v>340</v>
      </c>
      <c r="I69" s="533">
        <v>1410.9</v>
      </c>
      <c r="J69" s="534">
        <v>692</v>
      </c>
      <c r="L69" s="7"/>
      <c r="M69" s="7"/>
      <c r="N69" s="7"/>
      <c r="O69" s="7"/>
      <c r="P69" s="7"/>
      <c r="Q69" s="7"/>
      <c r="R69" s="7"/>
      <c r="S69" s="7"/>
    </row>
    <row r="70" spans="1:19" ht="13.2" customHeight="1" x14ac:dyDescent="0.2">
      <c r="A70" s="601" t="s">
        <v>540</v>
      </c>
      <c r="B70" s="602"/>
      <c r="C70" s="530">
        <v>39.9</v>
      </c>
      <c r="D70" s="530">
        <v>14.5</v>
      </c>
      <c r="E70" s="531">
        <v>162</v>
      </c>
      <c r="F70" s="531">
        <v>20</v>
      </c>
      <c r="G70" s="532">
        <v>368.9</v>
      </c>
      <c r="H70" s="532">
        <v>322.8</v>
      </c>
      <c r="I70" s="533">
        <v>1209.5999999999999</v>
      </c>
      <c r="J70" s="534">
        <v>594</v>
      </c>
      <c r="L70" s="7"/>
      <c r="M70" s="7"/>
      <c r="N70" s="7"/>
      <c r="O70" s="7"/>
      <c r="P70" s="7"/>
      <c r="Q70" s="7"/>
      <c r="R70" s="7"/>
      <c r="S70" s="7"/>
    </row>
    <row r="71" spans="1:19" ht="13.2" x14ac:dyDescent="0.2">
      <c r="A71" s="603" t="s">
        <v>541</v>
      </c>
      <c r="B71" s="604"/>
      <c r="C71" s="530">
        <v>44.1</v>
      </c>
      <c r="D71" s="530">
        <v>14.6</v>
      </c>
      <c r="E71" s="531">
        <v>164</v>
      </c>
      <c r="F71" s="531">
        <v>14</v>
      </c>
      <c r="G71" s="532">
        <v>465.1</v>
      </c>
      <c r="H71" s="532">
        <v>430.9</v>
      </c>
      <c r="I71" s="533">
        <v>1961.6</v>
      </c>
      <c r="J71" s="534">
        <v>2093</v>
      </c>
      <c r="L71" s="7"/>
      <c r="M71" s="7"/>
      <c r="N71" s="7"/>
      <c r="O71" s="7"/>
      <c r="P71" s="7"/>
      <c r="Q71" s="7"/>
      <c r="R71" s="7"/>
      <c r="S71" s="7"/>
    </row>
    <row r="72" spans="1:19" ht="13.2" x14ac:dyDescent="0.2">
      <c r="A72" s="603" t="s">
        <v>542</v>
      </c>
      <c r="B72" s="604"/>
      <c r="C72" s="530">
        <v>36.4</v>
      </c>
      <c r="D72" s="530">
        <v>11.7</v>
      </c>
      <c r="E72" s="531">
        <v>163</v>
      </c>
      <c r="F72" s="531">
        <v>26</v>
      </c>
      <c r="G72" s="532">
        <v>402.2</v>
      </c>
      <c r="H72" s="532">
        <v>336.9</v>
      </c>
      <c r="I72" s="533">
        <v>1554</v>
      </c>
      <c r="J72" s="534">
        <v>890</v>
      </c>
      <c r="L72" s="7"/>
      <c r="M72" s="7"/>
      <c r="N72" s="7"/>
      <c r="O72" s="7"/>
      <c r="P72" s="7"/>
      <c r="Q72" s="7"/>
      <c r="R72" s="7"/>
      <c r="S72" s="7"/>
    </row>
    <row r="73" spans="1:19" ht="13.2" x14ac:dyDescent="0.2">
      <c r="A73" s="603" t="s">
        <v>543</v>
      </c>
      <c r="B73" s="604"/>
      <c r="C73" s="530">
        <v>45.4</v>
      </c>
      <c r="D73" s="530">
        <v>9.8000000000000007</v>
      </c>
      <c r="E73" s="531">
        <v>145</v>
      </c>
      <c r="F73" s="531">
        <v>0</v>
      </c>
      <c r="G73" s="532">
        <v>345.3</v>
      </c>
      <c r="H73" s="532">
        <v>344.9</v>
      </c>
      <c r="I73" s="533">
        <v>405</v>
      </c>
      <c r="J73" s="534">
        <v>1158</v>
      </c>
      <c r="L73" s="7"/>
      <c r="M73" s="7"/>
      <c r="N73" s="7"/>
      <c r="O73" s="7"/>
      <c r="P73" s="7"/>
      <c r="Q73" s="7"/>
      <c r="R73" s="7"/>
      <c r="S73" s="7"/>
    </row>
    <row r="74" spans="1:19" ht="13.2" x14ac:dyDescent="0.2">
      <c r="A74" s="603" t="s">
        <v>544</v>
      </c>
      <c r="B74" s="604"/>
      <c r="C74" s="530">
        <v>40.6</v>
      </c>
      <c r="D74" s="530">
        <v>9.4</v>
      </c>
      <c r="E74" s="531">
        <v>166</v>
      </c>
      <c r="F74" s="531">
        <v>18</v>
      </c>
      <c r="G74" s="532">
        <v>355.6</v>
      </c>
      <c r="H74" s="532">
        <v>317.39999999999998</v>
      </c>
      <c r="I74" s="533">
        <v>933.2</v>
      </c>
      <c r="J74" s="534">
        <v>3596</v>
      </c>
      <c r="L74" s="7"/>
      <c r="M74" s="7"/>
      <c r="N74" s="7"/>
      <c r="O74" s="7"/>
      <c r="P74" s="7"/>
      <c r="Q74" s="7"/>
      <c r="R74" s="7"/>
      <c r="S74" s="7"/>
    </row>
    <row r="75" spans="1:19" ht="13.2" x14ac:dyDescent="0.2">
      <c r="A75" s="603" t="s">
        <v>545</v>
      </c>
      <c r="B75" s="604"/>
      <c r="C75" s="530">
        <v>43.3</v>
      </c>
      <c r="D75" s="530">
        <v>7.3</v>
      </c>
      <c r="E75" s="531">
        <v>165</v>
      </c>
      <c r="F75" s="531">
        <v>9</v>
      </c>
      <c r="G75" s="532">
        <v>292.8</v>
      </c>
      <c r="H75" s="532">
        <v>269.7</v>
      </c>
      <c r="I75" s="533">
        <v>538.79999999999995</v>
      </c>
      <c r="J75" s="534">
        <v>6269</v>
      </c>
      <c r="L75" s="7"/>
      <c r="M75" s="7"/>
      <c r="N75" s="7"/>
      <c r="O75" s="7"/>
      <c r="P75" s="7"/>
      <c r="Q75" s="7"/>
      <c r="R75" s="7"/>
      <c r="S75" s="7"/>
    </row>
    <row r="76" spans="1:19" ht="13.2" x14ac:dyDescent="0.2">
      <c r="A76" s="603" t="s">
        <v>546</v>
      </c>
      <c r="B76" s="604"/>
      <c r="C76" s="530">
        <v>46.5</v>
      </c>
      <c r="D76" s="530">
        <v>7</v>
      </c>
      <c r="E76" s="531">
        <v>172</v>
      </c>
      <c r="F76" s="531">
        <v>6</v>
      </c>
      <c r="G76" s="532">
        <v>292.3</v>
      </c>
      <c r="H76" s="532">
        <v>283.8</v>
      </c>
      <c r="I76" s="533">
        <v>451.2</v>
      </c>
      <c r="J76" s="534">
        <v>262</v>
      </c>
      <c r="L76" s="7"/>
      <c r="M76" s="7"/>
      <c r="N76" s="7"/>
      <c r="O76" s="7"/>
      <c r="P76" s="7"/>
      <c r="Q76" s="7"/>
      <c r="R76" s="7"/>
      <c r="S76" s="7"/>
    </row>
    <row r="77" spans="1:19" ht="13.2" customHeight="1" x14ac:dyDescent="0.2">
      <c r="A77" s="601" t="s">
        <v>716</v>
      </c>
      <c r="B77" s="602"/>
      <c r="C77" s="530">
        <v>49.7</v>
      </c>
      <c r="D77" s="530">
        <v>7.7</v>
      </c>
      <c r="E77" s="531">
        <v>156</v>
      </c>
      <c r="F77" s="531">
        <v>5</v>
      </c>
      <c r="G77" s="532">
        <v>233.6</v>
      </c>
      <c r="H77" s="532">
        <v>217.2</v>
      </c>
      <c r="I77" s="533">
        <v>348.5</v>
      </c>
      <c r="J77" s="534">
        <v>666</v>
      </c>
      <c r="L77" s="7"/>
      <c r="M77" s="7"/>
      <c r="N77" s="7"/>
      <c r="O77" s="7"/>
      <c r="P77" s="7"/>
      <c r="Q77" s="7"/>
      <c r="R77" s="7"/>
      <c r="S77" s="7"/>
    </row>
    <row r="78" spans="1:19" ht="13.5" customHeight="1" x14ac:dyDescent="0.2">
      <c r="A78" s="603" t="s">
        <v>547</v>
      </c>
      <c r="B78" s="604"/>
      <c r="C78" s="530">
        <v>31.8</v>
      </c>
      <c r="D78" s="530">
        <v>5.2</v>
      </c>
      <c r="E78" s="531">
        <v>174</v>
      </c>
      <c r="F78" s="531">
        <v>26</v>
      </c>
      <c r="G78" s="532">
        <v>269.10000000000002</v>
      </c>
      <c r="H78" s="532">
        <v>229.6</v>
      </c>
      <c r="I78" s="533">
        <v>421.3</v>
      </c>
      <c r="J78" s="534">
        <v>40</v>
      </c>
      <c r="L78" s="7"/>
      <c r="M78" s="7"/>
      <c r="N78" s="7"/>
      <c r="O78" s="7"/>
      <c r="P78" s="7"/>
      <c r="Q78" s="7"/>
      <c r="R78" s="7"/>
      <c r="S78" s="7"/>
    </row>
    <row r="79" spans="1:19" ht="13.2" x14ac:dyDescent="0.2">
      <c r="A79" s="603" t="s">
        <v>548</v>
      </c>
      <c r="B79" s="604"/>
      <c r="C79" s="530">
        <v>27.4</v>
      </c>
      <c r="D79" s="530">
        <v>5.9</v>
      </c>
      <c r="E79" s="531">
        <v>167</v>
      </c>
      <c r="F79" s="531">
        <v>1</v>
      </c>
      <c r="G79" s="532">
        <v>302.7</v>
      </c>
      <c r="H79" s="532">
        <v>300.8</v>
      </c>
      <c r="I79" s="533">
        <v>14.5</v>
      </c>
      <c r="J79" s="534">
        <v>645</v>
      </c>
      <c r="L79" s="7"/>
      <c r="M79" s="7"/>
      <c r="N79" s="7"/>
      <c r="O79" s="7"/>
      <c r="P79" s="7"/>
      <c r="Q79" s="7"/>
      <c r="R79" s="7"/>
      <c r="S79" s="7"/>
    </row>
    <row r="80" spans="1:19" ht="13.5" customHeight="1" x14ac:dyDescent="0.2">
      <c r="A80" s="603" t="s">
        <v>549</v>
      </c>
      <c r="B80" s="604"/>
      <c r="C80" s="530">
        <v>32.4</v>
      </c>
      <c r="D80" s="530">
        <v>5.3</v>
      </c>
      <c r="E80" s="531">
        <v>159</v>
      </c>
      <c r="F80" s="531">
        <v>7</v>
      </c>
      <c r="G80" s="532">
        <v>303.10000000000002</v>
      </c>
      <c r="H80" s="532">
        <v>291.3</v>
      </c>
      <c r="I80" s="533">
        <v>462</v>
      </c>
      <c r="J80" s="534">
        <v>232</v>
      </c>
      <c r="L80" s="7"/>
      <c r="M80" s="7"/>
      <c r="N80" s="7"/>
      <c r="O80" s="7"/>
      <c r="P80" s="7"/>
      <c r="Q80" s="7"/>
      <c r="R80" s="7"/>
      <c r="S80" s="7"/>
    </row>
    <row r="81" spans="1:19" ht="13.2" x14ac:dyDescent="0.2">
      <c r="A81" s="603" t="s">
        <v>550</v>
      </c>
      <c r="B81" s="604"/>
      <c r="C81" s="530">
        <v>47.3</v>
      </c>
      <c r="D81" s="530">
        <v>14.8</v>
      </c>
      <c r="E81" s="531">
        <v>173</v>
      </c>
      <c r="F81" s="531">
        <v>24</v>
      </c>
      <c r="G81" s="532">
        <v>270.89999999999998</v>
      </c>
      <c r="H81" s="532">
        <v>232.6</v>
      </c>
      <c r="I81" s="533">
        <v>92.3</v>
      </c>
      <c r="J81" s="534">
        <v>201</v>
      </c>
      <c r="L81" s="7"/>
      <c r="M81" s="7"/>
      <c r="N81" s="7"/>
      <c r="O81" s="7"/>
      <c r="P81" s="7"/>
      <c r="Q81" s="7"/>
      <c r="R81" s="7"/>
      <c r="S81" s="7"/>
    </row>
    <row r="82" spans="1:19" ht="13.2" x14ac:dyDescent="0.2">
      <c r="A82" s="603" t="s">
        <v>551</v>
      </c>
      <c r="B82" s="604"/>
      <c r="C82" s="530">
        <v>43</v>
      </c>
      <c r="D82" s="530">
        <v>8.1</v>
      </c>
      <c r="E82" s="531">
        <v>169</v>
      </c>
      <c r="F82" s="531">
        <v>11</v>
      </c>
      <c r="G82" s="532">
        <v>289.2</v>
      </c>
      <c r="H82" s="532">
        <v>269.60000000000002</v>
      </c>
      <c r="I82" s="533">
        <v>277.39999999999998</v>
      </c>
      <c r="J82" s="534">
        <v>2484</v>
      </c>
      <c r="L82" s="7"/>
      <c r="M82" s="7"/>
      <c r="N82" s="7"/>
      <c r="O82" s="7"/>
      <c r="P82" s="7"/>
      <c r="Q82" s="7"/>
      <c r="R82" s="7"/>
      <c r="S82" s="7"/>
    </row>
    <row r="83" spans="1:19" ht="13.2" x14ac:dyDescent="0.2">
      <c r="A83" s="603" t="s">
        <v>552</v>
      </c>
      <c r="B83" s="604"/>
      <c r="C83" s="530">
        <v>41.2</v>
      </c>
      <c r="D83" s="530">
        <v>8.9</v>
      </c>
      <c r="E83" s="531">
        <v>167</v>
      </c>
      <c r="F83" s="531">
        <v>10</v>
      </c>
      <c r="G83" s="532">
        <v>284.10000000000002</v>
      </c>
      <c r="H83" s="532">
        <v>261.8</v>
      </c>
      <c r="I83" s="533">
        <v>405.9</v>
      </c>
      <c r="J83" s="534">
        <v>1270</v>
      </c>
      <c r="L83" s="7"/>
      <c r="M83" s="7"/>
      <c r="N83" s="7"/>
      <c r="O83" s="7"/>
      <c r="P83" s="7"/>
      <c r="Q83" s="7"/>
      <c r="R83" s="7"/>
      <c r="S83" s="7"/>
    </row>
    <row r="84" spans="1:19" ht="13.2" x14ac:dyDescent="0.2">
      <c r="A84" s="603" t="s">
        <v>553</v>
      </c>
      <c r="B84" s="604"/>
      <c r="C84" s="530" t="s">
        <v>434</v>
      </c>
      <c r="D84" s="530" t="s">
        <v>434</v>
      </c>
      <c r="E84" s="531" t="s">
        <v>434</v>
      </c>
      <c r="F84" s="531" t="s">
        <v>434</v>
      </c>
      <c r="G84" s="532" t="s">
        <v>434</v>
      </c>
      <c r="H84" s="532" t="s">
        <v>434</v>
      </c>
      <c r="I84" s="533" t="s">
        <v>434</v>
      </c>
      <c r="J84" s="534" t="s">
        <v>434</v>
      </c>
      <c r="L84" s="7"/>
      <c r="M84" s="7"/>
      <c r="N84" s="7"/>
      <c r="O84" s="7"/>
      <c r="P84" s="7"/>
      <c r="Q84" s="7"/>
      <c r="R84" s="7"/>
      <c r="S84" s="7"/>
    </row>
    <row r="85" spans="1:19" ht="13.2" x14ac:dyDescent="0.2">
      <c r="A85" s="603" t="s">
        <v>554</v>
      </c>
      <c r="B85" s="604"/>
      <c r="C85" s="530">
        <v>40.799999999999997</v>
      </c>
      <c r="D85" s="530">
        <v>9</v>
      </c>
      <c r="E85" s="531">
        <v>166</v>
      </c>
      <c r="F85" s="531">
        <v>9</v>
      </c>
      <c r="G85" s="532">
        <v>262.60000000000002</v>
      </c>
      <c r="H85" s="532">
        <v>244.9</v>
      </c>
      <c r="I85" s="533">
        <v>262.10000000000002</v>
      </c>
      <c r="J85" s="534">
        <v>329</v>
      </c>
      <c r="L85" s="7"/>
      <c r="M85" s="7"/>
      <c r="N85" s="7"/>
      <c r="O85" s="7"/>
      <c r="P85" s="7"/>
      <c r="Q85" s="7"/>
      <c r="R85" s="7"/>
      <c r="S85" s="7"/>
    </row>
    <row r="86" spans="1:19" ht="13.2" x14ac:dyDescent="0.2">
      <c r="A86" s="603" t="s">
        <v>555</v>
      </c>
      <c r="B86" s="604"/>
      <c r="C86" s="530">
        <v>39.1</v>
      </c>
      <c r="D86" s="530">
        <v>9.3000000000000007</v>
      </c>
      <c r="E86" s="531">
        <v>166</v>
      </c>
      <c r="F86" s="531">
        <v>5</v>
      </c>
      <c r="G86" s="532">
        <v>294.8</v>
      </c>
      <c r="H86" s="532">
        <v>280.89999999999998</v>
      </c>
      <c r="I86" s="533">
        <v>344.8</v>
      </c>
      <c r="J86" s="534">
        <v>719</v>
      </c>
      <c r="L86" s="7"/>
      <c r="M86" s="7"/>
      <c r="N86" s="7"/>
      <c r="O86" s="7"/>
      <c r="P86" s="7"/>
      <c r="Q86" s="7"/>
      <c r="R86" s="7"/>
      <c r="S86" s="7"/>
    </row>
    <row r="87" spans="1:19" ht="13.2" x14ac:dyDescent="0.2">
      <c r="A87" s="603" t="s">
        <v>556</v>
      </c>
      <c r="B87" s="604"/>
      <c r="C87" s="530">
        <v>58.8</v>
      </c>
      <c r="D87" s="530">
        <v>6.1</v>
      </c>
      <c r="E87" s="531">
        <v>160</v>
      </c>
      <c r="F87" s="531">
        <v>5</v>
      </c>
      <c r="G87" s="532">
        <v>259.39999999999998</v>
      </c>
      <c r="H87" s="532">
        <v>247.2</v>
      </c>
      <c r="I87" s="533">
        <v>354.1</v>
      </c>
      <c r="J87" s="534">
        <v>241</v>
      </c>
      <c r="L87" s="7"/>
      <c r="M87" s="7"/>
      <c r="N87" s="7"/>
      <c r="O87" s="7"/>
      <c r="P87" s="7"/>
      <c r="Q87" s="7"/>
      <c r="R87" s="7"/>
      <c r="S87" s="7"/>
    </row>
    <row r="88" spans="1:19" ht="13.2" x14ac:dyDescent="0.2">
      <c r="A88" s="603" t="s">
        <v>557</v>
      </c>
      <c r="B88" s="604"/>
      <c r="C88" s="530">
        <v>40.700000000000003</v>
      </c>
      <c r="D88" s="530">
        <v>7.8</v>
      </c>
      <c r="E88" s="531">
        <v>162</v>
      </c>
      <c r="F88" s="531">
        <v>11</v>
      </c>
      <c r="G88" s="532">
        <v>281.60000000000002</v>
      </c>
      <c r="H88" s="532">
        <v>261.5</v>
      </c>
      <c r="I88" s="533">
        <v>451.6</v>
      </c>
      <c r="J88" s="534">
        <v>1677</v>
      </c>
      <c r="L88" s="7"/>
      <c r="M88" s="7"/>
      <c r="N88" s="7"/>
      <c r="O88" s="7"/>
      <c r="P88" s="7"/>
      <c r="Q88" s="7"/>
      <c r="R88" s="7"/>
      <c r="S88" s="7"/>
    </row>
    <row r="89" spans="1:19" ht="13.2" x14ac:dyDescent="0.2">
      <c r="A89" s="603" t="s">
        <v>558</v>
      </c>
      <c r="B89" s="604"/>
      <c r="C89" s="530">
        <v>56</v>
      </c>
      <c r="D89" s="530">
        <v>10.9</v>
      </c>
      <c r="E89" s="531">
        <v>169</v>
      </c>
      <c r="F89" s="531">
        <v>22</v>
      </c>
      <c r="G89" s="532">
        <v>279.5</v>
      </c>
      <c r="H89" s="532">
        <v>231.4</v>
      </c>
      <c r="I89" s="533">
        <v>350.9</v>
      </c>
      <c r="J89" s="534">
        <v>1007</v>
      </c>
      <c r="L89" s="7"/>
      <c r="M89" s="7"/>
      <c r="N89" s="7"/>
      <c r="O89" s="7"/>
      <c r="P89" s="7"/>
      <c r="Q89" s="7"/>
      <c r="R89" s="7"/>
      <c r="S89" s="7"/>
    </row>
    <row r="90" spans="1:19" ht="13.2" x14ac:dyDescent="0.2">
      <c r="A90" s="603" t="s">
        <v>559</v>
      </c>
      <c r="B90" s="604"/>
      <c r="C90" s="530">
        <v>61.9</v>
      </c>
      <c r="D90" s="530">
        <v>9.3000000000000007</v>
      </c>
      <c r="E90" s="531">
        <v>166</v>
      </c>
      <c r="F90" s="531">
        <v>19</v>
      </c>
      <c r="G90" s="532">
        <v>243</v>
      </c>
      <c r="H90" s="532">
        <v>213.4</v>
      </c>
      <c r="I90" s="533">
        <v>63.8</v>
      </c>
      <c r="J90" s="534">
        <v>168</v>
      </c>
      <c r="L90" s="7"/>
      <c r="M90" s="7"/>
      <c r="N90" s="7"/>
      <c r="O90" s="7"/>
      <c r="P90" s="7"/>
      <c r="Q90" s="7"/>
      <c r="R90" s="7"/>
      <c r="S90" s="7"/>
    </row>
    <row r="91" spans="1:19" ht="13.2" x14ac:dyDescent="0.2">
      <c r="A91" s="603" t="s">
        <v>560</v>
      </c>
      <c r="B91" s="604"/>
      <c r="C91" s="530">
        <v>45.1</v>
      </c>
      <c r="D91" s="530">
        <v>11.5</v>
      </c>
      <c r="E91" s="531">
        <v>159</v>
      </c>
      <c r="F91" s="531">
        <v>9</v>
      </c>
      <c r="G91" s="532">
        <v>286.3</v>
      </c>
      <c r="H91" s="532">
        <v>266.60000000000002</v>
      </c>
      <c r="I91" s="533">
        <v>799.8</v>
      </c>
      <c r="J91" s="534">
        <v>46</v>
      </c>
      <c r="L91" s="7"/>
      <c r="M91" s="7"/>
      <c r="N91" s="7"/>
      <c r="O91" s="7"/>
      <c r="P91" s="7"/>
      <c r="Q91" s="7"/>
      <c r="R91" s="7"/>
      <c r="S91" s="7"/>
    </row>
    <row r="92" spans="1:19" ht="13.2" x14ac:dyDescent="0.2">
      <c r="A92" s="603" t="s">
        <v>561</v>
      </c>
      <c r="B92" s="604"/>
      <c r="C92" s="530">
        <v>40.799999999999997</v>
      </c>
      <c r="D92" s="530">
        <v>11.5</v>
      </c>
      <c r="E92" s="531">
        <v>161</v>
      </c>
      <c r="F92" s="531">
        <v>20</v>
      </c>
      <c r="G92" s="532">
        <v>327.3</v>
      </c>
      <c r="H92" s="532">
        <v>273.2</v>
      </c>
      <c r="I92" s="533">
        <v>877.9</v>
      </c>
      <c r="J92" s="534">
        <v>774</v>
      </c>
      <c r="L92" s="7"/>
      <c r="M92" s="7"/>
      <c r="N92" s="7"/>
      <c r="O92" s="7"/>
      <c r="P92" s="7"/>
      <c r="Q92" s="7"/>
      <c r="R92" s="7"/>
      <c r="S92" s="7"/>
    </row>
    <row r="93" spans="1:19" ht="13.2" x14ac:dyDescent="0.2">
      <c r="A93" s="603" t="s">
        <v>562</v>
      </c>
      <c r="B93" s="604"/>
      <c r="C93" s="530">
        <v>42</v>
      </c>
      <c r="D93" s="530">
        <v>21</v>
      </c>
      <c r="E93" s="531">
        <v>153</v>
      </c>
      <c r="F93" s="531">
        <v>19</v>
      </c>
      <c r="G93" s="532">
        <v>395.9</v>
      </c>
      <c r="H93" s="532">
        <v>297.89999999999998</v>
      </c>
      <c r="I93" s="533">
        <v>1158.8</v>
      </c>
      <c r="J93" s="534">
        <v>120</v>
      </c>
      <c r="L93" s="7"/>
      <c r="M93" s="7"/>
      <c r="N93" s="7"/>
      <c r="O93" s="7"/>
      <c r="P93" s="7"/>
      <c r="Q93" s="7"/>
      <c r="R93" s="7"/>
      <c r="S93" s="7"/>
    </row>
    <row r="94" spans="1:19" ht="13.2" x14ac:dyDescent="0.2">
      <c r="A94" s="603" t="s">
        <v>563</v>
      </c>
      <c r="B94" s="604"/>
      <c r="C94" s="530">
        <v>44.8</v>
      </c>
      <c r="D94" s="530">
        <v>14.1</v>
      </c>
      <c r="E94" s="531">
        <v>170</v>
      </c>
      <c r="F94" s="531">
        <v>20</v>
      </c>
      <c r="G94" s="532">
        <v>350</v>
      </c>
      <c r="H94" s="532">
        <v>291.60000000000002</v>
      </c>
      <c r="I94" s="533">
        <v>695.6</v>
      </c>
      <c r="J94" s="534">
        <v>1077</v>
      </c>
      <c r="L94" s="7"/>
      <c r="M94" s="7"/>
      <c r="N94" s="7"/>
      <c r="O94" s="7"/>
      <c r="P94" s="7"/>
      <c r="Q94" s="7"/>
      <c r="R94" s="7"/>
      <c r="S94" s="7"/>
    </row>
    <row r="95" spans="1:19" ht="13.2" x14ac:dyDescent="0.2">
      <c r="A95" s="603" t="s">
        <v>564</v>
      </c>
      <c r="B95" s="604"/>
      <c r="C95" s="530">
        <v>44</v>
      </c>
      <c r="D95" s="530">
        <v>14.5</v>
      </c>
      <c r="E95" s="531">
        <v>162</v>
      </c>
      <c r="F95" s="531">
        <v>15</v>
      </c>
      <c r="G95" s="532">
        <v>305.10000000000002</v>
      </c>
      <c r="H95" s="532">
        <v>276.7</v>
      </c>
      <c r="I95" s="533">
        <v>690.8</v>
      </c>
      <c r="J95" s="534">
        <v>190</v>
      </c>
      <c r="L95" s="7"/>
      <c r="M95" s="7"/>
      <c r="N95" s="7"/>
      <c r="O95" s="7"/>
      <c r="P95" s="7"/>
      <c r="Q95" s="7"/>
      <c r="R95" s="7"/>
      <c r="S95" s="7"/>
    </row>
    <row r="96" spans="1:19" ht="13.2" x14ac:dyDescent="0.2">
      <c r="A96" s="603" t="s">
        <v>565</v>
      </c>
      <c r="B96" s="604"/>
      <c r="C96" s="530">
        <v>51</v>
      </c>
      <c r="D96" s="530">
        <v>20.8</v>
      </c>
      <c r="E96" s="531">
        <v>164</v>
      </c>
      <c r="F96" s="531">
        <v>0</v>
      </c>
      <c r="G96" s="532">
        <v>381.4</v>
      </c>
      <c r="H96" s="532">
        <v>381.4</v>
      </c>
      <c r="I96" s="533">
        <v>1359.2</v>
      </c>
      <c r="J96" s="534">
        <v>63</v>
      </c>
      <c r="L96" s="7"/>
      <c r="M96" s="7"/>
      <c r="N96" s="7"/>
      <c r="O96" s="7"/>
      <c r="P96" s="7"/>
      <c r="Q96" s="7"/>
      <c r="R96" s="7"/>
      <c r="S96" s="7"/>
    </row>
    <row r="97" spans="1:19" ht="13.2" x14ac:dyDescent="0.2">
      <c r="A97" s="603" t="s">
        <v>566</v>
      </c>
      <c r="B97" s="604"/>
      <c r="C97" s="530">
        <v>44.1</v>
      </c>
      <c r="D97" s="530">
        <v>9.5</v>
      </c>
      <c r="E97" s="531">
        <v>185</v>
      </c>
      <c r="F97" s="531">
        <v>22</v>
      </c>
      <c r="G97" s="532">
        <v>333.8</v>
      </c>
      <c r="H97" s="532">
        <v>293.10000000000002</v>
      </c>
      <c r="I97" s="533">
        <v>519</v>
      </c>
      <c r="J97" s="534">
        <v>828</v>
      </c>
      <c r="L97" s="7"/>
      <c r="M97" s="7"/>
      <c r="N97" s="7"/>
      <c r="O97" s="7"/>
      <c r="P97" s="7"/>
      <c r="Q97" s="7"/>
      <c r="R97" s="7"/>
      <c r="S97" s="7"/>
    </row>
    <row r="98" spans="1:19" ht="13.2" x14ac:dyDescent="0.2">
      <c r="A98" s="603" t="s">
        <v>567</v>
      </c>
      <c r="B98" s="604"/>
      <c r="C98" s="530">
        <v>37.799999999999997</v>
      </c>
      <c r="D98" s="530">
        <v>10.7</v>
      </c>
      <c r="E98" s="531">
        <v>175</v>
      </c>
      <c r="F98" s="531">
        <v>31</v>
      </c>
      <c r="G98" s="532">
        <v>445.6</v>
      </c>
      <c r="H98" s="532">
        <v>374.9</v>
      </c>
      <c r="I98" s="533">
        <v>504.7</v>
      </c>
      <c r="J98" s="534">
        <v>271</v>
      </c>
      <c r="L98" s="7"/>
      <c r="M98" s="7"/>
      <c r="N98" s="7"/>
      <c r="O98" s="7"/>
      <c r="P98" s="7"/>
      <c r="Q98" s="7"/>
      <c r="R98" s="7"/>
      <c r="S98" s="7"/>
    </row>
    <row r="99" spans="1:19" ht="13.2" x14ac:dyDescent="0.2">
      <c r="A99" s="603" t="s">
        <v>568</v>
      </c>
      <c r="B99" s="604"/>
      <c r="C99" s="530">
        <v>42.7</v>
      </c>
      <c r="D99" s="530">
        <v>9.6</v>
      </c>
      <c r="E99" s="531">
        <v>165</v>
      </c>
      <c r="F99" s="531">
        <v>22</v>
      </c>
      <c r="G99" s="532">
        <v>322.39999999999998</v>
      </c>
      <c r="H99" s="532">
        <v>271.2</v>
      </c>
      <c r="I99" s="533">
        <v>669.4</v>
      </c>
      <c r="J99" s="534">
        <v>380</v>
      </c>
      <c r="L99" s="7"/>
      <c r="M99" s="7"/>
      <c r="N99" s="7"/>
      <c r="O99" s="7"/>
      <c r="P99" s="7"/>
      <c r="Q99" s="7"/>
      <c r="R99" s="7"/>
      <c r="S99" s="7"/>
    </row>
    <row r="100" spans="1:19" ht="13.5" customHeight="1" x14ac:dyDescent="0.2">
      <c r="A100" s="603" t="s">
        <v>569</v>
      </c>
      <c r="B100" s="604"/>
      <c r="C100" s="530">
        <v>42.9</v>
      </c>
      <c r="D100" s="530">
        <v>17.3</v>
      </c>
      <c r="E100" s="531">
        <v>166</v>
      </c>
      <c r="F100" s="531">
        <v>16</v>
      </c>
      <c r="G100" s="532">
        <v>368.4</v>
      </c>
      <c r="H100" s="532">
        <v>311.10000000000002</v>
      </c>
      <c r="I100" s="533">
        <v>1312</v>
      </c>
      <c r="J100" s="534">
        <v>834</v>
      </c>
      <c r="L100" s="7"/>
      <c r="M100" s="7"/>
      <c r="N100" s="7"/>
      <c r="O100" s="7"/>
      <c r="P100" s="7"/>
      <c r="Q100" s="7"/>
      <c r="R100" s="7"/>
      <c r="S100" s="7"/>
    </row>
    <row r="101" spans="1:19" ht="13.2" x14ac:dyDescent="0.2">
      <c r="A101" s="603" t="s">
        <v>570</v>
      </c>
      <c r="B101" s="604"/>
      <c r="C101" s="530">
        <v>40.5</v>
      </c>
      <c r="D101" s="530">
        <v>16.399999999999999</v>
      </c>
      <c r="E101" s="531">
        <v>157</v>
      </c>
      <c r="F101" s="531">
        <v>16</v>
      </c>
      <c r="G101" s="532">
        <v>396.5</v>
      </c>
      <c r="H101" s="532">
        <v>336</v>
      </c>
      <c r="I101" s="533">
        <v>1403.9</v>
      </c>
      <c r="J101" s="534">
        <v>874</v>
      </c>
      <c r="L101" s="7"/>
      <c r="M101" s="7"/>
      <c r="N101" s="7"/>
      <c r="O101" s="7"/>
      <c r="P101" s="7"/>
      <c r="Q101" s="7"/>
      <c r="R101" s="7"/>
      <c r="S101" s="7"/>
    </row>
    <row r="102" spans="1:19" ht="13.2" x14ac:dyDescent="0.2">
      <c r="A102" s="603" t="s">
        <v>571</v>
      </c>
      <c r="B102" s="604"/>
      <c r="C102" s="530">
        <v>50.8</v>
      </c>
      <c r="D102" s="530">
        <v>13.1</v>
      </c>
      <c r="E102" s="531">
        <v>160</v>
      </c>
      <c r="F102" s="531">
        <v>7</v>
      </c>
      <c r="G102" s="532">
        <v>307.89999999999998</v>
      </c>
      <c r="H102" s="532">
        <v>288.2</v>
      </c>
      <c r="I102" s="533">
        <v>622.5</v>
      </c>
      <c r="J102" s="534">
        <v>233</v>
      </c>
      <c r="L102" s="7"/>
      <c r="M102" s="7"/>
      <c r="N102" s="7"/>
      <c r="O102" s="7"/>
      <c r="P102" s="7"/>
      <c r="Q102" s="7"/>
      <c r="R102" s="7"/>
      <c r="S102" s="7"/>
    </row>
    <row r="103" spans="1:19" ht="13.2" x14ac:dyDescent="0.2">
      <c r="A103" s="603" t="s">
        <v>572</v>
      </c>
      <c r="B103" s="604"/>
      <c r="C103" s="530">
        <v>45.4</v>
      </c>
      <c r="D103" s="530">
        <v>9.3000000000000007</v>
      </c>
      <c r="E103" s="531">
        <v>162</v>
      </c>
      <c r="F103" s="531">
        <v>17</v>
      </c>
      <c r="G103" s="532">
        <v>263.60000000000002</v>
      </c>
      <c r="H103" s="532">
        <v>228.2</v>
      </c>
      <c r="I103" s="533">
        <v>355.1</v>
      </c>
      <c r="J103" s="534">
        <v>3549</v>
      </c>
      <c r="K103" s="446"/>
      <c r="L103" s="7"/>
      <c r="M103" s="7"/>
      <c r="N103" s="7"/>
      <c r="O103" s="7"/>
      <c r="P103" s="7"/>
      <c r="Q103" s="7"/>
      <c r="R103" s="7"/>
      <c r="S103" s="7"/>
    </row>
    <row r="104" spans="1:19" ht="13.2" x14ac:dyDescent="0.2">
      <c r="A104" s="603" t="s">
        <v>573</v>
      </c>
      <c r="B104" s="604"/>
      <c r="C104" s="530">
        <v>47.2</v>
      </c>
      <c r="D104" s="530">
        <v>11.3</v>
      </c>
      <c r="E104" s="531">
        <v>165</v>
      </c>
      <c r="F104" s="531">
        <v>5</v>
      </c>
      <c r="G104" s="532">
        <v>222.1</v>
      </c>
      <c r="H104" s="532">
        <v>214.6</v>
      </c>
      <c r="I104" s="533">
        <v>409.9</v>
      </c>
      <c r="J104" s="534">
        <v>113</v>
      </c>
      <c r="K104" s="446"/>
      <c r="L104" s="7"/>
      <c r="M104" s="7"/>
      <c r="N104" s="7"/>
      <c r="O104" s="7"/>
      <c r="P104" s="7"/>
      <c r="Q104" s="7"/>
      <c r="R104" s="7"/>
      <c r="S104" s="7"/>
    </row>
    <row r="105" spans="1:19" ht="13.5" customHeight="1" x14ac:dyDescent="0.2">
      <c r="A105" s="603" t="s">
        <v>574</v>
      </c>
      <c r="B105" s="604"/>
      <c r="C105" s="530">
        <v>44.6</v>
      </c>
      <c r="D105" s="530">
        <v>11.3</v>
      </c>
      <c r="E105" s="531">
        <v>159</v>
      </c>
      <c r="F105" s="531">
        <v>14</v>
      </c>
      <c r="G105" s="532">
        <v>268.10000000000002</v>
      </c>
      <c r="H105" s="532">
        <v>235.2</v>
      </c>
      <c r="I105" s="533">
        <v>378</v>
      </c>
      <c r="J105" s="534">
        <v>475</v>
      </c>
      <c r="K105" s="446"/>
      <c r="L105" s="7"/>
      <c r="M105" s="7"/>
      <c r="N105" s="7"/>
      <c r="O105" s="7"/>
      <c r="P105" s="7"/>
      <c r="Q105" s="7"/>
      <c r="R105" s="7"/>
      <c r="S105" s="7"/>
    </row>
    <row r="106" spans="1:19" ht="13.2" x14ac:dyDescent="0.2">
      <c r="A106" s="603" t="s">
        <v>575</v>
      </c>
      <c r="B106" s="604"/>
      <c r="C106" s="530">
        <v>45.7</v>
      </c>
      <c r="D106" s="530">
        <v>13.5</v>
      </c>
      <c r="E106" s="531">
        <v>168</v>
      </c>
      <c r="F106" s="531">
        <v>21</v>
      </c>
      <c r="G106" s="532">
        <v>347.7</v>
      </c>
      <c r="H106" s="532">
        <v>296.3</v>
      </c>
      <c r="I106" s="533">
        <v>362.7</v>
      </c>
      <c r="J106" s="534">
        <v>365</v>
      </c>
      <c r="K106" s="446"/>
      <c r="L106" s="7"/>
      <c r="M106" s="7"/>
      <c r="N106" s="7"/>
      <c r="O106" s="7"/>
      <c r="P106" s="7"/>
      <c r="Q106" s="7"/>
      <c r="R106" s="7"/>
      <c r="S106" s="7"/>
    </row>
    <row r="107" spans="1:19" ht="13.2" x14ac:dyDescent="0.2">
      <c r="A107" s="603" t="s">
        <v>576</v>
      </c>
      <c r="B107" s="604"/>
      <c r="C107" s="530">
        <v>43.8</v>
      </c>
      <c r="D107" s="530">
        <v>11.5</v>
      </c>
      <c r="E107" s="531">
        <v>158</v>
      </c>
      <c r="F107" s="531">
        <v>15</v>
      </c>
      <c r="G107" s="532">
        <v>313.10000000000002</v>
      </c>
      <c r="H107" s="532">
        <v>276</v>
      </c>
      <c r="I107" s="533">
        <v>535</v>
      </c>
      <c r="J107" s="534">
        <v>1164</v>
      </c>
      <c r="K107" s="446"/>
      <c r="L107" s="7"/>
      <c r="M107" s="7"/>
      <c r="N107" s="7"/>
      <c r="O107" s="7"/>
      <c r="P107" s="7"/>
      <c r="Q107" s="7"/>
      <c r="R107" s="7"/>
      <c r="S107" s="7"/>
    </row>
    <row r="108" spans="1:19" ht="13.5" customHeight="1" x14ac:dyDescent="0.2">
      <c r="A108" s="603" t="s">
        <v>577</v>
      </c>
      <c r="B108" s="604"/>
      <c r="C108" s="530">
        <v>44.8</v>
      </c>
      <c r="D108" s="530">
        <v>11.4</v>
      </c>
      <c r="E108" s="531">
        <v>155</v>
      </c>
      <c r="F108" s="531">
        <v>7</v>
      </c>
      <c r="G108" s="532">
        <v>263</v>
      </c>
      <c r="H108" s="532">
        <v>247.3</v>
      </c>
      <c r="I108" s="533">
        <v>853</v>
      </c>
      <c r="J108" s="534">
        <v>339</v>
      </c>
      <c r="K108" s="446"/>
      <c r="L108" s="7"/>
      <c r="M108" s="7"/>
      <c r="N108" s="7"/>
      <c r="O108" s="7"/>
      <c r="P108" s="7"/>
      <c r="Q108" s="7"/>
      <c r="R108" s="7"/>
      <c r="S108" s="7"/>
    </row>
    <row r="109" spans="1:19" ht="13.5" customHeight="1" x14ac:dyDescent="0.2">
      <c r="A109" s="603" t="s">
        <v>578</v>
      </c>
      <c r="B109" s="604"/>
      <c r="C109" s="530">
        <v>46.5</v>
      </c>
      <c r="D109" s="530">
        <v>16.899999999999999</v>
      </c>
      <c r="E109" s="531">
        <v>153</v>
      </c>
      <c r="F109" s="531">
        <v>21</v>
      </c>
      <c r="G109" s="532">
        <v>386.7</v>
      </c>
      <c r="H109" s="532">
        <v>331.9</v>
      </c>
      <c r="I109" s="533">
        <v>1269.5</v>
      </c>
      <c r="J109" s="534">
        <v>414</v>
      </c>
      <c r="K109" s="446"/>
      <c r="L109" s="7"/>
      <c r="M109" s="7"/>
      <c r="N109" s="7"/>
      <c r="O109" s="7"/>
      <c r="P109" s="7"/>
      <c r="Q109" s="7"/>
      <c r="R109" s="7"/>
      <c r="S109" s="7"/>
    </row>
    <row r="110" spans="1:19" ht="13.2" x14ac:dyDescent="0.2">
      <c r="A110" s="603" t="s">
        <v>579</v>
      </c>
      <c r="B110" s="604"/>
      <c r="C110" s="530">
        <v>43.1</v>
      </c>
      <c r="D110" s="530">
        <v>11</v>
      </c>
      <c r="E110" s="531">
        <v>164</v>
      </c>
      <c r="F110" s="531">
        <v>15</v>
      </c>
      <c r="G110" s="532">
        <v>309</v>
      </c>
      <c r="H110" s="532">
        <v>271.39999999999998</v>
      </c>
      <c r="I110" s="533">
        <v>713.7</v>
      </c>
      <c r="J110" s="534">
        <v>2498</v>
      </c>
      <c r="K110" s="446"/>
      <c r="L110" s="7"/>
      <c r="M110" s="7"/>
      <c r="N110" s="7"/>
      <c r="O110" s="7"/>
      <c r="P110" s="7"/>
      <c r="Q110" s="7"/>
      <c r="R110" s="7"/>
      <c r="S110" s="7"/>
    </row>
    <row r="111" spans="1:19" ht="13.2" x14ac:dyDescent="0.2">
      <c r="A111" s="603" t="s">
        <v>580</v>
      </c>
      <c r="B111" s="604"/>
      <c r="C111" s="530">
        <v>42.4</v>
      </c>
      <c r="D111" s="530">
        <v>12</v>
      </c>
      <c r="E111" s="531">
        <v>167</v>
      </c>
      <c r="F111" s="531">
        <v>19</v>
      </c>
      <c r="G111" s="532">
        <v>349.6</v>
      </c>
      <c r="H111" s="532">
        <v>296.7</v>
      </c>
      <c r="I111" s="533">
        <v>787.4</v>
      </c>
      <c r="J111" s="534">
        <v>2193</v>
      </c>
      <c r="K111" s="446"/>
      <c r="L111" s="7"/>
      <c r="M111" s="7"/>
      <c r="N111" s="7"/>
      <c r="O111" s="7"/>
      <c r="P111" s="7"/>
      <c r="Q111" s="7"/>
      <c r="R111" s="7"/>
      <c r="S111" s="7"/>
    </row>
    <row r="112" spans="1:19" ht="13.2" x14ac:dyDescent="0.2">
      <c r="A112" s="603" t="s">
        <v>581</v>
      </c>
      <c r="B112" s="604"/>
      <c r="C112" s="530">
        <v>38.1</v>
      </c>
      <c r="D112" s="530">
        <v>10</v>
      </c>
      <c r="E112" s="531">
        <v>170</v>
      </c>
      <c r="F112" s="531">
        <v>20</v>
      </c>
      <c r="G112" s="532">
        <v>343.1</v>
      </c>
      <c r="H112" s="532">
        <v>294.10000000000002</v>
      </c>
      <c r="I112" s="533">
        <v>365.3</v>
      </c>
      <c r="J112" s="534">
        <v>148</v>
      </c>
      <c r="K112" s="446"/>
      <c r="L112" s="7"/>
      <c r="M112" s="7"/>
      <c r="N112" s="7"/>
      <c r="O112" s="7"/>
      <c r="P112" s="7"/>
      <c r="Q112" s="7"/>
      <c r="R112" s="7"/>
      <c r="S112" s="7"/>
    </row>
    <row r="113" spans="1:19" ht="13.2" x14ac:dyDescent="0.2">
      <c r="A113" s="603" t="s">
        <v>582</v>
      </c>
      <c r="B113" s="604"/>
      <c r="C113" s="530">
        <v>42.7</v>
      </c>
      <c r="D113" s="530">
        <v>14.7</v>
      </c>
      <c r="E113" s="531">
        <v>166</v>
      </c>
      <c r="F113" s="531">
        <v>18</v>
      </c>
      <c r="G113" s="532">
        <v>377.9</v>
      </c>
      <c r="H113" s="532">
        <v>332.8</v>
      </c>
      <c r="I113" s="533">
        <v>1265.2</v>
      </c>
      <c r="J113" s="534">
        <v>734</v>
      </c>
      <c r="K113" s="446"/>
      <c r="L113" s="7"/>
      <c r="M113" s="7"/>
      <c r="N113" s="7"/>
      <c r="O113" s="7"/>
      <c r="P113" s="7"/>
      <c r="Q113" s="7"/>
      <c r="R113" s="7"/>
      <c r="S113" s="7"/>
    </row>
    <row r="114" spans="1:19" ht="13.2" x14ac:dyDescent="0.2">
      <c r="A114" s="603" t="s">
        <v>583</v>
      </c>
      <c r="B114" s="604"/>
      <c r="C114" s="530">
        <v>41.5</v>
      </c>
      <c r="D114" s="530">
        <v>13.3</v>
      </c>
      <c r="E114" s="531">
        <v>161</v>
      </c>
      <c r="F114" s="531">
        <v>23</v>
      </c>
      <c r="G114" s="532">
        <v>352.4</v>
      </c>
      <c r="H114" s="532">
        <v>300.2</v>
      </c>
      <c r="I114" s="533">
        <v>939.2</v>
      </c>
      <c r="J114" s="534">
        <v>1243</v>
      </c>
      <c r="K114" s="446"/>
      <c r="L114" s="7"/>
      <c r="M114" s="7"/>
      <c r="N114" s="7"/>
      <c r="O114" s="7"/>
      <c r="P114" s="7"/>
      <c r="Q114" s="7"/>
      <c r="R114" s="7"/>
      <c r="S114" s="7"/>
    </row>
    <row r="115" spans="1:19" ht="13.2" x14ac:dyDescent="0.2">
      <c r="A115" s="603" t="s">
        <v>584</v>
      </c>
      <c r="B115" s="604"/>
      <c r="C115" s="530">
        <v>39.1</v>
      </c>
      <c r="D115" s="530">
        <v>14.1</v>
      </c>
      <c r="E115" s="531">
        <v>158</v>
      </c>
      <c r="F115" s="531">
        <v>17</v>
      </c>
      <c r="G115" s="532">
        <v>335.8</v>
      </c>
      <c r="H115" s="532">
        <v>299</v>
      </c>
      <c r="I115" s="533">
        <v>1067.4000000000001</v>
      </c>
      <c r="J115" s="534">
        <v>476</v>
      </c>
      <c r="K115" s="446"/>
      <c r="L115" s="7"/>
      <c r="M115" s="7"/>
      <c r="N115" s="7"/>
      <c r="O115" s="7"/>
      <c r="P115" s="7"/>
      <c r="Q115" s="7"/>
      <c r="R115" s="7"/>
      <c r="S115" s="7"/>
    </row>
    <row r="116" spans="1:19" ht="13.2" x14ac:dyDescent="0.2">
      <c r="A116" s="603" t="s">
        <v>585</v>
      </c>
      <c r="B116" s="604"/>
      <c r="C116" s="530">
        <v>46.7</v>
      </c>
      <c r="D116" s="530">
        <v>10.8</v>
      </c>
      <c r="E116" s="531">
        <v>174</v>
      </c>
      <c r="F116" s="531">
        <v>20</v>
      </c>
      <c r="G116" s="532">
        <v>329.5</v>
      </c>
      <c r="H116" s="532">
        <v>286.89999999999998</v>
      </c>
      <c r="I116" s="533">
        <v>704.1</v>
      </c>
      <c r="J116" s="534">
        <v>515</v>
      </c>
      <c r="K116" s="446"/>
      <c r="L116" s="7"/>
      <c r="M116" s="7"/>
      <c r="N116" s="7"/>
      <c r="O116" s="7"/>
      <c r="P116" s="7"/>
      <c r="Q116" s="7"/>
      <c r="R116" s="7"/>
      <c r="S116" s="7"/>
    </row>
    <row r="117" spans="1:19" ht="13.2" x14ac:dyDescent="0.2">
      <c r="A117" s="603" t="s">
        <v>586</v>
      </c>
      <c r="B117" s="604"/>
      <c r="C117" s="530">
        <v>41.5</v>
      </c>
      <c r="D117" s="530">
        <v>11.7</v>
      </c>
      <c r="E117" s="531">
        <v>161</v>
      </c>
      <c r="F117" s="531">
        <v>9</v>
      </c>
      <c r="G117" s="532">
        <v>290.89999999999998</v>
      </c>
      <c r="H117" s="532">
        <v>269.5</v>
      </c>
      <c r="I117" s="533">
        <v>627.70000000000005</v>
      </c>
      <c r="J117" s="534">
        <v>464</v>
      </c>
      <c r="K117" s="446"/>
      <c r="L117" s="7"/>
      <c r="M117" s="7"/>
      <c r="N117" s="7"/>
      <c r="O117" s="7"/>
      <c r="P117" s="7"/>
      <c r="Q117" s="7"/>
      <c r="R117" s="7"/>
      <c r="S117" s="7"/>
    </row>
    <row r="118" spans="1:19" ht="13.2" x14ac:dyDescent="0.2">
      <c r="A118" s="603" t="s">
        <v>587</v>
      </c>
      <c r="B118" s="604"/>
      <c r="C118" s="530">
        <v>44.2</v>
      </c>
      <c r="D118" s="530">
        <v>14.1</v>
      </c>
      <c r="E118" s="531">
        <v>164</v>
      </c>
      <c r="F118" s="531">
        <v>17</v>
      </c>
      <c r="G118" s="532">
        <v>362.7</v>
      </c>
      <c r="H118" s="532">
        <v>321.10000000000002</v>
      </c>
      <c r="I118" s="533">
        <v>1150.4000000000001</v>
      </c>
      <c r="J118" s="534">
        <v>481</v>
      </c>
      <c r="L118" s="7"/>
      <c r="M118" s="7"/>
      <c r="N118" s="7"/>
      <c r="O118" s="7"/>
      <c r="P118" s="7"/>
      <c r="Q118" s="7"/>
      <c r="R118" s="7"/>
      <c r="S118" s="7"/>
    </row>
    <row r="119" spans="1:19" ht="13.2" x14ac:dyDescent="0.2">
      <c r="A119" s="603" t="s">
        <v>588</v>
      </c>
      <c r="B119" s="604"/>
      <c r="C119" s="530">
        <v>36.4</v>
      </c>
      <c r="D119" s="530">
        <v>6.2</v>
      </c>
      <c r="E119" s="531">
        <v>180</v>
      </c>
      <c r="F119" s="531">
        <v>12</v>
      </c>
      <c r="G119" s="532">
        <v>299.60000000000002</v>
      </c>
      <c r="H119" s="532">
        <v>277.10000000000002</v>
      </c>
      <c r="I119" s="533">
        <v>562.5</v>
      </c>
      <c r="J119" s="534">
        <v>189</v>
      </c>
      <c r="L119" s="7"/>
      <c r="M119" s="7"/>
      <c r="N119" s="7"/>
      <c r="O119" s="7"/>
      <c r="P119" s="7"/>
      <c r="Q119" s="7"/>
      <c r="R119" s="7"/>
      <c r="S119" s="7"/>
    </row>
    <row r="120" spans="1:19" ht="13.5" customHeight="1" x14ac:dyDescent="0.2">
      <c r="A120" s="603" t="s">
        <v>589</v>
      </c>
      <c r="B120" s="604"/>
      <c r="C120" s="530">
        <v>43.1</v>
      </c>
      <c r="D120" s="530">
        <v>13.1</v>
      </c>
      <c r="E120" s="531">
        <v>167</v>
      </c>
      <c r="F120" s="531">
        <v>15</v>
      </c>
      <c r="G120" s="532">
        <v>333.7</v>
      </c>
      <c r="H120" s="532">
        <v>302.60000000000002</v>
      </c>
      <c r="I120" s="533">
        <v>820.4</v>
      </c>
      <c r="J120" s="534">
        <v>615</v>
      </c>
      <c r="L120" s="7"/>
      <c r="M120" s="7"/>
      <c r="N120" s="7"/>
      <c r="O120" s="7"/>
      <c r="P120" s="7"/>
      <c r="Q120" s="7"/>
      <c r="R120" s="7"/>
      <c r="S120" s="7"/>
    </row>
    <row r="121" spans="1:19" ht="13.2" x14ac:dyDescent="0.2">
      <c r="A121" s="603" t="s">
        <v>590</v>
      </c>
      <c r="B121" s="604"/>
      <c r="C121" s="530">
        <v>42</v>
      </c>
      <c r="D121" s="530">
        <v>21</v>
      </c>
      <c r="E121" s="531">
        <v>147</v>
      </c>
      <c r="F121" s="531">
        <v>23</v>
      </c>
      <c r="G121" s="532">
        <v>452.1</v>
      </c>
      <c r="H121" s="532">
        <v>309.8</v>
      </c>
      <c r="I121" s="533">
        <v>1603.1</v>
      </c>
      <c r="J121" s="534">
        <v>494</v>
      </c>
      <c r="L121" s="7"/>
      <c r="M121" s="7"/>
      <c r="N121" s="7"/>
      <c r="O121" s="7"/>
      <c r="P121" s="7"/>
      <c r="Q121" s="7"/>
      <c r="R121" s="7"/>
      <c r="S121" s="7"/>
    </row>
    <row r="122" spans="1:19" ht="13.2" x14ac:dyDescent="0.2">
      <c r="A122" s="603" t="s">
        <v>591</v>
      </c>
      <c r="B122" s="604"/>
      <c r="C122" s="530">
        <v>50.8</v>
      </c>
      <c r="D122" s="530">
        <v>14.3</v>
      </c>
      <c r="E122" s="531">
        <v>157</v>
      </c>
      <c r="F122" s="531">
        <v>55</v>
      </c>
      <c r="G122" s="532">
        <v>360.7</v>
      </c>
      <c r="H122" s="532">
        <v>253.4</v>
      </c>
      <c r="I122" s="533">
        <v>688.6</v>
      </c>
      <c r="J122" s="534">
        <v>834</v>
      </c>
      <c r="L122" s="7"/>
      <c r="M122" s="7"/>
      <c r="N122" s="7"/>
      <c r="O122" s="7"/>
      <c r="P122" s="7"/>
      <c r="Q122" s="7"/>
      <c r="R122" s="7"/>
      <c r="S122" s="7"/>
    </row>
    <row r="123" spans="1:19" ht="13.2" x14ac:dyDescent="0.2">
      <c r="A123" s="603" t="s">
        <v>592</v>
      </c>
      <c r="B123" s="604"/>
      <c r="C123" s="530">
        <v>60.2</v>
      </c>
      <c r="D123" s="530">
        <v>10.3</v>
      </c>
      <c r="E123" s="531">
        <v>163</v>
      </c>
      <c r="F123" s="531">
        <v>23</v>
      </c>
      <c r="G123" s="532">
        <v>301.2</v>
      </c>
      <c r="H123" s="532">
        <v>232</v>
      </c>
      <c r="I123" s="533">
        <v>246.2</v>
      </c>
      <c r="J123" s="534">
        <v>1334</v>
      </c>
      <c r="L123" s="7"/>
      <c r="M123" s="7"/>
      <c r="N123" s="7"/>
      <c r="O123" s="7"/>
      <c r="P123" s="7"/>
      <c r="Q123" s="7"/>
      <c r="R123" s="7"/>
      <c r="S123" s="7"/>
    </row>
    <row r="124" spans="1:19" ht="13.5" customHeight="1" x14ac:dyDescent="0.2">
      <c r="A124" s="603" t="s">
        <v>593</v>
      </c>
      <c r="B124" s="604"/>
      <c r="C124" s="530">
        <v>61.4</v>
      </c>
      <c r="D124" s="530">
        <v>5.0999999999999996</v>
      </c>
      <c r="E124" s="531">
        <v>165</v>
      </c>
      <c r="F124" s="531">
        <v>8</v>
      </c>
      <c r="G124" s="532">
        <v>240.6</v>
      </c>
      <c r="H124" s="532">
        <v>223.3</v>
      </c>
      <c r="I124" s="533">
        <v>90.4</v>
      </c>
      <c r="J124" s="534">
        <v>314</v>
      </c>
      <c r="L124" s="7"/>
      <c r="M124" s="7"/>
      <c r="N124" s="7"/>
      <c r="O124" s="7"/>
      <c r="P124" s="7"/>
      <c r="Q124" s="7"/>
      <c r="R124" s="7"/>
      <c r="S124" s="7"/>
    </row>
    <row r="125" spans="1:19" ht="13.2" x14ac:dyDescent="0.2">
      <c r="A125" s="603" t="s">
        <v>594</v>
      </c>
      <c r="B125" s="604"/>
      <c r="C125" s="530">
        <v>51.2</v>
      </c>
      <c r="D125" s="530">
        <v>12.4</v>
      </c>
      <c r="E125" s="531">
        <v>171</v>
      </c>
      <c r="F125" s="531">
        <v>45</v>
      </c>
      <c r="G125" s="532">
        <v>404.1</v>
      </c>
      <c r="H125" s="532">
        <v>317.8</v>
      </c>
      <c r="I125" s="533">
        <v>460.2</v>
      </c>
      <c r="J125" s="534">
        <v>1775</v>
      </c>
      <c r="L125" s="7"/>
      <c r="M125" s="7"/>
      <c r="N125" s="7"/>
      <c r="O125" s="7"/>
      <c r="P125" s="7"/>
      <c r="Q125" s="7"/>
      <c r="R125" s="7"/>
      <c r="S125" s="7"/>
    </row>
    <row r="126" spans="1:19" ht="13.5" customHeight="1" x14ac:dyDescent="0.2">
      <c r="A126" s="603" t="s">
        <v>595</v>
      </c>
      <c r="B126" s="604"/>
      <c r="C126" s="530">
        <v>47.7</v>
      </c>
      <c r="D126" s="530">
        <v>11.9</v>
      </c>
      <c r="E126" s="531">
        <v>175</v>
      </c>
      <c r="F126" s="531">
        <v>40</v>
      </c>
      <c r="G126" s="532">
        <v>341.5</v>
      </c>
      <c r="H126" s="532">
        <v>266.5</v>
      </c>
      <c r="I126" s="533">
        <v>483.6</v>
      </c>
      <c r="J126" s="534">
        <v>3949</v>
      </c>
      <c r="L126" s="7"/>
      <c r="M126" s="7"/>
      <c r="N126" s="7"/>
      <c r="O126" s="7"/>
      <c r="P126" s="7"/>
      <c r="Q126" s="7"/>
      <c r="R126" s="7"/>
      <c r="S126" s="7"/>
    </row>
    <row r="127" spans="1:19" ht="13.2" x14ac:dyDescent="0.2">
      <c r="A127" s="603" t="s">
        <v>596</v>
      </c>
      <c r="B127" s="604"/>
      <c r="C127" s="530">
        <v>51.2</v>
      </c>
      <c r="D127" s="530">
        <v>8.5</v>
      </c>
      <c r="E127" s="531">
        <v>173</v>
      </c>
      <c r="F127" s="531">
        <v>29</v>
      </c>
      <c r="G127" s="532">
        <v>306.8</v>
      </c>
      <c r="H127" s="532">
        <v>231.9</v>
      </c>
      <c r="I127" s="533">
        <v>285</v>
      </c>
      <c r="J127" s="534">
        <v>495</v>
      </c>
      <c r="L127" s="7"/>
      <c r="M127" s="7"/>
      <c r="N127" s="7"/>
      <c r="O127" s="7"/>
      <c r="P127" s="7"/>
      <c r="Q127" s="7"/>
      <c r="R127" s="7"/>
      <c r="S127" s="7"/>
    </row>
    <row r="128" spans="1:19" ht="13.2" x14ac:dyDescent="0.2">
      <c r="A128" s="603" t="s">
        <v>597</v>
      </c>
      <c r="B128" s="604"/>
      <c r="C128" s="530">
        <v>48.7</v>
      </c>
      <c r="D128" s="530">
        <v>6.2</v>
      </c>
      <c r="E128" s="531">
        <v>151</v>
      </c>
      <c r="F128" s="531">
        <v>48</v>
      </c>
      <c r="G128" s="532">
        <v>466.8</v>
      </c>
      <c r="H128" s="532">
        <v>317.60000000000002</v>
      </c>
      <c r="I128" s="533">
        <v>180</v>
      </c>
      <c r="J128" s="534">
        <v>39</v>
      </c>
      <c r="L128" s="7"/>
      <c r="M128" s="7"/>
      <c r="N128" s="7"/>
      <c r="O128" s="7"/>
      <c r="P128" s="7"/>
      <c r="Q128" s="7"/>
      <c r="R128" s="7"/>
      <c r="S128" s="7"/>
    </row>
    <row r="129" spans="1:19" ht="13.2" x14ac:dyDescent="0.2">
      <c r="A129" s="603" t="s">
        <v>598</v>
      </c>
      <c r="B129" s="604"/>
      <c r="C129" s="530" t="s">
        <v>434</v>
      </c>
      <c r="D129" s="530" t="s">
        <v>434</v>
      </c>
      <c r="E129" s="531" t="s">
        <v>434</v>
      </c>
      <c r="F129" s="531" t="s">
        <v>434</v>
      </c>
      <c r="G129" s="532" t="s">
        <v>434</v>
      </c>
      <c r="H129" s="532" t="s">
        <v>434</v>
      </c>
      <c r="I129" s="533" t="s">
        <v>434</v>
      </c>
      <c r="J129" s="534" t="s">
        <v>434</v>
      </c>
      <c r="L129" s="7"/>
      <c r="M129" s="7"/>
      <c r="N129" s="7"/>
      <c r="O129" s="7"/>
      <c r="P129" s="7"/>
      <c r="Q129" s="7"/>
      <c r="R129" s="7"/>
      <c r="S129" s="7"/>
    </row>
    <row r="130" spans="1:19" ht="13.2" x14ac:dyDescent="0.2">
      <c r="A130" s="603" t="s">
        <v>599</v>
      </c>
      <c r="B130" s="604"/>
      <c r="C130" s="530">
        <v>39.5</v>
      </c>
      <c r="D130" s="530">
        <v>14.5</v>
      </c>
      <c r="E130" s="531">
        <v>152</v>
      </c>
      <c r="F130" s="531">
        <v>3</v>
      </c>
      <c r="G130" s="532">
        <v>259.3</v>
      </c>
      <c r="H130" s="532">
        <v>255.8</v>
      </c>
      <c r="I130" s="533">
        <v>140.5</v>
      </c>
      <c r="J130" s="534">
        <v>25</v>
      </c>
      <c r="L130" s="7"/>
      <c r="M130" s="7"/>
      <c r="N130" s="7"/>
      <c r="O130" s="7"/>
      <c r="P130" s="7"/>
      <c r="Q130" s="7"/>
      <c r="R130" s="7"/>
      <c r="S130" s="7"/>
    </row>
    <row r="131" spans="1:19" ht="13.2" x14ac:dyDescent="0.2">
      <c r="A131" s="603" t="s">
        <v>600</v>
      </c>
      <c r="B131" s="604"/>
      <c r="C131" s="530">
        <v>42.1</v>
      </c>
      <c r="D131" s="530">
        <v>12.5</v>
      </c>
      <c r="E131" s="531">
        <v>159</v>
      </c>
      <c r="F131" s="531">
        <v>20</v>
      </c>
      <c r="G131" s="532">
        <v>326.3</v>
      </c>
      <c r="H131" s="532">
        <v>285.5</v>
      </c>
      <c r="I131" s="533">
        <v>689.9</v>
      </c>
      <c r="J131" s="534">
        <v>500</v>
      </c>
      <c r="L131" s="7"/>
      <c r="M131" s="7"/>
      <c r="N131" s="7"/>
      <c r="O131" s="7"/>
      <c r="P131" s="7"/>
      <c r="Q131" s="7"/>
      <c r="R131" s="7"/>
      <c r="S131" s="7"/>
    </row>
    <row r="132" spans="1:19" ht="13.2" x14ac:dyDescent="0.2">
      <c r="A132" s="603" t="s">
        <v>601</v>
      </c>
      <c r="B132" s="604"/>
      <c r="C132" s="530">
        <v>37.5</v>
      </c>
      <c r="D132" s="530">
        <v>14</v>
      </c>
      <c r="E132" s="531">
        <v>143</v>
      </c>
      <c r="F132" s="531">
        <v>12</v>
      </c>
      <c r="G132" s="532">
        <v>387.3</v>
      </c>
      <c r="H132" s="532">
        <v>328</v>
      </c>
      <c r="I132" s="533">
        <v>1271.7</v>
      </c>
      <c r="J132" s="534">
        <v>39</v>
      </c>
      <c r="L132" s="7"/>
      <c r="M132" s="7"/>
      <c r="N132" s="7"/>
      <c r="O132" s="7"/>
      <c r="P132" s="7"/>
      <c r="Q132" s="7"/>
      <c r="R132" s="7"/>
      <c r="S132" s="7"/>
    </row>
    <row r="133" spans="1:19" ht="13.2" x14ac:dyDescent="0.2">
      <c r="A133" s="603" t="s">
        <v>602</v>
      </c>
      <c r="B133" s="604"/>
      <c r="C133" s="530">
        <v>51.6</v>
      </c>
      <c r="D133" s="530">
        <v>7.2</v>
      </c>
      <c r="E133" s="531">
        <v>164</v>
      </c>
      <c r="F133" s="531">
        <v>39</v>
      </c>
      <c r="G133" s="532">
        <v>422.4</v>
      </c>
      <c r="H133" s="532">
        <v>351.4</v>
      </c>
      <c r="I133" s="533">
        <v>524.79999999999995</v>
      </c>
      <c r="J133" s="534">
        <v>112</v>
      </c>
      <c r="L133" s="7"/>
      <c r="M133" s="7"/>
      <c r="N133" s="7"/>
      <c r="O133" s="7"/>
      <c r="P133" s="7"/>
      <c r="Q133" s="7"/>
      <c r="R133" s="7"/>
      <c r="S133" s="7"/>
    </row>
    <row r="134" spans="1:19" ht="13.2" customHeight="1" x14ac:dyDescent="0.2">
      <c r="A134" s="601" t="s">
        <v>603</v>
      </c>
      <c r="B134" s="602"/>
      <c r="C134" s="530">
        <v>40.299999999999997</v>
      </c>
      <c r="D134" s="530">
        <v>12.9</v>
      </c>
      <c r="E134" s="531">
        <v>189</v>
      </c>
      <c r="F134" s="531">
        <v>5</v>
      </c>
      <c r="G134" s="532">
        <v>338</v>
      </c>
      <c r="H134" s="532">
        <v>316.5</v>
      </c>
      <c r="I134" s="533">
        <v>218.9</v>
      </c>
      <c r="J134" s="534">
        <v>135</v>
      </c>
      <c r="L134" s="7"/>
      <c r="M134" s="7"/>
      <c r="N134" s="7"/>
      <c r="O134" s="7"/>
      <c r="P134" s="7"/>
      <c r="Q134" s="7"/>
      <c r="R134" s="7"/>
      <c r="S134" s="7"/>
    </row>
    <row r="135" spans="1:19" ht="13.2" x14ac:dyDescent="0.2">
      <c r="A135" s="603" t="s">
        <v>604</v>
      </c>
      <c r="B135" s="604"/>
      <c r="C135" s="530">
        <v>54.5</v>
      </c>
      <c r="D135" s="530">
        <v>15.2</v>
      </c>
      <c r="E135" s="531">
        <v>169</v>
      </c>
      <c r="F135" s="531">
        <v>10</v>
      </c>
      <c r="G135" s="532">
        <v>302</v>
      </c>
      <c r="H135" s="532">
        <v>278.5</v>
      </c>
      <c r="I135" s="533">
        <v>779.8</v>
      </c>
      <c r="J135" s="534">
        <v>403</v>
      </c>
      <c r="L135" s="7"/>
      <c r="M135" s="7"/>
      <c r="N135" s="7"/>
      <c r="O135" s="7"/>
      <c r="P135" s="7"/>
      <c r="Q135" s="7"/>
      <c r="R135" s="7"/>
      <c r="S135" s="7"/>
    </row>
    <row r="136" spans="1:19" ht="13.2" x14ac:dyDescent="0.2">
      <c r="A136" s="603" t="s">
        <v>605</v>
      </c>
      <c r="B136" s="604"/>
      <c r="C136" s="530">
        <v>39.200000000000003</v>
      </c>
      <c r="D136" s="530">
        <v>11.1</v>
      </c>
      <c r="E136" s="531">
        <v>180</v>
      </c>
      <c r="F136" s="531">
        <v>6</v>
      </c>
      <c r="G136" s="532">
        <v>362.6</v>
      </c>
      <c r="H136" s="532">
        <v>351.8</v>
      </c>
      <c r="I136" s="533">
        <v>428.9</v>
      </c>
      <c r="J136" s="534">
        <v>904</v>
      </c>
      <c r="L136" s="7"/>
      <c r="M136" s="7"/>
      <c r="N136" s="7"/>
      <c r="O136" s="7"/>
      <c r="P136" s="7"/>
      <c r="Q136" s="7"/>
      <c r="R136" s="7"/>
      <c r="S136" s="7"/>
    </row>
    <row r="137" spans="1:19" ht="13.2" x14ac:dyDescent="0.2">
      <c r="A137" s="603" t="s">
        <v>606</v>
      </c>
      <c r="B137" s="604"/>
      <c r="C137" s="530" t="s">
        <v>434</v>
      </c>
      <c r="D137" s="530" t="s">
        <v>434</v>
      </c>
      <c r="E137" s="531" t="s">
        <v>434</v>
      </c>
      <c r="F137" s="531" t="s">
        <v>434</v>
      </c>
      <c r="G137" s="532" t="s">
        <v>434</v>
      </c>
      <c r="H137" s="532" t="s">
        <v>434</v>
      </c>
      <c r="I137" s="533" t="s">
        <v>434</v>
      </c>
      <c r="J137" s="534" t="s">
        <v>434</v>
      </c>
      <c r="L137" s="7"/>
      <c r="M137" s="7"/>
      <c r="N137" s="7"/>
      <c r="O137" s="7"/>
      <c r="P137" s="7"/>
      <c r="Q137" s="7"/>
      <c r="R137" s="7"/>
      <c r="S137" s="7"/>
    </row>
    <row r="138" spans="1:19" ht="13.2" x14ac:dyDescent="0.2">
      <c r="A138" s="603" t="s">
        <v>607</v>
      </c>
      <c r="B138" s="604"/>
      <c r="C138" s="530">
        <v>39.299999999999997</v>
      </c>
      <c r="D138" s="530">
        <v>10.7</v>
      </c>
      <c r="E138" s="531">
        <v>174</v>
      </c>
      <c r="F138" s="531">
        <v>6</v>
      </c>
      <c r="G138" s="532">
        <v>355.1</v>
      </c>
      <c r="H138" s="532">
        <v>331.2</v>
      </c>
      <c r="I138" s="533">
        <v>1207.4000000000001</v>
      </c>
      <c r="J138" s="534">
        <v>652</v>
      </c>
      <c r="L138" s="7"/>
      <c r="M138" s="7"/>
      <c r="N138" s="7"/>
      <c r="O138" s="7"/>
      <c r="P138" s="7"/>
      <c r="Q138" s="7"/>
      <c r="R138" s="7"/>
      <c r="S138" s="7"/>
    </row>
    <row r="139" spans="1:19" ht="13.2" x14ac:dyDescent="0.2">
      <c r="A139" s="603" t="s">
        <v>608</v>
      </c>
      <c r="B139" s="604"/>
      <c r="C139" s="530">
        <v>48.4</v>
      </c>
      <c r="D139" s="530">
        <v>8.4</v>
      </c>
      <c r="E139" s="531">
        <v>166</v>
      </c>
      <c r="F139" s="531">
        <v>17</v>
      </c>
      <c r="G139" s="532">
        <v>339</v>
      </c>
      <c r="H139" s="532">
        <v>305.10000000000002</v>
      </c>
      <c r="I139" s="533">
        <v>535.70000000000005</v>
      </c>
      <c r="J139" s="534">
        <v>373</v>
      </c>
      <c r="L139" s="7"/>
      <c r="M139" s="7"/>
      <c r="N139" s="7"/>
      <c r="O139" s="7"/>
      <c r="P139" s="7"/>
      <c r="Q139" s="7"/>
      <c r="R139" s="7"/>
      <c r="S139" s="7"/>
    </row>
    <row r="140" spans="1:19" ht="13.2" x14ac:dyDescent="0.2">
      <c r="A140" s="603" t="s">
        <v>609</v>
      </c>
      <c r="B140" s="604"/>
      <c r="C140" s="530">
        <v>42</v>
      </c>
      <c r="D140" s="530">
        <v>13.6</v>
      </c>
      <c r="E140" s="531">
        <v>162</v>
      </c>
      <c r="F140" s="531">
        <v>16</v>
      </c>
      <c r="G140" s="532">
        <v>416.7</v>
      </c>
      <c r="H140" s="532">
        <v>385.5</v>
      </c>
      <c r="I140" s="533">
        <v>627.5</v>
      </c>
      <c r="J140" s="534">
        <v>887</v>
      </c>
      <c r="L140" s="7"/>
      <c r="M140" s="7"/>
      <c r="N140" s="7"/>
      <c r="O140" s="7"/>
      <c r="P140" s="7"/>
      <c r="Q140" s="7"/>
      <c r="R140" s="7"/>
      <c r="S140" s="7"/>
    </row>
    <row r="141" spans="1:19" ht="13.2" x14ac:dyDescent="0.2">
      <c r="A141" s="603" t="s">
        <v>610</v>
      </c>
      <c r="B141" s="604"/>
      <c r="C141" s="530">
        <v>48.3</v>
      </c>
      <c r="D141" s="530">
        <v>10.5</v>
      </c>
      <c r="E141" s="531">
        <v>175</v>
      </c>
      <c r="F141" s="531">
        <v>4</v>
      </c>
      <c r="G141" s="532">
        <v>375.2</v>
      </c>
      <c r="H141" s="532">
        <v>343.3</v>
      </c>
      <c r="I141" s="533">
        <v>717.5</v>
      </c>
      <c r="J141" s="534">
        <v>429</v>
      </c>
      <c r="L141" s="7"/>
      <c r="M141" s="7"/>
      <c r="N141" s="7"/>
      <c r="O141" s="7"/>
      <c r="P141" s="7"/>
      <c r="Q141" s="7"/>
      <c r="R141" s="7"/>
      <c r="S141" s="7"/>
    </row>
    <row r="142" spans="1:19" ht="13.2" x14ac:dyDescent="0.2">
      <c r="A142" s="603" t="s">
        <v>611</v>
      </c>
      <c r="B142" s="604"/>
      <c r="C142" s="530">
        <v>53.9</v>
      </c>
      <c r="D142" s="530">
        <v>12.6</v>
      </c>
      <c r="E142" s="531">
        <v>183</v>
      </c>
      <c r="F142" s="531">
        <v>6</v>
      </c>
      <c r="G142" s="532">
        <v>345.9</v>
      </c>
      <c r="H142" s="532">
        <v>330.2</v>
      </c>
      <c r="I142" s="533">
        <v>892.9</v>
      </c>
      <c r="J142" s="534">
        <v>10</v>
      </c>
      <c r="L142" s="7"/>
      <c r="M142" s="7"/>
      <c r="N142" s="7"/>
      <c r="O142" s="7"/>
      <c r="P142" s="7"/>
      <c r="Q142" s="7"/>
      <c r="R142" s="7"/>
      <c r="S142" s="7"/>
    </row>
    <row r="143" spans="1:19" ht="13.2" x14ac:dyDescent="0.2">
      <c r="A143" s="603" t="s">
        <v>612</v>
      </c>
      <c r="B143" s="604"/>
      <c r="C143" s="530">
        <v>45.8</v>
      </c>
      <c r="D143" s="530">
        <v>20</v>
      </c>
      <c r="E143" s="531">
        <v>159</v>
      </c>
      <c r="F143" s="531">
        <v>31</v>
      </c>
      <c r="G143" s="532">
        <v>552.20000000000005</v>
      </c>
      <c r="H143" s="532">
        <v>378.1</v>
      </c>
      <c r="I143" s="533">
        <v>825.7</v>
      </c>
      <c r="J143" s="534">
        <v>1086</v>
      </c>
      <c r="L143" s="7"/>
      <c r="M143" s="7"/>
      <c r="N143" s="7"/>
      <c r="O143" s="7"/>
      <c r="P143" s="7"/>
      <c r="Q143" s="7"/>
      <c r="R143" s="7"/>
      <c r="S143" s="7"/>
    </row>
    <row r="144" spans="1:19" ht="13.2" x14ac:dyDescent="0.2">
      <c r="A144" s="603" t="s">
        <v>613</v>
      </c>
      <c r="B144" s="604"/>
      <c r="C144" s="530">
        <v>45.5</v>
      </c>
      <c r="D144" s="530">
        <v>9.1</v>
      </c>
      <c r="E144" s="531">
        <v>166</v>
      </c>
      <c r="F144" s="531">
        <v>24</v>
      </c>
      <c r="G144" s="532">
        <v>294.8</v>
      </c>
      <c r="H144" s="532">
        <v>249.5</v>
      </c>
      <c r="I144" s="533">
        <v>365</v>
      </c>
      <c r="J144" s="534">
        <v>4379</v>
      </c>
      <c r="L144" s="7"/>
      <c r="M144" s="7"/>
      <c r="N144" s="7"/>
      <c r="O144" s="7"/>
      <c r="P144" s="7"/>
      <c r="Q144" s="7"/>
      <c r="R144" s="7"/>
      <c r="S144" s="7"/>
    </row>
    <row r="145" spans="1:19" ht="13.2" x14ac:dyDescent="0.2">
      <c r="A145" s="603" t="s">
        <v>614</v>
      </c>
      <c r="B145" s="604"/>
      <c r="C145" s="530">
        <v>59.2</v>
      </c>
      <c r="D145" s="530">
        <v>5.7</v>
      </c>
      <c r="E145" s="531">
        <v>150</v>
      </c>
      <c r="F145" s="531">
        <v>2</v>
      </c>
      <c r="G145" s="532">
        <v>197.2</v>
      </c>
      <c r="H145" s="532">
        <v>193.2</v>
      </c>
      <c r="I145" s="533">
        <v>225.7</v>
      </c>
      <c r="J145" s="534">
        <v>3530</v>
      </c>
      <c r="L145" s="7"/>
      <c r="M145" s="7"/>
      <c r="N145" s="7"/>
      <c r="O145" s="7"/>
      <c r="P145" s="7"/>
      <c r="Q145" s="7"/>
      <c r="R145" s="7"/>
      <c r="S145" s="7"/>
    </row>
    <row r="146" spans="1:19" ht="13.5" customHeight="1" x14ac:dyDescent="0.2">
      <c r="A146" s="603" t="s">
        <v>615</v>
      </c>
      <c r="B146" s="604"/>
      <c r="C146" s="530">
        <v>49.1</v>
      </c>
      <c r="D146" s="530">
        <v>10.1</v>
      </c>
      <c r="E146" s="531">
        <v>169</v>
      </c>
      <c r="F146" s="531">
        <v>11</v>
      </c>
      <c r="G146" s="532">
        <v>305.8</v>
      </c>
      <c r="H146" s="532">
        <v>281.39999999999998</v>
      </c>
      <c r="I146" s="533">
        <v>438.7</v>
      </c>
      <c r="J146" s="534">
        <v>737</v>
      </c>
      <c r="L146" s="7"/>
      <c r="M146" s="7"/>
      <c r="N146" s="7"/>
      <c r="O146" s="7"/>
      <c r="P146" s="7"/>
      <c r="Q146" s="7"/>
      <c r="R146" s="7"/>
      <c r="S146" s="7"/>
    </row>
    <row r="147" spans="1:19" ht="13.2" x14ac:dyDescent="0.2">
      <c r="A147" s="603" t="s">
        <v>616</v>
      </c>
      <c r="B147" s="604"/>
      <c r="C147" s="530">
        <v>44.6</v>
      </c>
      <c r="D147" s="530">
        <v>10.3</v>
      </c>
      <c r="E147" s="531">
        <v>168</v>
      </c>
      <c r="F147" s="531">
        <v>12</v>
      </c>
      <c r="G147" s="532">
        <v>264.3</v>
      </c>
      <c r="H147" s="532">
        <v>240.7</v>
      </c>
      <c r="I147" s="533">
        <v>297.5</v>
      </c>
      <c r="J147" s="534">
        <v>247</v>
      </c>
      <c r="L147" s="7"/>
      <c r="M147" s="7"/>
      <c r="N147" s="7"/>
      <c r="O147" s="7"/>
      <c r="P147" s="7"/>
      <c r="Q147" s="7"/>
      <c r="R147" s="7"/>
      <c r="S147" s="7"/>
    </row>
    <row r="148" spans="1:19" ht="13.5" customHeight="1" x14ac:dyDescent="0.2">
      <c r="A148" s="603" t="s">
        <v>617</v>
      </c>
      <c r="B148" s="604"/>
      <c r="C148" s="530">
        <v>52.6</v>
      </c>
      <c r="D148" s="530">
        <v>9.8000000000000007</v>
      </c>
      <c r="E148" s="531">
        <v>173</v>
      </c>
      <c r="F148" s="531">
        <v>11</v>
      </c>
      <c r="G148" s="532">
        <v>281.5</v>
      </c>
      <c r="H148" s="532">
        <v>258.60000000000002</v>
      </c>
      <c r="I148" s="533">
        <v>297.5</v>
      </c>
      <c r="J148" s="534">
        <v>1658</v>
      </c>
      <c r="L148" s="7"/>
      <c r="M148" s="7"/>
      <c r="N148" s="7"/>
      <c r="O148" s="7"/>
      <c r="P148" s="7"/>
      <c r="Q148" s="7"/>
      <c r="R148" s="7"/>
      <c r="S148" s="7"/>
    </row>
    <row r="149" spans="1:19" s="447" customFormat="1" ht="15" customHeight="1" x14ac:dyDescent="0.2">
      <c r="A149" s="615" t="s">
        <v>618</v>
      </c>
      <c r="B149" s="616"/>
      <c r="C149" s="530">
        <v>45.5</v>
      </c>
      <c r="D149" s="530">
        <v>19.100000000000001</v>
      </c>
      <c r="E149" s="531">
        <v>143</v>
      </c>
      <c r="F149" s="531">
        <v>13</v>
      </c>
      <c r="G149" s="532">
        <v>465.6</v>
      </c>
      <c r="H149" s="532">
        <v>419.5</v>
      </c>
      <c r="I149" s="533">
        <v>1465.6</v>
      </c>
      <c r="J149" s="534">
        <v>1397</v>
      </c>
      <c r="L149" s="7"/>
      <c r="M149" s="7"/>
      <c r="N149" s="7"/>
      <c r="O149" s="7"/>
      <c r="P149" s="7"/>
      <c r="Q149" s="7"/>
      <c r="R149" s="7"/>
      <c r="S149" s="7"/>
    </row>
    <row r="150" spans="1:19" ht="26.25" customHeight="1" x14ac:dyDescent="0.2">
      <c r="A150" s="617" t="s">
        <v>717</v>
      </c>
      <c r="B150" s="618"/>
      <c r="C150" s="530">
        <v>51.2</v>
      </c>
      <c r="D150" s="530">
        <v>22.6</v>
      </c>
      <c r="E150" s="531">
        <v>166</v>
      </c>
      <c r="F150" s="531">
        <v>2</v>
      </c>
      <c r="G150" s="532">
        <v>613.6</v>
      </c>
      <c r="H150" s="532">
        <v>606.20000000000005</v>
      </c>
      <c r="I150" s="533">
        <v>2294.1999999999998</v>
      </c>
      <c r="J150" s="534">
        <v>10138</v>
      </c>
      <c r="L150" s="7"/>
      <c r="M150" s="7"/>
      <c r="N150" s="7"/>
      <c r="O150" s="7"/>
      <c r="P150" s="7"/>
      <c r="Q150" s="7"/>
      <c r="R150" s="7"/>
      <c r="S150" s="7"/>
    </row>
    <row r="151" spans="1:19" ht="13.2" x14ac:dyDescent="0.2">
      <c r="A151" s="603" t="s">
        <v>476</v>
      </c>
      <c r="B151" s="604"/>
      <c r="C151" s="530">
        <v>42.7</v>
      </c>
      <c r="D151" s="530">
        <v>12.4</v>
      </c>
      <c r="E151" s="531">
        <v>166</v>
      </c>
      <c r="F151" s="531">
        <v>11</v>
      </c>
      <c r="G151" s="532">
        <v>517.70000000000005</v>
      </c>
      <c r="H151" s="532">
        <v>486.5</v>
      </c>
      <c r="I151" s="533">
        <v>2105.1999999999998</v>
      </c>
      <c r="J151" s="534">
        <v>1883</v>
      </c>
      <c r="L151" s="7"/>
      <c r="M151" s="7"/>
      <c r="N151" s="7"/>
      <c r="O151" s="7"/>
      <c r="P151" s="7"/>
      <c r="Q151" s="7"/>
      <c r="R151" s="7"/>
      <c r="S151" s="7"/>
    </row>
    <row r="152" spans="1:19" ht="13.2" x14ac:dyDescent="0.2">
      <c r="A152" s="603" t="s">
        <v>477</v>
      </c>
      <c r="B152" s="604"/>
      <c r="C152" s="530">
        <v>44.2</v>
      </c>
      <c r="D152" s="530">
        <v>15.7</v>
      </c>
      <c r="E152" s="531">
        <v>167</v>
      </c>
      <c r="F152" s="531">
        <v>12</v>
      </c>
      <c r="G152" s="532">
        <v>559.70000000000005</v>
      </c>
      <c r="H152" s="532">
        <v>526.29999999999995</v>
      </c>
      <c r="I152" s="533">
        <v>1606.4</v>
      </c>
      <c r="J152" s="534">
        <v>5654</v>
      </c>
      <c r="L152" s="7"/>
      <c r="M152" s="7"/>
      <c r="N152" s="7"/>
      <c r="O152" s="7"/>
      <c r="P152" s="7"/>
      <c r="Q152" s="7"/>
      <c r="R152" s="7"/>
      <c r="S152" s="7"/>
    </row>
    <row r="153" spans="1:19" ht="13.2" x14ac:dyDescent="0.2">
      <c r="A153" s="603" t="s">
        <v>478</v>
      </c>
      <c r="B153" s="604"/>
      <c r="C153" s="530">
        <v>40.799999999999997</v>
      </c>
      <c r="D153" s="530">
        <v>14.6</v>
      </c>
      <c r="E153" s="531">
        <v>156</v>
      </c>
      <c r="F153" s="531">
        <v>29</v>
      </c>
      <c r="G153" s="532">
        <v>480</v>
      </c>
      <c r="H153" s="532">
        <v>392.6</v>
      </c>
      <c r="I153" s="533">
        <v>1997.3</v>
      </c>
      <c r="J153" s="534">
        <v>3179</v>
      </c>
      <c r="L153" s="7"/>
      <c r="M153" s="7"/>
      <c r="N153" s="7"/>
      <c r="O153" s="7"/>
      <c r="P153" s="7"/>
      <c r="Q153" s="7"/>
      <c r="R153" s="7"/>
      <c r="S153" s="7"/>
    </row>
    <row r="154" spans="1:19" ht="13.2" x14ac:dyDescent="0.2">
      <c r="A154" s="603" t="s">
        <v>479</v>
      </c>
      <c r="B154" s="604"/>
      <c r="C154" s="530">
        <v>43</v>
      </c>
      <c r="D154" s="530">
        <v>17</v>
      </c>
      <c r="E154" s="531">
        <v>168</v>
      </c>
      <c r="F154" s="531">
        <v>28</v>
      </c>
      <c r="G154" s="532">
        <v>475.5</v>
      </c>
      <c r="H154" s="532">
        <v>394.6</v>
      </c>
      <c r="I154" s="533">
        <v>1805</v>
      </c>
      <c r="J154" s="534">
        <v>1654</v>
      </c>
      <c r="L154" s="7"/>
      <c r="M154" s="7"/>
      <c r="N154" s="7"/>
      <c r="O154" s="7"/>
      <c r="P154" s="7"/>
      <c r="Q154" s="7"/>
      <c r="R154" s="7"/>
      <c r="S154" s="7"/>
    </row>
    <row r="155" spans="1:19" ht="13.2" x14ac:dyDescent="0.2">
      <c r="A155" s="603" t="s">
        <v>481</v>
      </c>
      <c r="B155" s="604"/>
      <c r="C155" s="530">
        <v>44.8</v>
      </c>
      <c r="D155" s="530">
        <v>15.9</v>
      </c>
      <c r="E155" s="531">
        <v>162</v>
      </c>
      <c r="F155" s="531">
        <v>14</v>
      </c>
      <c r="G155" s="532">
        <v>477.1</v>
      </c>
      <c r="H155" s="532">
        <v>436.3</v>
      </c>
      <c r="I155" s="533">
        <v>1805.6</v>
      </c>
      <c r="J155" s="534">
        <v>867</v>
      </c>
      <c r="L155" s="7"/>
      <c r="M155" s="7"/>
      <c r="N155" s="7"/>
      <c r="O155" s="7"/>
      <c r="P155" s="7"/>
      <c r="Q155" s="7"/>
      <c r="R155" s="7"/>
      <c r="S155" s="7"/>
    </row>
    <row r="156" spans="1:19" ht="13.2" x14ac:dyDescent="0.2">
      <c r="A156" s="603" t="s">
        <v>482</v>
      </c>
      <c r="B156" s="604"/>
      <c r="C156" s="530">
        <v>49.5</v>
      </c>
      <c r="D156" s="530">
        <v>11.2</v>
      </c>
      <c r="E156" s="531">
        <v>165</v>
      </c>
      <c r="F156" s="531">
        <v>14</v>
      </c>
      <c r="G156" s="532">
        <v>403.6</v>
      </c>
      <c r="H156" s="532">
        <v>372</v>
      </c>
      <c r="I156" s="533">
        <v>2000.4</v>
      </c>
      <c r="J156" s="534">
        <v>1798</v>
      </c>
      <c r="L156" s="7"/>
      <c r="M156" s="7"/>
      <c r="N156" s="7"/>
      <c r="O156" s="7"/>
      <c r="P156" s="7"/>
      <c r="Q156" s="7"/>
      <c r="R156" s="7"/>
      <c r="S156" s="7"/>
    </row>
    <row r="157" spans="1:19" ht="13.2" x14ac:dyDescent="0.2">
      <c r="A157" s="603" t="s">
        <v>483</v>
      </c>
      <c r="B157" s="604"/>
      <c r="C157" s="530">
        <v>42.2</v>
      </c>
      <c r="D157" s="530">
        <v>10.9</v>
      </c>
      <c r="E157" s="531">
        <v>165</v>
      </c>
      <c r="F157" s="531">
        <v>18</v>
      </c>
      <c r="G157" s="532">
        <v>406.2</v>
      </c>
      <c r="H157" s="532">
        <v>362.2</v>
      </c>
      <c r="I157" s="533">
        <v>1348.6</v>
      </c>
      <c r="J157" s="534">
        <v>567</v>
      </c>
      <c r="L157" s="7"/>
      <c r="M157" s="7"/>
      <c r="N157" s="7"/>
      <c r="O157" s="7"/>
      <c r="P157" s="7"/>
      <c r="Q157" s="7"/>
      <c r="R157" s="7"/>
      <c r="S157" s="7"/>
    </row>
    <row r="158" spans="1:19" ht="13.2" x14ac:dyDescent="0.2">
      <c r="A158" s="603" t="s">
        <v>485</v>
      </c>
      <c r="B158" s="604"/>
      <c r="C158" s="530">
        <v>43</v>
      </c>
      <c r="D158" s="530">
        <v>14.9</v>
      </c>
      <c r="E158" s="531">
        <v>170</v>
      </c>
      <c r="F158" s="531">
        <v>15</v>
      </c>
      <c r="G158" s="532">
        <v>475.8</v>
      </c>
      <c r="H158" s="532">
        <v>436.8</v>
      </c>
      <c r="I158" s="533">
        <v>1139.4000000000001</v>
      </c>
      <c r="J158" s="534">
        <v>364</v>
      </c>
      <c r="L158" s="7"/>
      <c r="M158" s="7"/>
      <c r="N158" s="7"/>
      <c r="O158" s="7"/>
      <c r="P158" s="7"/>
      <c r="Q158" s="7"/>
      <c r="R158" s="7"/>
      <c r="S158" s="7"/>
    </row>
    <row r="159" spans="1:19" ht="13.2" x14ac:dyDescent="0.2">
      <c r="A159" s="603" t="s">
        <v>486</v>
      </c>
      <c r="B159" s="604"/>
      <c r="C159" s="530">
        <v>41.4</v>
      </c>
      <c r="D159" s="530">
        <v>14.4</v>
      </c>
      <c r="E159" s="531">
        <v>165</v>
      </c>
      <c r="F159" s="531">
        <v>15</v>
      </c>
      <c r="G159" s="532">
        <v>399</v>
      </c>
      <c r="H159" s="532">
        <v>359.8</v>
      </c>
      <c r="I159" s="533">
        <v>901.5</v>
      </c>
      <c r="J159" s="534">
        <v>5187</v>
      </c>
      <c r="L159" s="7"/>
      <c r="M159" s="7"/>
      <c r="N159" s="7"/>
      <c r="O159" s="7"/>
      <c r="P159" s="7"/>
      <c r="Q159" s="7"/>
      <c r="R159" s="7"/>
      <c r="S159" s="7"/>
    </row>
    <row r="160" spans="1:19" ht="13.2" x14ac:dyDescent="0.2">
      <c r="A160" s="603" t="s">
        <v>487</v>
      </c>
      <c r="B160" s="604"/>
      <c r="C160" s="530">
        <v>44.8</v>
      </c>
      <c r="D160" s="530">
        <v>17.2</v>
      </c>
      <c r="E160" s="531">
        <v>161</v>
      </c>
      <c r="F160" s="531">
        <v>17</v>
      </c>
      <c r="G160" s="532">
        <v>376.5</v>
      </c>
      <c r="H160" s="532">
        <v>334.7</v>
      </c>
      <c r="I160" s="533">
        <v>1190.5999999999999</v>
      </c>
      <c r="J160" s="534">
        <v>1395</v>
      </c>
      <c r="L160" s="7"/>
      <c r="M160" s="7"/>
      <c r="N160" s="7"/>
      <c r="O160" s="7"/>
      <c r="P160" s="7"/>
      <c r="Q160" s="7"/>
      <c r="R160" s="7"/>
      <c r="S160" s="7"/>
    </row>
    <row r="161" spans="1:19" ht="13.2" x14ac:dyDescent="0.2">
      <c r="A161" s="603" t="s">
        <v>488</v>
      </c>
      <c r="B161" s="604"/>
      <c r="C161" s="530">
        <v>47.4</v>
      </c>
      <c r="D161" s="530">
        <v>17.7</v>
      </c>
      <c r="E161" s="531">
        <v>170</v>
      </c>
      <c r="F161" s="531">
        <v>17</v>
      </c>
      <c r="G161" s="532">
        <v>396.5</v>
      </c>
      <c r="H161" s="532">
        <v>352.6</v>
      </c>
      <c r="I161" s="533">
        <v>1362</v>
      </c>
      <c r="J161" s="534">
        <v>616</v>
      </c>
      <c r="L161" s="7"/>
      <c r="M161" s="7"/>
      <c r="N161" s="7"/>
      <c r="O161" s="7"/>
      <c r="P161" s="7"/>
      <c r="Q161" s="7"/>
      <c r="R161" s="7"/>
      <c r="S161" s="7"/>
    </row>
    <row r="162" spans="1:19" ht="13.2" x14ac:dyDescent="0.2">
      <c r="A162" s="603" t="s">
        <v>489</v>
      </c>
      <c r="B162" s="604"/>
      <c r="C162" s="530">
        <v>44.7</v>
      </c>
      <c r="D162" s="530">
        <v>6.2</v>
      </c>
      <c r="E162" s="531">
        <v>166</v>
      </c>
      <c r="F162" s="531">
        <v>18</v>
      </c>
      <c r="G162" s="532">
        <v>967.7</v>
      </c>
      <c r="H162" s="532">
        <v>867.2</v>
      </c>
      <c r="I162" s="533">
        <v>1075.0999999999999</v>
      </c>
      <c r="J162" s="534">
        <v>456</v>
      </c>
      <c r="L162" s="7"/>
      <c r="M162" s="7"/>
      <c r="N162" s="7"/>
      <c r="O162" s="7"/>
      <c r="P162" s="7"/>
      <c r="Q162" s="7"/>
      <c r="R162" s="7"/>
      <c r="S162" s="7"/>
    </row>
    <row r="163" spans="1:19" ht="13.2" x14ac:dyDescent="0.2">
      <c r="A163" s="603" t="s">
        <v>492</v>
      </c>
      <c r="B163" s="604"/>
      <c r="C163" s="530">
        <v>36.799999999999997</v>
      </c>
      <c r="D163" s="530">
        <v>5.4</v>
      </c>
      <c r="E163" s="531">
        <v>161</v>
      </c>
      <c r="F163" s="531">
        <v>13</v>
      </c>
      <c r="G163" s="532">
        <v>423.5</v>
      </c>
      <c r="H163" s="532">
        <v>384.1</v>
      </c>
      <c r="I163" s="533">
        <v>1041.7</v>
      </c>
      <c r="J163" s="534">
        <v>226</v>
      </c>
      <c r="L163" s="7"/>
      <c r="M163" s="7"/>
      <c r="N163" s="7"/>
      <c r="O163" s="7"/>
      <c r="P163" s="7"/>
      <c r="Q163" s="7"/>
      <c r="R163" s="7"/>
      <c r="S163" s="7"/>
    </row>
    <row r="164" spans="1:19" ht="13.2" x14ac:dyDescent="0.2">
      <c r="A164" s="603" t="s">
        <v>494</v>
      </c>
      <c r="B164" s="604"/>
      <c r="C164" s="530" t="s">
        <v>434</v>
      </c>
      <c r="D164" s="530" t="s">
        <v>434</v>
      </c>
      <c r="E164" s="531" t="s">
        <v>434</v>
      </c>
      <c r="F164" s="531" t="s">
        <v>434</v>
      </c>
      <c r="G164" s="532" t="s">
        <v>434</v>
      </c>
      <c r="H164" s="532" t="s">
        <v>434</v>
      </c>
      <c r="I164" s="533" t="s">
        <v>434</v>
      </c>
      <c r="J164" s="534" t="s">
        <v>434</v>
      </c>
      <c r="L164" s="7"/>
      <c r="M164" s="7"/>
      <c r="N164" s="7"/>
      <c r="O164" s="7"/>
      <c r="P164" s="7"/>
      <c r="Q164" s="7"/>
      <c r="R164" s="7"/>
      <c r="S164" s="7"/>
    </row>
    <row r="165" spans="1:19" ht="13.2" x14ac:dyDescent="0.2">
      <c r="A165" s="603" t="s">
        <v>495</v>
      </c>
      <c r="B165" s="604"/>
      <c r="C165" s="530">
        <v>36.299999999999997</v>
      </c>
      <c r="D165" s="530">
        <v>6.5</v>
      </c>
      <c r="E165" s="531">
        <v>153</v>
      </c>
      <c r="F165" s="531">
        <v>11</v>
      </c>
      <c r="G165" s="532">
        <v>380.7</v>
      </c>
      <c r="H165" s="532">
        <v>321.10000000000002</v>
      </c>
      <c r="I165" s="533">
        <v>772</v>
      </c>
      <c r="J165" s="534">
        <v>476</v>
      </c>
      <c r="L165" s="7"/>
      <c r="M165" s="7"/>
      <c r="N165" s="7"/>
      <c r="O165" s="7"/>
      <c r="P165" s="7"/>
      <c r="Q165" s="7"/>
      <c r="R165" s="7"/>
      <c r="S165" s="7"/>
    </row>
    <row r="166" spans="1:19" ht="14.25" customHeight="1" x14ac:dyDescent="0.2">
      <c r="A166" s="603" t="s">
        <v>496</v>
      </c>
      <c r="B166" s="604"/>
      <c r="C166" s="530">
        <v>44.4</v>
      </c>
      <c r="D166" s="530">
        <v>7.7</v>
      </c>
      <c r="E166" s="531">
        <v>157</v>
      </c>
      <c r="F166" s="531">
        <v>0</v>
      </c>
      <c r="G166" s="532">
        <v>338.6</v>
      </c>
      <c r="H166" s="532">
        <v>281.7</v>
      </c>
      <c r="I166" s="533">
        <v>669.1</v>
      </c>
      <c r="J166" s="534">
        <v>55</v>
      </c>
      <c r="L166" s="7"/>
      <c r="M166" s="7"/>
      <c r="N166" s="7"/>
      <c r="O166" s="7"/>
      <c r="P166" s="7"/>
      <c r="Q166" s="7"/>
      <c r="R166" s="7"/>
      <c r="S166" s="7"/>
    </row>
    <row r="167" spans="1:19" ht="13.2" x14ac:dyDescent="0.2">
      <c r="A167" s="603" t="s">
        <v>497</v>
      </c>
      <c r="B167" s="604"/>
      <c r="C167" s="530">
        <v>39.200000000000003</v>
      </c>
      <c r="D167" s="530">
        <v>12</v>
      </c>
      <c r="E167" s="531">
        <v>159</v>
      </c>
      <c r="F167" s="531">
        <v>14</v>
      </c>
      <c r="G167" s="532">
        <v>404.2</v>
      </c>
      <c r="H167" s="532">
        <v>351.7</v>
      </c>
      <c r="I167" s="533">
        <v>1138.3</v>
      </c>
      <c r="J167" s="534">
        <v>187</v>
      </c>
      <c r="L167" s="7"/>
      <c r="M167" s="7"/>
      <c r="N167" s="7"/>
      <c r="O167" s="7"/>
      <c r="P167" s="7"/>
      <c r="Q167" s="7"/>
      <c r="R167" s="7"/>
      <c r="S167" s="7"/>
    </row>
    <row r="168" spans="1:19" ht="13.5" customHeight="1" x14ac:dyDescent="0.2">
      <c r="A168" s="603" t="s">
        <v>499</v>
      </c>
      <c r="B168" s="604"/>
      <c r="C168" s="530">
        <v>34.200000000000003</v>
      </c>
      <c r="D168" s="530">
        <v>6.7</v>
      </c>
      <c r="E168" s="531">
        <v>159</v>
      </c>
      <c r="F168" s="531">
        <v>7</v>
      </c>
      <c r="G168" s="532">
        <v>314.60000000000002</v>
      </c>
      <c r="H168" s="532">
        <v>294.5</v>
      </c>
      <c r="I168" s="533">
        <v>717.4</v>
      </c>
      <c r="J168" s="534">
        <v>430</v>
      </c>
      <c r="L168" s="7"/>
      <c r="M168" s="7"/>
      <c r="N168" s="7"/>
      <c r="O168" s="7"/>
      <c r="P168" s="7"/>
      <c r="Q168" s="7"/>
      <c r="R168" s="7"/>
      <c r="S168" s="7"/>
    </row>
    <row r="169" spans="1:19" ht="13.2" x14ac:dyDescent="0.2">
      <c r="A169" s="603" t="s">
        <v>500</v>
      </c>
      <c r="B169" s="604"/>
      <c r="C169" s="530" t="s">
        <v>434</v>
      </c>
      <c r="D169" s="530" t="s">
        <v>434</v>
      </c>
      <c r="E169" s="531" t="s">
        <v>434</v>
      </c>
      <c r="F169" s="531" t="s">
        <v>434</v>
      </c>
      <c r="G169" s="532" t="s">
        <v>434</v>
      </c>
      <c r="H169" s="532" t="s">
        <v>434</v>
      </c>
      <c r="I169" s="533" t="s">
        <v>434</v>
      </c>
      <c r="J169" s="534" t="s">
        <v>434</v>
      </c>
      <c r="L169" s="7"/>
      <c r="M169" s="7"/>
      <c r="N169" s="7"/>
      <c r="O169" s="7"/>
      <c r="P169" s="7"/>
      <c r="Q169" s="7"/>
      <c r="R169" s="7"/>
      <c r="S169" s="7"/>
    </row>
    <row r="170" spans="1:19" ht="13.2" x14ac:dyDescent="0.2">
      <c r="A170" s="603" t="s">
        <v>503</v>
      </c>
      <c r="B170" s="604"/>
      <c r="C170" s="530">
        <v>42.6</v>
      </c>
      <c r="D170" s="530">
        <v>13.2</v>
      </c>
      <c r="E170" s="531">
        <v>151</v>
      </c>
      <c r="F170" s="531">
        <v>20</v>
      </c>
      <c r="G170" s="532">
        <v>364.9</v>
      </c>
      <c r="H170" s="532">
        <v>316</v>
      </c>
      <c r="I170" s="533">
        <v>641.4</v>
      </c>
      <c r="J170" s="534">
        <v>149</v>
      </c>
      <c r="L170" s="7"/>
      <c r="M170" s="7"/>
      <c r="N170" s="7"/>
      <c r="O170" s="7"/>
      <c r="P170" s="7"/>
      <c r="Q170" s="7"/>
      <c r="R170" s="7"/>
      <c r="S170" s="7"/>
    </row>
    <row r="171" spans="1:19" ht="13.2" x14ac:dyDescent="0.2">
      <c r="A171" s="603" t="s">
        <v>504</v>
      </c>
      <c r="B171" s="604"/>
      <c r="C171" s="530">
        <v>26.2</v>
      </c>
      <c r="D171" s="530">
        <v>2.8</v>
      </c>
      <c r="E171" s="531">
        <v>162</v>
      </c>
      <c r="F171" s="531">
        <v>2</v>
      </c>
      <c r="G171" s="532">
        <v>264.8</v>
      </c>
      <c r="H171" s="532">
        <v>257.39999999999998</v>
      </c>
      <c r="I171" s="533">
        <v>683.2</v>
      </c>
      <c r="J171" s="534">
        <v>236</v>
      </c>
      <c r="L171" s="7"/>
      <c r="M171" s="7"/>
      <c r="N171" s="7"/>
      <c r="O171" s="7"/>
      <c r="P171" s="7"/>
      <c r="Q171" s="7"/>
      <c r="R171" s="7"/>
      <c r="S171" s="7"/>
    </row>
    <row r="172" spans="1:19" ht="13.2" x14ac:dyDescent="0.2">
      <c r="A172" s="603" t="s">
        <v>505</v>
      </c>
      <c r="B172" s="604"/>
      <c r="C172" s="530">
        <v>55.3</v>
      </c>
      <c r="D172" s="530">
        <v>10.5</v>
      </c>
      <c r="E172" s="531">
        <v>162</v>
      </c>
      <c r="F172" s="531">
        <v>19</v>
      </c>
      <c r="G172" s="532">
        <v>333.7</v>
      </c>
      <c r="H172" s="532">
        <v>294</v>
      </c>
      <c r="I172" s="533">
        <v>237.2</v>
      </c>
      <c r="J172" s="534">
        <v>142</v>
      </c>
      <c r="L172" s="7"/>
      <c r="M172" s="7"/>
      <c r="N172" s="7"/>
      <c r="O172" s="7"/>
      <c r="P172" s="7"/>
      <c r="Q172" s="7"/>
      <c r="R172" s="7"/>
      <c r="S172" s="7"/>
    </row>
    <row r="173" spans="1:19" ht="13.2" x14ac:dyDescent="0.2">
      <c r="A173" s="603" t="s">
        <v>506</v>
      </c>
      <c r="B173" s="604"/>
      <c r="C173" s="530">
        <v>49.6</v>
      </c>
      <c r="D173" s="530">
        <v>7.7</v>
      </c>
      <c r="E173" s="531">
        <v>163</v>
      </c>
      <c r="F173" s="531">
        <v>3</v>
      </c>
      <c r="G173" s="532">
        <v>369.6</v>
      </c>
      <c r="H173" s="532">
        <v>362.3</v>
      </c>
      <c r="I173" s="533">
        <v>431.4</v>
      </c>
      <c r="J173" s="534">
        <v>316</v>
      </c>
      <c r="L173" s="7"/>
      <c r="M173" s="7"/>
      <c r="N173" s="7"/>
      <c r="O173" s="7"/>
      <c r="P173" s="7"/>
      <c r="Q173" s="7"/>
      <c r="R173" s="7"/>
      <c r="S173" s="7"/>
    </row>
    <row r="174" spans="1:19" ht="13.2" x14ac:dyDescent="0.2">
      <c r="A174" s="603" t="s">
        <v>508</v>
      </c>
      <c r="B174" s="604"/>
      <c r="C174" s="530">
        <v>38.799999999999997</v>
      </c>
      <c r="D174" s="530">
        <v>6.1</v>
      </c>
      <c r="E174" s="531">
        <v>170</v>
      </c>
      <c r="F174" s="531">
        <v>2</v>
      </c>
      <c r="G174" s="532">
        <v>421.4</v>
      </c>
      <c r="H174" s="532">
        <v>416.2</v>
      </c>
      <c r="I174" s="533">
        <v>1051.2</v>
      </c>
      <c r="J174" s="534">
        <v>31</v>
      </c>
      <c r="L174" s="7"/>
      <c r="M174" s="7"/>
      <c r="N174" s="7"/>
      <c r="O174" s="7"/>
      <c r="P174" s="7"/>
      <c r="Q174" s="7"/>
      <c r="R174" s="7"/>
      <c r="S174" s="7"/>
    </row>
    <row r="175" spans="1:19" ht="13.5" customHeight="1" x14ac:dyDescent="0.2">
      <c r="A175" s="603" t="s">
        <v>509</v>
      </c>
      <c r="B175" s="604"/>
      <c r="C175" s="530">
        <v>44.8</v>
      </c>
      <c r="D175" s="530">
        <v>12.8</v>
      </c>
      <c r="E175" s="531">
        <v>158</v>
      </c>
      <c r="F175" s="531">
        <v>5</v>
      </c>
      <c r="G175" s="532">
        <v>378.1</v>
      </c>
      <c r="H175" s="532">
        <v>360.2</v>
      </c>
      <c r="I175" s="533">
        <v>1114.8</v>
      </c>
      <c r="J175" s="534">
        <v>47</v>
      </c>
      <c r="L175" s="7"/>
      <c r="M175" s="7"/>
      <c r="N175" s="7"/>
      <c r="O175" s="7"/>
      <c r="P175" s="7"/>
      <c r="Q175" s="7"/>
      <c r="R175" s="7"/>
      <c r="S175" s="7"/>
    </row>
    <row r="176" spans="1:19" ht="13.2" x14ac:dyDescent="0.2">
      <c r="A176" s="603" t="s">
        <v>512</v>
      </c>
      <c r="B176" s="604"/>
      <c r="C176" s="530">
        <v>44.3</v>
      </c>
      <c r="D176" s="530">
        <v>15.9</v>
      </c>
      <c r="E176" s="531">
        <v>178</v>
      </c>
      <c r="F176" s="531">
        <v>2</v>
      </c>
      <c r="G176" s="532">
        <v>502.8</v>
      </c>
      <c r="H176" s="532">
        <v>497.1</v>
      </c>
      <c r="I176" s="533">
        <v>2110.4</v>
      </c>
      <c r="J176" s="534">
        <v>384</v>
      </c>
      <c r="L176" s="7"/>
      <c r="M176" s="7"/>
      <c r="N176" s="7"/>
      <c r="O176" s="7"/>
      <c r="P176" s="7"/>
      <c r="Q176" s="7"/>
      <c r="R176" s="7"/>
      <c r="S176" s="7"/>
    </row>
    <row r="177" spans="1:19" ht="13.5" customHeight="1" x14ac:dyDescent="0.2">
      <c r="A177" s="603" t="s">
        <v>513</v>
      </c>
      <c r="B177" s="604"/>
      <c r="C177" s="530">
        <v>58</v>
      </c>
      <c r="D177" s="530">
        <v>17.100000000000001</v>
      </c>
      <c r="E177" s="531">
        <v>170</v>
      </c>
      <c r="F177" s="531">
        <v>0</v>
      </c>
      <c r="G177" s="532">
        <v>706.9</v>
      </c>
      <c r="H177" s="532">
        <v>706.8</v>
      </c>
      <c r="I177" s="533">
        <v>3086.1</v>
      </c>
      <c r="J177" s="534">
        <v>224</v>
      </c>
      <c r="L177" s="7"/>
      <c r="M177" s="7"/>
      <c r="N177" s="7"/>
      <c r="O177" s="7"/>
      <c r="P177" s="7"/>
      <c r="Q177" s="7"/>
      <c r="R177" s="7"/>
      <c r="S177" s="7"/>
    </row>
    <row r="178" spans="1:19" ht="13.2" x14ac:dyDescent="0.2">
      <c r="A178" s="603" t="s">
        <v>514</v>
      </c>
      <c r="B178" s="604"/>
      <c r="C178" s="530">
        <v>47.1</v>
      </c>
      <c r="D178" s="530">
        <v>11.2</v>
      </c>
      <c r="E178" s="531">
        <v>168</v>
      </c>
      <c r="F178" s="531">
        <v>0</v>
      </c>
      <c r="G178" s="532">
        <v>569.6</v>
      </c>
      <c r="H178" s="532">
        <v>569.6</v>
      </c>
      <c r="I178" s="533">
        <v>2252</v>
      </c>
      <c r="J178" s="534">
        <v>109</v>
      </c>
      <c r="L178" s="7"/>
      <c r="M178" s="7"/>
      <c r="N178" s="7"/>
      <c r="O178" s="7"/>
      <c r="P178" s="7"/>
      <c r="Q178" s="7"/>
      <c r="R178" s="7"/>
      <c r="S178" s="7"/>
    </row>
    <row r="179" spans="1:19" ht="13.2" x14ac:dyDescent="0.2">
      <c r="A179" s="603" t="s">
        <v>515</v>
      </c>
      <c r="B179" s="604"/>
      <c r="C179" s="530">
        <v>40.299999999999997</v>
      </c>
      <c r="D179" s="530">
        <v>8.4</v>
      </c>
      <c r="E179" s="531">
        <v>166</v>
      </c>
      <c r="F179" s="531">
        <v>3</v>
      </c>
      <c r="G179" s="532">
        <v>511</v>
      </c>
      <c r="H179" s="532">
        <v>499.5</v>
      </c>
      <c r="I179" s="533">
        <v>1645.3</v>
      </c>
      <c r="J179" s="534">
        <v>132</v>
      </c>
      <c r="L179" s="7"/>
      <c r="M179" s="7"/>
      <c r="N179" s="7"/>
      <c r="O179" s="7"/>
      <c r="P179" s="7"/>
      <c r="Q179" s="7"/>
      <c r="R179" s="7"/>
      <c r="S179" s="7"/>
    </row>
    <row r="180" spans="1:19" ht="13.2" x14ac:dyDescent="0.2">
      <c r="A180" s="603" t="s">
        <v>516</v>
      </c>
      <c r="B180" s="604"/>
      <c r="C180" s="530">
        <v>46.9</v>
      </c>
      <c r="D180" s="530">
        <v>13.9</v>
      </c>
      <c r="E180" s="531">
        <v>168</v>
      </c>
      <c r="F180" s="531">
        <v>25</v>
      </c>
      <c r="G180" s="532">
        <v>428.2</v>
      </c>
      <c r="H180" s="532">
        <v>360.3</v>
      </c>
      <c r="I180" s="533">
        <v>926.7</v>
      </c>
      <c r="J180" s="534">
        <v>247</v>
      </c>
      <c r="L180" s="7"/>
      <c r="M180" s="7"/>
      <c r="N180" s="7"/>
      <c r="O180" s="7"/>
      <c r="P180" s="7"/>
      <c r="Q180" s="7"/>
      <c r="R180" s="7"/>
      <c r="S180" s="7"/>
    </row>
    <row r="181" spans="1:19" ht="13.2" x14ac:dyDescent="0.2">
      <c r="A181" s="603" t="s">
        <v>518</v>
      </c>
      <c r="B181" s="604"/>
      <c r="C181" s="530">
        <v>38.5</v>
      </c>
      <c r="D181" s="530">
        <v>6.2</v>
      </c>
      <c r="E181" s="531">
        <v>176</v>
      </c>
      <c r="F181" s="531">
        <v>14</v>
      </c>
      <c r="G181" s="532">
        <v>320.10000000000002</v>
      </c>
      <c r="H181" s="532">
        <v>278.10000000000002</v>
      </c>
      <c r="I181" s="533">
        <v>354.5</v>
      </c>
      <c r="J181" s="534">
        <v>50</v>
      </c>
      <c r="L181" s="7"/>
      <c r="M181" s="7"/>
      <c r="N181" s="7"/>
      <c r="O181" s="7"/>
      <c r="P181" s="7"/>
      <c r="Q181" s="7"/>
      <c r="R181" s="7"/>
      <c r="S181" s="7"/>
    </row>
    <row r="182" spans="1:19" ht="13.2" x14ac:dyDescent="0.2">
      <c r="A182" s="603" t="s">
        <v>520</v>
      </c>
      <c r="B182" s="604"/>
      <c r="C182" s="530">
        <v>36.9</v>
      </c>
      <c r="D182" s="530">
        <v>6.8</v>
      </c>
      <c r="E182" s="531">
        <v>173</v>
      </c>
      <c r="F182" s="531">
        <v>4</v>
      </c>
      <c r="G182" s="532">
        <v>372.6</v>
      </c>
      <c r="H182" s="532">
        <v>364.4</v>
      </c>
      <c r="I182" s="533">
        <v>288.8</v>
      </c>
      <c r="J182" s="534">
        <v>106</v>
      </c>
      <c r="L182" s="7"/>
      <c r="M182" s="7"/>
      <c r="N182" s="7"/>
      <c r="O182" s="7"/>
      <c r="P182" s="7"/>
      <c r="Q182" s="7"/>
      <c r="R182" s="7"/>
      <c r="S182" s="7"/>
    </row>
    <row r="183" spans="1:19" s="5" customFormat="1" ht="13.2" x14ac:dyDescent="0.2">
      <c r="A183" s="603" t="s">
        <v>522</v>
      </c>
      <c r="B183" s="604"/>
      <c r="C183" s="530">
        <v>35.6</v>
      </c>
      <c r="D183" s="530">
        <v>9.1999999999999993</v>
      </c>
      <c r="E183" s="531">
        <v>176</v>
      </c>
      <c r="F183" s="531">
        <v>5</v>
      </c>
      <c r="G183" s="532">
        <v>339.2</v>
      </c>
      <c r="H183" s="532">
        <v>328</v>
      </c>
      <c r="I183" s="533">
        <v>720.2</v>
      </c>
      <c r="J183" s="534">
        <v>197</v>
      </c>
      <c r="L183" s="7"/>
      <c r="M183" s="7"/>
      <c r="N183" s="7"/>
      <c r="O183" s="7"/>
      <c r="P183" s="7"/>
      <c r="Q183" s="7"/>
      <c r="R183" s="7"/>
      <c r="S183" s="7"/>
    </row>
    <row r="184" spans="1:19" ht="13.2" x14ac:dyDescent="0.2">
      <c r="A184" s="603" t="s">
        <v>523</v>
      </c>
      <c r="B184" s="604"/>
      <c r="C184" s="530">
        <v>50.3</v>
      </c>
      <c r="D184" s="530">
        <v>16.8</v>
      </c>
      <c r="E184" s="531">
        <v>163</v>
      </c>
      <c r="F184" s="531">
        <v>10</v>
      </c>
      <c r="G184" s="532">
        <v>383.8</v>
      </c>
      <c r="H184" s="532">
        <v>359.9</v>
      </c>
      <c r="I184" s="533">
        <v>1504.6</v>
      </c>
      <c r="J184" s="534">
        <v>354</v>
      </c>
      <c r="L184" s="7"/>
      <c r="M184" s="7"/>
      <c r="N184" s="7"/>
      <c r="O184" s="7"/>
      <c r="P184" s="7"/>
      <c r="Q184" s="7"/>
      <c r="R184" s="7"/>
      <c r="S184" s="7"/>
    </row>
    <row r="185" spans="1:19" ht="13.2" x14ac:dyDescent="0.2">
      <c r="A185" s="603" t="s">
        <v>524</v>
      </c>
      <c r="B185" s="604"/>
      <c r="C185" s="530">
        <v>46.8</v>
      </c>
      <c r="D185" s="530">
        <v>13.7</v>
      </c>
      <c r="E185" s="531">
        <v>164</v>
      </c>
      <c r="F185" s="531">
        <v>9</v>
      </c>
      <c r="G185" s="532">
        <v>349.9</v>
      </c>
      <c r="H185" s="532">
        <v>326.5</v>
      </c>
      <c r="I185" s="533">
        <v>1122.4000000000001</v>
      </c>
      <c r="J185" s="534">
        <v>2078</v>
      </c>
      <c r="L185" s="7"/>
      <c r="M185" s="7"/>
      <c r="N185" s="7"/>
      <c r="O185" s="7"/>
      <c r="P185" s="7"/>
      <c r="Q185" s="7"/>
      <c r="R185" s="7"/>
      <c r="S185" s="7"/>
    </row>
    <row r="186" spans="1:19" ht="13.2" x14ac:dyDescent="0.2">
      <c r="A186" s="603" t="s">
        <v>525</v>
      </c>
      <c r="B186" s="604"/>
      <c r="C186" s="530">
        <v>46.9</v>
      </c>
      <c r="D186" s="530">
        <v>18.100000000000001</v>
      </c>
      <c r="E186" s="531">
        <v>163</v>
      </c>
      <c r="F186" s="531">
        <v>11</v>
      </c>
      <c r="G186" s="532">
        <v>446.9</v>
      </c>
      <c r="H186" s="532">
        <v>417.7</v>
      </c>
      <c r="I186" s="533">
        <v>1868.7</v>
      </c>
      <c r="J186" s="534">
        <v>1046</v>
      </c>
      <c r="L186" s="7"/>
      <c r="M186" s="7"/>
      <c r="N186" s="7"/>
      <c r="O186" s="7"/>
      <c r="P186" s="7"/>
      <c r="Q186" s="7"/>
      <c r="R186" s="7"/>
      <c r="S186" s="7"/>
    </row>
    <row r="187" spans="1:19" ht="13.2" x14ac:dyDescent="0.2">
      <c r="A187" s="603" t="s">
        <v>526</v>
      </c>
      <c r="B187" s="604"/>
      <c r="C187" s="530">
        <v>48.2</v>
      </c>
      <c r="D187" s="530">
        <v>17.5</v>
      </c>
      <c r="E187" s="531">
        <v>167</v>
      </c>
      <c r="F187" s="531">
        <v>9</v>
      </c>
      <c r="G187" s="532">
        <v>342.3</v>
      </c>
      <c r="H187" s="532">
        <v>306.2</v>
      </c>
      <c r="I187" s="533">
        <v>729.8</v>
      </c>
      <c r="J187" s="534">
        <v>106</v>
      </c>
      <c r="L187" s="7"/>
      <c r="M187" s="7"/>
      <c r="N187" s="7"/>
      <c r="O187" s="7"/>
      <c r="P187" s="7"/>
      <c r="Q187" s="7"/>
      <c r="R187" s="7"/>
      <c r="S187" s="7"/>
    </row>
    <row r="188" spans="1:19" ht="13.2" x14ac:dyDescent="0.2">
      <c r="A188" s="603" t="s">
        <v>528</v>
      </c>
      <c r="B188" s="604"/>
      <c r="C188" s="530">
        <v>45.2</v>
      </c>
      <c r="D188" s="530">
        <v>16.899999999999999</v>
      </c>
      <c r="E188" s="531">
        <v>152</v>
      </c>
      <c r="F188" s="531">
        <v>12</v>
      </c>
      <c r="G188" s="532">
        <v>305.89999999999998</v>
      </c>
      <c r="H188" s="532">
        <v>276.8</v>
      </c>
      <c r="I188" s="533">
        <v>1225.8</v>
      </c>
      <c r="J188" s="534">
        <v>238</v>
      </c>
      <c r="L188" s="7"/>
      <c r="M188" s="7"/>
      <c r="N188" s="7"/>
      <c r="O188" s="7"/>
      <c r="P188" s="7"/>
      <c r="Q188" s="7"/>
      <c r="R188" s="7"/>
      <c r="S188" s="7"/>
    </row>
    <row r="189" spans="1:19" ht="13.2" x14ac:dyDescent="0.2">
      <c r="A189" s="603" t="s">
        <v>529</v>
      </c>
      <c r="B189" s="604"/>
      <c r="C189" s="530">
        <v>45.3</v>
      </c>
      <c r="D189" s="530">
        <v>14.5</v>
      </c>
      <c r="E189" s="531">
        <v>160</v>
      </c>
      <c r="F189" s="531">
        <v>13</v>
      </c>
      <c r="G189" s="532">
        <v>400.7</v>
      </c>
      <c r="H189" s="532">
        <v>364.2</v>
      </c>
      <c r="I189" s="533">
        <v>1315.5</v>
      </c>
      <c r="J189" s="534">
        <v>2258</v>
      </c>
      <c r="L189" s="7"/>
      <c r="M189" s="7"/>
      <c r="N189" s="7"/>
      <c r="O189" s="7"/>
      <c r="P189" s="7"/>
      <c r="Q189" s="7"/>
      <c r="R189" s="7"/>
      <c r="S189" s="7"/>
    </row>
    <row r="190" spans="1:19" ht="13.2" x14ac:dyDescent="0.2">
      <c r="A190" s="603" t="s">
        <v>530</v>
      </c>
      <c r="B190" s="604"/>
      <c r="C190" s="530">
        <v>47.9</v>
      </c>
      <c r="D190" s="530">
        <v>16.5</v>
      </c>
      <c r="E190" s="531">
        <v>160</v>
      </c>
      <c r="F190" s="531">
        <v>13</v>
      </c>
      <c r="G190" s="532">
        <v>389.2</v>
      </c>
      <c r="H190" s="532">
        <v>358.2</v>
      </c>
      <c r="I190" s="533">
        <v>1189.8</v>
      </c>
      <c r="J190" s="534">
        <v>1351</v>
      </c>
      <c r="L190" s="7"/>
      <c r="M190" s="7"/>
      <c r="N190" s="7"/>
      <c r="O190" s="7"/>
      <c r="P190" s="7"/>
      <c r="Q190" s="7"/>
      <c r="R190" s="7"/>
      <c r="S190" s="7"/>
    </row>
    <row r="191" spans="1:19" ht="13.2" x14ac:dyDescent="0.2">
      <c r="A191" s="603" t="s">
        <v>531</v>
      </c>
      <c r="B191" s="604"/>
      <c r="C191" s="530">
        <v>42.5</v>
      </c>
      <c r="D191" s="530">
        <v>12.8</v>
      </c>
      <c r="E191" s="531">
        <v>164</v>
      </c>
      <c r="F191" s="531">
        <v>8</v>
      </c>
      <c r="G191" s="532">
        <v>365.8</v>
      </c>
      <c r="H191" s="532">
        <v>344.5</v>
      </c>
      <c r="I191" s="533">
        <v>1173.2</v>
      </c>
      <c r="J191" s="534">
        <v>1020</v>
      </c>
      <c r="L191" s="7"/>
      <c r="M191" s="7"/>
      <c r="N191" s="7"/>
      <c r="O191" s="7"/>
      <c r="P191" s="7"/>
      <c r="Q191" s="7"/>
      <c r="R191" s="7"/>
      <c r="S191" s="7"/>
    </row>
    <row r="192" spans="1:19" ht="13.2" x14ac:dyDescent="0.2">
      <c r="A192" s="603" t="s">
        <v>532</v>
      </c>
      <c r="B192" s="604"/>
      <c r="C192" s="530">
        <v>44.7</v>
      </c>
      <c r="D192" s="530">
        <v>16.3</v>
      </c>
      <c r="E192" s="531">
        <v>162</v>
      </c>
      <c r="F192" s="531">
        <v>13</v>
      </c>
      <c r="G192" s="532">
        <v>392.9</v>
      </c>
      <c r="H192" s="532">
        <v>356.3</v>
      </c>
      <c r="I192" s="533">
        <v>1368</v>
      </c>
      <c r="J192" s="534">
        <v>1716</v>
      </c>
      <c r="L192" s="7"/>
      <c r="M192" s="7"/>
      <c r="N192" s="7"/>
      <c r="O192" s="7"/>
      <c r="P192" s="7"/>
      <c r="Q192" s="7"/>
      <c r="R192" s="7"/>
      <c r="S192" s="7"/>
    </row>
    <row r="193" spans="1:19" ht="13.5" customHeight="1" x14ac:dyDescent="0.2">
      <c r="A193" s="603" t="s">
        <v>533</v>
      </c>
      <c r="B193" s="604"/>
      <c r="C193" s="530">
        <v>44.8</v>
      </c>
      <c r="D193" s="530">
        <v>16.399999999999999</v>
      </c>
      <c r="E193" s="531">
        <v>168</v>
      </c>
      <c r="F193" s="531">
        <v>12</v>
      </c>
      <c r="G193" s="532">
        <v>415.6</v>
      </c>
      <c r="H193" s="532">
        <v>387.1</v>
      </c>
      <c r="I193" s="533">
        <v>1283.5</v>
      </c>
      <c r="J193" s="534">
        <v>2151</v>
      </c>
      <c r="L193" s="7"/>
      <c r="M193" s="7"/>
      <c r="N193" s="7"/>
      <c r="O193" s="7"/>
      <c r="P193" s="7"/>
      <c r="Q193" s="7"/>
      <c r="R193" s="7"/>
      <c r="S193" s="7"/>
    </row>
    <row r="194" spans="1:19" ht="13.2" x14ac:dyDescent="0.2">
      <c r="A194" s="603" t="s">
        <v>535</v>
      </c>
      <c r="B194" s="604"/>
      <c r="C194" s="530">
        <v>46.5</v>
      </c>
      <c r="D194" s="530">
        <v>16.2</v>
      </c>
      <c r="E194" s="531">
        <v>162</v>
      </c>
      <c r="F194" s="531">
        <v>20</v>
      </c>
      <c r="G194" s="532">
        <v>372</v>
      </c>
      <c r="H194" s="532">
        <v>305.7</v>
      </c>
      <c r="I194" s="533">
        <v>900.7</v>
      </c>
      <c r="J194" s="534">
        <v>907</v>
      </c>
      <c r="L194" s="7"/>
      <c r="M194" s="7"/>
      <c r="N194" s="7"/>
      <c r="O194" s="7"/>
      <c r="P194" s="7"/>
      <c r="Q194" s="7"/>
      <c r="R194" s="7"/>
      <c r="S194" s="7"/>
    </row>
    <row r="195" spans="1:19" ht="13.2" x14ac:dyDescent="0.2">
      <c r="A195" s="603" t="s">
        <v>536</v>
      </c>
      <c r="B195" s="604"/>
      <c r="C195" s="530">
        <v>48</v>
      </c>
      <c r="D195" s="530">
        <v>15.9</v>
      </c>
      <c r="E195" s="531">
        <v>154</v>
      </c>
      <c r="F195" s="531">
        <v>7</v>
      </c>
      <c r="G195" s="532">
        <v>342.2</v>
      </c>
      <c r="H195" s="532">
        <v>320.5</v>
      </c>
      <c r="I195" s="533">
        <v>1211.9000000000001</v>
      </c>
      <c r="J195" s="534">
        <v>138</v>
      </c>
      <c r="L195" s="7"/>
      <c r="M195" s="7"/>
      <c r="N195" s="7"/>
      <c r="O195" s="7"/>
      <c r="P195" s="7"/>
      <c r="Q195" s="7"/>
      <c r="R195" s="7"/>
      <c r="S195" s="7"/>
    </row>
    <row r="196" spans="1:19" ht="13.2" x14ac:dyDescent="0.2">
      <c r="A196" s="603" t="s">
        <v>537</v>
      </c>
      <c r="B196" s="604"/>
      <c r="C196" s="530">
        <v>39.5</v>
      </c>
      <c r="D196" s="530">
        <v>11.9</v>
      </c>
      <c r="E196" s="531">
        <v>166</v>
      </c>
      <c r="F196" s="531">
        <v>13</v>
      </c>
      <c r="G196" s="532">
        <v>321.7</v>
      </c>
      <c r="H196" s="532">
        <v>293.8</v>
      </c>
      <c r="I196" s="533">
        <v>677.5</v>
      </c>
      <c r="J196" s="534">
        <v>4431</v>
      </c>
      <c r="L196" s="7"/>
      <c r="M196" s="7"/>
      <c r="N196" s="7"/>
      <c r="O196" s="7"/>
      <c r="P196" s="7"/>
      <c r="Q196" s="7"/>
      <c r="R196" s="7"/>
      <c r="S196" s="7"/>
    </row>
    <row r="197" spans="1:19" ht="13.2" x14ac:dyDescent="0.2">
      <c r="A197" s="603" t="s">
        <v>538</v>
      </c>
      <c r="B197" s="604"/>
      <c r="C197" s="530">
        <v>40</v>
      </c>
      <c r="D197" s="530">
        <v>12.5</v>
      </c>
      <c r="E197" s="531">
        <v>177</v>
      </c>
      <c r="F197" s="531">
        <v>7</v>
      </c>
      <c r="G197" s="532">
        <v>370</v>
      </c>
      <c r="H197" s="532">
        <v>355.3</v>
      </c>
      <c r="I197" s="533">
        <v>930.8</v>
      </c>
      <c r="J197" s="534">
        <v>182</v>
      </c>
      <c r="L197" s="7"/>
      <c r="M197" s="7"/>
      <c r="N197" s="7"/>
      <c r="O197" s="7"/>
      <c r="P197" s="7"/>
      <c r="Q197" s="7"/>
      <c r="R197" s="7"/>
      <c r="S197" s="7"/>
    </row>
    <row r="198" spans="1:19" ht="13.2" x14ac:dyDescent="0.2">
      <c r="A198" s="603" t="s">
        <v>539</v>
      </c>
      <c r="B198" s="604"/>
      <c r="C198" s="530">
        <v>38.6</v>
      </c>
      <c r="D198" s="530">
        <v>9.1999999999999993</v>
      </c>
      <c r="E198" s="531">
        <v>164</v>
      </c>
      <c r="F198" s="531">
        <v>14</v>
      </c>
      <c r="G198" s="532">
        <v>412.8</v>
      </c>
      <c r="H198" s="532">
        <v>378.9</v>
      </c>
      <c r="I198" s="533">
        <v>1769.8</v>
      </c>
      <c r="J198" s="534">
        <v>459</v>
      </c>
      <c r="L198" s="7"/>
      <c r="M198" s="7"/>
      <c r="N198" s="7"/>
      <c r="O198" s="7"/>
      <c r="P198" s="7"/>
      <c r="Q198" s="7"/>
      <c r="R198" s="7"/>
      <c r="S198" s="7"/>
    </row>
    <row r="199" spans="1:19" ht="13.5" customHeight="1" x14ac:dyDescent="0.2">
      <c r="A199" s="601" t="s">
        <v>540</v>
      </c>
      <c r="B199" s="602"/>
      <c r="C199" s="530">
        <v>40.299999999999997</v>
      </c>
      <c r="D199" s="530">
        <v>14.8</v>
      </c>
      <c r="E199" s="531">
        <v>162</v>
      </c>
      <c r="F199" s="531">
        <v>21</v>
      </c>
      <c r="G199" s="532">
        <v>372.3</v>
      </c>
      <c r="H199" s="532">
        <v>325.2</v>
      </c>
      <c r="I199" s="533">
        <v>1227.3</v>
      </c>
      <c r="J199" s="534">
        <v>577</v>
      </c>
      <c r="L199" s="7"/>
      <c r="M199" s="7"/>
      <c r="N199" s="7"/>
      <c r="O199" s="7"/>
      <c r="P199" s="7"/>
      <c r="Q199" s="7"/>
      <c r="R199" s="7"/>
      <c r="S199" s="7"/>
    </row>
    <row r="200" spans="1:19" ht="13.5" customHeight="1" x14ac:dyDescent="0.2">
      <c r="A200" s="603" t="s">
        <v>541</v>
      </c>
      <c r="B200" s="604"/>
      <c r="C200" s="530">
        <v>44.7</v>
      </c>
      <c r="D200" s="530">
        <v>14.9</v>
      </c>
      <c r="E200" s="531">
        <v>164</v>
      </c>
      <c r="F200" s="531">
        <v>14</v>
      </c>
      <c r="G200" s="532">
        <v>479.2</v>
      </c>
      <c r="H200" s="532">
        <v>445.3</v>
      </c>
      <c r="I200" s="533">
        <v>2067.1</v>
      </c>
      <c r="J200" s="534">
        <v>1840</v>
      </c>
      <c r="L200" s="7"/>
      <c r="M200" s="7"/>
      <c r="N200" s="7"/>
      <c r="O200" s="7"/>
      <c r="P200" s="7"/>
      <c r="Q200" s="7"/>
      <c r="R200" s="7"/>
      <c r="S200" s="7"/>
    </row>
    <row r="201" spans="1:19" ht="13.2" x14ac:dyDescent="0.2">
      <c r="A201" s="603" t="s">
        <v>542</v>
      </c>
      <c r="B201" s="604"/>
      <c r="C201" s="530">
        <v>37.1</v>
      </c>
      <c r="D201" s="530">
        <v>12.8</v>
      </c>
      <c r="E201" s="531">
        <v>166</v>
      </c>
      <c r="F201" s="531">
        <v>29</v>
      </c>
      <c r="G201" s="532">
        <v>437.4</v>
      </c>
      <c r="H201" s="532">
        <v>361.9</v>
      </c>
      <c r="I201" s="533">
        <v>1673.5</v>
      </c>
      <c r="J201" s="534">
        <v>566</v>
      </c>
      <c r="L201" s="7"/>
      <c r="M201" s="7"/>
      <c r="N201" s="7"/>
      <c r="O201" s="7"/>
      <c r="P201" s="7"/>
      <c r="Q201" s="7"/>
      <c r="R201" s="7"/>
      <c r="S201" s="7"/>
    </row>
    <row r="202" spans="1:19" ht="13.2" x14ac:dyDescent="0.2">
      <c r="A202" s="603" t="s">
        <v>543</v>
      </c>
      <c r="B202" s="604"/>
      <c r="C202" s="530">
        <v>47.6</v>
      </c>
      <c r="D202" s="530">
        <v>10.7</v>
      </c>
      <c r="E202" s="531">
        <v>151</v>
      </c>
      <c r="F202" s="531">
        <v>1</v>
      </c>
      <c r="G202" s="532">
        <v>523.1</v>
      </c>
      <c r="H202" s="532">
        <v>521.20000000000005</v>
      </c>
      <c r="I202" s="533">
        <v>363.4</v>
      </c>
      <c r="J202" s="534">
        <v>238</v>
      </c>
      <c r="L202" s="7"/>
      <c r="M202" s="7"/>
      <c r="N202" s="7"/>
      <c r="O202" s="7"/>
      <c r="P202" s="7"/>
      <c r="Q202" s="7"/>
      <c r="R202" s="7"/>
      <c r="S202" s="7"/>
    </row>
    <row r="203" spans="1:19" ht="13.2" x14ac:dyDescent="0.2">
      <c r="A203" s="603" t="s">
        <v>544</v>
      </c>
      <c r="B203" s="604"/>
      <c r="C203" s="530">
        <v>42.5</v>
      </c>
      <c r="D203" s="530">
        <v>10.9</v>
      </c>
      <c r="E203" s="531">
        <v>166</v>
      </c>
      <c r="F203" s="531">
        <v>18</v>
      </c>
      <c r="G203" s="532">
        <v>378.2</v>
      </c>
      <c r="H203" s="532">
        <v>339.7</v>
      </c>
      <c r="I203" s="533">
        <v>1089.2</v>
      </c>
      <c r="J203" s="534">
        <v>2783</v>
      </c>
      <c r="L203" s="7"/>
      <c r="M203" s="7"/>
      <c r="N203" s="7"/>
      <c r="O203" s="7"/>
      <c r="P203" s="7"/>
      <c r="Q203" s="7"/>
      <c r="R203" s="7"/>
      <c r="S203" s="7"/>
    </row>
    <row r="204" spans="1:19" ht="13.2" x14ac:dyDescent="0.2">
      <c r="A204" s="603" t="s">
        <v>545</v>
      </c>
      <c r="B204" s="604"/>
      <c r="C204" s="530">
        <v>41.3</v>
      </c>
      <c r="D204" s="530">
        <v>8.1</v>
      </c>
      <c r="E204" s="531">
        <v>165</v>
      </c>
      <c r="F204" s="531">
        <v>8</v>
      </c>
      <c r="G204" s="532">
        <v>309.39999999999998</v>
      </c>
      <c r="H204" s="532">
        <v>286</v>
      </c>
      <c r="I204" s="533">
        <v>630.9</v>
      </c>
      <c r="J204" s="534">
        <v>2442</v>
      </c>
      <c r="L204" s="7"/>
      <c r="M204" s="7"/>
      <c r="N204" s="7"/>
      <c r="O204" s="7"/>
      <c r="P204" s="7"/>
      <c r="Q204" s="7"/>
      <c r="R204" s="7"/>
      <c r="S204" s="7"/>
    </row>
    <row r="205" spans="1:19" ht="13.2" x14ac:dyDescent="0.2">
      <c r="A205" s="603" t="s">
        <v>546</v>
      </c>
      <c r="B205" s="604"/>
      <c r="C205" s="530">
        <v>42.5</v>
      </c>
      <c r="D205" s="530">
        <v>6</v>
      </c>
      <c r="E205" s="531">
        <v>169</v>
      </c>
      <c r="F205" s="531">
        <v>10</v>
      </c>
      <c r="G205" s="532">
        <v>342.5</v>
      </c>
      <c r="H205" s="532">
        <v>329.2</v>
      </c>
      <c r="I205" s="533">
        <v>511.7</v>
      </c>
      <c r="J205" s="534">
        <v>67</v>
      </c>
      <c r="L205" s="7"/>
      <c r="M205" s="7"/>
      <c r="N205" s="7"/>
      <c r="O205" s="7"/>
      <c r="P205" s="7"/>
      <c r="Q205" s="7"/>
      <c r="R205" s="7"/>
      <c r="S205" s="7"/>
    </row>
    <row r="206" spans="1:19" ht="13.2" x14ac:dyDescent="0.2">
      <c r="A206" s="601" t="s">
        <v>716</v>
      </c>
      <c r="B206" s="602"/>
      <c r="C206" s="530">
        <v>42.8</v>
      </c>
      <c r="D206" s="530">
        <v>5.9</v>
      </c>
      <c r="E206" s="531">
        <v>156</v>
      </c>
      <c r="F206" s="531">
        <v>1</v>
      </c>
      <c r="G206" s="532">
        <v>231.6</v>
      </c>
      <c r="H206" s="532">
        <v>220.5</v>
      </c>
      <c r="I206" s="533">
        <v>251.1</v>
      </c>
      <c r="J206" s="534">
        <v>107</v>
      </c>
      <c r="L206" s="7"/>
      <c r="M206" s="7"/>
      <c r="N206" s="7"/>
      <c r="O206" s="7"/>
      <c r="P206" s="7"/>
      <c r="Q206" s="7"/>
      <c r="R206" s="7"/>
      <c r="S206" s="7"/>
    </row>
    <row r="207" spans="1:19" ht="13.2" x14ac:dyDescent="0.2">
      <c r="A207" s="603" t="s">
        <v>548</v>
      </c>
      <c r="B207" s="604"/>
      <c r="C207" s="530">
        <v>29.6</v>
      </c>
      <c r="D207" s="530">
        <v>7.4</v>
      </c>
      <c r="E207" s="531">
        <v>170</v>
      </c>
      <c r="F207" s="531">
        <v>2</v>
      </c>
      <c r="G207" s="532">
        <v>326.10000000000002</v>
      </c>
      <c r="H207" s="532">
        <v>323.5</v>
      </c>
      <c r="I207" s="533">
        <v>22.3</v>
      </c>
      <c r="J207" s="534">
        <v>191</v>
      </c>
      <c r="L207" s="7"/>
      <c r="M207" s="7"/>
      <c r="N207" s="7"/>
      <c r="O207" s="7"/>
      <c r="P207" s="7"/>
      <c r="Q207" s="7"/>
      <c r="R207" s="7"/>
      <c r="S207" s="7"/>
    </row>
    <row r="208" spans="1:19" ht="13.2" x14ac:dyDescent="0.2">
      <c r="A208" s="603" t="s">
        <v>550</v>
      </c>
      <c r="B208" s="604"/>
      <c r="C208" s="530">
        <v>48.2</v>
      </c>
      <c r="D208" s="530">
        <v>17.899999999999999</v>
      </c>
      <c r="E208" s="531">
        <v>172</v>
      </c>
      <c r="F208" s="531">
        <v>26</v>
      </c>
      <c r="G208" s="532">
        <v>293.3</v>
      </c>
      <c r="H208" s="532">
        <v>249.3</v>
      </c>
      <c r="I208" s="533">
        <v>111.4</v>
      </c>
      <c r="J208" s="534">
        <v>135</v>
      </c>
      <c r="L208" s="7"/>
      <c r="M208" s="7"/>
      <c r="N208" s="7"/>
      <c r="O208" s="7"/>
      <c r="P208" s="7"/>
      <c r="Q208" s="7"/>
      <c r="R208" s="7"/>
      <c r="S208" s="7"/>
    </row>
    <row r="209" spans="1:19" ht="13.2" x14ac:dyDescent="0.2">
      <c r="A209" s="603" t="s">
        <v>551</v>
      </c>
      <c r="B209" s="604"/>
      <c r="C209" s="530">
        <v>42</v>
      </c>
      <c r="D209" s="530">
        <v>8.6</v>
      </c>
      <c r="E209" s="531">
        <v>175</v>
      </c>
      <c r="F209" s="531">
        <v>14</v>
      </c>
      <c r="G209" s="532">
        <v>336.3</v>
      </c>
      <c r="H209" s="532">
        <v>310.60000000000002</v>
      </c>
      <c r="I209" s="533">
        <v>337.8</v>
      </c>
      <c r="J209" s="534">
        <v>1532</v>
      </c>
      <c r="L209" s="7"/>
      <c r="M209" s="7"/>
      <c r="N209" s="7"/>
      <c r="O209" s="7"/>
      <c r="P209" s="7"/>
      <c r="Q209" s="7"/>
      <c r="R209" s="7"/>
      <c r="S209" s="7"/>
    </row>
    <row r="210" spans="1:19" ht="13.2" x14ac:dyDescent="0.2">
      <c r="A210" s="603" t="s">
        <v>552</v>
      </c>
      <c r="B210" s="604"/>
      <c r="C210" s="530">
        <v>39.6</v>
      </c>
      <c r="D210" s="530">
        <v>8</v>
      </c>
      <c r="E210" s="531">
        <v>172</v>
      </c>
      <c r="F210" s="531">
        <v>13</v>
      </c>
      <c r="G210" s="532">
        <v>344.4</v>
      </c>
      <c r="H210" s="532">
        <v>313.7</v>
      </c>
      <c r="I210" s="533">
        <v>633.20000000000005</v>
      </c>
      <c r="J210" s="534">
        <v>599</v>
      </c>
      <c r="L210" s="7"/>
      <c r="M210" s="7"/>
      <c r="N210" s="7"/>
      <c r="O210" s="7"/>
      <c r="P210" s="7"/>
      <c r="Q210" s="7"/>
      <c r="R210" s="7"/>
      <c r="S210" s="7"/>
    </row>
    <row r="211" spans="1:19" ht="13.2" x14ac:dyDescent="0.2">
      <c r="A211" s="603" t="s">
        <v>554</v>
      </c>
      <c r="B211" s="604"/>
      <c r="C211" s="530">
        <v>43.2</v>
      </c>
      <c r="D211" s="530">
        <v>12.1</v>
      </c>
      <c r="E211" s="531">
        <v>168</v>
      </c>
      <c r="F211" s="531">
        <v>10</v>
      </c>
      <c r="G211" s="532">
        <v>288.2</v>
      </c>
      <c r="H211" s="532">
        <v>266.5</v>
      </c>
      <c r="I211" s="533">
        <v>249.9</v>
      </c>
      <c r="J211" s="534">
        <v>152</v>
      </c>
      <c r="L211" s="7"/>
      <c r="M211" s="7"/>
      <c r="N211" s="7"/>
      <c r="O211" s="7"/>
      <c r="P211" s="7"/>
      <c r="Q211" s="7"/>
      <c r="R211" s="7"/>
      <c r="S211" s="7"/>
    </row>
    <row r="212" spans="1:19" ht="13.2" x14ac:dyDescent="0.2">
      <c r="A212" s="603" t="s">
        <v>555</v>
      </c>
      <c r="B212" s="604"/>
      <c r="C212" s="530">
        <v>38.799999999999997</v>
      </c>
      <c r="D212" s="530">
        <v>10</v>
      </c>
      <c r="E212" s="531">
        <v>168</v>
      </c>
      <c r="F212" s="531">
        <v>6</v>
      </c>
      <c r="G212" s="532">
        <v>325.10000000000002</v>
      </c>
      <c r="H212" s="532">
        <v>308.10000000000002</v>
      </c>
      <c r="I212" s="533">
        <v>425.9</v>
      </c>
      <c r="J212" s="534">
        <v>444</v>
      </c>
      <c r="L212" s="7"/>
      <c r="M212" s="7"/>
      <c r="N212" s="7"/>
      <c r="O212" s="7"/>
      <c r="P212" s="7"/>
      <c r="Q212" s="7"/>
      <c r="R212" s="7"/>
      <c r="S212" s="7"/>
    </row>
    <row r="213" spans="1:19" ht="13.2" x14ac:dyDescent="0.2">
      <c r="A213" s="603" t="s">
        <v>556</v>
      </c>
      <c r="B213" s="604"/>
      <c r="C213" s="530">
        <v>60.8</v>
      </c>
      <c r="D213" s="530">
        <v>6</v>
      </c>
      <c r="E213" s="531">
        <v>160</v>
      </c>
      <c r="F213" s="531">
        <v>5</v>
      </c>
      <c r="G213" s="532">
        <v>260.3</v>
      </c>
      <c r="H213" s="532">
        <v>247.8</v>
      </c>
      <c r="I213" s="533">
        <v>321.5</v>
      </c>
      <c r="J213" s="534">
        <v>210</v>
      </c>
      <c r="L213" s="7"/>
      <c r="M213" s="7"/>
      <c r="N213" s="7"/>
      <c r="O213" s="7"/>
      <c r="P213" s="7"/>
      <c r="Q213" s="7"/>
      <c r="R213" s="7"/>
      <c r="S213" s="7"/>
    </row>
    <row r="214" spans="1:19" ht="13.2" x14ac:dyDescent="0.2">
      <c r="A214" s="603" t="s">
        <v>557</v>
      </c>
      <c r="B214" s="604"/>
      <c r="C214" s="530">
        <v>42.2</v>
      </c>
      <c r="D214" s="530">
        <v>9.4</v>
      </c>
      <c r="E214" s="531">
        <v>167</v>
      </c>
      <c r="F214" s="531">
        <v>15</v>
      </c>
      <c r="G214" s="532">
        <v>326.2</v>
      </c>
      <c r="H214" s="532">
        <v>296.5</v>
      </c>
      <c r="I214" s="533">
        <v>628.20000000000005</v>
      </c>
      <c r="J214" s="534">
        <v>857</v>
      </c>
      <c r="L214" s="7"/>
      <c r="M214" s="7"/>
      <c r="N214" s="7"/>
      <c r="O214" s="7"/>
      <c r="P214" s="7"/>
      <c r="Q214" s="7"/>
      <c r="R214" s="7"/>
      <c r="S214" s="7"/>
    </row>
    <row r="215" spans="1:19" ht="13.2" x14ac:dyDescent="0.2">
      <c r="A215" s="603" t="s">
        <v>558</v>
      </c>
      <c r="B215" s="604"/>
      <c r="C215" s="530">
        <v>56.8</v>
      </c>
      <c r="D215" s="530">
        <v>11.2</v>
      </c>
      <c r="E215" s="531">
        <v>169</v>
      </c>
      <c r="F215" s="531">
        <v>23</v>
      </c>
      <c r="G215" s="532">
        <v>280.8</v>
      </c>
      <c r="H215" s="532">
        <v>232.2</v>
      </c>
      <c r="I215" s="533">
        <v>356.2</v>
      </c>
      <c r="J215" s="534">
        <v>968</v>
      </c>
      <c r="L215" s="7"/>
      <c r="M215" s="7"/>
      <c r="N215" s="7"/>
      <c r="O215" s="7"/>
      <c r="P215" s="7"/>
      <c r="Q215" s="7"/>
      <c r="R215" s="7"/>
      <c r="S215" s="7"/>
    </row>
    <row r="216" spans="1:19" ht="13.2" x14ac:dyDescent="0.2">
      <c r="A216" s="603" t="s">
        <v>559</v>
      </c>
      <c r="B216" s="604"/>
      <c r="C216" s="530">
        <v>63.1</v>
      </c>
      <c r="D216" s="530">
        <v>9.4</v>
      </c>
      <c r="E216" s="531">
        <v>167</v>
      </c>
      <c r="F216" s="531">
        <v>20</v>
      </c>
      <c r="G216" s="532">
        <v>244.6</v>
      </c>
      <c r="H216" s="532">
        <v>213.7</v>
      </c>
      <c r="I216" s="533">
        <v>66.2</v>
      </c>
      <c r="J216" s="534">
        <v>159</v>
      </c>
      <c r="L216" s="7"/>
      <c r="M216" s="7"/>
      <c r="N216" s="7"/>
      <c r="O216" s="7"/>
      <c r="P216" s="7"/>
      <c r="Q216" s="7"/>
      <c r="R216" s="7"/>
      <c r="S216" s="7"/>
    </row>
    <row r="217" spans="1:19" ht="13.2" x14ac:dyDescent="0.2">
      <c r="A217" s="603" t="s">
        <v>560</v>
      </c>
      <c r="B217" s="604"/>
      <c r="C217" s="530">
        <v>44.2</v>
      </c>
      <c r="D217" s="530">
        <v>11.7</v>
      </c>
      <c r="E217" s="531">
        <v>160</v>
      </c>
      <c r="F217" s="531">
        <v>9</v>
      </c>
      <c r="G217" s="532">
        <v>293.3</v>
      </c>
      <c r="H217" s="532">
        <v>272.60000000000002</v>
      </c>
      <c r="I217" s="533">
        <v>846.4</v>
      </c>
      <c r="J217" s="534">
        <v>43</v>
      </c>
      <c r="L217" s="7"/>
      <c r="M217" s="7"/>
      <c r="N217" s="7"/>
      <c r="O217" s="7"/>
      <c r="P217" s="7"/>
      <c r="Q217" s="7"/>
      <c r="R217" s="7"/>
      <c r="S217" s="7"/>
    </row>
    <row r="218" spans="1:19" ht="13.2" x14ac:dyDescent="0.2">
      <c r="A218" s="603" t="s">
        <v>563</v>
      </c>
      <c r="B218" s="604"/>
      <c r="C218" s="530">
        <v>45</v>
      </c>
      <c r="D218" s="530">
        <v>14.2</v>
      </c>
      <c r="E218" s="531">
        <v>170</v>
      </c>
      <c r="F218" s="531">
        <v>20</v>
      </c>
      <c r="G218" s="532">
        <v>352.9</v>
      </c>
      <c r="H218" s="532">
        <v>293.3</v>
      </c>
      <c r="I218" s="533">
        <v>707.4</v>
      </c>
      <c r="J218" s="534">
        <v>1042</v>
      </c>
      <c r="L218" s="7"/>
      <c r="M218" s="7"/>
      <c r="N218" s="7"/>
      <c r="O218" s="7"/>
      <c r="P218" s="7"/>
      <c r="Q218" s="7"/>
      <c r="R218" s="7"/>
      <c r="S218" s="7"/>
    </row>
    <row r="219" spans="1:19" ht="13.2" x14ac:dyDescent="0.2">
      <c r="A219" s="603" t="s">
        <v>564</v>
      </c>
      <c r="B219" s="604"/>
      <c r="C219" s="530">
        <v>44.7</v>
      </c>
      <c r="D219" s="530">
        <v>14.8</v>
      </c>
      <c r="E219" s="531">
        <v>162</v>
      </c>
      <c r="F219" s="531">
        <v>14</v>
      </c>
      <c r="G219" s="532">
        <v>305.2</v>
      </c>
      <c r="H219" s="532">
        <v>277.10000000000002</v>
      </c>
      <c r="I219" s="533">
        <v>695.8</v>
      </c>
      <c r="J219" s="534">
        <v>184</v>
      </c>
      <c r="L219" s="7"/>
      <c r="M219" s="7"/>
      <c r="N219" s="7"/>
      <c r="O219" s="7"/>
      <c r="P219" s="7"/>
      <c r="Q219" s="7"/>
      <c r="R219" s="7"/>
      <c r="S219" s="7"/>
    </row>
    <row r="220" spans="1:19" ht="13.5" customHeight="1" x14ac:dyDescent="0.2">
      <c r="A220" s="603" t="s">
        <v>569</v>
      </c>
      <c r="B220" s="604"/>
      <c r="C220" s="530">
        <v>42.6</v>
      </c>
      <c r="D220" s="530">
        <v>18</v>
      </c>
      <c r="E220" s="531">
        <v>165</v>
      </c>
      <c r="F220" s="531">
        <v>17</v>
      </c>
      <c r="G220" s="532">
        <v>381.5</v>
      </c>
      <c r="H220" s="532">
        <v>319.5</v>
      </c>
      <c r="I220" s="533">
        <v>1392</v>
      </c>
      <c r="J220" s="534">
        <v>742</v>
      </c>
      <c r="L220" s="7"/>
      <c r="M220" s="7"/>
      <c r="N220" s="7"/>
      <c r="O220" s="7"/>
      <c r="P220" s="7"/>
      <c r="Q220" s="7"/>
      <c r="R220" s="7"/>
      <c r="S220" s="7"/>
    </row>
    <row r="221" spans="1:19" ht="13.2" x14ac:dyDescent="0.2">
      <c r="A221" s="603" t="s">
        <v>570</v>
      </c>
      <c r="B221" s="604"/>
      <c r="C221" s="530">
        <v>41</v>
      </c>
      <c r="D221" s="530">
        <v>16.7</v>
      </c>
      <c r="E221" s="531">
        <v>157</v>
      </c>
      <c r="F221" s="531">
        <v>16</v>
      </c>
      <c r="G221" s="532">
        <v>401.1</v>
      </c>
      <c r="H221" s="532">
        <v>339.8</v>
      </c>
      <c r="I221" s="533">
        <v>1421.5</v>
      </c>
      <c r="J221" s="534">
        <v>850</v>
      </c>
      <c r="L221" s="7"/>
      <c r="M221" s="7"/>
      <c r="N221" s="7"/>
      <c r="O221" s="7"/>
      <c r="P221" s="7"/>
      <c r="Q221" s="7"/>
      <c r="R221" s="7"/>
      <c r="S221" s="7"/>
    </row>
    <row r="222" spans="1:19" ht="13.2" x14ac:dyDescent="0.2">
      <c r="A222" s="603" t="s">
        <v>572</v>
      </c>
      <c r="B222" s="604"/>
      <c r="C222" s="530">
        <v>40.9</v>
      </c>
      <c r="D222" s="530">
        <v>9.1</v>
      </c>
      <c r="E222" s="531">
        <v>162</v>
      </c>
      <c r="F222" s="531">
        <v>19</v>
      </c>
      <c r="G222" s="532">
        <v>295.5</v>
      </c>
      <c r="H222" s="532">
        <v>250.1</v>
      </c>
      <c r="I222" s="533">
        <v>562.29999999999995</v>
      </c>
      <c r="J222" s="534">
        <v>1867</v>
      </c>
      <c r="L222" s="7"/>
      <c r="M222" s="7"/>
      <c r="N222" s="7"/>
      <c r="O222" s="7"/>
      <c r="P222" s="7"/>
      <c r="Q222" s="7"/>
      <c r="R222" s="7"/>
      <c r="S222" s="7"/>
    </row>
    <row r="223" spans="1:19" ht="13.2" x14ac:dyDescent="0.2">
      <c r="A223" s="603" t="s">
        <v>573</v>
      </c>
      <c r="B223" s="604"/>
      <c r="C223" s="530">
        <v>43.4</v>
      </c>
      <c r="D223" s="530">
        <v>9.5</v>
      </c>
      <c r="E223" s="531">
        <v>173</v>
      </c>
      <c r="F223" s="531">
        <v>7</v>
      </c>
      <c r="G223" s="532">
        <v>260.10000000000002</v>
      </c>
      <c r="H223" s="532">
        <v>249.6</v>
      </c>
      <c r="I223" s="533">
        <v>242.8</v>
      </c>
      <c r="J223" s="534">
        <v>35</v>
      </c>
      <c r="L223" s="7"/>
      <c r="M223" s="7"/>
      <c r="N223" s="7"/>
      <c r="O223" s="7"/>
      <c r="P223" s="7"/>
      <c r="Q223" s="7"/>
      <c r="R223" s="7"/>
      <c r="S223" s="7"/>
    </row>
    <row r="224" spans="1:19" ht="13.2" x14ac:dyDescent="0.2">
      <c r="A224" s="603" t="s">
        <v>574</v>
      </c>
      <c r="B224" s="604"/>
      <c r="C224" s="530">
        <v>46.1</v>
      </c>
      <c r="D224" s="530">
        <v>10.8</v>
      </c>
      <c r="E224" s="531">
        <v>167</v>
      </c>
      <c r="F224" s="531">
        <v>16</v>
      </c>
      <c r="G224" s="532">
        <v>293.10000000000002</v>
      </c>
      <c r="H224" s="532">
        <v>253.5</v>
      </c>
      <c r="I224" s="533">
        <v>431.5</v>
      </c>
      <c r="J224" s="534">
        <v>380</v>
      </c>
      <c r="L224" s="7"/>
      <c r="M224" s="7"/>
      <c r="N224" s="7"/>
      <c r="O224" s="7"/>
      <c r="P224" s="7"/>
      <c r="Q224" s="7"/>
      <c r="R224" s="7"/>
      <c r="S224" s="7"/>
    </row>
    <row r="225" spans="1:19" ht="13.2" x14ac:dyDescent="0.2">
      <c r="A225" s="603" t="s">
        <v>575</v>
      </c>
      <c r="B225" s="604"/>
      <c r="C225" s="530">
        <v>47</v>
      </c>
      <c r="D225" s="530">
        <v>14.5</v>
      </c>
      <c r="E225" s="531">
        <v>169</v>
      </c>
      <c r="F225" s="531">
        <v>22</v>
      </c>
      <c r="G225" s="532">
        <v>362.3</v>
      </c>
      <c r="H225" s="532">
        <v>307.5</v>
      </c>
      <c r="I225" s="533">
        <v>377.8</v>
      </c>
      <c r="J225" s="534">
        <v>317</v>
      </c>
      <c r="L225" s="7"/>
      <c r="M225" s="7"/>
      <c r="N225" s="7"/>
      <c r="O225" s="7"/>
      <c r="P225" s="7"/>
      <c r="Q225" s="7"/>
      <c r="R225" s="7"/>
      <c r="S225" s="7"/>
    </row>
    <row r="226" spans="1:19" ht="13.2" x14ac:dyDescent="0.2">
      <c r="A226" s="603" t="s">
        <v>576</v>
      </c>
      <c r="B226" s="604"/>
      <c r="C226" s="530">
        <v>43</v>
      </c>
      <c r="D226" s="530">
        <v>12.7</v>
      </c>
      <c r="E226" s="531">
        <v>157</v>
      </c>
      <c r="F226" s="531">
        <v>18</v>
      </c>
      <c r="G226" s="532">
        <v>341.4</v>
      </c>
      <c r="H226" s="532">
        <v>296.39999999999998</v>
      </c>
      <c r="I226" s="533">
        <v>658.2</v>
      </c>
      <c r="J226" s="534">
        <v>891</v>
      </c>
      <c r="L226" s="7"/>
      <c r="M226" s="7"/>
      <c r="N226" s="7"/>
      <c r="O226" s="7"/>
      <c r="P226" s="7"/>
      <c r="Q226" s="7"/>
      <c r="R226" s="7"/>
      <c r="S226" s="7"/>
    </row>
    <row r="227" spans="1:19" ht="13.5" customHeight="1" x14ac:dyDescent="0.2">
      <c r="A227" s="603" t="s">
        <v>577</v>
      </c>
      <c r="B227" s="604"/>
      <c r="C227" s="530">
        <v>44</v>
      </c>
      <c r="D227" s="530">
        <v>11.9</v>
      </c>
      <c r="E227" s="531">
        <v>157</v>
      </c>
      <c r="F227" s="531">
        <v>8</v>
      </c>
      <c r="G227" s="532">
        <v>282</v>
      </c>
      <c r="H227" s="532">
        <v>263.39999999999998</v>
      </c>
      <c r="I227" s="533">
        <v>1001.5</v>
      </c>
      <c r="J227" s="534">
        <v>271</v>
      </c>
      <c r="L227" s="7"/>
      <c r="M227" s="7"/>
      <c r="N227" s="7"/>
      <c r="O227" s="7"/>
      <c r="P227" s="7"/>
      <c r="Q227" s="7"/>
      <c r="R227" s="7"/>
      <c r="S227" s="7"/>
    </row>
    <row r="228" spans="1:19" ht="13.5" customHeight="1" x14ac:dyDescent="0.2">
      <c r="A228" s="603" t="s">
        <v>578</v>
      </c>
      <c r="B228" s="604"/>
      <c r="C228" s="530">
        <v>45.9</v>
      </c>
      <c r="D228" s="530">
        <v>16.3</v>
      </c>
      <c r="E228" s="531">
        <v>153</v>
      </c>
      <c r="F228" s="531">
        <v>22</v>
      </c>
      <c r="G228" s="532">
        <v>394.4</v>
      </c>
      <c r="H228" s="532">
        <v>336.7</v>
      </c>
      <c r="I228" s="533">
        <v>1306.9000000000001</v>
      </c>
      <c r="J228" s="534">
        <v>390</v>
      </c>
      <c r="L228" s="7"/>
      <c r="M228" s="7"/>
      <c r="N228" s="7"/>
      <c r="O228" s="7"/>
      <c r="P228" s="7"/>
      <c r="Q228" s="7"/>
      <c r="R228" s="7"/>
      <c r="S228" s="7"/>
    </row>
    <row r="229" spans="1:19" ht="13.2" x14ac:dyDescent="0.2">
      <c r="A229" s="603" t="s">
        <v>579</v>
      </c>
      <c r="B229" s="604"/>
      <c r="C229" s="530">
        <v>44.2</v>
      </c>
      <c r="D229" s="530">
        <v>12.9</v>
      </c>
      <c r="E229" s="531">
        <v>164</v>
      </c>
      <c r="F229" s="531">
        <v>18</v>
      </c>
      <c r="G229" s="532">
        <v>330.9</v>
      </c>
      <c r="H229" s="532">
        <v>288</v>
      </c>
      <c r="I229" s="533">
        <v>883.1</v>
      </c>
      <c r="J229" s="534">
        <v>1767</v>
      </c>
      <c r="L229" s="7"/>
      <c r="M229" s="7"/>
      <c r="N229" s="7"/>
      <c r="O229" s="7"/>
      <c r="P229" s="7"/>
      <c r="Q229" s="7"/>
      <c r="R229" s="7"/>
      <c r="S229" s="7"/>
    </row>
    <row r="230" spans="1:19" ht="13.2" x14ac:dyDescent="0.2">
      <c r="A230" s="603" t="s">
        <v>580</v>
      </c>
      <c r="B230" s="604"/>
      <c r="C230" s="530">
        <v>43.3</v>
      </c>
      <c r="D230" s="530">
        <v>13.2</v>
      </c>
      <c r="E230" s="531">
        <v>166</v>
      </c>
      <c r="F230" s="531">
        <v>20</v>
      </c>
      <c r="G230" s="532">
        <v>361</v>
      </c>
      <c r="H230" s="532">
        <v>304.5</v>
      </c>
      <c r="I230" s="533">
        <v>865.7</v>
      </c>
      <c r="J230" s="534">
        <v>1898</v>
      </c>
      <c r="L230" s="7"/>
      <c r="M230" s="7"/>
      <c r="N230" s="7"/>
      <c r="O230" s="7"/>
      <c r="P230" s="7"/>
      <c r="Q230" s="7"/>
      <c r="R230" s="7"/>
      <c r="S230" s="7"/>
    </row>
    <row r="231" spans="1:19" ht="13.2" x14ac:dyDescent="0.2">
      <c r="A231" s="603" t="s">
        <v>581</v>
      </c>
      <c r="B231" s="604"/>
      <c r="C231" s="530">
        <v>37.9</v>
      </c>
      <c r="D231" s="530">
        <v>9.9</v>
      </c>
      <c r="E231" s="531">
        <v>171</v>
      </c>
      <c r="F231" s="531">
        <v>20</v>
      </c>
      <c r="G231" s="532">
        <v>348.3</v>
      </c>
      <c r="H231" s="532">
        <v>297.89999999999998</v>
      </c>
      <c r="I231" s="533">
        <v>387.4</v>
      </c>
      <c r="J231" s="534">
        <v>132</v>
      </c>
      <c r="L231" s="7"/>
      <c r="M231" s="7"/>
      <c r="N231" s="7"/>
      <c r="O231" s="7"/>
      <c r="P231" s="7"/>
      <c r="Q231" s="7"/>
      <c r="R231" s="7"/>
      <c r="S231" s="7"/>
    </row>
    <row r="232" spans="1:19" ht="13.2" x14ac:dyDescent="0.2">
      <c r="A232" s="603" t="s">
        <v>585</v>
      </c>
      <c r="B232" s="604"/>
      <c r="C232" s="530">
        <v>47.7</v>
      </c>
      <c r="D232" s="530">
        <v>12.8</v>
      </c>
      <c r="E232" s="531">
        <v>174</v>
      </c>
      <c r="F232" s="531">
        <v>20</v>
      </c>
      <c r="G232" s="532">
        <v>358.1</v>
      </c>
      <c r="H232" s="532">
        <v>312</v>
      </c>
      <c r="I232" s="533">
        <v>794.4</v>
      </c>
      <c r="J232" s="534">
        <v>311</v>
      </c>
      <c r="L232" s="7"/>
      <c r="M232" s="7"/>
      <c r="N232" s="7"/>
      <c r="O232" s="7"/>
      <c r="P232" s="7"/>
      <c r="Q232" s="7"/>
      <c r="R232" s="7"/>
      <c r="S232" s="7"/>
    </row>
    <row r="233" spans="1:19" ht="13.2" x14ac:dyDescent="0.2">
      <c r="A233" s="603" t="s">
        <v>586</v>
      </c>
      <c r="B233" s="604"/>
      <c r="C233" s="530">
        <v>41.2</v>
      </c>
      <c r="D233" s="530">
        <v>12.2</v>
      </c>
      <c r="E233" s="531">
        <v>162</v>
      </c>
      <c r="F233" s="531">
        <v>13</v>
      </c>
      <c r="G233" s="532">
        <v>344.4</v>
      </c>
      <c r="H233" s="532">
        <v>308.5</v>
      </c>
      <c r="I233" s="533">
        <v>887</v>
      </c>
      <c r="J233" s="534">
        <v>234</v>
      </c>
      <c r="L233" s="7"/>
      <c r="M233" s="7"/>
      <c r="N233" s="7"/>
      <c r="O233" s="7"/>
      <c r="P233" s="7"/>
      <c r="Q233" s="7"/>
      <c r="R233" s="7"/>
      <c r="S233" s="7"/>
    </row>
    <row r="234" spans="1:19" ht="13.2" x14ac:dyDescent="0.2">
      <c r="A234" s="603" t="s">
        <v>587</v>
      </c>
      <c r="B234" s="604"/>
      <c r="C234" s="530">
        <v>43</v>
      </c>
      <c r="D234" s="530">
        <v>14.1</v>
      </c>
      <c r="E234" s="531">
        <v>164</v>
      </c>
      <c r="F234" s="531">
        <v>19</v>
      </c>
      <c r="G234" s="532">
        <v>375.6</v>
      </c>
      <c r="H234" s="532">
        <v>330</v>
      </c>
      <c r="I234" s="533">
        <v>1217.7</v>
      </c>
      <c r="J234" s="534">
        <v>436</v>
      </c>
      <c r="L234" s="7"/>
      <c r="M234" s="7"/>
      <c r="N234" s="7"/>
      <c r="O234" s="7"/>
      <c r="P234" s="7"/>
      <c r="Q234" s="7"/>
      <c r="R234" s="7"/>
      <c r="S234" s="7"/>
    </row>
    <row r="235" spans="1:19" ht="13.5" customHeight="1" x14ac:dyDescent="0.2">
      <c r="A235" s="603" t="s">
        <v>589</v>
      </c>
      <c r="B235" s="604"/>
      <c r="C235" s="530">
        <v>43</v>
      </c>
      <c r="D235" s="530">
        <v>13.6</v>
      </c>
      <c r="E235" s="531">
        <v>169</v>
      </c>
      <c r="F235" s="531">
        <v>17</v>
      </c>
      <c r="G235" s="532">
        <v>346.6</v>
      </c>
      <c r="H235" s="532">
        <v>310</v>
      </c>
      <c r="I235" s="533">
        <v>936.4</v>
      </c>
      <c r="J235" s="534">
        <v>431</v>
      </c>
      <c r="L235" s="7"/>
      <c r="M235" s="7"/>
      <c r="N235" s="7"/>
      <c r="O235" s="7"/>
      <c r="P235" s="7"/>
      <c r="Q235" s="7"/>
      <c r="R235" s="7"/>
      <c r="S235" s="7"/>
    </row>
    <row r="236" spans="1:19" ht="13.2" x14ac:dyDescent="0.2">
      <c r="A236" s="603" t="s">
        <v>594</v>
      </c>
      <c r="B236" s="604"/>
      <c r="C236" s="530">
        <v>51.2</v>
      </c>
      <c r="D236" s="530">
        <v>12.8</v>
      </c>
      <c r="E236" s="531">
        <v>171</v>
      </c>
      <c r="F236" s="531">
        <v>45</v>
      </c>
      <c r="G236" s="532">
        <v>404.9</v>
      </c>
      <c r="H236" s="532">
        <v>318.7</v>
      </c>
      <c r="I236" s="533">
        <v>466.1</v>
      </c>
      <c r="J236" s="534">
        <v>1717</v>
      </c>
      <c r="L236" s="7"/>
      <c r="M236" s="7"/>
      <c r="N236" s="7"/>
      <c r="O236" s="7"/>
      <c r="P236" s="7"/>
      <c r="Q236" s="7"/>
      <c r="R236" s="7"/>
      <c r="S236" s="7"/>
    </row>
    <row r="237" spans="1:19" ht="13.5" customHeight="1" x14ac:dyDescent="0.2">
      <c r="A237" s="603" t="s">
        <v>595</v>
      </c>
      <c r="B237" s="604"/>
      <c r="C237" s="530">
        <v>47.9</v>
      </c>
      <c r="D237" s="530">
        <v>12.1</v>
      </c>
      <c r="E237" s="531">
        <v>175</v>
      </c>
      <c r="F237" s="531">
        <v>40</v>
      </c>
      <c r="G237" s="532">
        <v>342.7</v>
      </c>
      <c r="H237" s="532">
        <v>267.8</v>
      </c>
      <c r="I237" s="533">
        <v>491.8</v>
      </c>
      <c r="J237" s="534">
        <v>3812</v>
      </c>
      <c r="L237" s="7"/>
      <c r="M237" s="7"/>
      <c r="N237" s="7"/>
      <c r="O237" s="7"/>
      <c r="P237" s="7"/>
      <c r="Q237" s="7"/>
      <c r="R237" s="7"/>
      <c r="S237" s="7"/>
    </row>
    <row r="238" spans="1:19" ht="13.5" customHeight="1" x14ac:dyDescent="0.2">
      <c r="A238" s="603" t="s">
        <v>613</v>
      </c>
      <c r="B238" s="604"/>
      <c r="C238" s="530">
        <v>45.5</v>
      </c>
      <c r="D238" s="530">
        <v>9.6</v>
      </c>
      <c r="E238" s="531">
        <v>168</v>
      </c>
      <c r="F238" s="531">
        <v>26</v>
      </c>
      <c r="G238" s="532">
        <v>309</v>
      </c>
      <c r="H238" s="532">
        <v>259.7</v>
      </c>
      <c r="I238" s="533">
        <v>419.2</v>
      </c>
      <c r="J238" s="534">
        <v>3420</v>
      </c>
      <c r="L238" s="7"/>
      <c r="M238" s="7"/>
      <c r="N238" s="7"/>
      <c r="O238" s="7"/>
      <c r="P238" s="7"/>
      <c r="Q238" s="7"/>
      <c r="R238" s="7"/>
      <c r="S238" s="7"/>
    </row>
    <row r="239" spans="1:19" ht="13.2" x14ac:dyDescent="0.2">
      <c r="A239" s="603" t="s">
        <v>614</v>
      </c>
      <c r="B239" s="604"/>
      <c r="C239" s="530">
        <v>59</v>
      </c>
      <c r="D239" s="530">
        <v>4.7</v>
      </c>
      <c r="E239" s="531">
        <v>148</v>
      </c>
      <c r="F239" s="531">
        <v>2</v>
      </c>
      <c r="G239" s="532">
        <v>200.6</v>
      </c>
      <c r="H239" s="532">
        <v>195.8</v>
      </c>
      <c r="I239" s="533">
        <v>270</v>
      </c>
      <c r="J239" s="534">
        <v>2066</v>
      </c>
      <c r="L239" s="7"/>
      <c r="M239" s="7"/>
      <c r="N239" s="7"/>
      <c r="O239" s="7"/>
      <c r="P239" s="7"/>
      <c r="Q239" s="7"/>
      <c r="R239" s="7"/>
      <c r="S239" s="7"/>
    </row>
    <row r="240" spans="1:19" ht="13.5" customHeight="1" x14ac:dyDescent="0.2">
      <c r="A240" s="603" t="s">
        <v>615</v>
      </c>
      <c r="B240" s="604"/>
      <c r="C240" s="530">
        <v>48.6</v>
      </c>
      <c r="D240" s="530">
        <v>10</v>
      </c>
      <c r="E240" s="531">
        <v>170</v>
      </c>
      <c r="F240" s="531">
        <v>12</v>
      </c>
      <c r="G240" s="532">
        <v>313.39999999999998</v>
      </c>
      <c r="H240" s="532">
        <v>287.2</v>
      </c>
      <c r="I240" s="533">
        <v>427.6</v>
      </c>
      <c r="J240" s="534">
        <v>665</v>
      </c>
      <c r="L240" s="7"/>
      <c r="M240" s="7"/>
      <c r="N240" s="7"/>
      <c r="O240" s="7"/>
      <c r="P240" s="7"/>
      <c r="Q240" s="7"/>
      <c r="R240" s="7"/>
      <c r="S240" s="7"/>
    </row>
    <row r="241" spans="1:19" ht="13.2" x14ac:dyDescent="0.2">
      <c r="A241" s="603" t="s">
        <v>616</v>
      </c>
      <c r="B241" s="604"/>
      <c r="C241" s="530">
        <v>45.1</v>
      </c>
      <c r="D241" s="530">
        <v>12.2</v>
      </c>
      <c r="E241" s="531">
        <v>167</v>
      </c>
      <c r="F241" s="531">
        <v>13</v>
      </c>
      <c r="G241" s="532">
        <v>289.3</v>
      </c>
      <c r="H241" s="532">
        <v>262.39999999999998</v>
      </c>
      <c r="I241" s="533">
        <v>334.8</v>
      </c>
      <c r="J241" s="534">
        <v>122</v>
      </c>
      <c r="L241" s="7"/>
      <c r="M241" s="7"/>
      <c r="N241" s="7"/>
      <c r="O241" s="7"/>
      <c r="P241" s="7"/>
      <c r="Q241" s="7"/>
      <c r="R241" s="7"/>
      <c r="S241" s="7"/>
    </row>
    <row r="242" spans="1:19" ht="13.5" customHeight="1" x14ac:dyDescent="0.2">
      <c r="A242" s="603" t="s">
        <v>617</v>
      </c>
      <c r="B242" s="604"/>
      <c r="C242" s="530">
        <v>52.7</v>
      </c>
      <c r="D242" s="530">
        <v>10</v>
      </c>
      <c r="E242" s="531">
        <v>174</v>
      </c>
      <c r="F242" s="531">
        <v>11</v>
      </c>
      <c r="G242" s="532">
        <v>293.10000000000002</v>
      </c>
      <c r="H242" s="532">
        <v>268.2</v>
      </c>
      <c r="I242" s="533">
        <v>332.7</v>
      </c>
      <c r="J242" s="534">
        <v>1429</v>
      </c>
      <c r="L242" s="7"/>
      <c r="M242" s="7"/>
      <c r="N242" s="7"/>
      <c r="O242" s="7"/>
      <c r="P242" s="7"/>
      <c r="Q242" s="7"/>
      <c r="R242" s="7"/>
      <c r="S242" s="7"/>
    </row>
    <row r="243" spans="1:19" ht="13.2" x14ac:dyDescent="0.2">
      <c r="A243" s="615" t="s">
        <v>618</v>
      </c>
      <c r="B243" s="616"/>
      <c r="C243" s="530">
        <v>44.9</v>
      </c>
      <c r="D243" s="530">
        <v>19.7</v>
      </c>
      <c r="E243" s="531">
        <v>141</v>
      </c>
      <c r="F243" s="531">
        <v>14</v>
      </c>
      <c r="G243" s="532">
        <v>489.9</v>
      </c>
      <c r="H243" s="532">
        <v>439.8</v>
      </c>
      <c r="I243" s="533">
        <v>1581.1</v>
      </c>
      <c r="J243" s="534">
        <v>1160</v>
      </c>
      <c r="L243" s="7"/>
      <c r="M243" s="7"/>
      <c r="N243" s="7"/>
      <c r="O243" s="7"/>
      <c r="P243" s="7"/>
      <c r="Q243" s="7"/>
      <c r="R243" s="7"/>
      <c r="S243" s="7"/>
    </row>
    <row r="244" spans="1:19" ht="27.75" customHeight="1" x14ac:dyDescent="0.2">
      <c r="A244" s="617" t="s">
        <v>722</v>
      </c>
      <c r="B244" s="618"/>
      <c r="C244" s="530">
        <v>51.2</v>
      </c>
      <c r="D244" s="530">
        <v>19.899999999999999</v>
      </c>
      <c r="E244" s="531">
        <v>164</v>
      </c>
      <c r="F244" s="531">
        <v>3</v>
      </c>
      <c r="G244" s="532">
        <v>542.9</v>
      </c>
      <c r="H244" s="532">
        <v>531.70000000000005</v>
      </c>
      <c r="I244" s="533">
        <v>2072.4</v>
      </c>
      <c r="J244" s="534">
        <v>699</v>
      </c>
      <c r="L244" s="7"/>
      <c r="M244" s="7"/>
      <c r="N244" s="7"/>
      <c r="O244" s="7"/>
      <c r="P244" s="7"/>
      <c r="Q244" s="7"/>
      <c r="R244" s="7"/>
      <c r="S244" s="7"/>
    </row>
    <row r="245" spans="1:19" ht="13.2" x14ac:dyDescent="0.2">
      <c r="A245" s="603" t="s">
        <v>476</v>
      </c>
      <c r="B245" s="604"/>
      <c r="C245" s="530">
        <v>40.299999999999997</v>
      </c>
      <c r="D245" s="530">
        <v>12.4</v>
      </c>
      <c r="E245" s="531">
        <v>157</v>
      </c>
      <c r="F245" s="531">
        <v>11</v>
      </c>
      <c r="G245" s="532">
        <v>411.3</v>
      </c>
      <c r="H245" s="532">
        <v>380.5</v>
      </c>
      <c r="I245" s="533">
        <v>1739.3</v>
      </c>
      <c r="J245" s="534">
        <v>394</v>
      </c>
      <c r="L245" s="7"/>
      <c r="M245" s="7"/>
      <c r="N245" s="7"/>
      <c r="O245" s="7"/>
      <c r="P245" s="7"/>
      <c r="Q245" s="7"/>
      <c r="R245" s="7"/>
      <c r="S245" s="7"/>
    </row>
    <row r="246" spans="1:19" ht="22.5" customHeight="1" x14ac:dyDescent="0.2">
      <c r="A246" s="603" t="s">
        <v>477</v>
      </c>
      <c r="B246" s="604"/>
      <c r="C246" s="530">
        <v>43.2</v>
      </c>
      <c r="D246" s="530">
        <v>17.100000000000001</v>
      </c>
      <c r="E246" s="531">
        <v>163</v>
      </c>
      <c r="F246" s="531">
        <v>15</v>
      </c>
      <c r="G246" s="532">
        <v>501.1</v>
      </c>
      <c r="H246" s="532">
        <v>463.6</v>
      </c>
      <c r="I246" s="533">
        <v>1304.3</v>
      </c>
      <c r="J246" s="534">
        <v>383</v>
      </c>
      <c r="L246" s="7"/>
      <c r="M246" s="7"/>
      <c r="N246" s="7"/>
      <c r="O246" s="7"/>
      <c r="P246" s="7"/>
      <c r="Q246" s="7"/>
      <c r="R246" s="7"/>
      <c r="S246" s="7"/>
    </row>
    <row r="247" spans="1:19" ht="13.2" x14ac:dyDescent="0.2">
      <c r="A247" s="603" t="s">
        <v>478</v>
      </c>
      <c r="B247" s="604"/>
      <c r="C247" s="530">
        <v>36.9</v>
      </c>
      <c r="D247" s="530">
        <v>11.2</v>
      </c>
      <c r="E247" s="531">
        <v>160</v>
      </c>
      <c r="F247" s="531">
        <v>12</v>
      </c>
      <c r="G247" s="532">
        <v>362.1</v>
      </c>
      <c r="H247" s="532">
        <v>332.4</v>
      </c>
      <c r="I247" s="533">
        <v>1379.3</v>
      </c>
      <c r="J247" s="534">
        <v>289</v>
      </c>
      <c r="L247" s="7"/>
      <c r="M247" s="7"/>
      <c r="N247" s="7"/>
      <c r="O247" s="7"/>
      <c r="P247" s="7"/>
      <c r="Q247" s="7"/>
      <c r="R247" s="7"/>
      <c r="S247" s="7"/>
    </row>
    <row r="248" spans="1:19" ht="13.2" x14ac:dyDescent="0.2">
      <c r="A248" s="603" t="s">
        <v>479</v>
      </c>
      <c r="B248" s="604"/>
      <c r="C248" s="530">
        <v>41.4</v>
      </c>
      <c r="D248" s="530">
        <v>9.5</v>
      </c>
      <c r="E248" s="531">
        <v>168</v>
      </c>
      <c r="F248" s="531">
        <v>14</v>
      </c>
      <c r="G248" s="532">
        <v>358.6</v>
      </c>
      <c r="H248" s="532">
        <v>323.3</v>
      </c>
      <c r="I248" s="533">
        <v>1285.0999999999999</v>
      </c>
      <c r="J248" s="534">
        <v>233</v>
      </c>
      <c r="L248" s="7"/>
      <c r="M248" s="7"/>
      <c r="N248" s="7"/>
      <c r="O248" s="7"/>
      <c r="P248" s="7"/>
      <c r="Q248" s="7"/>
      <c r="R248" s="7"/>
      <c r="S248" s="7"/>
    </row>
    <row r="249" spans="1:19" ht="13.2" x14ac:dyDescent="0.2">
      <c r="A249" s="603" t="s">
        <v>481</v>
      </c>
      <c r="B249" s="604"/>
      <c r="C249" s="530">
        <v>36.9</v>
      </c>
      <c r="D249" s="530">
        <v>10.8</v>
      </c>
      <c r="E249" s="531">
        <v>162</v>
      </c>
      <c r="F249" s="531">
        <v>8</v>
      </c>
      <c r="G249" s="532">
        <v>360.7</v>
      </c>
      <c r="H249" s="532">
        <v>341.4</v>
      </c>
      <c r="I249" s="533">
        <v>1540.3</v>
      </c>
      <c r="J249" s="534">
        <v>168</v>
      </c>
      <c r="L249" s="7"/>
      <c r="M249" s="7"/>
      <c r="N249" s="7"/>
      <c r="O249" s="7"/>
      <c r="P249" s="7"/>
      <c r="Q249" s="7"/>
      <c r="R249" s="7"/>
      <c r="S249" s="7"/>
    </row>
    <row r="250" spans="1:19" ht="13.2" x14ac:dyDescent="0.2">
      <c r="A250" s="603" t="s">
        <v>482</v>
      </c>
      <c r="B250" s="604"/>
      <c r="C250" s="530">
        <v>33.4</v>
      </c>
      <c r="D250" s="530">
        <v>4.9000000000000004</v>
      </c>
      <c r="E250" s="531">
        <v>162</v>
      </c>
      <c r="F250" s="531">
        <v>19</v>
      </c>
      <c r="G250" s="532">
        <v>314.89999999999998</v>
      </c>
      <c r="H250" s="532">
        <v>267.8</v>
      </c>
      <c r="I250" s="533">
        <v>1055.5</v>
      </c>
      <c r="J250" s="534">
        <v>252</v>
      </c>
      <c r="L250" s="7"/>
      <c r="M250" s="7"/>
      <c r="N250" s="7"/>
      <c r="O250" s="7"/>
      <c r="P250" s="7"/>
      <c r="Q250" s="7"/>
      <c r="R250" s="7"/>
      <c r="S250" s="7"/>
    </row>
    <row r="251" spans="1:19" ht="13.2" x14ac:dyDescent="0.2">
      <c r="A251" s="603" t="s">
        <v>483</v>
      </c>
      <c r="B251" s="604"/>
      <c r="C251" s="530">
        <v>34.5</v>
      </c>
      <c r="D251" s="530">
        <v>7.9</v>
      </c>
      <c r="E251" s="531">
        <v>167</v>
      </c>
      <c r="F251" s="531">
        <v>17</v>
      </c>
      <c r="G251" s="532">
        <v>297.89999999999998</v>
      </c>
      <c r="H251" s="532">
        <v>262.2</v>
      </c>
      <c r="I251" s="533">
        <v>825.8</v>
      </c>
      <c r="J251" s="534">
        <v>77</v>
      </c>
      <c r="L251" s="7"/>
      <c r="M251" s="7"/>
      <c r="N251" s="7"/>
      <c r="O251" s="7"/>
      <c r="P251" s="7"/>
      <c r="Q251" s="7"/>
      <c r="R251" s="7"/>
      <c r="S251" s="7"/>
    </row>
    <row r="252" spans="1:19" ht="13.2" x14ac:dyDescent="0.2">
      <c r="A252" s="603" t="s">
        <v>485</v>
      </c>
      <c r="B252" s="604"/>
      <c r="C252" s="530">
        <v>40.5</v>
      </c>
      <c r="D252" s="530">
        <v>9.3000000000000007</v>
      </c>
      <c r="E252" s="531">
        <v>165</v>
      </c>
      <c r="F252" s="531">
        <v>14</v>
      </c>
      <c r="G252" s="532">
        <v>473.4</v>
      </c>
      <c r="H252" s="532">
        <v>442.8</v>
      </c>
      <c r="I252" s="533">
        <v>812.7</v>
      </c>
      <c r="J252" s="534">
        <v>52</v>
      </c>
      <c r="L252" s="7"/>
      <c r="M252" s="7"/>
      <c r="N252" s="7"/>
      <c r="O252" s="7"/>
      <c r="P252" s="7"/>
      <c r="Q252" s="7"/>
      <c r="R252" s="7"/>
      <c r="S252" s="7"/>
    </row>
    <row r="253" spans="1:19" ht="13.2" x14ac:dyDescent="0.2">
      <c r="A253" s="603" t="s">
        <v>486</v>
      </c>
      <c r="B253" s="604"/>
      <c r="C253" s="530">
        <v>35</v>
      </c>
      <c r="D253" s="530">
        <v>9.3000000000000007</v>
      </c>
      <c r="E253" s="531">
        <v>164</v>
      </c>
      <c r="F253" s="531">
        <v>13</v>
      </c>
      <c r="G253" s="532">
        <v>306.10000000000002</v>
      </c>
      <c r="H253" s="532">
        <v>277.39999999999998</v>
      </c>
      <c r="I253" s="533">
        <v>948.4</v>
      </c>
      <c r="J253" s="534">
        <v>1277</v>
      </c>
      <c r="L253" s="7"/>
      <c r="M253" s="7"/>
      <c r="N253" s="7"/>
      <c r="O253" s="7"/>
      <c r="P253" s="7"/>
      <c r="Q253" s="7"/>
      <c r="R253" s="7"/>
      <c r="S253" s="7"/>
    </row>
    <row r="254" spans="1:19" ht="13.2" x14ac:dyDescent="0.2">
      <c r="A254" s="603" t="s">
        <v>487</v>
      </c>
      <c r="B254" s="604"/>
      <c r="C254" s="530">
        <v>37</v>
      </c>
      <c r="D254" s="530">
        <v>10.8</v>
      </c>
      <c r="E254" s="531">
        <v>161</v>
      </c>
      <c r="F254" s="531">
        <v>15</v>
      </c>
      <c r="G254" s="532">
        <v>326</v>
      </c>
      <c r="H254" s="532">
        <v>293.60000000000002</v>
      </c>
      <c r="I254" s="533">
        <v>944.9</v>
      </c>
      <c r="J254" s="534">
        <v>121</v>
      </c>
      <c r="L254" s="7"/>
      <c r="M254" s="7"/>
      <c r="N254" s="7"/>
      <c r="O254" s="7"/>
      <c r="P254" s="7"/>
      <c r="Q254" s="7"/>
      <c r="R254" s="7"/>
      <c r="S254" s="7"/>
    </row>
    <row r="255" spans="1:19" ht="13.2" x14ac:dyDescent="0.2">
      <c r="A255" s="603" t="s">
        <v>488</v>
      </c>
      <c r="B255" s="604"/>
      <c r="C255" s="530">
        <v>36.1</v>
      </c>
      <c r="D255" s="530">
        <v>8.3000000000000007</v>
      </c>
      <c r="E255" s="531">
        <v>163</v>
      </c>
      <c r="F255" s="531">
        <v>7</v>
      </c>
      <c r="G255" s="532">
        <v>305.10000000000002</v>
      </c>
      <c r="H255" s="532">
        <v>288.3</v>
      </c>
      <c r="I255" s="533">
        <v>897.2</v>
      </c>
      <c r="J255" s="534">
        <v>185</v>
      </c>
      <c r="L255" s="7"/>
      <c r="M255" s="7"/>
      <c r="N255" s="7"/>
      <c r="O255" s="7"/>
      <c r="P255" s="7"/>
      <c r="Q255" s="7"/>
      <c r="R255" s="7"/>
      <c r="S255" s="7"/>
    </row>
    <row r="256" spans="1:19" ht="13.2" x14ac:dyDescent="0.2">
      <c r="A256" s="603" t="s">
        <v>489</v>
      </c>
      <c r="B256" s="604"/>
      <c r="C256" s="530">
        <v>38.1</v>
      </c>
      <c r="D256" s="530">
        <v>4.7</v>
      </c>
      <c r="E256" s="531">
        <v>158</v>
      </c>
      <c r="F256" s="531">
        <v>12</v>
      </c>
      <c r="G256" s="532">
        <v>805.8</v>
      </c>
      <c r="H256" s="532">
        <v>761.7</v>
      </c>
      <c r="I256" s="533">
        <v>697</v>
      </c>
      <c r="J256" s="534">
        <v>159</v>
      </c>
      <c r="L256" s="7"/>
      <c r="M256" s="7"/>
      <c r="N256" s="7"/>
      <c r="O256" s="7"/>
      <c r="P256" s="7"/>
      <c r="Q256" s="7"/>
      <c r="R256" s="7"/>
      <c r="S256" s="7"/>
    </row>
    <row r="257" spans="1:19" ht="13.2" x14ac:dyDescent="0.2">
      <c r="A257" s="603" t="s">
        <v>492</v>
      </c>
      <c r="B257" s="604"/>
      <c r="C257" s="530">
        <v>40.5</v>
      </c>
      <c r="D257" s="530">
        <v>7.6</v>
      </c>
      <c r="E257" s="531">
        <v>153</v>
      </c>
      <c r="F257" s="531">
        <v>8</v>
      </c>
      <c r="G257" s="532">
        <v>378.5</v>
      </c>
      <c r="H257" s="532">
        <v>356.3</v>
      </c>
      <c r="I257" s="533">
        <v>711</v>
      </c>
      <c r="J257" s="534">
        <v>682</v>
      </c>
      <c r="L257" s="7"/>
      <c r="M257" s="7"/>
      <c r="N257" s="7"/>
      <c r="O257" s="7"/>
      <c r="P257" s="7"/>
      <c r="Q257" s="7"/>
      <c r="R257" s="7"/>
      <c r="S257" s="7"/>
    </row>
    <row r="258" spans="1:19" ht="13.2" x14ac:dyDescent="0.2">
      <c r="A258" s="603" t="s">
        <v>494</v>
      </c>
      <c r="B258" s="604"/>
      <c r="C258" s="530">
        <v>45.2</v>
      </c>
      <c r="D258" s="530">
        <v>9.8000000000000007</v>
      </c>
      <c r="E258" s="531">
        <v>166</v>
      </c>
      <c r="F258" s="531">
        <v>6</v>
      </c>
      <c r="G258" s="532">
        <v>460.1</v>
      </c>
      <c r="H258" s="532">
        <v>404.6</v>
      </c>
      <c r="I258" s="533">
        <v>1573.9</v>
      </c>
      <c r="J258" s="534">
        <v>124</v>
      </c>
      <c r="L258" s="7"/>
      <c r="M258" s="7"/>
      <c r="N258" s="7"/>
      <c r="O258" s="7"/>
      <c r="P258" s="7"/>
      <c r="Q258" s="7"/>
      <c r="R258" s="7"/>
      <c r="S258" s="7"/>
    </row>
    <row r="259" spans="1:19" ht="13.2" x14ac:dyDescent="0.2">
      <c r="A259" s="603" t="s">
        <v>495</v>
      </c>
      <c r="B259" s="604"/>
      <c r="C259" s="530">
        <v>40.299999999999997</v>
      </c>
      <c r="D259" s="530">
        <v>7.8</v>
      </c>
      <c r="E259" s="531">
        <v>157</v>
      </c>
      <c r="F259" s="531">
        <v>10</v>
      </c>
      <c r="G259" s="532">
        <v>371.7</v>
      </c>
      <c r="H259" s="532">
        <v>329.2</v>
      </c>
      <c r="I259" s="533">
        <v>810.5</v>
      </c>
      <c r="J259" s="534">
        <v>3809</v>
      </c>
      <c r="L259" s="7"/>
      <c r="M259" s="7"/>
      <c r="N259" s="7"/>
      <c r="O259" s="7"/>
      <c r="P259" s="7"/>
      <c r="Q259" s="7"/>
      <c r="R259" s="7"/>
      <c r="S259" s="7"/>
    </row>
    <row r="260" spans="1:19" ht="13.2" x14ac:dyDescent="0.2">
      <c r="A260" s="603" t="s">
        <v>496</v>
      </c>
      <c r="B260" s="604"/>
      <c r="C260" s="530">
        <v>53.1</v>
      </c>
      <c r="D260" s="530">
        <v>9.1</v>
      </c>
      <c r="E260" s="531">
        <v>163</v>
      </c>
      <c r="F260" s="531">
        <v>8</v>
      </c>
      <c r="G260" s="532">
        <v>328.2</v>
      </c>
      <c r="H260" s="532">
        <v>301.39999999999998</v>
      </c>
      <c r="I260" s="533">
        <v>418.6</v>
      </c>
      <c r="J260" s="534">
        <v>384</v>
      </c>
      <c r="L260" s="7"/>
      <c r="M260" s="7"/>
      <c r="N260" s="7"/>
      <c r="O260" s="7"/>
      <c r="P260" s="7"/>
      <c r="Q260" s="7"/>
      <c r="R260" s="7"/>
      <c r="S260" s="7"/>
    </row>
    <row r="261" spans="1:19" ht="13.5" customHeight="1" x14ac:dyDescent="0.2">
      <c r="A261" s="603" t="s">
        <v>497</v>
      </c>
      <c r="B261" s="604"/>
      <c r="C261" s="530">
        <v>28.3</v>
      </c>
      <c r="D261" s="530">
        <v>1.8</v>
      </c>
      <c r="E261" s="531">
        <v>164</v>
      </c>
      <c r="F261" s="531">
        <v>5</v>
      </c>
      <c r="G261" s="532">
        <v>265</v>
      </c>
      <c r="H261" s="532">
        <v>254.4</v>
      </c>
      <c r="I261" s="533">
        <v>404.5</v>
      </c>
      <c r="J261" s="534">
        <v>41</v>
      </c>
      <c r="L261" s="7"/>
      <c r="M261" s="7"/>
      <c r="N261" s="7"/>
      <c r="O261" s="7"/>
      <c r="P261" s="7"/>
      <c r="Q261" s="7"/>
      <c r="R261" s="7"/>
      <c r="S261" s="7"/>
    </row>
    <row r="262" spans="1:19" ht="13.5" customHeight="1" x14ac:dyDescent="0.2">
      <c r="A262" s="603" t="s">
        <v>499</v>
      </c>
      <c r="B262" s="604"/>
      <c r="C262" s="530">
        <v>32.700000000000003</v>
      </c>
      <c r="D262" s="530">
        <v>6.1</v>
      </c>
      <c r="E262" s="531">
        <v>155</v>
      </c>
      <c r="F262" s="531">
        <v>8</v>
      </c>
      <c r="G262" s="532">
        <v>293.10000000000002</v>
      </c>
      <c r="H262" s="532">
        <v>274.8</v>
      </c>
      <c r="I262" s="533">
        <v>611.6</v>
      </c>
      <c r="J262" s="534">
        <v>819</v>
      </c>
      <c r="L262" s="7"/>
      <c r="M262" s="7"/>
      <c r="N262" s="7"/>
      <c r="O262" s="7"/>
      <c r="P262" s="7"/>
      <c r="Q262" s="7"/>
      <c r="R262" s="7"/>
      <c r="S262" s="7"/>
    </row>
    <row r="263" spans="1:19" ht="13.2" x14ac:dyDescent="0.2">
      <c r="A263" s="603" t="s">
        <v>500</v>
      </c>
      <c r="B263" s="604"/>
      <c r="C263" s="530">
        <v>42.8</v>
      </c>
      <c r="D263" s="530">
        <v>7.8</v>
      </c>
      <c r="E263" s="531">
        <v>160</v>
      </c>
      <c r="F263" s="531">
        <v>2</v>
      </c>
      <c r="G263" s="532">
        <v>312.3</v>
      </c>
      <c r="H263" s="532">
        <v>307.60000000000002</v>
      </c>
      <c r="I263" s="533">
        <v>1000.2</v>
      </c>
      <c r="J263" s="534">
        <v>64</v>
      </c>
      <c r="L263" s="7"/>
      <c r="M263" s="7"/>
      <c r="N263" s="7"/>
      <c r="O263" s="7"/>
      <c r="P263" s="7"/>
      <c r="Q263" s="7"/>
      <c r="R263" s="7"/>
      <c r="S263" s="7"/>
    </row>
    <row r="264" spans="1:19" ht="13.2" x14ac:dyDescent="0.2">
      <c r="A264" s="603" t="s">
        <v>503</v>
      </c>
      <c r="B264" s="604"/>
      <c r="C264" s="530">
        <v>40</v>
      </c>
      <c r="D264" s="530">
        <v>4.0999999999999996</v>
      </c>
      <c r="E264" s="531">
        <v>161</v>
      </c>
      <c r="F264" s="531">
        <v>16</v>
      </c>
      <c r="G264" s="532">
        <v>363.9</v>
      </c>
      <c r="H264" s="532">
        <v>315.10000000000002</v>
      </c>
      <c r="I264" s="533">
        <v>961.7</v>
      </c>
      <c r="J264" s="534">
        <v>55</v>
      </c>
      <c r="L264" s="7"/>
      <c r="M264" s="7"/>
      <c r="N264" s="7"/>
      <c r="O264" s="7"/>
      <c r="P264" s="7"/>
      <c r="Q264" s="7"/>
      <c r="R264" s="7"/>
      <c r="S264" s="7"/>
    </row>
    <row r="265" spans="1:19" ht="13.2" x14ac:dyDescent="0.2">
      <c r="A265" s="603" t="s">
        <v>504</v>
      </c>
      <c r="B265" s="604"/>
      <c r="C265" s="530">
        <v>40</v>
      </c>
      <c r="D265" s="530">
        <v>8.8000000000000007</v>
      </c>
      <c r="E265" s="531">
        <v>167</v>
      </c>
      <c r="F265" s="531">
        <v>4</v>
      </c>
      <c r="G265" s="532">
        <v>310.2</v>
      </c>
      <c r="H265" s="532">
        <v>301.2</v>
      </c>
      <c r="I265" s="533">
        <v>699.4</v>
      </c>
      <c r="J265" s="534">
        <v>3785</v>
      </c>
      <c r="L265" s="7"/>
      <c r="M265" s="7"/>
      <c r="N265" s="7"/>
      <c r="O265" s="7"/>
      <c r="P265" s="7"/>
      <c r="Q265" s="7"/>
      <c r="R265" s="7"/>
      <c r="S265" s="7"/>
    </row>
    <row r="266" spans="1:19" ht="13.2" x14ac:dyDescent="0.2">
      <c r="A266" s="603" t="s">
        <v>505</v>
      </c>
      <c r="B266" s="604"/>
      <c r="C266" s="530">
        <v>51.5</v>
      </c>
      <c r="D266" s="530">
        <v>10.1</v>
      </c>
      <c r="E266" s="531">
        <v>165</v>
      </c>
      <c r="F266" s="531">
        <v>4</v>
      </c>
      <c r="G266" s="532">
        <v>305.39999999999998</v>
      </c>
      <c r="H266" s="532">
        <v>292.89999999999998</v>
      </c>
      <c r="I266" s="533">
        <v>555.6</v>
      </c>
      <c r="J266" s="534">
        <v>394</v>
      </c>
      <c r="L266" s="7"/>
      <c r="M266" s="7"/>
      <c r="N266" s="7"/>
      <c r="O266" s="7"/>
      <c r="P266" s="7"/>
      <c r="Q266" s="7"/>
      <c r="R266" s="7"/>
      <c r="S266" s="7"/>
    </row>
    <row r="267" spans="1:19" ht="13.2" x14ac:dyDescent="0.2">
      <c r="A267" s="603" t="s">
        <v>506</v>
      </c>
      <c r="B267" s="604"/>
      <c r="C267" s="530">
        <v>46</v>
      </c>
      <c r="D267" s="530">
        <v>9</v>
      </c>
      <c r="E267" s="531">
        <v>161</v>
      </c>
      <c r="F267" s="531">
        <v>5</v>
      </c>
      <c r="G267" s="532">
        <v>294.60000000000002</v>
      </c>
      <c r="H267" s="532">
        <v>281.7</v>
      </c>
      <c r="I267" s="533">
        <v>692.8</v>
      </c>
      <c r="J267" s="534">
        <v>1019</v>
      </c>
      <c r="L267" s="7"/>
      <c r="M267" s="7"/>
      <c r="N267" s="7"/>
      <c r="O267" s="7"/>
      <c r="P267" s="7"/>
      <c r="Q267" s="7"/>
      <c r="R267" s="7"/>
      <c r="S267" s="7"/>
    </row>
    <row r="268" spans="1:19" ht="13.2" x14ac:dyDescent="0.2">
      <c r="A268" s="603" t="s">
        <v>508</v>
      </c>
      <c r="B268" s="604"/>
      <c r="C268" s="530">
        <v>43.9</v>
      </c>
      <c r="D268" s="530">
        <v>6.3</v>
      </c>
      <c r="E268" s="531">
        <v>169</v>
      </c>
      <c r="F268" s="531">
        <v>6</v>
      </c>
      <c r="G268" s="532">
        <v>374.3</v>
      </c>
      <c r="H268" s="532">
        <v>361.1</v>
      </c>
      <c r="I268" s="533">
        <v>750.4</v>
      </c>
      <c r="J268" s="534">
        <v>15</v>
      </c>
      <c r="L268" s="7"/>
      <c r="M268" s="7"/>
      <c r="N268" s="7"/>
      <c r="O268" s="7"/>
      <c r="P268" s="7"/>
      <c r="Q268" s="7"/>
      <c r="R268" s="7"/>
      <c r="S268" s="7"/>
    </row>
    <row r="269" spans="1:19" ht="13.2" x14ac:dyDescent="0.2">
      <c r="A269" s="603" t="s">
        <v>509</v>
      </c>
      <c r="B269" s="604"/>
      <c r="C269" s="530">
        <v>44.7</v>
      </c>
      <c r="D269" s="530">
        <v>8.3000000000000007</v>
      </c>
      <c r="E269" s="531">
        <v>166</v>
      </c>
      <c r="F269" s="531">
        <v>2</v>
      </c>
      <c r="G269" s="532">
        <v>306.10000000000002</v>
      </c>
      <c r="H269" s="532">
        <v>295.7</v>
      </c>
      <c r="I269" s="533">
        <v>403.1</v>
      </c>
      <c r="J269" s="534">
        <v>40</v>
      </c>
      <c r="L269" s="7"/>
      <c r="M269" s="7"/>
      <c r="N269" s="7"/>
      <c r="O269" s="7"/>
      <c r="P269" s="7"/>
      <c r="Q269" s="7"/>
      <c r="R269" s="7"/>
      <c r="S269" s="7"/>
    </row>
    <row r="270" spans="1:19" ht="13.2" x14ac:dyDescent="0.2">
      <c r="A270" s="603" t="s">
        <v>512</v>
      </c>
      <c r="B270" s="604"/>
      <c r="C270" s="530">
        <v>43.8</v>
      </c>
      <c r="D270" s="530">
        <v>16.3</v>
      </c>
      <c r="E270" s="531">
        <v>177</v>
      </c>
      <c r="F270" s="531">
        <v>0</v>
      </c>
      <c r="G270" s="532">
        <v>469</v>
      </c>
      <c r="H270" s="532">
        <v>467.4</v>
      </c>
      <c r="I270" s="533">
        <v>1932.5</v>
      </c>
      <c r="J270" s="534">
        <v>205</v>
      </c>
      <c r="L270" s="7"/>
      <c r="M270" s="7"/>
      <c r="N270" s="7"/>
      <c r="O270" s="7"/>
      <c r="P270" s="7"/>
      <c r="Q270" s="7"/>
      <c r="R270" s="7"/>
      <c r="S270" s="7"/>
    </row>
    <row r="271" spans="1:19" ht="13.2" x14ac:dyDescent="0.2">
      <c r="A271" s="603" t="s">
        <v>513</v>
      </c>
      <c r="B271" s="604"/>
      <c r="C271" s="530">
        <v>57.7</v>
      </c>
      <c r="D271" s="530">
        <v>15.3</v>
      </c>
      <c r="E271" s="531">
        <v>166</v>
      </c>
      <c r="F271" s="531">
        <v>0</v>
      </c>
      <c r="G271" s="532">
        <v>653.5</v>
      </c>
      <c r="H271" s="532">
        <v>653.5</v>
      </c>
      <c r="I271" s="533">
        <v>2942</v>
      </c>
      <c r="J271" s="534">
        <v>68</v>
      </c>
      <c r="L271" s="7"/>
      <c r="M271" s="7"/>
      <c r="N271" s="7"/>
      <c r="O271" s="7"/>
      <c r="P271" s="7"/>
      <c r="Q271" s="7"/>
      <c r="R271" s="7"/>
      <c r="S271" s="7"/>
    </row>
    <row r="272" spans="1:19" ht="13.2" x14ac:dyDescent="0.2">
      <c r="A272" s="603" t="s">
        <v>514</v>
      </c>
      <c r="B272" s="604"/>
      <c r="C272" s="530">
        <v>50.1</v>
      </c>
      <c r="D272" s="530">
        <v>10.199999999999999</v>
      </c>
      <c r="E272" s="531">
        <v>165</v>
      </c>
      <c r="F272" s="531">
        <v>0</v>
      </c>
      <c r="G272" s="532">
        <v>535.29999999999995</v>
      </c>
      <c r="H272" s="532">
        <v>535.29999999999995</v>
      </c>
      <c r="I272" s="533">
        <v>2020.4</v>
      </c>
      <c r="J272" s="534">
        <v>68</v>
      </c>
      <c r="L272" s="7"/>
      <c r="M272" s="7"/>
      <c r="N272" s="7"/>
      <c r="O272" s="7"/>
      <c r="P272" s="7"/>
      <c r="Q272" s="7"/>
      <c r="R272" s="7"/>
      <c r="S272" s="7"/>
    </row>
    <row r="273" spans="1:19" ht="13.2" x14ac:dyDescent="0.2">
      <c r="A273" s="603" t="s">
        <v>515</v>
      </c>
      <c r="B273" s="604"/>
      <c r="C273" s="530">
        <v>43</v>
      </c>
      <c r="D273" s="530">
        <v>5.4</v>
      </c>
      <c r="E273" s="531">
        <v>165</v>
      </c>
      <c r="F273" s="531">
        <v>0</v>
      </c>
      <c r="G273" s="532">
        <v>429.5</v>
      </c>
      <c r="H273" s="532">
        <v>429.5</v>
      </c>
      <c r="I273" s="533">
        <v>1088.9000000000001</v>
      </c>
      <c r="J273" s="534">
        <v>98</v>
      </c>
      <c r="L273" s="7"/>
      <c r="M273" s="7"/>
      <c r="N273" s="7"/>
      <c r="O273" s="7"/>
      <c r="P273" s="7"/>
      <c r="Q273" s="7"/>
      <c r="R273" s="7"/>
      <c r="S273" s="7"/>
    </row>
    <row r="274" spans="1:19" ht="13.2" x14ac:dyDescent="0.2">
      <c r="A274" s="603" t="s">
        <v>516</v>
      </c>
      <c r="B274" s="604"/>
      <c r="C274" s="530">
        <v>46.6</v>
      </c>
      <c r="D274" s="530">
        <v>7.2</v>
      </c>
      <c r="E274" s="531">
        <v>166</v>
      </c>
      <c r="F274" s="531">
        <v>8</v>
      </c>
      <c r="G274" s="532">
        <v>412.7</v>
      </c>
      <c r="H274" s="532">
        <v>394.5</v>
      </c>
      <c r="I274" s="533">
        <v>1190</v>
      </c>
      <c r="J274" s="534">
        <v>190</v>
      </c>
      <c r="L274" s="7"/>
      <c r="M274" s="7"/>
      <c r="N274" s="7"/>
      <c r="O274" s="7"/>
      <c r="P274" s="7"/>
      <c r="Q274" s="7"/>
      <c r="R274" s="7"/>
      <c r="S274" s="7"/>
    </row>
    <row r="275" spans="1:19" ht="13.2" x14ac:dyDescent="0.2">
      <c r="A275" s="603" t="s">
        <v>518</v>
      </c>
      <c r="B275" s="604"/>
      <c r="C275" s="530">
        <v>32.9</v>
      </c>
      <c r="D275" s="530">
        <v>6.9</v>
      </c>
      <c r="E275" s="531">
        <v>161</v>
      </c>
      <c r="F275" s="531">
        <v>13</v>
      </c>
      <c r="G275" s="532">
        <v>305</v>
      </c>
      <c r="H275" s="532">
        <v>263.2</v>
      </c>
      <c r="I275" s="533">
        <v>898.3</v>
      </c>
      <c r="J275" s="534">
        <v>44</v>
      </c>
      <c r="L275" s="7"/>
      <c r="M275" s="7"/>
      <c r="N275" s="7"/>
      <c r="O275" s="7"/>
      <c r="P275" s="7"/>
      <c r="Q275" s="7"/>
      <c r="R275" s="7"/>
      <c r="S275" s="7"/>
    </row>
    <row r="276" spans="1:19" ht="13.2" x14ac:dyDescent="0.2">
      <c r="A276" s="603" t="s">
        <v>520</v>
      </c>
      <c r="B276" s="604"/>
      <c r="C276" s="530">
        <v>39.299999999999997</v>
      </c>
      <c r="D276" s="530">
        <v>10.1</v>
      </c>
      <c r="E276" s="531">
        <v>177</v>
      </c>
      <c r="F276" s="531">
        <v>10</v>
      </c>
      <c r="G276" s="532">
        <v>313.10000000000002</v>
      </c>
      <c r="H276" s="532">
        <v>293.7</v>
      </c>
      <c r="I276" s="533">
        <v>424</v>
      </c>
      <c r="J276" s="534">
        <v>125</v>
      </c>
      <c r="L276" s="7"/>
      <c r="M276" s="7"/>
      <c r="N276" s="7"/>
      <c r="O276" s="7"/>
      <c r="P276" s="7"/>
      <c r="Q276" s="7"/>
      <c r="R276" s="7"/>
      <c r="S276" s="7"/>
    </row>
    <row r="277" spans="1:19" ht="13.2" x14ac:dyDescent="0.2">
      <c r="A277" s="603" t="s">
        <v>522</v>
      </c>
      <c r="B277" s="604"/>
      <c r="C277" s="530">
        <v>40.200000000000003</v>
      </c>
      <c r="D277" s="530">
        <v>6.3</v>
      </c>
      <c r="E277" s="531">
        <v>166</v>
      </c>
      <c r="F277" s="531">
        <v>3</v>
      </c>
      <c r="G277" s="532">
        <v>266</v>
      </c>
      <c r="H277" s="532">
        <v>260.2</v>
      </c>
      <c r="I277" s="533">
        <v>405.9</v>
      </c>
      <c r="J277" s="534">
        <v>165</v>
      </c>
      <c r="L277" s="7"/>
      <c r="M277" s="7"/>
      <c r="N277" s="7"/>
      <c r="O277" s="7"/>
      <c r="P277" s="7"/>
      <c r="Q277" s="7"/>
      <c r="R277" s="7"/>
      <c r="S277" s="7"/>
    </row>
    <row r="278" spans="1:19" ht="13.2" x14ac:dyDescent="0.2">
      <c r="A278" s="603" t="s">
        <v>523</v>
      </c>
      <c r="B278" s="604"/>
      <c r="C278" s="530">
        <v>44.9</v>
      </c>
      <c r="D278" s="530">
        <v>15.7</v>
      </c>
      <c r="E278" s="531">
        <v>166</v>
      </c>
      <c r="F278" s="531">
        <v>19</v>
      </c>
      <c r="G278" s="532">
        <v>334.9</v>
      </c>
      <c r="H278" s="532">
        <v>290.10000000000002</v>
      </c>
      <c r="I278" s="533">
        <v>1114.5999999999999</v>
      </c>
      <c r="J278" s="534">
        <v>318</v>
      </c>
      <c r="L278" s="7"/>
      <c r="M278" s="7"/>
      <c r="N278" s="7"/>
      <c r="O278" s="7"/>
      <c r="P278" s="7"/>
      <c r="Q278" s="7"/>
      <c r="R278" s="7"/>
      <c r="S278" s="7"/>
    </row>
    <row r="279" spans="1:19" ht="13.2" x14ac:dyDescent="0.2">
      <c r="A279" s="603" t="s">
        <v>524</v>
      </c>
      <c r="B279" s="604"/>
      <c r="C279" s="530">
        <v>43.9</v>
      </c>
      <c r="D279" s="530">
        <v>11.1</v>
      </c>
      <c r="E279" s="531">
        <v>163</v>
      </c>
      <c r="F279" s="531">
        <v>9</v>
      </c>
      <c r="G279" s="532">
        <v>307.2</v>
      </c>
      <c r="H279" s="532">
        <v>284.60000000000002</v>
      </c>
      <c r="I279" s="533">
        <v>791.7</v>
      </c>
      <c r="J279" s="534">
        <v>3011</v>
      </c>
      <c r="L279" s="7"/>
      <c r="M279" s="7"/>
      <c r="N279" s="7"/>
      <c r="O279" s="7"/>
      <c r="P279" s="7"/>
      <c r="Q279" s="7"/>
      <c r="R279" s="7"/>
      <c r="S279" s="7"/>
    </row>
    <row r="280" spans="1:19" ht="13.2" x14ac:dyDescent="0.2">
      <c r="A280" s="603" t="s">
        <v>525</v>
      </c>
      <c r="B280" s="604"/>
      <c r="C280" s="530">
        <v>42.2</v>
      </c>
      <c r="D280" s="530">
        <v>9.5</v>
      </c>
      <c r="E280" s="531">
        <v>161</v>
      </c>
      <c r="F280" s="531">
        <v>17</v>
      </c>
      <c r="G280" s="532">
        <v>382.7</v>
      </c>
      <c r="H280" s="532">
        <v>341.1</v>
      </c>
      <c r="I280" s="533">
        <v>1212</v>
      </c>
      <c r="J280" s="534">
        <v>787</v>
      </c>
      <c r="L280" s="7"/>
      <c r="M280" s="7"/>
      <c r="N280" s="7"/>
      <c r="O280" s="7"/>
      <c r="P280" s="7"/>
      <c r="Q280" s="7"/>
      <c r="R280" s="7"/>
      <c r="S280" s="7"/>
    </row>
    <row r="281" spans="1:19" ht="13.2" x14ac:dyDescent="0.2">
      <c r="A281" s="603" t="s">
        <v>526</v>
      </c>
      <c r="B281" s="604"/>
      <c r="C281" s="530">
        <v>41.1</v>
      </c>
      <c r="D281" s="530">
        <v>7.8</v>
      </c>
      <c r="E281" s="531">
        <v>163</v>
      </c>
      <c r="F281" s="531">
        <v>7</v>
      </c>
      <c r="G281" s="532">
        <v>249.7</v>
      </c>
      <c r="H281" s="532">
        <v>232.2</v>
      </c>
      <c r="I281" s="533">
        <v>427.7</v>
      </c>
      <c r="J281" s="534">
        <v>312</v>
      </c>
      <c r="L281" s="7"/>
      <c r="M281" s="7"/>
      <c r="N281" s="7"/>
      <c r="O281" s="7"/>
      <c r="P281" s="7"/>
      <c r="Q281" s="7"/>
      <c r="R281" s="7"/>
      <c r="S281" s="7"/>
    </row>
    <row r="282" spans="1:19" ht="13.2" x14ac:dyDescent="0.2">
      <c r="A282" s="603" t="s">
        <v>528</v>
      </c>
      <c r="B282" s="604"/>
      <c r="C282" s="530">
        <v>44.2</v>
      </c>
      <c r="D282" s="530">
        <v>10.5</v>
      </c>
      <c r="E282" s="531">
        <v>159</v>
      </c>
      <c r="F282" s="531">
        <v>14</v>
      </c>
      <c r="G282" s="532">
        <v>295.3</v>
      </c>
      <c r="H282" s="532">
        <v>264.2</v>
      </c>
      <c r="I282" s="533">
        <v>730.3</v>
      </c>
      <c r="J282" s="534">
        <v>419</v>
      </c>
      <c r="L282" s="7"/>
      <c r="M282" s="7"/>
      <c r="N282" s="7"/>
      <c r="O282" s="7"/>
      <c r="P282" s="7"/>
      <c r="Q282" s="7"/>
      <c r="R282" s="7"/>
      <c r="S282" s="7"/>
    </row>
    <row r="283" spans="1:19" ht="13.2" x14ac:dyDescent="0.2">
      <c r="A283" s="603" t="s">
        <v>529</v>
      </c>
      <c r="B283" s="604"/>
      <c r="C283" s="530">
        <v>45</v>
      </c>
      <c r="D283" s="530">
        <v>11.3</v>
      </c>
      <c r="E283" s="531">
        <v>161</v>
      </c>
      <c r="F283" s="531">
        <v>7</v>
      </c>
      <c r="G283" s="532">
        <v>291.7</v>
      </c>
      <c r="H283" s="532">
        <v>276.8</v>
      </c>
      <c r="I283" s="533">
        <v>689.1</v>
      </c>
      <c r="J283" s="534">
        <v>2734</v>
      </c>
      <c r="L283" s="7"/>
      <c r="M283" s="7"/>
      <c r="N283" s="7"/>
      <c r="O283" s="7"/>
      <c r="P283" s="7"/>
      <c r="Q283" s="7"/>
      <c r="R283" s="7"/>
      <c r="S283" s="7"/>
    </row>
    <row r="284" spans="1:19" ht="13.2" x14ac:dyDescent="0.2">
      <c r="A284" s="603" t="s">
        <v>530</v>
      </c>
      <c r="B284" s="604"/>
      <c r="C284" s="530">
        <v>42.4</v>
      </c>
      <c r="D284" s="530">
        <v>8.5</v>
      </c>
      <c r="E284" s="531">
        <v>160</v>
      </c>
      <c r="F284" s="531">
        <v>8</v>
      </c>
      <c r="G284" s="532">
        <v>260.7</v>
      </c>
      <c r="H284" s="532">
        <v>245.2</v>
      </c>
      <c r="I284" s="533">
        <v>606.4</v>
      </c>
      <c r="J284" s="534">
        <v>3051</v>
      </c>
      <c r="L284" s="7"/>
      <c r="M284" s="7"/>
      <c r="N284" s="7"/>
      <c r="O284" s="7"/>
      <c r="P284" s="7"/>
      <c r="Q284" s="7"/>
      <c r="R284" s="7"/>
      <c r="S284" s="7"/>
    </row>
    <row r="285" spans="1:19" ht="13.2" x14ac:dyDescent="0.2">
      <c r="A285" s="603" t="s">
        <v>531</v>
      </c>
      <c r="B285" s="604"/>
      <c r="C285" s="530">
        <v>42.2</v>
      </c>
      <c r="D285" s="530">
        <v>11.3</v>
      </c>
      <c r="E285" s="531">
        <v>160</v>
      </c>
      <c r="F285" s="531">
        <v>6</v>
      </c>
      <c r="G285" s="532">
        <v>289.5</v>
      </c>
      <c r="H285" s="532">
        <v>276.2</v>
      </c>
      <c r="I285" s="533">
        <v>765</v>
      </c>
      <c r="J285" s="534">
        <v>1978</v>
      </c>
      <c r="L285" s="7"/>
      <c r="M285" s="7"/>
      <c r="N285" s="7"/>
      <c r="O285" s="7"/>
      <c r="P285" s="7"/>
      <c r="Q285" s="7"/>
      <c r="R285" s="7"/>
      <c r="S285" s="7"/>
    </row>
    <row r="286" spans="1:19" ht="13.2" x14ac:dyDescent="0.2">
      <c r="A286" s="603" t="s">
        <v>532</v>
      </c>
      <c r="B286" s="604"/>
      <c r="C286" s="530">
        <v>45.1</v>
      </c>
      <c r="D286" s="530">
        <v>12</v>
      </c>
      <c r="E286" s="531">
        <v>162</v>
      </c>
      <c r="F286" s="531">
        <v>10</v>
      </c>
      <c r="G286" s="532">
        <v>315.5</v>
      </c>
      <c r="H286" s="532">
        <v>292.39999999999998</v>
      </c>
      <c r="I286" s="533">
        <v>788.2</v>
      </c>
      <c r="J286" s="534">
        <v>1179</v>
      </c>
      <c r="L286" s="7"/>
      <c r="M286" s="7"/>
      <c r="N286" s="7"/>
      <c r="O286" s="7"/>
      <c r="P286" s="7"/>
      <c r="Q286" s="7"/>
      <c r="R286" s="7"/>
      <c r="S286" s="7"/>
    </row>
    <row r="287" spans="1:19" ht="13.2" x14ac:dyDescent="0.2">
      <c r="A287" s="603" t="s">
        <v>533</v>
      </c>
      <c r="B287" s="604"/>
      <c r="C287" s="530">
        <v>41</v>
      </c>
      <c r="D287" s="530">
        <v>10.5</v>
      </c>
      <c r="E287" s="531">
        <v>162</v>
      </c>
      <c r="F287" s="531">
        <v>8</v>
      </c>
      <c r="G287" s="532">
        <v>282.60000000000002</v>
      </c>
      <c r="H287" s="532">
        <v>266.60000000000002</v>
      </c>
      <c r="I287" s="533">
        <v>659.2</v>
      </c>
      <c r="J287" s="534">
        <v>2823</v>
      </c>
      <c r="L287" s="7"/>
      <c r="M287" s="7"/>
      <c r="N287" s="7"/>
      <c r="O287" s="7"/>
      <c r="P287" s="7"/>
      <c r="Q287" s="7"/>
      <c r="R287" s="7"/>
      <c r="S287" s="7"/>
    </row>
    <row r="288" spans="1:19" ht="13.2" x14ac:dyDescent="0.2">
      <c r="A288" s="603" t="s">
        <v>535</v>
      </c>
      <c r="B288" s="604"/>
      <c r="C288" s="530">
        <v>45.1</v>
      </c>
      <c r="D288" s="530">
        <v>10.4</v>
      </c>
      <c r="E288" s="531">
        <v>161</v>
      </c>
      <c r="F288" s="531">
        <v>9</v>
      </c>
      <c r="G288" s="532">
        <v>281.89999999999998</v>
      </c>
      <c r="H288" s="532">
        <v>260.60000000000002</v>
      </c>
      <c r="I288" s="533">
        <v>634.79999999999995</v>
      </c>
      <c r="J288" s="534">
        <v>240</v>
      </c>
      <c r="L288" s="7"/>
      <c r="M288" s="7"/>
      <c r="N288" s="7"/>
      <c r="O288" s="7"/>
      <c r="P288" s="7"/>
      <c r="Q288" s="7"/>
      <c r="R288" s="7"/>
      <c r="S288" s="7"/>
    </row>
    <row r="289" spans="1:19" ht="13.2" x14ac:dyDescent="0.2">
      <c r="A289" s="603" t="s">
        <v>536</v>
      </c>
      <c r="B289" s="604"/>
      <c r="C289" s="530">
        <v>42</v>
      </c>
      <c r="D289" s="530">
        <v>9.9</v>
      </c>
      <c r="E289" s="531">
        <v>144</v>
      </c>
      <c r="F289" s="531">
        <v>4</v>
      </c>
      <c r="G289" s="532">
        <v>243.7</v>
      </c>
      <c r="H289" s="532">
        <v>234.3</v>
      </c>
      <c r="I289" s="533">
        <v>263.39999999999998</v>
      </c>
      <c r="J289" s="534">
        <v>222</v>
      </c>
      <c r="L289" s="7"/>
      <c r="M289" s="7"/>
      <c r="N289" s="7"/>
      <c r="O289" s="7"/>
      <c r="P289" s="7"/>
      <c r="Q289" s="7"/>
      <c r="R289" s="7"/>
      <c r="S289" s="7"/>
    </row>
    <row r="290" spans="1:19" ht="13.2" x14ac:dyDescent="0.2">
      <c r="A290" s="603" t="s">
        <v>537</v>
      </c>
      <c r="B290" s="604"/>
      <c r="C290" s="530">
        <v>41.9</v>
      </c>
      <c r="D290" s="530">
        <v>8.9</v>
      </c>
      <c r="E290" s="531">
        <v>161</v>
      </c>
      <c r="F290" s="531">
        <v>7</v>
      </c>
      <c r="G290" s="532">
        <v>238.8</v>
      </c>
      <c r="H290" s="532">
        <v>227.2</v>
      </c>
      <c r="I290" s="533">
        <v>283.89999999999998</v>
      </c>
      <c r="J290" s="534">
        <v>3048</v>
      </c>
      <c r="L290" s="7"/>
      <c r="M290" s="7"/>
      <c r="N290" s="7"/>
      <c r="O290" s="7"/>
      <c r="P290" s="7"/>
      <c r="Q290" s="7"/>
      <c r="R290" s="7"/>
      <c r="S290" s="7"/>
    </row>
    <row r="291" spans="1:19" ht="13.2" x14ac:dyDescent="0.2">
      <c r="A291" s="603" t="s">
        <v>538</v>
      </c>
      <c r="B291" s="604"/>
      <c r="C291" s="530">
        <v>36.200000000000003</v>
      </c>
      <c r="D291" s="530">
        <v>11</v>
      </c>
      <c r="E291" s="531">
        <v>171</v>
      </c>
      <c r="F291" s="531">
        <v>9</v>
      </c>
      <c r="G291" s="532">
        <v>294.60000000000002</v>
      </c>
      <c r="H291" s="532">
        <v>277.8</v>
      </c>
      <c r="I291" s="533">
        <v>833.1</v>
      </c>
      <c r="J291" s="534">
        <v>79</v>
      </c>
      <c r="L291" s="7"/>
      <c r="M291" s="7"/>
      <c r="N291" s="7"/>
      <c r="O291" s="7"/>
      <c r="P291" s="7"/>
      <c r="Q291" s="7"/>
      <c r="R291" s="7"/>
      <c r="S291" s="7"/>
    </row>
    <row r="292" spans="1:19" ht="13.2" x14ac:dyDescent="0.2">
      <c r="A292" s="603" t="s">
        <v>539</v>
      </c>
      <c r="B292" s="604"/>
      <c r="C292" s="530">
        <v>42.2</v>
      </c>
      <c r="D292" s="530">
        <v>8.8000000000000007</v>
      </c>
      <c r="E292" s="531">
        <v>161</v>
      </c>
      <c r="F292" s="531">
        <v>14</v>
      </c>
      <c r="G292" s="532">
        <v>286</v>
      </c>
      <c r="H292" s="532">
        <v>263.3</v>
      </c>
      <c r="I292" s="533">
        <v>702.3</v>
      </c>
      <c r="J292" s="534">
        <v>233</v>
      </c>
      <c r="L292" s="7"/>
      <c r="M292" s="7"/>
      <c r="N292" s="7"/>
      <c r="O292" s="7"/>
      <c r="P292" s="7"/>
      <c r="Q292" s="7"/>
      <c r="R292" s="7"/>
      <c r="S292" s="7"/>
    </row>
    <row r="293" spans="1:19" ht="13.2" x14ac:dyDescent="0.2">
      <c r="A293" s="601" t="s">
        <v>540</v>
      </c>
      <c r="B293" s="602"/>
      <c r="C293" s="530">
        <v>28.8</v>
      </c>
      <c r="D293" s="530">
        <v>5.4</v>
      </c>
      <c r="E293" s="531">
        <v>167</v>
      </c>
      <c r="F293" s="531">
        <v>11</v>
      </c>
      <c r="G293" s="532">
        <v>251.9</v>
      </c>
      <c r="H293" s="532">
        <v>239.4</v>
      </c>
      <c r="I293" s="533">
        <v>597.79999999999995</v>
      </c>
      <c r="J293" s="534">
        <v>17</v>
      </c>
      <c r="L293" s="7"/>
      <c r="M293" s="7"/>
      <c r="N293" s="7"/>
      <c r="O293" s="7"/>
      <c r="P293" s="7"/>
      <c r="Q293" s="7"/>
      <c r="R293" s="7"/>
      <c r="S293" s="7"/>
    </row>
    <row r="294" spans="1:19" ht="13.5" customHeight="1" x14ac:dyDescent="0.2">
      <c r="A294" s="603" t="s">
        <v>541</v>
      </c>
      <c r="B294" s="604"/>
      <c r="C294" s="530">
        <v>39.4</v>
      </c>
      <c r="D294" s="530">
        <v>11.8</v>
      </c>
      <c r="E294" s="531">
        <v>163</v>
      </c>
      <c r="F294" s="531">
        <v>16</v>
      </c>
      <c r="G294" s="532">
        <v>363</v>
      </c>
      <c r="H294" s="532">
        <v>326.60000000000002</v>
      </c>
      <c r="I294" s="533">
        <v>1193.2</v>
      </c>
      <c r="J294" s="534">
        <v>253</v>
      </c>
      <c r="L294" s="7"/>
      <c r="M294" s="7"/>
      <c r="N294" s="7"/>
      <c r="O294" s="7"/>
      <c r="P294" s="7"/>
      <c r="Q294" s="7"/>
      <c r="R294" s="7"/>
      <c r="S294" s="7"/>
    </row>
    <row r="295" spans="1:19" ht="13.2" x14ac:dyDescent="0.2">
      <c r="A295" s="603" t="s">
        <v>542</v>
      </c>
      <c r="B295" s="604"/>
      <c r="C295" s="530">
        <v>35.200000000000003</v>
      </c>
      <c r="D295" s="530">
        <v>9.6</v>
      </c>
      <c r="E295" s="531">
        <v>156</v>
      </c>
      <c r="F295" s="531">
        <v>22</v>
      </c>
      <c r="G295" s="532">
        <v>340.8</v>
      </c>
      <c r="H295" s="532">
        <v>293.10000000000002</v>
      </c>
      <c r="I295" s="533">
        <v>1345.3</v>
      </c>
      <c r="J295" s="534">
        <v>324</v>
      </c>
      <c r="L295" s="7"/>
      <c r="M295" s="7"/>
      <c r="N295" s="7"/>
      <c r="O295" s="7"/>
      <c r="P295" s="7"/>
      <c r="Q295" s="7"/>
      <c r="R295" s="7"/>
      <c r="S295" s="7"/>
    </row>
    <row r="296" spans="1:19" ht="13.2" x14ac:dyDescent="0.2">
      <c r="A296" s="603" t="s">
        <v>543</v>
      </c>
      <c r="B296" s="604"/>
      <c r="C296" s="530">
        <v>44.8</v>
      </c>
      <c r="D296" s="530">
        <v>9.6</v>
      </c>
      <c r="E296" s="531">
        <v>144</v>
      </c>
      <c r="F296" s="531">
        <v>0</v>
      </c>
      <c r="G296" s="532">
        <v>299.3</v>
      </c>
      <c r="H296" s="532">
        <v>299.3</v>
      </c>
      <c r="I296" s="533">
        <v>415.7</v>
      </c>
      <c r="J296" s="534">
        <v>920</v>
      </c>
      <c r="L296" s="7"/>
      <c r="M296" s="7"/>
      <c r="N296" s="7"/>
      <c r="O296" s="7"/>
      <c r="P296" s="7"/>
      <c r="Q296" s="7"/>
      <c r="R296" s="7"/>
      <c r="S296" s="7"/>
    </row>
    <row r="297" spans="1:19" ht="13.2" x14ac:dyDescent="0.2">
      <c r="A297" s="603" t="s">
        <v>544</v>
      </c>
      <c r="B297" s="604"/>
      <c r="C297" s="530">
        <v>34.299999999999997</v>
      </c>
      <c r="D297" s="530">
        <v>4.4000000000000004</v>
      </c>
      <c r="E297" s="531">
        <v>166</v>
      </c>
      <c r="F297" s="531">
        <v>21</v>
      </c>
      <c r="G297" s="532">
        <v>278.39999999999998</v>
      </c>
      <c r="H297" s="532">
        <v>241</v>
      </c>
      <c r="I297" s="533">
        <v>398.8</v>
      </c>
      <c r="J297" s="534">
        <v>813</v>
      </c>
      <c r="L297" s="7"/>
      <c r="M297" s="7"/>
      <c r="N297" s="7"/>
      <c r="O297" s="7"/>
      <c r="P297" s="7"/>
      <c r="Q297" s="7"/>
      <c r="R297" s="7"/>
      <c r="S297" s="7"/>
    </row>
    <row r="298" spans="1:19" ht="13.2" x14ac:dyDescent="0.2">
      <c r="A298" s="603" t="s">
        <v>545</v>
      </c>
      <c r="B298" s="604"/>
      <c r="C298" s="530">
        <v>44.5</v>
      </c>
      <c r="D298" s="530">
        <v>6.7</v>
      </c>
      <c r="E298" s="531">
        <v>166</v>
      </c>
      <c r="F298" s="531">
        <v>9</v>
      </c>
      <c r="G298" s="532">
        <v>282.3</v>
      </c>
      <c r="H298" s="532">
        <v>259.3</v>
      </c>
      <c r="I298" s="533">
        <v>480.1</v>
      </c>
      <c r="J298" s="534">
        <v>3827</v>
      </c>
      <c r="L298" s="7"/>
      <c r="M298" s="7"/>
      <c r="N298" s="7"/>
      <c r="O298" s="7"/>
      <c r="P298" s="7"/>
      <c r="Q298" s="7"/>
      <c r="R298" s="7"/>
      <c r="S298" s="7"/>
    </row>
    <row r="299" spans="1:19" ht="13.2" x14ac:dyDescent="0.2">
      <c r="A299" s="603" t="s">
        <v>546</v>
      </c>
      <c r="B299" s="604"/>
      <c r="C299" s="530">
        <v>47.8</v>
      </c>
      <c r="D299" s="530">
        <v>7.3</v>
      </c>
      <c r="E299" s="531">
        <v>173</v>
      </c>
      <c r="F299" s="531">
        <v>5</v>
      </c>
      <c r="G299" s="532">
        <v>275.2</v>
      </c>
      <c r="H299" s="532">
        <v>268.3</v>
      </c>
      <c r="I299" s="533">
        <v>430.5</v>
      </c>
      <c r="J299" s="534">
        <v>195</v>
      </c>
      <c r="L299" s="7"/>
      <c r="M299" s="7"/>
      <c r="N299" s="7"/>
      <c r="O299" s="7"/>
      <c r="P299" s="7"/>
      <c r="Q299" s="7"/>
      <c r="R299" s="7"/>
      <c r="S299" s="7"/>
    </row>
    <row r="300" spans="1:19" ht="13.2" x14ac:dyDescent="0.2">
      <c r="A300" s="601" t="s">
        <v>716</v>
      </c>
      <c r="B300" s="602"/>
      <c r="C300" s="530">
        <v>51</v>
      </c>
      <c r="D300" s="530">
        <v>8.1</v>
      </c>
      <c r="E300" s="531">
        <v>156</v>
      </c>
      <c r="F300" s="531">
        <v>6</v>
      </c>
      <c r="G300" s="532">
        <v>234</v>
      </c>
      <c r="H300" s="532">
        <v>216.6</v>
      </c>
      <c r="I300" s="533">
        <v>367.2</v>
      </c>
      <c r="J300" s="534">
        <v>559</v>
      </c>
      <c r="L300" s="7"/>
      <c r="M300" s="7"/>
      <c r="N300" s="7"/>
      <c r="O300" s="7"/>
      <c r="P300" s="7"/>
      <c r="Q300" s="7"/>
      <c r="R300" s="7"/>
      <c r="S300" s="7"/>
    </row>
    <row r="301" spans="1:19" ht="13.2" x14ac:dyDescent="0.2">
      <c r="A301" s="603" t="s">
        <v>548</v>
      </c>
      <c r="B301" s="604"/>
      <c r="C301" s="530">
        <v>26.5</v>
      </c>
      <c r="D301" s="530">
        <v>5.2</v>
      </c>
      <c r="E301" s="531">
        <v>165</v>
      </c>
      <c r="F301" s="531">
        <v>1</v>
      </c>
      <c r="G301" s="532">
        <v>292.89999999999998</v>
      </c>
      <c r="H301" s="532">
        <v>291.3</v>
      </c>
      <c r="I301" s="533">
        <v>11.2</v>
      </c>
      <c r="J301" s="534">
        <v>455</v>
      </c>
      <c r="L301" s="7"/>
      <c r="M301" s="7"/>
      <c r="N301" s="7"/>
      <c r="O301" s="7"/>
      <c r="P301" s="7"/>
      <c r="Q301" s="7"/>
      <c r="R301" s="7"/>
      <c r="S301" s="7"/>
    </row>
    <row r="302" spans="1:19" ht="13.2" x14ac:dyDescent="0.2">
      <c r="A302" s="603" t="s">
        <v>550</v>
      </c>
      <c r="B302" s="604"/>
      <c r="C302" s="530">
        <v>45.4</v>
      </c>
      <c r="D302" s="530">
        <v>8.4</v>
      </c>
      <c r="E302" s="531">
        <v>176</v>
      </c>
      <c r="F302" s="531">
        <v>19</v>
      </c>
      <c r="G302" s="532">
        <v>224.7</v>
      </c>
      <c r="H302" s="532">
        <v>198.4</v>
      </c>
      <c r="I302" s="533">
        <v>52.9</v>
      </c>
      <c r="J302" s="534">
        <v>66</v>
      </c>
      <c r="L302" s="7"/>
      <c r="M302" s="7"/>
      <c r="N302" s="7"/>
      <c r="O302" s="7"/>
      <c r="P302" s="7"/>
      <c r="Q302" s="7"/>
      <c r="R302" s="7"/>
      <c r="S302" s="7"/>
    </row>
    <row r="303" spans="1:19" ht="13.2" x14ac:dyDescent="0.2">
      <c r="A303" s="603" t="s">
        <v>551</v>
      </c>
      <c r="B303" s="604"/>
      <c r="C303" s="530">
        <v>44.6</v>
      </c>
      <c r="D303" s="530">
        <v>7.3</v>
      </c>
      <c r="E303" s="531">
        <v>159</v>
      </c>
      <c r="F303" s="531">
        <v>6</v>
      </c>
      <c r="G303" s="532">
        <v>213.4</v>
      </c>
      <c r="H303" s="532">
        <v>203.5</v>
      </c>
      <c r="I303" s="533">
        <v>180.1</v>
      </c>
      <c r="J303" s="534">
        <v>952</v>
      </c>
      <c r="L303" s="7"/>
      <c r="M303" s="7"/>
      <c r="N303" s="7"/>
      <c r="O303" s="7"/>
      <c r="P303" s="7"/>
      <c r="Q303" s="7"/>
      <c r="R303" s="7"/>
      <c r="S303" s="7"/>
    </row>
    <row r="304" spans="1:19" ht="13.2" x14ac:dyDescent="0.2">
      <c r="A304" s="603" t="s">
        <v>552</v>
      </c>
      <c r="B304" s="604"/>
      <c r="C304" s="530">
        <v>42.6</v>
      </c>
      <c r="D304" s="530">
        <v>9.6999999999999993</v>
      </c>
      <c r="E304" s="531">
        <v>162</v>
      </c>
      <c r="F304" s="531">
        <v>8</v>
      </c>
      <c r="G304" s="532">
        <v>230.4</v>
      </c>
      <c r="H304" s="532">
        <v>215.6</v>
      </c>
      <c r="I304" s="533">
        <v>203.3</v>
      </c>
      <c r="J304" s="534">
        <v>672</v>
      </c>
      <c r="L304" s="7"/>
      <c r="M304" s="7"/>
      <c r="N304" s="7"/>
      <c r="O304" s="7"/>
      <c r="P304" s="7"/>
      <c r="Q304" s="7"/>
      <c r="R304" s="7"/>
      <c r="S304" s="7"/>
    </row>
    <row r="305" spans="1:19" ht="13.2" x14ac:dyDescent="0.2">
      <c r="A305" s="603" t="s">
        <v>554</v>
      </c>
      <c r="B305" s="604"/>
      <c r="C305" s="530">
        <v>38.799999999999997</v>
      </c>
      <c r="D305" s="530">
        <v>6.4</v>
      </c>
      <c r="E305" s="531">
        <v>163</v>
      </c>
      <c r="F305" s="531">
        <v>7</v>
      </c>
      <c r="G305" s="532">
        <v>240.8</v>
      </c>
      <c r="H305" s="532">
        <v>226.4</v>
      </c>
      <c r="I305" s="533">
        <v>272.60000000000002</v>
      </c>
      <c r="J305" s="534">
        <v>177</v>
      </c>
      <c r="L305" s="7"/>
      <c r="M305" s="7"/>
      <c r="N305" s="7"/>
      <c r="O305" s="7"/>
      <c r="P305" s="7"/>
      <c r="Q305" s="7"/>
      <c r="R305" s="7"/>
      <c r="S305" s="7"/>
    </row>
    <row r="306" spans="1:19" ht="13.2" x14ac:dyDescent="0.2">
      <c r="A306" s="603" t="s">
        <v>555</v>
      </c>
      <c r="B306" s="604"/>
      <c r="C306" s="530">
        <v>39.4</v>
      </c>
      <c r="D306" s="530">
        <v>8.1999999999999993</v>
      </c>
      <c r="E306" s="531">
        <v>162</v>
      </c>
      <c r="F306" s="531">
        <v>4</v>
      </c>
      <c r="G306" s="532">
        <v>246</v>
      </c>
      <c r="H306" s="532">
        <v>236.9</v>
      </c>
      <c r="I306" s="533">
        <v>214.1</v>
      </c>
      <c r="J306" s="534">
        <v>275</v>
      </c>
      <c r="L306" s="7"/>
      <c r="M306" s="7"/>
      <c r="N306" s="7"/>
      <c r="O306" s="7"/>
      <c r="P306" s="7"/>
      <c r="Q306" s="7"/>
      <c r="R306" s="7"/>
      <c r="S306" s="7"/>
    </row>
    <row r="307" spans="1:19" ht="13.2" x14ac:dyDescent="0.2">
      <c r="A307" s="603" t="s">
        <v>556</v>
      </c>
      <c r="B307" s="604"/>
      <c r="C307" s="530">
        <v>45</v>
      </c>
      <c r="D307" s="530">
        <v>6.8</v>
      </c>
      <c r="E307" s="531">
        <v>160</v>
      </c>
      <c r="F307" s="531">
        <v>5</v>
      </c>
      <c r="G307" s="532">
        <v>253.4</v>
      </c>
      <c r="H307" s="532">
        <v>243</v>
      </c>
      <c r="I307" s="533">
        <v>577.9</v>
      </c>
      <c r="J307" s="534">
        <v>31</v>
      </c>
      <c r="L307" s="7"/>
      <c r="M307" s="7"/>
      <c r="N307" s="7"/>
      <c r="O307" s="7"/>
      <c r="P307" s="7"/>
      <c r="Q307" s="7"/>
      <c r="R307" s="7"/>
      <c r="S307" s="7"/>
    </row>
    <row r="308" spans="1:19" ht="13.2" x14ac:dyDescent="0.2">
      <c r="A308" s="603" t="s">
        <v>557</v>
      </c>
      <c r="B308" s="604"/>
      <c r="C308" s="530">
        <v>39.200000000000003</v>
      </c>
      <c r="D308" s="530">
        <v>6.1</v>
      </c>
      <c r="E308" s="531">
        <v>157</v>
      </c>
      <c r="F308" s="531">
        <v>6</v>
      </c>
      <c r="G308" s="532">
        <v>235.1</v>
      </c>
      <c r="H308" s="532">
        <v>225</v>
      </c>
      <c r="I308" s="533">
        <v>267</v>
      </c>
      <c r="J308" s="534">
        <v>820</v>
      </c>
      <c r="L308" s="7"/>
      <c r="M308" s="7"/>
      <c r="N308" s="7"/>
      <c r="O308" s="7"/>
      <c r="P308" s="7"/>
      <c r="Q308" s="7"/>
      <c r="R308" s="7"/>
      <c r="S308" s="7"/>
    </row>
    <row r="309" spans="1:19" ht="13.2" x14ac:dyDescent="0.2">
      <c r="A309" s="603" t="s">
        <v>558</v>
      </c>
      <c r="B309" s="604"/>
      <c r="C309" s="530">
        <v>34</v>
      </c>
      <c r="D309" s="530">
        <v>5.7</v>
      </c>
      <c r="E309" s="531">
        <v>171</v>
      </c>
      <c r="F309" s="531">
        <v>18</v>
      </c>
      <c r="G309" s="532">
        <v>245</v>
      </c>
      <c r="H309" s="532">
        <v>212.7</v>
      </c>
      <c r="I309" s="533">
        <v>217.6</v>
      </c>
      <c r="J309" s="534">
        <v>39</v>
      </c>
      <c r="L309" s="7"/>
      <c r="M309" s="7"/>
      <c r="N309" s="7"/>
      <c r="O309" s="7"/>
      <c r="P309" s="7"/>
      <c r="Q309" s="7"/>
      <c r="R309" s="7"/>
      <c r="S309" s="7"/>
    </row>
    <row r="310" spans="1:19" ht="13.2" x14ac:dyDescent="0.2">
      <c r="A310" s="603" t="s">
        <v>559</v>
      </c>
      <c r="B310" s="604"/>
      <c r="C310" s="530">
        <v>40.200000000000003</v>
      </c>
      <c r="D310" s="530">
        <v>8.3000000000000007</v>
      </c>
      <c r="E310" s="531">
        <v>148</v>
      </c>
      <c r="F310" s="531">
        <v>4</v>
      </c>
      <c r="G310" s="532">
        <v>213.5</v>
      </c>
      <c r="H310" s="532">
        <v>207.9</v>
      </c>
      <c r="I310" s="533">
        <v>20</v>
      </c>
      <c r="J310" s="534">
        <v>9</v>
      </c>
      <c r="L310" s="7"/>
      <c r="M310" s="7"/>
      <c r="N310" s="7"/>
      <c r="O310" s="7"/>
      <c r="P310" s="7"/>
      <c r="Q310" s="7"/>
      <c r="R310" s="7"/>
      <c r="S310" s="7"/>
    </row>
    <row r="311" spans="1:19" ht="13.2" x14ac:dyDescent="0.2">
      <c r="A311" s="603" t="s">
        <v>560</v>
      </c>
      <c r="B311" s="604"/>
      <c r="C311" s="530">
        <v>57.6</v>
      </c>
      <c r="D311" s="530">
        <v>7.8</v>
      </c>
      <c r="E311" s="531">
        <v>143</v>
      </c>
      <c r="F311" s="531">
        <v>2</v>
      </c>
      <c r="G311" s="532">
        <v>184.1</v>
      </c>
      <c r="H311" s="532">
        <v>181.1</v>
      </c>
      <c r="I311" s="533">
        <v>127.3</v>
      </c>
      <c r="J311" s="534">
        <v>3</v>
      </c>
      <c r="L311" s="7"/>
      <c r="M311" s="7"/>
      <c r="N311" s="7"/>
      <c r="O311" s="7"/>
      <c r="P311" s="7"/>
      <c r="Q311" s="7"/>
      <c r="R311" s="7"/>
      <c r="S311" s="7"/>
    </row>
    <row r="312" spans="1:19" ht="13.2" x14ac:dyDescent="0.2">
      <c r="A312" s="603" t="s">
        <v>563</v>
      </c>
      <c r="B312" s="604"/>
      <c r="C312" s="530">
        <v>38.5</v>
      </c>
      <c r="D312" s="530">
        <v>9.8000000000000007</v>
      </c>
      <c r="E312" s="531">
        <v>173</v>
      </c>
      <c r="F312" s="531">
        <v>12</v>
      </c>
      <c r="G312" s="532">
        <v>263.3</v>
      </c>
      <c r="H312" s="532">
        <v>241.2</v>
      </c>
      <c r="I312" s="533">
        <v>341.3</v>
      </c>
      <c r="J312" s="534">
        <v>35</v>
      </c>
      <c r="L312" s="7"/>
      <c r="M312" s="7"/>
      <c r="N312" s="7"/>
      <c r="O312" s="7"/>
      <c r="P312" s="7"/>
      <c r="Q312" s="7"/>
      <c r="R312" s="7"/>
      <c r="S312" s="7"/>
    </row>
    <row r="313" spans="1:19" ht="13.2" x14ac:dyDescent="0.2">
      <c r="A313" s="603" t="s">
        <v>564</v>
      </c>
      <c r="B313" s="604"/>
      <c r="C313" s="530">
        <v>23.5</v>
      </c>
      <c r="D313" s="530">
        <v>5.5</v>
      </c>
      <c r="E313" s="531">
        <v>155</v>
      </c>
      <c r="F313" s="531">
        <v>27</v>
      </c>
      <c r="G313" s="532">
        <v>300.2</v>
      </c>
      <c r="H313" s="532">
        <v>263.8</v>
      </c>
      <c r="I313" s="533">
        <v>530</v>
      </c>
      <c r="J313" s="534">
        <v>6</v>
      </c>
      <c r="L313" s="7"/>
      <c r="M313" s="7"/>
      <c r="N313" s="7"/>
      <c r="O313" s="7"/>
      <c r="P313" s="7"/>
      <c r="Q313" s="7"/>
      <c r="R313" s="7"/>
      <c r="S313" s="7"/>
    </row>
    <row r="314" spans="1:19" ht="13.5" customHeight="1" x14ac:dyDescent="0.2">
      <c r="A314" s="603" t="s">
        <v>569</v>
      </c>
      <c r="B314" s="604"/>
      <c r="C314" s="530">
        <v>44.5</v>
      </c>
      <c r="D314" s="530">
        <v>11</v>
      </c>
      <c r="E314" s="531">
        <v>174</v>
      </c>
      <c r="F314" s="531">
        <v>11</v>
      </c>
      <c r="G314" s="532">
        <v>263.10000000000002</v>
      </c>
      <c r="H314" s="532">
        <v>242.8</v>
      </c>
      <c r="I314" s="533">
        <v>667.8</v>
      </c>
      <c r="J314" s="534">
        <v>92</v>
      </c>
      <c r="L314" s="7"/>
      <c r="M314" s="7"/>
      <c r="N314" s="7"/>
      <c r="O314" s="7"/>
      <c r="P314" s="7"/>
      <c r="Q314" s="7"/>
      <c r="R314" s="7"/>
      <c r="S314" s="7"/>
    </row>
    <row r="315" spans="1:19" ht="13.2" x14ac:dyDescent="0.2">
      <c r="A315" s="603" t="s">
        <v>570</v>
      </c>
      <c r="B315" s="604"/>
      <c r="C315" s="530">
        <v>23.9</v>
      </c>
      <c r="D315" s="530">
        <v>4.4000000000000004</v>
      </c>
      <c r="E315" s="531">
        <v>157</v>
      </c>
      <c r="F315" s="531">
        <v>18</v>
      </c>
      <c r="G315" s="532">
        <v>233.4</v>
      </c>
      <c r="H315" s="532">
        <v>200.1</v>
      </c>
      <c r="I315" s="533">
        <v>775.1</v>
      </c>
      <c r="J315" s="534">
        <v>24</v>
      </c>
      <c r="L315" s="7"/>
      <c r="M315" s="7"/>
      <c r="N315" s="7"/>
      <c r="O315" s="7"/>
      <c r="P315" s="7"/>
      <c r="Q315" s="7"/>
      <c r="R315" s="7"/>
      <c r="S315" s="7"/>
    </row>
    <row r="316" spans="1:19" ht="13.2" x14ac:dyDescent="0.2">
      <c r="A316" s="603" t="s">
        <v>572</v>
      </c>
      <c r="B316" s="604"/>
      <c r="C316" s="530">
        <v>50.4</v>
      </c>
      <c r="D316" s="530">
        <v>9.6</v>
      </c>
      <c r="E316" s="531">
        <v>162</v>
      </c>
      <c r="F316" s="531">
        <v>15</v>
      </c>
      <c r="G316" s="532">
        <v>228.1</v>
      </c>
      <c r="H316" s="532">
        <v>203.8</v>
      </c>
      <c r="I316" s="533">
        <v>125.1</v>
      </c>
      <c r="J316" s="534">
        <v>1682</v>
      </c>
      <c r="L316" s="7"/>
      <c r="M316" s="7"/>
      <c r="N316" s="7"/>
      <c r="O316" s="7"/>
      <c r="P316" s="7"/>
      <c r="Q316" s="7"/>
      <c r="R316" s="7"/>
      <c r="S316" s="7"/>
    </row>
    <row r="317" spans="1:19" ht="13.2" x14ac:dyDescent="0.2">
      <c r="A317" s="603" t="s">
        <v>573</v>
      </c>
      <c r="B317" s="604"/>
      <c r="C317" s="530">
        <v>48.9</v>
      </c>
      <c r="D317" s="530">
        <v>12.1</v>
      </c>
      <c r="E317" s="531">
        <v>161</v>
      </c>
      <c r="F317" s="531">
        <v>4</v>
      </c>
      <c r="G317" s="532">
        <v>205.3</v>
      </c>
      <c r="H317" s="532">
        <v>199.1</v>
      </c>
      <c r="I317" s="533">
        <v>483.6</v>
      </c>
      <c r="J317" s="534">
        <v>79</v>
      </c>
      <c r="L317" s="7"/>
      <c r="M317" s="7"/>
      <c r="N317" s="7"/>
      <c r="O317" s="7"/>
      <c r="P317" s="7"/>
      <c r="Q317" s="7"/>
      <c r="R317" s="7"/>
      <c r="S317" s="7"/>
    </row>
    <row r="318" spans="1:19" ht="13.2" x14ac:dyDescent="0.2">
      <c r="A318" s="603" t="s">
        <v>574</v>
      </c>
      <c r="B318" s="604"/>
      <c r="C318" s="530">
        <v>38.6</v>
      </c>
      <c r="D318" s="530">
        <v>13.3</v>
      </c>
      <c r="E318" s="531">
        <v>129</v>
      </c>
      <c r="F318" s="531">
        <v>4</v>
      </c>
      <c r="G318" s="532">
        <v>167.6</v>
      </c>
      <c r="H318" s="532">
        <v>162</v>
      </c>
      <c r="I318" s="533">
        <v>162.69999999999999</v>
      </c>
      <c r="J318" s="534">
        <v>95</v>
      </c>
      <c r="L318" s="7"/>
      <c r="M318" s="7"/>
      <c r="N318" s="7"/>
      <c r="O318" s="7"/>
      <c r="P318" s="7"/>
      <c r="Q318" s="7"/>
      <c r="R318" s="7"/>
      <c r="S318" s="7"/>
    </row>
    <row r="319" spans="1:19" ht="13.2" x14ac:dyDescent="0.2">
      <c r="A319" s="603" t="s">
        <v>575</v>
      </c>
      <c r="B319" s="604"/>
      <c r="C319" s="530">
        <v>37.299999999999997</v>
      </c>
      <c r="D319" s="530">
        <v>7.1</v>
      </c>
      <c r="E319" s="531">
        <v>166</v>
      </c>
      <c r="F319" s="531">
        <v>14</v>
      </c>
      <c r="G319" s="532">
        <v>250.7</v>
      </c>
      <c r="H319" s="532">
        <v>222.5</v>
      </c>
      <c r="I319" s="533">
        <v>262.7</v>
      </c>
      <c r="J319" s="534">
        <v>48</v>
      </c>
      <c r="L319" s="7"/>
      <c r="M319" s="7"/>
      <c r="N319" s="7"/>
      <c r="O319" s="7"/>
      <c r="P319" s="7"/>
      <c r="Q319" s="7"/>
      <c r="R319" s="7"/>
      <c r="S319" s="7"/>
    </row>
    <row r="320" spans="1:19" ht="13.2" x14ac:dyDescent="0.2">
      <c r="A320" s="603" t="s">
        <v>576</v>
      </c>
      <c r="B320" s="604"/>
      <c r="C320" s="530">
        <v>46.2</v>
      </c>
      <c r="D320" s="530">
        <v>7.7</v>
      </c>
      <c r="E320" s="531">
        <v>161</v>
      </c>
      <c r="F320" s="531">
        <v>5</v>
      </c>
      <c r="G320" s="532">
        <v>220.9</v>
      </c>
      <c r="H320" s="532">
        <v>209.9</v>
      </c>
      <c r="I320" s="533">
        <v>134.30000000000001</v>
      </c>
      <c r="J320" s="534">
        <v>274</v>
      </c>
      <c r="L320" s="7"/>
      <c r="M320" s="7"/>
      <c r="N320" s="7"/>
      <c r="O320" s="7"/>
      <c r="P320" s="7"/>
      <c r="Q320" s="7"/>
      <c r="R320" s="7"/>
      <c r="S320" s="7"/>
    </row>
    <row r="321" spans="1:19" ht="13.5" customHeight="1" x14ac:dyDescent="0.2">
      <c r="A321" s="603" t="s">
        <v>577</v>
      </c>
      <c r="B321" s="604"/>
      <c r="C321" s="530">
        <v>48</v>
      </c>
      <c r="D321" s="530">
        <v>9.1999999999999993</v>
      </c>
      <c r="E321" s="531">
        <v>147</v>
      </c>
      <c r="F321" s="531">
        <v>3</v>
      </c>
      <c r="G321" s="532">
        <v>187.7</v>
      </c>
      <c r="H321" s="532">
        <v>183.4</v>
      </c>
      <c r="I321" s="533">
        <v>262.2</v>
      </c>
      <c r="J321" s="534">
        <v>68</v>
      </c>
      <c r="L321" s="7"/>
      <c r="M321" s="7"/>
      <c r="N321" s="7"/>
      <c r="O321" s="7"/>
      <c r="P321" s="7"/>
      <c r="Q321" s="7"/>
      <c r="R321" s="7"/>
      <c r="S321" s="7"/>
    </row>
    <row r="322" spans="1:19" ht="13.5" customHeight="1" x14ac:dyDescent="0.2">
      <c r="A322" s="603" t="s">
        <v>578</v>
      </c>
      <c r="B322" s="604"/>
      <c r="C322" s="530">
        <v>55.5</v>
      </c>
      <c r="D322" s="530">
        <v>27.2</v>
      </c>
      <c r="E322" s="531">
        <v>142</v>
      </c>
      <c r="F322" s="531">
        <v>3</v>
      </c>
      <c r="G322" s="532">
        <v>260.10000000000002</v>
      </c>
      <c r="H322" s="532">
        <v>253.7</v>
      </c>
      <c r="I322" s="533">
        <v>660.2</v>
      </c>
      <c r="J322" s="534">
        <v>24</v>
      </c>
      <c r="L322" s="7"/>
      <c r="M322" s="7"/>
      <c r="N322" s="7"/>
      <c r="O322" s="7"/>
      <c r="P322" s="7"/>
      <c r="Q322" s="7"/>
      <c r="R322" s="7"/>
      <c r="S322" s="7"/>
    </row>
    <row r="323" spans="1:19" ht="13.2" x14ac:dyDescent="0.2">
      <c r="A323" s="603" t="s">
        <v>579</v>
      </c>
      <c r="B323" s="604"/>
      <c r="C323" s="530">
        <v>40.299999999999997</v>
      </c>
      <c r="D323" s="530">
        <v>6.6</v>
      </c>
      <c r="E323" s="531">
        <v>164</v>
      </c>
      <c r="F323" s="531">
        <v>8</v>
      </c>
      <c r="G323" s="532">
        <v>255.8</v>
      </c>
      <c r="H323" s="532">
        <v>231.3</v>
      </c>
      <c r="I323" s="533">
        <v>304</v>
      </c>
      <c r="J323" s="534">
        <v>731</v>
      </c>
      <c r="L323" s="7"/>
      <c r="M323" s="7"/>
      <c r="N323" s="7"/>
      <c r="O323" s="7"/>
      <c r="P323" s="7"/>
      <c r="Q323" s="7"/>
      <c r="R323" s="7"/>
      <c r="S323" s="7"/>
    </row>
    <row r="324" spans="1:19" ht="13.2" x14ac:dyDescent="0.2">
      <c r="A324" s="603" t="s">
        <v>580</v>
      </c>
      <c r="B324" s="604"/>
      <c r="C324" s="530">
        <v>37.1</v>
      </c>
      <c r="D324" s="530">
        <v>3.7</v>
      </c>
      <c r="E324" s="531">
        <v>171</v>
      </c>
      <c r="F324" s="531">
        <v>11</v>
      </c>
      <c r="G324" s="532">
        <v>276.60000000000002</v>
      </c>
      <c r="H324" s="532">
        <v>247</v>
      </c>
      <c r="I324" s="533">
        <v>284.10000000000002</v>
      </c>
      <c r="J324" s="534">
        <v>295</v>
      </c>
      <c r="L324" s="7"/>
      <c r="M324" s="7"/>
      <c r="N324" s="7"/>
      <c r="O324" s="7"/>
      <c r="P324" s="7"/>
      <c r="Q324" s="7"/>
      <c r="R324" s="7"/>
      <c r="S324" s="7"/>
    </row>
    <row r="325" spans="1:19" ht="13.2" x14ac:dyDescent="0.2">
      <c r="A325" s="603" t="s">
        <v>581</v>
      </c>
      <c r="B325" s="604"/>
      <c r="C325" s="530">
        <v>39.700000000000003</v>
      </c>
      <c r="D325" s="530">
        <v>10.3</v>
      </c>
      <c r="E325" s="531">
        <v>161</v>
      </c>
      <c r="F325" s="531">
        <v>20</v>
      </c>
      <c r="G325" s="532">
        <v>297.3</v>
      </c>
      <c r="H325" s="532">
        <v>261.39999999999998</v>
      </c>
      <c r="I325" s="533">
        <v>172.1</v>
      </c>
      <c r="J325" s="534">
        <v>15</v>
      </c>
      <c r="L325" s="7"/>
      <c r="M325" s="7"/>
      <c r="N325" s="7"/>
      <c r="O325" s="7"/>
      <c r="P325" s="7"/>
      <c r="Q325" s="7"/>
      <c r="R325" s="7"/>
      <c r="S325" s="7"/>
    </row>
    <row r="326" spans="1:19" ht="13.2" x14ac:dyDescent="0.2">
      <c r="A326" s="603" t="s">
        <v>585</v>
      </c>
      <c r="B326" s="604"/>
      <c r="C326" s="530">
        <v>45.2</v>
      </c>
      <c r="D326" s="530">
        <v>7.7</v>
      </c>
      <c r="E326" s="531">
        <v>172</v>
      </c>
      <c r="F326" s="531">
        <v>21</v>
      </c>
      <c r="G326" s="532">
        <v>286</v>
      </c>
      <c r="H326" s="532">
        <v>248.7</v>
      </c>
      <c r="I326" s="533">
        <v>566.70000000000005</v>
      </c>
      <c r="J326" s="534">
        <v>204</v>
      </c>
      <c r="L326" s="7"/>
      <c r="M326" s="7"/>
      <c r="N326" s="7"/>
      <c r="O326" s="7"/>
      <c r="P326" s="7"/>
      <c r="Q326" s="7"/>
      <c r="R326" s="7"/>
      <c r="S326" s="7"/>
    </row>
    <row r="327" spans="1:19" ht="13.2" x14ac:dyDescent="0.2">
      <c r="A327" s="603" t="s">
        <v>586</v>
      </c>
      <c r="B327" s="604"/>
      <c r="C327" s="530">
        <v>41.8</v>
      </c>
      <c r="D327" s="530">
        <v>11.1</v>
      </c>
      <c r="E327" s="531">
        <v>161</v>
      </c>
      <c r="F327" s="531">
        <v>4</v>
      </c>
      <c r="G327" s="532">
        <v>236.5</v>
      </c>
      <c r="H327" s="532">
        <v>229.9</v>
      </c>
      <c r="I327" s="533">
        <v>363.8</v>
      </c>
      <c r="J327" s="534">
        <v>230</v>
      </c>
      <c r="L327" s="7"/>
      <c r="M327" s="7"/>
      <c r="N327" s="7"/>
      <c r="O327" s="7"/>
      <c r="P327" s="7"/>
      <c r="Q327" s="7"/>
      <c r="R327" s="7"/>
      <c r="S327" s="7"/>
    </row>
    <row r="328" spans="1:19" ht="13.2" x14ac:dyDescent="0.2">
      <c r="A328" s="603" t="s">
        <v>587</v>
      </c>
      <c r="B328" s="604"/>
      <c r="C328" s="530">
        <v>56.2</v>
      </c>
      <c r="D328" s="530">
        <v>14.5</v>
      </c>
      <c r="E328" s="531">
        <v>161</v>
      </c>
      <c r="F328" s="531">
        <v>1</v>
      </c>
      <c r="G328" s="532">
        <v>238.3</v>
      </c>
      <c r="H328" s="532">
        <v>234.8</v>
      </c>
      <c r="I328" s="533">
        <v>496.5</v>
      </c>
      <c r="J328" s="534">
        <v>45</v>
      </c>
      <c r="L328" s="7"/>
      <c r="M328" s="7"/>
      <c r="N328" s="7"/>
      <c r="O328" s="7"/>
      <c r="P328" s="7"/>
      <c r="Q328" s="7"/>
      <c r="R328" s="7"/>
      <c r="S328" s="7"/>
    </row>
    <row r="329" spans="1:19" ht="13.2" x14ac:dyDescent="0.2">
      <c r="A329" s="603" t="s">
        <v>589</v>
      </c>
      <c r="B329" s="604"/>
      <c r="C329" s="530">
        <v>43.4</v>
      </c>
      <c r="D329" s="530">
        <v>11.8</v>
      </c>
      <c r="E329" s="531">
        <v>163</v>
      </c>
      <c r="F329" s="531">
        <v>10</v>
      </c>
      <c r="G329" s="532">
        <v>303.5</v>
      </c>
      <c r="H329" s="532">
        <v>285.39999999999998</v>
      </c>
      <c r="I329" s="533">
        <v>548.6</v>
      </c>
      <c r="J329" s="534">
        <v>184</v>
      </c>
      <c r="L329" s="7"/>
      <c r="M329" s="7"/>
      <c r="N329" s="7"/>
      <c r="O329" s="7"/>
      <c r="P329" s="7"/>
      <c r="Q329" s="7"/>
      <c r="R329" s="7"/>
      <c r="S329" s="7"/>
    </row>
    <row r="330" spans="1:19" ht="13.2" x14ac:dyDescent="0.2">
      <c r="A330" s="603" t="s">
        <v>594</v>
      </c>
      <c r="B330" s="604"/>
      <c r="C330" s="530">
        <v>49.5</v>
      </c>
      <c r="D330" s="530">
        <v>2.9</v>
      </c>
      <c r="E330" s="531">
        <v>172</v>
      </c>
      <c r="F330" s="531">
        <v>39</v>
      </c>
      <c r="G330" s="532">
        <v>380</v>
      </c>
      <c r="H330" s="532">
        <v>292.5</v>
      </c>
      <c r="I330" s="533">
        <v>284.89999999999998</v>
      </c>
      <c r="J330" s="534">
        <v>58</v>
      </c>
      <c r="L330" s="7"/>
      <c r="M330" s="7"/>
      <c r="N330" s="7"/>
      <c r="O330" s="7"/>
      <c r="P330" s="7"/>
      <c r="Q330" s="7"/>
      <c r="R330" s="7"/>
      <c r="S330" s="7"/>
    </row>
    <row r="331" spans="1:19" ht="13.2" x14ac:dyDescent="0.2">
      <c r="A331" s="603" t="s">
        <v>595</v>
      </c>
      <c r="B331" s="604"/>
      <c r="C331" s="530">
        <v>44.6</v>
      </c>
      <c r="D331" s="530">
        <v>6.1</v>
      </c>
      <c r="E331" s="531">
        <v>169</v>
      </c>
      <c r="F331" s="531">
        <v>44</v>
      </c>
      <c r="G331" s="532">
        <v>308.2</v>
      </c>
      <c r="H331" s="532">
        <v>231.7</v>
      </c>
      <c r="I331" s="533">
        <v>256.5</v>
      </c>
      <c r="J331" s="534">
        <v>137</v>
      </c>
      <c r="L331" s="7"/>
      <c r="M331" s="7"/>
      <c r="N331" s="7"/>
      <c r="O331" s="7"/>
      <c r="P331" s="7"/>
      <c r="Q331" s="7"/>
      <c r="R331" s="7"/>
      <c r="S331" s="7"/>
    </row>
    <row r="332" spans="1:19" ht="13.2" x14ac:dyDescent="0.2">
      <c r="A332" s="603" t="s">
        <v>608</v>
      </c>
      <c r="B332" s="604"/>
      <c r="C332" s="530">
        <v>57.8</v>
      </c>
      <c r="D332" s="530">
        <v>19</v>
      </c>
      <c r="E332" s="531">
        <v>149</v>
      </c>
      <c r="F332" s="531">
        <v>19</v>
      </c>
      <c r="G332" s="532">
        <v>335.4</v>
      </c>
      <c r="H332" s="532">
        <v>294.89999999999998</v>
      </c>
      <c r="I332" s="533">
        <v>1848.6</v>
      </c>
      <c r="J332" s="534">
        <v>5</v>
      </c>
      <c r="L332" s="7"/>
      <c r="M332" s="7"/>
      <c r="N332" s="7"/>
      <c r="O332" s="7"/>
      <c r="P332" s="7"/>
      <c r="Q332" s="7"/>
      <c r="R332" s="7"/>
      <c r="S332" s="7"/>
    </row>
    <row r="333" spans="1:19" ht="13.2" x14ac:dyDescent="0.2">
      <c r="A333" s="603" t="s">
        <v>609</v>
      </c>
      <c r="B333" s="604"/>
      <c r="C333" s="530">
        <v>26</v>
      </c>
      <c r="D333" s="530">
        <v>0.5</v>
      </c>
      <c r="E333" s="531">
        <v>168</v>
      </c>
      <c r="F333" s="531">
        <v>2</v>
      </c>
      <c r="G333" s="532">
        <v>301.3</v>
      </c>
      <c r="H333" s="532">
        <v>298</v>
      </c>
      <c r="I333" s="533">
        <v>0</v>
      </c>
      <c r="J333" s="534">
        <v>0</v>
      </c>
      <c r="L333" s="7"/>
      <c r="M333" s="7"/>
      <c r="N333" s="7"/>
      <c r="O333" s="7"/>
      <c r="P333" s="7"/>
      <c r="Q333" s="7"/>
      <c r="R333" s="7"/>
      <c r="S333" s="7"/>
    </row>
    <row r="334" spans="1:19" ht="13.5" customHeight="1" x14ac:dyDescent="0.2">
      <c r="A334" s="603" t="s">
        <v>610</v>
      </c>
      <c r="B334" s="604"/>
      <c r="C334" s="530">
        <v>47</v>
      </c>
      <c r="D334" s="530">
        <v>6</v>
      </c>
      <c r="E334" s="531">
        <v>155</v>
      </c>
      <c r="F334" s="531">
        <v>0</v>
      </c>
      <c r="G334" s="532">
        <v>287.5</v>
      </c>
      <c r="H334" s="532">
        <v>287.5</v>
      </c>
      <c r="I334" s="533">
        <v>525</v>
      </c>
      <c r="J334" s="534">
        <v>46</v>
      </c>
      <c r="L334" s="7"/>
      <c r="M334" s="7"/>
      <c r="N334" s="7"/>
      <c r="O334" s="7"/>
      <c r="P334" s="7"/>
      <c r="Q334" s="7"/>
      <c r="R334" s="7"/>
      <c r="S334" s="7"/>
    </row>
    <row r="335" spans="1:19" ht="13.2" x14ac:dyDescent="0.2">
      <c r="A335" s="603" t="s">
        <v>611</v>
      </c>
      <c r="B335" s="604"/>
      <c r="C335" s="530">
        <v>46.5</v>
      </c>
      <c r="D335" s="530">
        <v>1.5</v>
      </c>
      <c r="E335" s="531">
        <v>176</v>
      </c>
      <c r="F335" s="531">
        <v>0</v>
      </c>
      <c r="G335" s="532">
        <v>218.3</v>
      </c>
      <c r="H335" s="532">
        <v>218.3</v>
      </c>
      <c r="I335" s="533">
        <v>80</v>
      </c>
      <c r="J335" s="534">
        <v>1</v>
      </c>
      <c r="L335" s="7"/>
      <c r="M335" s="7"/>
      <c r="N335" s="7"/>
      <c r="O335" s="7"/>
      <c r="P335" s="7"/>
      <c r="Q335" s="7"/>
      <c r="R335" s="7"/>
      <c r="S335" s="7"/>
    </row>
    <row r="336" spans="1:19" ht="13.5" customHeight="1" x14ac:dyDescent="0.2">
      <c r="A336" s="603" t="s">
        <v>612</v>
      </c>
      <c r="B336" s="604"/>
      <c r="C336" s="530">
        <v>27.5</v>
      </c>
      <c r="D336" s="530">
        <v>3</v>
      </c>
      <c r="E336" s="531">
        <v>154</v>
      </c>
      <c r="F336" s="531">
        <v>18</v>
      </c>
      <c r="G336" s="532">
        <v>267.2</v>
      </c>
      <c r="H336" s="532">
        <v>233.5</v>
      </c>
      <c r="I336" s="533">
        <v>932.2</v>
      </c>
      <c r="J336" s="534">
        <v>5</v>
      </c>
      <c r="L336" s="7"/>
      <c r="M336" s="7"/>
      <c r="N336" s="7"/>
      <c r="O336" s="7"/>
      <c r="P336" s="7"/>
      <c r="Q336" s="7"/>
      <c r="R336" s="7"/>
      <c r="S336" s="7"/>
    </row>
    <row r="337" spans="1:19" ht="13.2" x14ac:dyDescent="0.2">
      <c r="A337" s="603" t="s">
        <v>613</v>
      </c>
      <c r="B337" s="604"/>
      <c r="C337" s="530">
        <v>45.4</v>
      </c>
      <c r="D337" s="530">
        <v>7.1</v>
      </c>
      <c r="E337" s="531">
        <v>160</v>
      </c>
      <c r="F337" s="531">
        <v>18</v>
      </c>
      <c r="G337" s="532">
        <v>244.2</v>
      </c>
      <c r="H337" s="532">
        <v>213.1</v>
      </c>
      <c r="I337" s="533">
        <v>171.7</v>
      </c>
      <c r="J337" s="534">
        <v>960</v>
      </c>
      <c r="K337" s="447"/>
      <c r="L337" s="7"/>
      <c r="M337" s="7"/>
      <c r="N337" s="7"/>
      <c r="O337" s="7"/>
      <c r="P337" s="7"/>
      <c r="Q337" s="7"/>
      <c r="R337" s="7"/>
      <c r="S337" s="7"/>
    </row>
    <row r="338" spans="1:19" ht="15.45" customHeight="1" x14ac:dyDescent="0.2">
      <c r="A338" s="603" t="s">
        <v>614</v>
      </c>
      <c r="B338" s="604"/>
      <c r="C338" s="530">
        <v>59.5</v>
      </c>
      <c r="D338" s="530">
        <v>7.1</v>
      </c>
      <c r="E338" s="531">
        <v>152</v>
      </c>
      <c r="F338" s="531">
        <v>2</v>
      </c>
      <c r="G338" s="532">
        <v>192.4</v>
      </c>
      <c r="H338" s="532">
        <v>189.6</v>
      </c>
      <c r="I338" s="533">
        <v>163.30000000000001</v>
      </c>
      <c r="J338" s="534">
        <v>1464</v>
      </c>
      <c r="K338" s="448"/>
      <c r="L338" s="7"/>
      <c r="M338" s="7"/>
      <c r="N338" s="7"/>
      <c r="O338" s="7"/>
      <c r="P338" s="7"/>
      <c r="Q338" s="7"/>
      <c r="R338" s="7"/>
      <c r="S338" s="7"/>
    </row>
    <row r="339" spans="1:19" ht="13.2" x14ac:dyDescent="0.2">
      <c r="A339" s="603" t="s">
        <v>615</v>
      </c>
      <c r="B339" s="604"/>
      <c r="C339" s="530">
        <v>53.3</v>
      </c>
      <c r="D339" s="530">
        <v>10.4</v>
      </c>
      <c r="E339" s="531">
        <v>162</v>
      </c>
      <c r="F339" s="531">
        <v>5</v>
      </c>
      <c r="G339" s="532">
        <v>235.5</v>
      </c>
      <c r="H339" s="532">
        <v>227.7</v>
      </c>
      <c r="I339" s="533">
        <v>542.1</v>
      </c>
      <c r="J339" s="534">
        <v>72</v>
      </c>
      <c r="L339" s="7"/>
      <c r="M339" s="7"/>
      <c r="N339" s="7"/>
      <c r="O339" s="7"/>
      <c r="P339" s="7"/>
      <c r="Q339" s="7"/>
      <c r="R339" s="7"/>
      <c r="S339" s="7"/>
    </row>
    <row r="340" spans="1:19" ht="13.2" x14ac:dyDescent="0.2">
      <c r="A340" s="603" t="s">
        <v>616</v>
      </c>
      <c r="B340" s="604"/>
      <c r="C340" s="530">
        <v>44</v>
      </c>
      <c r="D340" s="530">
        <v>8.5</v>
      </c>
      <c r="E340" s="531">
        <v>168</v>
      </c>
      <c r="F340" s="531">
        <v>10</v>
      </c>
      <c r="G340" s="532">
        <v>239.6</v>
      </c>
      <c r="H340" s="532">
        <v>219.4</v>
      </c>
      <c r="I340" s="533">
        <v>260.7</v>
      </c>
      <c r="J340" s="534">
        <v>124</v>
      </c>
      <c r="L340" s="7"/>
      <c r="M340" s="7"/>
      <c r="N340" s="7"/>
      <c r="O340" s="7"/>
      <c r="P340" s="7"/>
      <c r="Q340" s="7"/>
      <c r="R340" s="7"/>
      <c r="S340" s="7"/>
    </row>
    <row r="341" spans="1:19" ht="13.2" x14ac:dyDescent="0.2">
      <c r="A341" s="603" t="s">
        <v>617</v>
      </c>
      <c r="B341" s="604"/>
      <c r="C341" s="530">
        <v>52.3</v>
      </c>
      <c r="D341" s="530">
        <v>8.6</v>
      </c>
      <c r="E341" s="531">
        <v>165</v>
      </c>
      <c r="F341" s="531">
        <v>8</v>
      </c>
      <c r="G341" s="532">
        <v>209.5</v>
      </c>
      <c r="H341" s="532">
        <v>198.4</v>
      </c>
      <c r="I341" s="533">
        <v>78.099999999999994</v>
      </c>
      <c r="J341" s="534">
        <v>229</v>
      </c>
      <c r="L341" s="7"/>
      <c r="M341" s="7"/>
      <c r="N341" s="7"/>
      <c r="O341" s="7"/>
      <c r="P341" s="7"/>
      <c r="Q341" s="7"/>
      <c r="R341" s="7"/>
      <c r="S341" s="7"/>
    </row>
    <row r="342" spans="1:19" ht="13.8" thickBot="1" x14ac:dyDescent="0.25">
      <c r="A342" s="619" t="s">
        <v>618</v>
      </c>
      <c r="B342" s="620"/>
      <c r="C342" s="535">
        <v>48.6</v>
      </c>
      <c r="D342" s="535">
        <v>16.100000000000001</v>
      </c>
      <c r="E342" s="536">
        <v>153</v>
      </c>
      <c r="F342" s="536">
        <v>9</v>
      </c>
      <c r="G342" s="537">
        <v>346.8</v>
      </c>
      <c r="H342" s="537">
        <v>320.10000000000002</v>
      </c>
      <c r="I342" s="538">
        <v>900.8</v>
      </c>
      <c r="J342" s="539">
        <v>237</v>
      </c>
      <c r="L342" s="7"/>
      <c r="M342" s="7"/>
      <c r="N342" s="7"/>
      <c r="O342" s="7"/>
      <c r="P342" s="7"/>
      <c r="Q342" s="7"/>
      <c r="R342" s="7"/>
      <c r="S342" s="7"/>
    </row>
    <row r="343" spans="1:19" ht="13.95" customHeight="1" thickTop="1" x14ac:dyDescent="0.15">
      <c r="A343" s="41" t="s">
        <v>723</v>
      </c>
      <c r="L343" s="7"/>
      <c r="M343" s="7"/>
      <c r="N343" s="7"/>
      <c r="O343" s="7"/>
      <c r="P343" s="7"/>
      <c r="Q343" s="7"/>
      <c r="R343" s="7"/>
      <c r="S343" s="7"/>
    </row>
    <row r="344" spans="1:19" ht="9.6" x14ac:dyDescent="0.15">
      <c r="A344" s="541"/>
      <c r="L344" s="7"/>
      <c r="M344" s="7"/>
      <c r="N344" s="7"/>
      <c r="O344" s="7"/>
      <c r="P344" s="7"/>
      <c r="Q344" s="7"/>
      <c r="R344" s="7"/>
      <c r="S344" s="7"/>
    </row>
    <row r="345" spans="1:19" ht="9.6" x14ac:dyDescent="0.15">
      <c r="A345" s="449"/>
      <c r="L345" s="7"/>
      <c r="M345" s="7"/>
      <c r="N345" s="7"/>
      <c r="O345" s="7"/>
      <c r="P345" s="7"/>
      <c r="Q345" s="7"/>
      <c r="R345" s="7"/>
      <c r="S345" s="7"/>
    </row>
    <row r="346" spans="1:19" ht="9.6" x14ac:dyDescent="0.15">
      <c r="A346" s="449"/>
      <c r="L346" s="7"/>
      <c r="M346" s="7"/>
      <c r="N346" s="7"/>
      <c r="O346" s="7"/>
      <c r="P346" s="7"/>
      <c r="Q346" s="7"/>
      <c r="R346" s="7"/>
      <c r="S346" s="7"/>
    </row>
    <row r="347" spans="1:19" ht="9.6" x14ac:dyDescent="0.15">
      <c r="A347" s="449"/>
      <c r="L347" s="7"/>
      <c r="M347" s="7"/>
      <c r="N347" s="7"/>
      <c r="O347" s="7"/>
      <c r="P347" s="7"/>
      <c r="Q347" s="7"/>
      <c r="R347" s="7"/>
      <c r="S347" s="7"/>
    </row>
    <row r="348" spans="1:19" ht="9.6" x14ac:dyDescent="0.15">
      <c r="A348" s="449"/>
      <c r="L348" s="7"/>
      <c r="M348" s="7"/>
      <c r="N348" s="7"/>
      <c r="O348" s="7"/>
      <c r="P348" s="7"/>
      <c r="Q348" s="7"/>
      <c r="R348" s="7"/>
      <c r="S348" s="7"/>
    </row>
    <row r="349" spans="1:19" ht="9.6" x14ac:dyDescent="0.15">
      <c r="A349" s="449"/>
      <c r="L349" s="7"/>
      <c r="M349" s="7"/>
      <c r="N349" s="7"/>
      <c r="O349" s="7"/>
      <c r="P349" s="7"/>
      <c r="Q349" s="7"/>
      <c r="R349" s="7"/>
      <c r="S349" s="7"/>
    </row>
  </sheetData>
  <mergeCells count="346">
    <mergeCell ref="A339:B339"/>
    <mergeCell ref="A340:B340"/>
    <mergeCell ref="A341:B341"/>
    <mergeCell ref="A342:B342"/>
    <mergeCell ref="A333:B333"/>
    <mergeCell ref="A334:B334"/>
    <mergeCell ref="A335:B335"/>
    <mergeCell ref="A336:B336"/>
    <mergeCell ref="A337:B337"/>
    <mergeCell ref="A338:B338"/>
    <mergeCell ref="A327:B327"/>
    <mergeCell ref="A328:B328"/>
    <mergeCell ref="A329:B329"/>
    <mergeCell ref="A330:B330"/>
    <mergeCell ref="A331:B331"/>
    <mergeCell ref="A332:B332"/>
    <mergeCell ref="A321:B321"/>
    <mergeCell ref="A322:B322"/>
    <mergeCell ref="A323:B323"/>
    <mergeCell ref="A324:B324"/>
    <mergeCell ref="A325:B325"/>
    <mergeCell ref="A326:B326"/>
    <mergeCell ref="A315:B315"/>
    <mergeCell ref="A316:B316"/>
    <mergeCell ref="A317:B317"/>
    <mergeCell ref="A318:B318"/>
    <mergeCell ref="A319:B319"/>
    <mergeCell ref="A320:B320"/>
    <mergeCell ref="A309:B309"/>
    <mergeCell ref="A310:B310"/>
    <mergeCell ref="A311:B311"/>
    <mergeCell ref="A312:B312"/>
    <mergeCell ref="A313:B313"/>
    <mergeCell ref="A314:B314"/>
    <mergeCell ref="A303:B303"/>
    <mergeCell ref="A304:B304"/>
    <mergeCell ref="A305:B305"/>
    <mergeCell ref="A306:B306"/>
    <mergeCell ref="A307:B307"/>
    <mergeCell ref="A308:B308"/>
    <mergeCell ref="A297:B297"/>
    <mergeCell ref="A298:B298"/>
    <mergeCell ref="A299:B299"/>
    <mergeCell ref="A300:B300"/>
    <mergeCell ref="A301:B301"/>
    <mergeCell ref="A302:B302"/>
    <mergeCell ref="A291:B291"/>
    <mergeCell ref="A292:B292"/>
    <mergeCell ref="A293:B293"/>
    <mergeCell ref="A294:B294"/>
    <mergeCell ref="A295:B295"/>
    <mergeCell ref="A296:B296"/>
    <mergeCell ref="A285:B285"/>
    <mergeCell ref="A286:B286"/>
    <mergeCell ref="A287:B287"/>
    <mergeCell ref="A288:B288"/>
    <mergeCell ref="A289:B289"/>
    <mergeCell ref="A290:B290"/>
    <mergeCell ref="A279:B279"/>
    <mergeCell ref="A280:B280"/>
    <mergeCell ref="A281:B281"/>
    <mergeCell ref="A282:B282"/>
    <mergeCell ref="A283:B283"/>
    <mergeCell ref="A284:B284"/>
    <mergeCell ref="A273:B273"/>
    <mergeCell ref="A274:B274"/>
    <mergeCell ref="A275:B275"/>
    <mergeCell ref="A276:B276"/>
    <mergeCell ref="A277:B277"/>
    <mergeCell ref="A278:B278"/>
    <mergeCell ref="A267:B267"/>
    <mergeCell ref="A268:B268"/>
    <mergeCell ref="A269:B269"/>
    <mergeCell ref="A270:B270"/>
    <mergeCell ref="A271:B271"/>
    <mergeCell ref="A272:B272"/>
    <mergeCell ref="A261:B261"/>
    <mergeCell ref="A262:B262"/>
    <mergeCell ref="A263:B263"/>
    <mergeCell ref="A264:B264"/>
    <mergeCell ref="A265:B265"/>
    <mergeCell ref="A266:B266"/>
    <mergeCell ref="A255:B255"/>
    <mergeCell ref="A256:B256"/>
    <mergeCell ref="A257:B257"/>
    <mergeCell ref="A258:B258"/>
    <mergeCell ref="A259:B259"/>
    <mergeCell ref="A260:B260"/>
    <mergeCell ref="A249:B249"/>
    <mergeCell ref="A250:B250"/>
    <mergeCell ref="A251:B251"/>
    <mergeCell ref="A252:B252"/>
    <mergeCell ref="A253:B253"/>
    <mergeCell ref="A254:B254"/>
    <mergeCell ref="A243:B243"/>
    <mergeCell ref="A244:B244"/>
    <mergeCell ref="A245:B245"/>
    <mergeCell ref="A246:B246"/>
    <mergeCell ref="A247:B247"/>
    <mergeCell ref="A248:B248"/>
    <mergeCell ref="A237:B237"/>
    <mergeCell ref="A238:B238"/>
    <mergeCell ref="A239:B239"/>
    <mergeCell ref="A240:B240"/>
    <mergeCell ref="A241:B241"/>
    <mergeCell ref="A242:B242"/>
    <mergeCell ref="A231:B231"/>
    <mergeCell ref="A232:B232"/>
    <mergeCell ref="A233:B233"/>
    <mergeCell ref="A234:B234"/>
    <mergeCell ref="A235:B235"/>
    <mergeCell ref="A236:B236"/>
    <mergeCell ref="A225:B225"/>
    <mergeCell ref="A226:B226"/>
    <mergeCell ref="A227:B227"/>
    <mergeCell ref="A228:B228"/>
    <mergeCell ref="A229:B229"/>
    <mergeCell ref="A230:B230"/>
    <mergeCell ref="A219:B219"/>
    <mergeCell ref="A220:B220"/>
    <mergeCell ref="A221:B221"/>
    <mergeCell ref="A222:B222"/>
    <mergeCell ref="A223:B223"/>
    <mergeCell ref="A224:B224"/>
    <mergeCell ref="A213:B213"/>
    <mergeCell ref="A214:B214"/>
    <mergeCell ref="A215:B215"/>
    <mergeCell ref="A216:B216"/>
    <mergeCell ref="A217:B217"/>
    <mergeCell ref="A218:B218"/>
    <mergeCell ref="A207:B207"/>
    <mergeCell ref="A208:B208"/>
    <mergeCell ref="A209:B209"/>
    <mergeCell ref="A210:B210"/>
    <mergeCell ref="A211:B211"/>
    <mergeCell ref="A212:B212"/>
    <mergeCell ref="A201:B201"/>
    <mergeCell ref="A202:B202"/>
    <mergeCell ref="A203:B203"/>
    <mergeCell ref="A204:B204"/>
    <mergeCell ref="A205:B205"/>
    <mergeCell ref="A206:B206"/>
    <mergeCell ref="A195:B195"/>
    <mergeCell ref="A196:B196"/>
    <mergeCell ref="A197:B197"/>
    <mergeCell ref="A198:B198"/>
    <mergeCell ref="A199:B199"/>
    <mergeCell ref="A200:B200"/>
    <mergeCell ref="A189:B189"/>
    <mergeCell ref="A190:B190"/>
    <mergeCell ref="A191:B191"/>
    <mergeCell ref="A192:B192"/>
    <mergeCell ref="A193:B193"/>
    <mergeCell ref="A194:B194"/>
    <mergeCell ref="A183:B183"/>
    <mergeCell ref="A184:B184"/>
    <mergeCell ref="A185:B185"/>
    <mergeCell ref="A186:B186"/>
    <mergeCell ref="A187:B187"/>
    <mergeCell ref="A188:B188"/>
    <mergeCell ref="A177:B177"/>
    <mergeCell ref="A178:B178"/>
    <mergeCell ref="A179:B179"/>
    <mergeCell ref="A180:B180"/>
    <mergeCell ref="A181:B181"/>
    <mergeCell ref="A182:B182"/>
    <mergeCell ref="A171:B171"/>
    <mergeCell ref="A172:B172"/>
    <mergeCell ref="A173:B173"/>
    <mergeCell ref="A174:B174"/>
    <mergeCell ref="A175:B175"/>
    <mergeCell ref="A176:B176"/>
    <mergeCell ref="A165:B165"/>
    <mergeCell ref="A166:B166"/>
    <mergeCell ref="A167:B167"/>
    <mergeCell ref="A168:B168"/>
    <mergeCell ref="A169:B169"/>
    <mergeCell ref="A170:B170"/>
    <mergeCell ref="A159:B159"/>
    <mergeCell ref="A160:B160"/>
    <mergeCell ref="A161:B161"/>
    <mergeCell ref="A162:B162"/>
    <mergeCell ref="A163:B163"/>
    <mergeCell ref="A164:B164"/>
    <mergeCell ref="A153:B153"/>
    <mergeCell ref="A154:B154"/>
    <mergeCell ref="A155:B155"/>
    <mergeCell ref="A156:B156"/>
    <mergeCell ref="A157:B157"/>
    <mergeCell ref="A158:B158"/>
    <mergeCell ref="A147:B147"/>
    <mergeCell ref="A148:B148"/>
    <mergeCell ref="A149:B149"/>
    <mergeCell ref="A150:B150"/>
    <mergeCell ref="A151:B151"/>
    <mergeCell ref="A152:B152"/>
    <mergeCell ref="A141:B141"/>
    <mergeCell ref="A142:B142"/>
    <mergeCell ref="A143:B143"/>
    <mergeCell ref="A144:B144"/>
    <mergeCell ref="A145:B145"/>
    <mergeCell ref="A146:B146"/>
    <mergeCell ref="A135:B135"/>
    <mergeCell ref="A136:B136"/>
    <mergeCell ref="A137:B137"/>
    <mergeCell ref="A138:B138"/>
    <mergeCell ref="A139:B139"/>
    <mergeCell ref="A140:B140"/>
    <mergeCell ref="A129:B129"/>
    <mergeCell ref="A130:B130"/>
    <mergeCell ref="A131:B131"/>
    <mergeCell ref="A132:B132"/>
    <mergeCell ref="A133:B133"/>
    <mergeCell ref="A134:B134"/>
    <mergeCell ref="A123:B123"/>
    <mergeCell ref="A124:B124"/>
    <mergeCell ref="A125:B125"/>
    <mergeCell ref="A126:B126"/>
    <mergeCell ref="A127:B127"/>
    <mergeCell ref="A128:B128"/>
    <mergeCell ref="A117:B117"/>
    <mergeCell ref="A118:B118"/>
    <mergeCell ref="A119:B119"/>
    <mergeCell ref="A120:B120"/>
    <mergeCell ref="A121:B121"/>
    <mergeCell ref="A122:B122"/>
    <mergeCell ref="A111:B111"/>
    <mergeCell ref="A112:B112"/>
    <mergeCell ref="A113:B113"/>
    <mergeCell ref="A114:B114"/>
    <mergeCell ref="A115:B115"/>
    <mergeCell ref="A116:B116"/>
    <mergeCell ref="A105:B105"/>
    <mergeCell ref="A106:B106"/>
    <mergeCell ref="A107:B107"/>
    <mergeCell ref="A108:B108"/>
    <mergeCell ref="A109:B109"/>
    <mergeCell ref="A110:B110"/>
    <mergeCell ref="A99:B99"/>
    <mergeCell ref="A100:B100"/>
    <mergeCell ref="A101:B101"/>
    <mergeCell ref="A102:B102"/>
    <mergeCell ref="A103:B103"/>
    <mergeCell ref="A104:B104"/>
    <mergeCell ref="A93:B93"/>
    <mergeCell ref="A94:B94"/>
    <mergeCell ref="A95:B95"/>
    <mergeCell ref="A96:B96"/>
    <mergeCell ref="A97:B97"/>
    <mergeCell ref="A98:B98"/>
    <mergeCell ref="A87:B87"/>
    <mergeCell ref="A88:B88"/>
    <mergeCell ref="A89:B89"/>
    <mergeCell ref="A90:B90"/>
    <mergeCell ref="A91:B91"/>
    <mergeCell ref="A92:B92"/>
    <mergeCell ref="A81:B81"/>
    <mergeCell ref="A82:B82"/>
    <mergeCell ref="A83:B83"/>
    <mergeCell ref="A84:B84"/>
    <mergeCell ref="A85:B85"/>
    <mergeCell ref="A86:B86"/>
    <mergeCell ref="A75:B75"/>
    <mergeCell ref="A76:B76"/>
    <mergeCell ref="A77:B77"/>
    <mergeCell ref="A78:B78"/>
    <mergeCell ref="A79:B79"/>
    <mergeCell ref="A80:B80"/>
    <mergeCell ref="A69:B69"/>
    <mergeCell ref="A70:B70"/>
    <mergeCell ref="A71:B71"/>
    <mergeCell ref="A72:B72"/>
    <mergeCell ref="A73:B73"/>
    <mergeCell ref="A74:B74"/>
    <mergeCell ref="A63:B63"/>
    <mergeCell ref="A64:B64"/>
    <mergeCell ref="A65:B65"/>
    <mergeCell ref="A66:B66"/>
    <mergeCell ref="A67:B67"/>
    <mergeCell ref="A68:B68"/>
    <mergeCell ref="A57:B57"/>
    <mergeCell ref="A58:B58"/>
    <mergeCell ref="A59:B59"/>
    <mergeCell ref="A60:B60"/>
    <mergeCell ref="A61:B61"/>
    <mergeCell ref="A62:B62"/>
    <mergeCell ref="A51:B51"/>
    <mergeCell ref="A52:B52"/>
    <mergeCell ref="A53:B53"/>
    <mergeCell ref="A54:B54"/>
    <mergeCell ref="A55:B55"/>
    <mergeCell ref="A56:B56"/>
    <mergeCell ref="A45:B45"/>
    <mergeCell ref="A46:B46"/>
    <mergeCell ref="A47:B47"/>
    <mergeCell ref="A48:B48"/>
    <mergeCell ref="A49:B49"/>
    <mergeCell ref="A50:B50"/>
    <mergeCell ref="A39:B39"/>
    <mergeCell ref="A40:B40"/>
    <mergeCell ref="A41:B41"/>
    <mergeCell ref="A42:B42"/>
    <mergeCell ref="A43:B43"/>
    <mergeCell ref="A44:B44"/>
    <mergeCell ref="A33:B33"/>
    <mergeCell ref="A34:B34"/>
    <mergeCell ref="A35:B35"/>
    <mergeCell ref="A36:B36"/>
    <mergeCell ref="A37:B37"/>
    <mergeCell ref="A38:B38"/>
    <mergeCell ref="A27:B27"/>
    <mergeCell ref="A28:B28"/>
    <mergeCell ref="A29:B29"/>
    <mergeCell ref="A30:B30"/>
    <mergeCell ref="A31:B31"/>
    <mergeCell ref="A32:B32"/>
    <mergeCell ref="A21:B21"/>
    <mergeCell ref="A22:B22"/>
    <mergeCell ref="A23:B23"/>
    <mergeCell ref="A24:B24"/>
    <mergeCell ref="A25:B25"/>
    <mergeCell ref="A26:B26"/>
    <mergeCell ref="A15:B15"/>
    <mergeCell ref="A16:B16"/>
    <mergeCell ref="A17:B17"/>
    <mergeCell ref="A18:B18"/>
    <mergeCell ref="A19:B19"/>
    <mergeCell ref="A20:B20"/>
    <mergeCell ref="A9:B9"/>
    <mergeCell ref="A10:B10"/>
    <mergeCell ref="A11:B11"/>
    <mergeCell ref="A12:B12"/>
    <mergeCell ref="A13:B13"/>
    <mergeCell ref="A14:B14"/>
    <mergeCell ref="I2:I3"/>
    <mergeCell ref="J2:J3"/>
    <mergeCell ref="A5:B5"/>
    <mergeCell ref="A6:B6"/>
    <mergeCell ref="A7:B7"/>
    <mergeCell ref="A8:B8"/>
    <mergeCell ref="A2:B3"/>
    <mergeCell ref="C2:C3"/>
    <mergeCell ref="D2:D3"/>
    <mergeCell ref="E2:E3"/>
    <mergeCell ref="F2:F3"/>
    <mergeCell ref="G2:H2"/>
  </mergeCells>
  <phoneticPr fontId="3"/>
  <printOptions horizontalCentered="1"/>
  <pageMargins left="0.59055118110236227" right="0.59055118110236227" top="0.74803149606299213" bottom="0.78740157480314965" header="0.31496062992125984" footer="0.31496062992125984"/>
  <pageSetup paperSize="9" scale="87" fitToHeight="9" orientation="portrait" r:id="rId1"/>
  <headerFooter>
    <oddHeader>&amp;L職種別平均年齢、勤続年数、実労働時間数、月間給与額等&amp;R&amp;F (&amp;A)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N32"/>
  <sheetViews>
    <sheetView zoomScaleNormal="100" workbookViewId="0"/>
  </sheetViews>
  <sheetFormatPr defaultColWidth="9.28515625" defaultRowHeight="9" x14ac:dyDescent="0.15"/>
  <cols>
    <col min="1" max="1" width="12.7109375" style="5" customWidth="1"/>
    <col min="2" max="2" width="1" style="20" customWidth="1"/>
    <col min="3" max="3" width="14.140625" style="20" bestFit="1" customWidth="1"/>
    <col min="4" max="4" width="10.85546875" style="5" customWidth="1"/>
    <col min="5" max="5" width="14.140625" style="20" bestFit="1" customWidth="1"/>
    <col min="6" max="6" width="12.7109375" style="20" bestFit="1" customWidth="1"/>
    <col min="7" max="7" width="14.140625" style="20" bestFit="1" customWidth="1"/>
    <col min="8" max="9" width="12.7109375" style="20" bestFit="1" customWidth="1"/>
    <col min="10" max="10" width="10" style="20" bestFit="1" customWidth="1"/>
    <col min="11" max="11" width="8.85546875" style="20" bestFit="1" customWidth="1"/>
    <col min="12" max="12" width="7" style="20" customWidth="1"/>
    <col min="13" max="13" width="12" style="20" customWidth="1"/>
    <col min="14" max="16384" width="9.28515625" style="20"/>
  </cols>
  <sheetData>
    <row r="1" spans="1:14" s="5" customFormat="1" ht="15" customHeight="1" thickBo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 t="s">
        <v>1</v>
      </c>
      <c r="M1" s="4"/>
      <c r="N1" s="4"/>
    </row>
    <row r="2" spans="1:14" s="8" customFormat="1" ht="11.25" customHeight="1" thickTop="1" x14ac:dyDescent="0.15">
      <c r="A2" s="624" t="s">
        <v>2</v>
      </c>
      <c r="B2" s="6"/>
      <c r="C2" s="569" t="s">
        <v>3</v>
      </c>
      <c r="D2" s="569"/>
      <c r="E2" s="626" t="s">
        <v>4</v>
      </c>
      <c r="F2" s="626"/>
      <c r="G2" s="569" t="s">
        <v>5</v>
      </c>
      <c r="H2" s="569" t="s">
        <v>6</v>
      </c>
      <c r="I2" s="569" t="s">
        <v>7</v>
      </c>
      <c r="J2" s="621" t="s">
        <v>8</v>
      </c>
      <c r="K2" s="551" t="s">
        <v>9</v>
      </c>
      <c r="L2" s="552" t="s">
        <v>10</v>
      </c>
      <c r="M2" s="7"/>
    </row>
    <row r="3" spans="1:14" s="8" customFormat="1" ht="19.2" x14ac:dyDescent="0.15">
      <c r="A3" s="625"/>
      <c r="B3" s="9"/>
      <c r="C3" s="10" t="s">
        <v>11</v>
      </c>
      <c r="D3" s="10" t="s">
        <v>12</v>
      </c>
      <c r="E3" s="11" t="s">
        <v>13</v>
      </c>
      <c r="F3" s="10" t="s">
        <v>14</v>
      </c>
      <c r="G3" s="560"/>
      <c r="H3" s="560"/>
      <c r="I3" s="560"/>
      <c r="J3" s="622"/>
      <c r="K3" s="622"/>
      <c r="L3" s="623"/>
      <c r="M3" s="7"/>
    </row>
    <row r="4" spans="1:14" s="5" customFormat="1" ht="9.6" x14ac:dyDescent="0.15">
      <c r="A4" s="3"/>
      <c r="B4" s="12"/>
      <c r="C4" s="3" t="s">
        <v>15</v>
      </c>
      <c r="D4" s="3" t="s">
        <v>16</v>
      </c>
      <c r="E4" s="3" t="s">
        <v>16</v>
      </c>
      <c r="F4" s="3" t="s">
        <v>16</v>
      </c>
      <c r="G4" s="3" t="s">
        <v>15</v>
      </c>
      <c r="H4" s="3" t="s">
        <v>15</v>
      </c>
      <c r="I4" s="3" t="s">
        <v>15</v>
      </c>
      <c r="J4" s="13" t="s">
        <v>17</v>
      </c>
      <c r="K4" s="13" t="s">
        <v>18</v>
      </c>
      <c r="L4" s="13" t="s">
        <v>18</v>
      </c>
    </row>
    <row r="5" spans="1:14" ht="11.1" customHeight="1" x14ac:dyDescent="0.15">
      <c r="A5" s="14" t="s">
        <v>19</v>
      </c>
      <c r="B5" s="15"/>
      <c r="C5" s="16">
        <v>162195</v>
      </c>
      <c r="D5" s="17">
        <v>69335.583333333328</v>
      </c>
      <c r="E5" s="16">
        <v>207597</v>
      </c>
      <c r="F5" s="16">
        <v>51303.416666666664</v>
      </c>
      <c r="G5" s="16">
        <v>199496</v>
      </c>
      <c r="H5" s="16">
        <v>20239</v>
      </c>
      <c r="I5" s="16">
        <v>17567</v>
      </c>
      <c r="J5" s="18">
        <v>0.74</v>
      </c>
      <c r="K5" s="19">
        <v>12.5</v>
      </c>
      <c r="L5" s="19">
        <v>8.5</v>
      </c>
    </row>
    <row r="6" spans="1:14" ht="11.1" customHeight="1" x14ac:dyDescent="0.15">
      <c r="A6" s="14" t="s">
        <v>20</v>
      </c>
      <c r="B6" s="15"/>
      <c r="C6" s="16">
        <v>157367</v>
      </c>
      <c r="D6" s="17">
        <v>72103.333333333328</v>
      </c>
      <c r="E6" s="16">
        <v>230238</v>
      </c>
      <c r="F6" s="16">
        <v>56197.083333333336</v>
      </c>
      <c r="G6" s="16">
        <v>187168</v>
      </c>
      <c r="H6" s="16">
        <v>21607</v>
      </c>
      <c r="I6" s="16">
        <v>18906</v>
      </c>
      <c r="J6" s="18">
        <v>0.78</v>
      </c>
      <c r="K6" s="19">
        <v>13.7</v>
      </c>
      <c r="L6" s="19">
        <v>8.1999999999999993</v>
      </c>
    </row>
    <row r="7" spans="1:14" ht="11.1" customHeight="1" x14ac:dyDescent="0.15">
      <c r="A7" s="14" t="s">
        <v>21</v>
      </c>
      <c r="B7" s="15"/>
      <c r="C7" s="16">
        <f>SUM(C9:C25)</f>
        <v>155193</v>
      </c>
      <c r="D7" s="17">
        <f>SUM(D9:D25)/12</f>
        <v>68351.583333333328</v>
      </c>
      <c r="E7" s="16">
        <f>SUM(E9:E25)</f>
        <v>244775</v>
      </c>
      <c r="F7" s="16">
        <f>SUM(F9:F25)/12</f>
        <v>60185.333333333336</v>
      </c>
      <c r="G7" s="16">
        <f>SUM(G9:G25)</f>
        <v>153552</v>
      </c>
      <c r="H7" s="16">
        <f>SUM(H9:H25)</f>
        <v>20198</v>
      </c>
      <c r="I7" s="16">
        <f>SUM(I9:I25)</f>
        <v>17727</v>
      </c>
      <c r="J7" s="18">
        <f>ROUND(F7/D7,2)</f>
        <v>0.88</v>
      </c>
      <c r="K7" s="19">
        <f>ROUND(H7/C7*100,1)</f>
        <v>13</v>
      </c>
      <c r="L7" s="19">
        <f>ROUND(I7/E7*100,1)</f>
        <v>7.2</v>
      </c>
      <c r="M7" s="21"/>
    </row>
    <row r="8" spans="1:14" ht="8.4" customHeight="1" x14ac:dyDescent="0.15">
      <c r="A8" s="22"/>
      <c r="B8" s="15"/>
      <c r="C8" s="16"/>
      <c r="D8" s="16"/>
      <c r="E8" s="16"/>
      <c r="F8" s="16"/>
      <c r="G8" s="16"/>
      <c r="H8" s="16"/>
      <c r="I8" s="16"/>
      <c r="J8" s="18"/>
      <c r="K8" s="19"/>
      <c r="L8" s="19"/>
      <c r="M8" s="23"/>
    </row>
    <row r="9" spans="1:14" ht="9.6" x14ac:dyDescent="0.15">
      <c r="A9" s="24" t="s">
        <v>22</v>
      </c>
      <c r="B9" s="25"/>
      <c r="C9" s="280">
        <v>24854</v>
      </c>
      <c r="D9" s="281">
        <v>137897</v>
      </c>
      <c r="E9" s="282">
        <v>68115</v>
      </c>
      <c r="F9" s="280">
        <v>202577</v>
      </c>
      <c r="G9" s="282">
        <v>23185</v>
      </c>
      <c r="H9" s="283">
        <v>2657</v>
      </c>
      <c r="I9" s="282">
        <v>3828</v>
      </c>
      <c r="J9" s="284">
        <f>ROUND(F9/D9,3)</f>
        <v>1.4690000000000001</v>
      </c>
      <c r="K9" s="285">
        <f>ROUND(H9/C9*100,1)</f>
        <v>10.7</v>
      </c>
      <c r="L9" s="285">
        <f>ROUND(I9/E9*100,1)</f>
        <v>5.6</v>
      </c>
      <c r="M9" s="23"/>
    </row>
    <row r="10" spans="1:14" ht="9.6" x14ac:dyDescent="0.15">
      <c r="A10" s="24" t="s">
        <v>23</v>
      </c>
      <c r="B10" s="25"/>
      <c r="C10" s="280">
        <v>9060</v>
      </c>
      <c r="D10" s="281">
        <v>49476</v>
      </c>
      <c r="E10" s="280">
        <v>12328</v>
      </c>
      <c r="F10" s="280">
        <v>36668</v>
      </c>
      <c r="G10" s="282">
        <v>9462</v>
      </c>
      <c r="H10" s="283">
        <v>1175</v>
      </c>
      <c r="I10" s="282">
        <v>869</v>
      </c>
      <c r="J10" s="284">
        <f>ROUND(F10/D10,3)</f>
        <v>0.74099999999999999</v>
      </c>
      <c r="K10" s="285">
        <f>ROUND(H10/C10*100,1)</f>
        <v>13</v>
      </c>
      <c r="L10" s="285">
        <f>ROUND(I10/E10*100,1)</f>
        <v>7</v>
      </c>
      <c r="M10" s="23"/>
    </row>
    <row r="11" spans="1:14" ht="9.6" x14ac:dyDescent="0.15">
      <c r="A11" s="24" t="s">
        <v>24</v>
      </c>
      <c r="B11" s="25"/>
      <c r="C11" s="280">
        <v>12103</v>
      </c>
      <c r="D11" s="281">
        <v>63675</v>
      </c>
      <c r="E11" s="280">
        <v>26186</v>
      </c>
      <c r="F11" s="280">
        <v>77633</v>
      </c>
      <c r="G11" s="282">
        <v>12701</v>
      </c>
      <c r="H11" s="283">
        <v>1645</v>
      </c>
      <c r="I11" s="282">
        <v>1831</v>
      </c>
      <c r="J11" s="284">
        <f>ROUND(F11/D11,3)</f>
        <v>1.2190000000000001</v>
      </c>
      <c r="K11" s="285">
        <f>ROUND(H11/C11*100,1)</f>
        <v>13.6</v>
      </c>
      <c r="L11" s="285">
        <f>ROUND(I11/E11*100,1)</f>
        <v>7</v>
      </c>
      <c r="M11" s="23"/>
    </row>
    <row r="12" spans="1:14" ht="9.6" x14ac:dyDescent="0.15">
      <c r="A12" s="24" t="s">
        <v>25</v>
      </c>
      <c r="B12" s="25"/>
      <c r="C12" s="280">
        <v>6622</v>
      </c>
      <c r="D12" s="281">
        <v>32199</v>
      </c>
      <c r="E12" s="280">
        <v>6977</v>
      </c>
      <c r="F12" s="280">
        <v>20294</v>
      </c>
      <c r="G12" s="282">
        <v>5879</v>
      </c>
      <c r="H12" s="283">
        <v>1154</v>
      </c>
      <c r="I12" s="282">
        <v>743</v>
      </c>
      <c r="J12" s="284">
        <f>ROUND(F12/D12,3)</f>
        <v>0.63</v>
      </c>
      <c r="K12" s="285">
        <f>ROUND(H12/C12*100,1)</f>
        <v>17.399999999999999</v>
      </c>
      <c r="L12" s="285">
        <f>ROUND(I12/E12*100,1)</f>
        <v>10.6</v>
      </c>
      <c r="M12" s="23"/>
    </row>
    <row r="13" spans="1:14" ht="9.6" x14ac:dyDescent="0.15">
      <c r="A13" s="24" t="s">
        <v>26</v>
      </c>
      <c r="B13" s="25"/>
      <c r="C13" s="280">
        <v>7484</v>
      </c>
      <c r="D13" s="281">
        <v>39395</v>
      </c>
      <c r="E13" s="280">
        <v>11743</v>
      </c>
      <c r="F13" s="280">
        <v>34611</v>
      </c>
      <c r="G13" s="282">
        <v>7263</v>
      </c>
      <c r="H13" s="283">
        <v>1289</v>
      </c>
      <c r="I13" s="282">
        <v>1083</v>
      </c>
      <c r="J13" s="284">
        <f>ROUND(F13/D13,3)</f>
        <v>0.879</v>
      </c>
      <c r="K13" s="285">
        <f>ROUND(H13/C13*100,1)</f>
        <v>17.2</v>
      </c>
      <c r="L13" s="285">
        <f>ROUND(I13/E13*100,1)</f>
        <v>9.1999999999999993</v>
      </c>
      <c r="M13" s="23"/>
    </row>
    <row r="14" spans="1:14" ht="9.6" x14ac:dyDescent="0.15">
      <c r="A14" s="24"/>
      <c r="B14" s="25"/>
      <c r="C14" s="280"/>
      <c r="D14" s="281"/>
      <c r="E14" s="280"/>
      <c r="F14" s="280"/>
      <c r="G14" s="282"/>
      <c r="H14" s="283"/>
      <c r="I14" s="282"/>
      <c r="J14" s="284"/>
      <c r="K14" s="285"/>
      <c r="L14" s="285"/>
      <c r="M14" s="23"/>
    </row>
    <row r="15" spans="1:14" ht="9.6" x14ac:dyDescent="0.15">
      <c r="A15" s="24" t="s">
        <v>27</v>
      </c>
      <c r="B15" s="25"/>
      <c r="C15" s="280">
        <v>4255</v>
      </c>
      <c r="D15" s="281">
        <v>21376</v>
      </c>
      <c r="E15" s="281">
        <v>5391</v>
      </c>
      <c r="F15" s="281">
        <v>15782</v>
      </c>
      <c r="G15" s="281">
        <v>4171</v>
      </c>
      <c r="H15" s="286">
        <v>784</v>
      </c>
      <c r="I15" s="281">
        <v>648</v>
      </c>
      <c r="J15" s="284">
        <f>ROUND(F15/D15,3)</f>
        <v>0.73799999999999999</v>
      </c>
      <c r="K15" s="285">
        <f>ROUND(H15/C15*100,1)</f>
        <v>18.399999999999999</v>
      </c>
      <c r="L15" s="285">
        <f>ROUND(I15/E15*100,1)</f>
        <v>12</v>
      </c>
      <c r="M15" s="23"/>
    </row>
    <row r="16" spans="1:14" ht="9.6" x14ac:dyDescent="0.15">
      <c r="A16" s="24" t="s">
        <v>28</v>
      </c>
      <c r="B16" s="25"/>
      <c r="C16" s="280">
        <v>14381</v>
      </c>
      <c r="D16" s="281">
        <v>74722</v>
      </c>
      <c r="E16" s="282">
        <v>16691</v>
      </c>
      <c r="F16" s="282">
        <v>49068</v>
      </c>
      <c r="G16" s="282">
        <v>14134</v>
      </c>
      <c r="H16" s="283">
        <v>1765</v>
      </c>
      <c r="I16" s="282">
        <v>1407</v>
      </c>
      <c r="J16" s="284">
        <f>ROUND(F16/D16,3)</f>
        <v>0.65700000000000003</v>
      </c>
      <c r="K16" s="285">
        <f>ROUND(H16/C16*100,1)</f>
        <v>12.3</v>
      </c>
      <c r="L16" s="285">
        <f>ROUND(I16/E16*100,1)</f>
        <v>8.4</v>
      </c>
      <c r="M16" s="23"/>
    </row>
    <row r="17" spans="1:13" ht="9.6" x14ac:dyDescent="0.15">
      <c r="A17" s="24" t="s">
        <v>29</v>
      </c>
      <c r="B17" s="25"/>
      <c r="C17" s="280">
        <v>12605</v>
      </c>
      <c r="D17" s="281">
        <v>64860</v>
      </c>
      <c r="E17" s="282">
        <v>19546</v>
      </c>
      <c r="F17" s="282">
        <v>57638</v>
      </c>
      <c r="G17" s="282">
        <v>11918</v>
      </c>
      <c r="H17" s="283">
        <v>1773</v>
      </c>
      <c r="I17" s="282">
        <v>1495</v>
      </c>
      <c r="J17" s="284">
        <f>ROUND(F17/D17,3)</f>
        <v>0.88900000000000001</v>
      </c>
      <c r="K17" s="285">
        <f>ROUND(H17/C17*100,1)</f>
        <v>14.1</v>
      </c>
      <c r="L17" s="285">
        <f>ROUND(I17/E17*100,1)</f>
        <v>7.6</v>
      </c>
      <c r="M17" s="23"/>
    </row>
    <row r="18" spans="1:13" ht="9.6" x14ac:dyDescent="0.15">
      <c r="A18" s="24" t="s">
        <v>30</v>
      </c>
      <c r="B18" s="25"/>
      <c r="C18" s="280">
        <v>8883</v>
      </c>
      <c r="D18" s="281">
        <v>46801</v>
      </c>
      <c r="E18" s="282">
        <v>17179</v>
      </c>
      <c r="F18" s="282">
        <v>50675</v>
      </c>
      <c r="G18" s="282">
        <v>7666</v>
      </c>
      <c r="H18" s="283">
        <v>1253</v>
      </c>
      <c r="I18" s="282">
        <v>1367</v>
      </c>
      <c r="J18" s="284">
        <f>ROUND(F18/D18,3)</f>
        <v>1.083</v>
      </c>
      <c r="K18" s="285">
        <f>ROUND(H18/C18*100,1)</f>
        <v>14.1</v>
      </c>
      <c r="L18" s="285">
        <f>ROUND(I18/E18*100,1)</f>
        <v>8</v>
      </c>
      <c r="M18" s="23"/>
    </row>
    <row r="19" spans="1:13" ht="9.6" x14ac:dyDescent="0.15">
      <c r="A19" s="24" t="s">
        <v>31</v>
      </c>
      <c r="B19" s="25"/>
      <c r="C19" s="280">
        <v>4731</v>
      </c>
      <c r="D19" s="281">
        <v>22892</v>
      </c>
      <c r="E19" s="282">
        <v>5360</v>
      </c>
      <c r="F19" s="282">
        <v>15242</v>
      </c>
      <c r="G19" s="282">
        <v>3966</v>
      </c>
      <c r="H19" s="283">
        <v>733</v>
      </c>
      <c r="I19" s="282">
        <v>599</v>
      </c>
      <c r="J19" s="284">
        <f>ROUND(F19/D19,3)</f>
        <v>0.66600000000000004</v>
      </c>
      <c r="K19" s="285">
        <f>ROUND(H19/C19*100,1)</f>
        <v>15.5</v>
      </c>
      <c r="L19" s="285">
        <f>ROUND(I19/E19*100,1)</f>
        <v>11.2</v>
      </c>
      <c r="M19" s="23"/>
    </row>
    <row r="20" spans="1:13" ht="9.6" x14ac:dyDescent="0.15">
      <c r="A20" s="24"/>
      <c r="B20" s="25"/>
      <c r="C20" s="280"/>
      <c r="D20" s="281"/>
      <c r="E20" s="282"/>
      <c r="F20" s="282"/>
      <c r="G20" s="282"/>
      <c r="H20" s="283"/>
      <c r="I20" s="282"/>
      <c r="J20" s="284"/>
      <c r="K20" s="285"/>
      <c r="L20" s="285"/>
      <c r="M20" s="23"/>
    </row>
    <row r="21" spans="1:13" ht="9.6" x14ac:dyDescent="0.15">
      <c r="A21" s="24" t="s">
        <v>32</v>
      </c>
      <c r="B21" s="25"/>
      <c r="C21" s="280">
        <v>4988</v>
      </c>
      <c r="D21" s="281">
        <v>26631</v>
      </c>
      <c r="E21" s="282">
        <v>5383</v>
      </c>
      <c r="F21" s="282">
        <v>15831</v>
      </c>
      <c r="G21" s="282">
        <v>4892</v>
      </c>
      <c r="H21" s="283">
        <v>682</v>
      </c>
      <c r="I21" s="282">
        <v>657</v>
      </c>
      <c r="J21" s="284">
        <f>ROUND(F21/D21,3)</f>
        <v>0.59399999999999997</v>
      </c>
      <c r="K21" s="285">
        <f>ROUND(H21/C21*100,1)</f>
        <v>13.7</v>
      </c>
      <c r="L21" s="285">
        <f>ROUND(I21/E21*100,1)</f>
        <v>12.2</v>
      </c>
      <c r="M21" s="23"/>
    </row>
    <row r="22" spans="1:13" ht="9.6" x14ac:dyDescent="0.15">
      <c r="A22" s="24" t="s">
        <v>33</v>
      </c>
      <c r="B22" s="25"/>
      <c r="C22" s="280">
        <v>17697</v>
      </c>
      <c r="D22" s="281">
        <v>101987</v>
      </c>
      <c r="E22" s="281">
        <v>18933</v>
      </c>
      <c r="F22" s="281">
        <v>55380</v>
      </c>
      <c r="G22" s="281">
        <v>16040</v>
      </c>
      <c r="H22" s="286">
        <v>1696</v>
      </c>
      <c r="I22" s="281">
        <v>1091</v>
      </c>
      <c r="J22" s="284">
        <f>ROUND(F22/D22,3)</f>
        <v>0.54300000000000004</v>
      </c>
      <c r="K22" s="285">
        <f>ROUND(H22/C22*100,1)</f>
        <v>9.6</v>
      </c>
      <c r="L22" s="285">
        <f>ROUND(I22/E22*100,1)</f>
        <v>5.8</v>
      </c>
      <c r="M22" s="23"/>
    </row>
    <row r="23" spans="1:13" ht="9.6" x14ac:dyDescent="0.15">
      <c r="A23" s="24" t="s">
        <v>34</v>
      </c>
      <c r="B23" s="25"/>
      <c r="C23" s="280">
        <v>14082</v>
      </c>
      <c r="D23" s="281">
        <v>76390</v>
      </c>
      <c r="E23" s="282">
        <v>22509</v>
      </c>
      <c r="F23" s="282">
        <v>66120</v>
      </c>
      <c r="G23" s="282">
        <v>13679</v>
      </c>
      <c r="H23" s="283">
        <v>1536</v>
      </c>
      <c r="I23" s="282">
        <v>1349</v>
      </c>
      <c r="J23" s="284">
        <f>ROUND(F23/D23,3)</f>
        <v>0.86599999999999999</v>
      </c>
      <c r="K23" s="285">
        <f>ROUND(H23/C23*100,1)</f>
        <v>10.9</v>
      </c>
      <c r="L23" s="285">
        <f>ROUND(I23/E23*100,1)</f>
        <v>6</v>
      </c>
      <c r="M23" s="23"/>
    </row>
    <row r="24" spans="1:13" ht="9.6" x14ac:dyDescent="0.15">
      <c r="A24" s="24" t="s">
        <v>35</v>
      </c>
      <c r="B24" s="25"/>
      <c r="C24" s="280">
        <v>7394</v>
      </c>
      <c r="D24" s="281">
        <v>35749</v>
      </c>
      <c r="E24" s="282">
        <v>8434</v>
      </c>
      <c r="F24" s="282">
        <v>24705</v>
      </c>
      <c r="G24" s="282">
        <v>7389</v>
      </c>
      <c r="H24" s="283">
        <v>1089</v>
      </c>
      <c r="I24" s="282">
        <v>760</v>
      </c>
      <c r="J24" s="284">
        <f>ROUND(F24/D24,3)</f>
        <v>0.69099999999999995</v>
      </c>
      <c r="K24" s="285">
        <f>ROUND(H24/C24*100,1)</f>
        <v>14.7</v>
      </c>
      <c r="L24" s="285">
        <f>ROUND(I24/E24*100,1)</f>
        <v>9</v>
      </c>
      <c r="M24" s="23"/>
    </row>
    <row r="25" spans="1:13" s="28" customFormat="1" ht="9.75" customHeight="1" x14ac:dyDescent="0.15">
      <c r="A25" s="26" t="s">
        <v>36</v>
      </c>
      <c r="B25" s="27"/>
      <c r="C25" s="280">
        <v>6054</v>
      </c>
      <c r="D25" s="281">
        <v>26169</v>
      </c>
      <c r="E25" s="287">
        <v>0</v>
      </c>
      <c r="F25" s="287">
        <v>0</v>
      </c>
      <c r="G25" s="282">
        <v>11207</v>
      </c>
      <c r="H25" s="283">
        <v>967</v>
      </c>
      <c r="I25" s="287">
        <v>0</v>
      </c>
      <c r="J25" s="288" t="s">
        <v>37</v>
      </c>
      <c r="K25" s="285">
        <f>ROUND(H25/C25*100,1)</f>
        <v>16</v>
      </c>
      <c r="L25" s="287" t="s">
        <v>37</v>
      </c>
      <c r="M25" s="23"/>
    </row>
    <row r="26" spans="1:13" ht="3.75" customHeight="1" thickBot="1" x14ac:dyDescent="0.2">
      <c r="A26" s="29"/>
      <c r="B26" s="30"/>
      <c r="C26" s="31"/>
      <c r="D26" s="29"/>
      <c r="E26" s="31"/>
      <c r="F26" s="31"/>
      <c r="G26" s="31"/>
      <c r="H26" s="31"/>
      <c r="I26" s="31"/>
      <c r="J26" s="32"/>
      <c r="K26" s="31"/>
      <c r="L26" s="31"/>
    </row>
    <row r="27" spans="1:13" s="5" customFormat="1" ht="12.75" customHeight="1" thickTop="1" x14ac:dyDescent="0.15">
      <c r="A27" s="2" t="s">
        <v>38</v>
      </c>
      <c r="B27" s="2"/>
      <c r="C27" s="33"/>
      <c r="D27" s="2"/>
      <c r="E27" s="2"/>
      <c r="F27" s="2"/>
      <c r="G27" s="2"/>
      <c r="H27" s="2"/>
      <c r="I27" s="2"/>
      <c r="J27" s="2"/>
      <c r="K27" s="2"/>
      <c r="L27" s="2"/>
    </row>
    <row r="28" spans="1:13" ht="12.75" customHeight="1" x14ac:dyDescent="0.15"/>
    <row r="29" spans="1:13" x14ac:dyDescent="0.15">
      <c r="C29" s="34"/>
      <c r="D29" s="34"/>
      <c r="E29" s="34"/>
      <c r="F29" s="34"/>
      <c r="G29" s="34"/>
      <c r="H29" s="34"/>
      <c r="I29" s="34"/>
      <c r="J29" s="35"/>
      <c r="K29" s="34"/>
      <c r="L29" s="34"/>
    </row>
    <row r="30" spans="1:13" ht="12" x14ac:dyDescent="0.15">
      <c r="A30" s="248"/>
      <c r="B30" s="249"/>
      <c r="C30" s="250"/>
      <c r="D30" s="251"/>
      <c r="E30" s="250"/>
      <c r="F30" s="251"/>
      <c r="G30" s="252"/>
      <c r="H30" s="252"/>
      <c r="I30" s="252"/>
      <c r="J30" s="247"/>
      <c r="K30" s="247"/>
      <c r="L30" s="247"/>
    </row>
    <row r="31" spans="1:13" ht="9.6" x14ac:dyDescent="0.15">
      <c r="C31" s="37"/>
      <c r="D31" s="38"/>
      <c r="F31" s="39"/>
    </row>
    <row r="32" spans="1:13" x14ac:dyDescent="0.15">
      <c r="D32" s="40"/>
    </row>
  </sheetData>
  <mergeCells count="9">
    <mergeCell ref="J2:J3"/>
    <mergeCell ref="K2:K3"/>
    <mergeCell ref="L2:L3"/>
    <mergeCell ref="A2:A3"/>
    <mergeCell ref="C2:D2"/>
    <mergeCell ref="E2:F2"/>
    <mergeCell ref="G2:G3"/>
    <mergeCell ref="H2:H3"/>
    <mergeCell ref="I2:I3"/>
  </mergeCells>
  <phoneticPr fontId="3"/>
  <pageMargins left="0.70866141732283472" right="0.70866141732283472" top="0.74803149606299213" bottom="0.74803149606299213" header="0.31496062992125984" footer="0.31496062992125984"/>
  <pageSetup paperSize="9" scale="92" fitToHeight="0" orientation="portrait" r:id="rId1"/>
  <headerFooter>
    <oddHeader>&amp;L職業紹介状況&amp;R&amp;F (&amp;A)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M44"/>
  <sheetViews>
    <sheetView zoomScaleNormal="100" workbookViewId="0"/>
  </sheetViews>
  <sheetFormatPr defaultColWidth="9.28515625" defaultRowHeight="9" x14ac:dyDescent="0.15"/>
  <cols>
    <col min="1" max="1" width="12.7109375" style="5" customWidth="1"/>
    <col min="2" max="2" width="1" style="20" customWidth="1"/>
    <col min="3" max="6" width="11.42578125" style="20" bestFit="1" customWidth="1"/>
    <col min="7" max="7" width="12.85546875" style="20" bestFit="1" customWidth="1"/>
    <col min="8" max="9" width="11.42578125" style="20" bestFit="1" customWidth="1"/>
    <col min="10" max="10" width="11.140625" style="20" bestFit="1" customWidth="1"/>
    <col min="11" max="12" width="8.140625" style="60" bestFit="1" customWidth="1"/>
    <col min="13" max="13" width="15.42578125" style="20" customWidth="1"/>
    <col min="14" max="16384" width="9.28515625" style="20"/>
  </cols>
  <sheetData>
    <row r="1" spans="1:13" s="5" customFormat="1" ht="15" customHeight="1" thickBot="1" x14ac:dyDescent="0.2">
      <c r="A1" s="1" t="s">
        <v>39</v>
      </c>
      <c r="B1" s="2"/>
      <c r="C1" s="2"/>
      <c r="D1" s="2"/>
      <c r="E1" s="2"/>
      <c r="F1" s="2"/>
      <c r="G1" s="2"/>
      <c r="H1" s="2"/>
      <c r="I1" s="2"/>
      <c r="J1" s="2"/>
      <c r="K1" s="41"/>
      <c r="L1" s="3" t="s">
        <v>1</v>
      </c>
    </row>
    <row r="2" spans="1:13" s="8" customFormat="1" ht="11.25" customHeight="1" thickTop="1" x14ac:dyDescent="0.15">
      <c r="A2" s="624" t="s">
        <v>2</v>
      </c>
      <c r="B2" s="6"/>
      <c r="C2" s="568" t="s">
        <v>40</v>
      </c>
      <c r="D2" s="569"/>
      <c r="E2" s="569" t="s">
        <v>41</v>
      </c>
      <c r="F2" s="569"/>
      <c r="G2" s="626" t="s">
        <v>5</v>
      </c>
      <c r="H2" s="626"/>
      <c r="I2" s="626" t="s">
        <v>6</v>
      </c>
      <c r="J2" s="626"/>
      <c r="K2" s="627" t="s">
        <v>9</v>
      </c>
      <c r="L2" s="595"/>
    </row>
    <row r="3" spans="1:13" s="8" customFormat="1" ht="28.8" x14ac:dyDescent="0.15">
      <c r="A3" s="625"/>
      <c r="B3" s="9"/>
      <c r="C3" s="42" t="s">
        <v>42</v>
      </c>
      <c r="D3" s="10" t="s">
        <v>43</v>
      </c>
      <c r="E3" s="43" t="s">
        <v>42</v>
      </c>
      <c r="F3" s="10" t="s">
        <v>43</v>
      </c>
      <c r="G3" s="43" t="s">
        <v>42</v>
      </c>
      <c r="H3" s="10" t="s">
        <v>43</v>
      </c>
      <c r="I3" s="43" t="s">
        <v>42</v>
      </c>
      <c r="J3" s="10" t="s">
        <v>43</v>
      </c>
      <c r="K3" s="43" t="s">
        <v>42</v>
      </c>
      <c r="L3" s="44" t="s">
        <v>43</v>
      </c>
    </row>
    <row r="4" spans="1:13" s="5" customFormat="1" ht="9.6" x14ac:dyDescent="0.15">
      <c r="A4" s="3"/>
      <c r="B4" s="12"/>
      <c r="C4" s="45" t="s">
        <v>15</v>
      </c>
      <c r="D4" s="45" t="s">
        <v>15</v>
      </c>
      <c r="E4" s="45" t="s">
        <v>16</v>
      </c>
      <c r="F4" s="45" t="s">
        <v>16</v>
      </c>
      <c r="G4" s="45" t="s">
        <v>15</v>
      </c>
      <c r="H4" s="45" t="s">
        <v>15</v>
      </c>
      <c r="I4" s="45" t="s">
        <v>15</v>
      </c>
      <c r="J4" s="45" t="s">
        <v>15</v>
      </c>
      <c r="K4" s="46" t="s">
        <v>18</v>
      </c>
      <c r="L4" s="46" t="s">
        <v>18</v>
      </c>
    </row>
    <row r="5" spans="1:13" ht="11.25" customHeight="1" x14ac:dyDescent="0.15">
      <c r="A5" s="14" t="s">
        <v>19</v>
      </c>
      <c r="B5" s="15"/>
      <c r="C5" s="16">
        <v>81108</v>
      </c>
      <c r="D5" s="17">
        <v>41113</v>
      </c>
      <c r="E5" s="16">
        <v>34742.333333333336</v>
      </c>
      <c r="F5" s="16">
        <v>17305.583333333332</v>
      </c>
      <c r="G5" s="16">
        <v>116377</v>
      </c>
      <c r="H5" s="16">
        <v>55739</v>
      </c>
      <c r="I5" s="16">
        <v>10679</v>
      </c>
      <c r="J5" s="16">
        <v>4850</v>
      </c>
      <c r="K5" s="47">
        <v>13.166395423386101</v>
      </c>
      <c r="L5" s="47">
        <v>11.796755284216671</v>
      </c>
    </row>
    <row r="6" spans="1:13" ht="12" customHeight="1" x14ac:dyDescent="0.15">
      <c r="A6" s="14" t="s">
        <v>44</v>
      </c>
      <c r="B6" s="15"/>
      <c r="C6" s="16">
        <v>80584</v>
      </c>
      <c r="D6" s="17">
        <v>41975</v>
      </c>
      <c r="E6" s="16">
        <v>37276.833333333336</v>
      </c>
      <c r="F6" s="16">
        <v>19023.833333333332</v>
      </c>
      <c r="G6" s="16">
        <v>113363</v>
      </c>
      <c r="H6" s="16">
        <v>55812</v>
      </c>
      <c r="I6" s="16">
        <v>11968</v>
      </c>
      <c r="J6" s="16">
        <v>5592</v>
      </c>
      <c r="K6" s="47">
        <v>14.851583440881564</v>
      </c>
      <c r="L6" s="47">
        <v>13.322215604526505</v>
      </c>
    </row>
    <row r="7" spans="1:13" ht="11.25" customHeight="1" x14ac:dyDescent="0.15">
      <c r="A7" s="14" t="s">
        <v>21</v>
      </c>
      <c r="B7" s="48"/>
      <c r="C7" s="16">
        <f>SUM(C9:C25)</f>
        <v>79466</v>
      </c>
      <c r="D7" s="16">
        <f>SUM(D9:D25)</f>
        <v>43032</v>
      </c>
      <c r="E7" s="289">
        <f>SUM(E9:E25)/12</f>
        <v>34518</v>
      </c>
      <c r="F7" s="289">
        <f>SUM(F9:F25)/12</f>
        <v>18206.75</v>
      </c>
      <c r="G7" s="16">
        <f>SUM(G9:G25)</f>
        <v>93886</v>
      </c>
      <c r="H7" s="16">
        <f>SUM(H9:H25)</f>
        <v>48592</v>
      </c>
      <c r="I7" s="16">
        <f>SUM(I9:I25)</f>
        <v>11478</v>
      </c>
      <c r="J7" s="16">
        <f>SUM(J9:J25)</f>
        <v>5668</v>
      </c>
      <c r="K7" s="47">
        <f>I7/C7*100</f>
        <v>14.443913120076509</v>
      </c>
      <c r="L7" s="47">
        <f>J7/D7*100</f>
        <v>13.171593232942927</v>
      </c>
      <c r="M7" s="49"/>
    </row>
    <row r="8" spans="1:13" ht="7.5" customHeight="1" x14ac:dyDescent="0.15">
      <c r="A8" s="22"/>
      <c r="B8" s="15"/>
      <c r="C8" s="50"/>
      <c r="D8" s="50"/>
      <c r="E8" s="50"/>
      <c r="F8" s="50"/>
      <c r="G8" s="50"/>
      <c r="H8" s="50"/>
      <c r="I8" s="50"/>
      <c r="J8" s="50"/>
      <c r="K8" s="47"/>
      <c r="L8" s="51"/>
    </row>
    <row r="9" spans="1:13" ht="9.6" x14ac:dyDescent="0.15">
      <c r="A9" s="24" t="s">
        <v>22</v>
      </c>
      <c r="B9" s="25"/>
      <c r="C9" s="290">
        <v>12289</v>
      </c>
      <c r="D9" s="290">
        <v>6765</v>
      </c>
      <c r="E9" s="290">
        <v>68503</v>
      </c>
      <c r="F9" s="290">
        <v>36485</v>
      </c>
      <c r="G9" s="290">
        <v>13285</v>
      </c>
      <c r="H9" s="290">
        <v>7076</v>
      </c>
      <c r="I9" s="290">
        <v>1409</v>
      </c>
      <c r="J9" s="290">
        <v>719</v>
      </c>
      <c r="K9" s="51">
        <f t="shared" ref="K9:L13" si="0">I9/C9*100</f>
        <v>11.465538286272276</v>
      </c>
      <c r="L9" s="51">
        <f t="shared" si="0"/>
        <v>10.628233555062822</v>
      </c>
      <c r="M9" s="52"/>
    </row>
    <row r="10" spans="1:13" ht="9.6" x14ac:dyDescent="0.15">
      <c r="A10" s="24" t="s">
        <v>23</v>
      </c>
      <c r="B10" s="25"/>
      <c r="C10" s="290">
        <v>4756</v>
      </c>
      <c r="D10" s="290">
        <v>2554</v>
      </c>
      <c r="E10" s="290">
        <v>25640</v>
      </c>
      <c r="F10" s="290">
        <v>13540</v>
      </c>
      <c r="G10" s="290">
        <v>5894</v>
      </c>
      <c r="H10" s="290">
        <v>3033</v>
      </c>
      <c r="I10" s="290">
        <v>702</v>
      </c>
      <c r="J10" s="290">
        <v>354</v>
      </c>
      <c r="K10" s="51">
        <f t="shared" si="0"/>
        <v>14.760302775441547</v>
      </c>
      <c r="L10" s="51">
        <f t="shared" si="0"/>
        <v>13.860610806577917</v>
      </c>
      <c r="M10" s="52"/>
    </row>
    <row r="11" spans="1:13" ht="9.6" x14ac:dyDescent="0.15">
      <c r="A11" s="24" t="s">
        <v>24</v>
      </c>
      <c r="B11" s="25"/>
      <c r="C11" s="290">
        <v>5848</v>
      </c>
      <c r="D11" s="290">
        <v>3136</v>
      </c>
      <c r="E11" s="290">
        <v>30589</v>
      </c>
      <c r="F11" s="290">
        <v>15360</v>
      </c>
      <c r="G11" s="290">
        <v>7196</v>
      </c>
      <c r="H11" s="290">
        <v>3390</v>
      </c>
      <c r="I11" s="290">
        <v>892</v>
      </c>
      <c r="J11" s="290">
        <v>428</v>
      </c>
      <c r="K11" s="51">
        <f t="shared" si="0"/>
        <v>15.253077975376197</v>
      </c>
      <c r="L11" s="51">
        <f t="shared" si="0"/>
        <v>13.647959183673469</v>
      </c>
      <c r="M11" s="52"/>
    </row>
    <row r="12" spans="1:13" ht="9.6" x14ac:dyDescent="0.15">
      <c r="A12" s="24" t="s">
        <v>25</v>
      </c>
      <c r="B12" s="25"/>
      <c r="C12" s="290">
        <v>3509</v>
      </c>
      <c r="D12" s="290">
        <v>1856</v>
      </c>
      <c r="E12" s="290">
        <v>16854</v>
      </c>
      <c r="F12" s="290">
        <v>8877</v>
      </c>
      <c r="G12" s="290">
        <v>3529</v>
      </c>
      <c r="H12" s="290">
        <v>1768</v>
      </c>
      <c r="I12" s="290">
        <v>688</v>
      </c>
      <c r="J12" s="290">
        <v>318</v>
      </c>
      <c r="K12" s="51">
        <f t="shared" si="0"/>
        <v>19.606725562838413</v>
      </c>
      <c r="L12" s="51">
        <f t="shared" si="0"/>
        <v>17.133620689655171</v>
      </c>
      <c r="M12" s="52"/>
    </row>
    <row r="13" spans="1:13" ht="9.6" x14ac:dyDescent="0.15">
      <c r="A13" s="24" t="s">
        <v>26</v>
      </c>
      <c r="B13" s="25"/>
      <c r="C13" s="290">
        <v>3909</v>
      </c>
      <c r="D13" s="290">
        <v>2057</v>
      </c>
      <c r="E13" s="290">
        <v>19662</v>
      </c>
      <c r="F13" s="290">
        <v>10278</v>
      </c>
      <c r="G13" s="290">
        <v>4283</v>
      </c>
      <c r="H13" s="290">
        <v>2030</v>
      </c>
      <c r="I13" s="290">
        <v>709</v>
      </c>
      <c r="J13" s="290">
        <v>348</v>
      </c>
      <c r="K13" s="51">
        <f t="shared" si="0"/>
        <v>18.137631107700177</v>
      </c>
      <c r="L13" s="51">
        <f t="shared" si="0"/>
        <v>16.917841516771997</v>
      </c>
      <c r="M13" s="52"/>
    </row>
    <row r="14" spans="1:13" ht="9.6" x14ac:dyDescent="0.15">
      <c r="A14" s="24"/>
      <c r="B14" s="25"/>
      <c r="C14" s="290"/>
      <c r="D14" s="290"/>
      <c r="E14" s="290"/>
      <c r="F14" s="290"/>
      <c r="G14" s="290"/>
      <c r="H14" s="290"/>
      <c r="I14" s="290"/>
      <c r="J14" s="290"/>
      <c r="K14" s="51"/>
      <c r="L14" s="51"/>
      <c r="M14" s="52"/>
    </row>
    <row r="15" spans="1:13" ht="9.6" x14ac:dyDescent="0.15">
      <c r="A15" s="24" t="s">
        <v>27</v>
      </c>
      <c r="B15" s="25"/>
      <c r="C15" s="281">
        <v>2128</v>
      </c>
      <c r="D15" s="281">
        <v>1113</v>
      </c>
      <c r="E15" s="290">
        <v>10860</v>
      </c>
      <c r="F15" s="281">
        <v>5758</v>
      </c>
      <c r="G15" s="281">
        <v>2216</v>
      </c>
      <c r="H15" s="281">
        <v>1067</v>
      </c>
      <c r="I15" s="281">
        <v>385</v>
      </c>
      <c r="J15" s="281">
        <v>165</v>
      </c>
      <c r="K15" s="51">
        <f t="shared" ref="K15:L19" si="1">I15/C15*100</f>
        <v>18.092105263157894</v>
      </c>
      <c r="L15" s="51">
        <f t="shared" si="1"/>
        <v>14.824797843665769</v>
      </c>
      <c r="M15" s="52"/>
    </row>
    <row r="16" spans="1:13" ht="9.6" x14ac:dyDescent="0.15">
      <c r="A16" s="24" t="s">
        <v>28</v>
      </c>
      <c r="B16" s="25"/>
      <c r="C16" s="281">
        <v>7647</v>
      </c>
      <c r="D16" s="281">
        <v>4209</v>
      </c>
      <c r="E16" s="290">
        <v>39337</v>
      </c>
      <c r="F16" s="290">
        <v>21134</v>
      </c>
      <c r="G16" s="290">
        <v>9210</v>
      </c>
      <c r="H16" s="290">
        <v>5018</v>
      </c>
      <c r="I16" s="290">
        <v>1061</v>
      </c>
      <c r="J16" s="290">
        <v>545</v>
      </c>
      <c r="K16" s="51">
        <f t="shared" si="1"/>
        <v>13.874722113247026</v>
      </c>
      <c r="L16" s="51">
        <f t="shared" si="1"/>
        <v>12.948443810881443</v>
      </c>
      <c r="M16" s="52"/>
    </row>
    <row r="17" spans="1:13" ht="9.6" x14ac:dyDescent="0.15">
      <c r="A17" s="24" t="s">
        <v>29</v>
      </c>
      <c r="B17" s="25"/>
      <c r="C17" s="290">
        <v>6182</v>
      </c>
      <c r="D17" s="281">
        <v>3118</v>
      </c>
      <c r="E17" s="290">
        <v>31497</v>
      </c>
      <c r="F17" s="290">
        <v>15594</v>
      </c>
      <c r="G17" s="290">
        <v>6880</v>
      </c>
      <c r="H17" s="290">
        <v>3319</v>
      </c>
      <c r="I17" s="290">
        <v>961</v>
      </c>
      <c r="J17" s="290">
        <v>442</v>
      </c>
      <c r="K17" s="51">
        <f t="shared" si="1"/>
        <v>15.545131025558071</v>
      </c>
      <c r="L17" s="51">
        <f t="shared" si="1"/>
        <v>14.175753688261706</v>
      </c>
      <c r="M17" s="52"/>
    </row>
    <row r="18" spans="1:13" ht="9.6" x14ac:dyDescent="0.15">
      <c r="A18" s="24" t="s">
        <v>30</v>
      </c>
      <c r="B18" s="25"/>
      <c r="C18" s="290">
        <v>4440</v>
      </c>
      <c r="D18" s="281">
        <v>2239</v>
      </c>
      <c r="E18" s="290">
        <v>22980</v>
      </c>
      <c r="F18" s="290">
        <v>11284</v>
      </c>
      <c r="G18" s="290">
        <v>4327</v>
      </c>
      <c r="H18" s="290">
        <v>1873</v>
      </c>
      <c r="I18" s="290">
        <v>692</v>
      </c>
      <c r="J18" s="290">
        <v>329</v>
      </c>
      <c r="K18" s="51">
        <f t="shared" si="1"/>
        <v>15.585585585585585</v>
      </c>
      <c r="L18" s="51">
        <f t="shared" si="1"/>
        <v>14.694059848146493</v>
      </c>
      <c r="M18" s="52"/>
    </row>
    <row r="19" spans="1:13" ht="9.6" x14ac:dyDescent="0.15">
      <c r="A19" s="24" t="s">
        <v>31</v>
      </c>
      <c r="B19" s="25"/>
      <c r="C19" s="290">
        <v>2508</v>
      </c>
      <c r="D19" s="281">
        <v>1300</v>
      </c>
      <c r="E19" s="290">
        <v>11999</v>
      </c>
      <c r="F19" s="290">
        <v>6107</v>
      </c>
      <c r="G19" s="290">
        <v>2343</v>
      </c>
      <c r="H19" s="290">
        <v>1162</v>
      </c>
      <c r="I19" s="290">
        <v>385</v>
      </c>
      <c r="J19" s="290">
        <v>168</v>
      </c>
      <c r="K19" s="51">
        <f t="shared" si="1"/>
        <v>15.350877192982457</v>
      </c>
      <c r="L19" s="51">
        <f t="shared" si="1"/>
        <v>12.923076923076923</v>
      </c>
      <c r="M19" s="52"/>
    </row>
    <row r="20" spans="1:13" ht="9.6" x14ac:dyDescent="0.15">
      <c r="A20" s="24"/>
      <c r="B20" s="25"/>
      <c r="C20" s="290"/>
      <c r="D20" s="290"/>
      <c r="E20" s="290"/>
      <c r="F20" s="290"/>
      <c r="G20" s="290"/>
      <c r="H20" s="290"/>
      <c r="I20" s="290"/>
      <c r="J20" s="290"/>
      <c r="K20" s="51"/>
      <c r="L20" s="51"/>
      <c r="M20" s="52"/>
    </row>
    <row r="21" spans="1:13" ht="9.6" x14ac:dyDescent="0.15">
      <c r="A21" s="24" t="s">
        <v>32</v>
      </c>
      <c r="B21" s="25"/>
      <c r="C21" s="290">
        <v>2753</v>
      </c>
      <c r="D21" s="290">
        <v>1540</v>
      </c>
      <c r="E21" s="290">
        <v>14376</v>
      </c>
      <c r="F21" s="290">
        <v>7821</v>
      </c>
      <c r="G21" s="290">
        <v>3109</v>
      </c>
      <c r="H21" s="290">
        <v>1609</v>
      </c>
      <c r="I21" s="290">
        <v>416</v>
      </c>
      <c r="J21" s="290">
        <v>224</v>
      </c>
      <c r="K21" s="51">
        <f t="shared" ref="K21:L25" si="2">I21/C21*100</f>
        <v>15.110788231020706</v>
      </c>
      <c r="L21" s="51">
        <f t="shared" si="2"/>
        <v>14.545454545454545</v>
      </c>
      <c r="M21" s="52"/>
    </row>
    <row r="22" spans="1:13" ht="9.6" x14ac:dyDescent="0.15">
      <c r="A22" s="24" t="s">
        <v>33</v>
      </c>
      <c r="B22" s="25"/>
      <c r="C22" s="281">
        <v>8515</v>
      </c>
      <c r="D22" s="281">
        <v>4701</v>
      </c>
      <c r="E22" s="281">
        <v>48609</v>
      </c>
      <c r="F22" s="281">
        <v>25981</v>
      </c>
      <c r="G22" s="281">
        <v>10053</v>
      </c>
      <c r="H22" s="281">
        <v>5487</v>
      </c>
      <c r="I22" s="281">
        <v>980</v>
      </c>
      <c r="J22" s="281">
        <v>526</v>
      </c>
      <c r="K22" s="51">
        <f t="shared" si="2"/>
        <v>11.509101585437463</v>
      </c>
      <c r="L22" s="51">
        <f t="shared" si="2"/>
        <v>11.189108700276536</v>
      </c>
      <c r="M22" s="52"/>
    </row>
    <row r="23" spans="1:13" ht="9.6" x14ac:dyDescent="0.15">
      <c r="A23" s="24" t="s">
        <v>34</v>
      </c>
      <c r="B23" s="25"/>
      <c r="C23" s="290">
        <v>7325</v>
      </c>
      <c r="D23" s="290">
        <v>4332</v>
      </c>
      <c r="E23" s="290">
        <v>38671</v>
      </c>
      <c r="F23" s="290">
        <v>22125</v>
      </c>
      <c r="G23" s="290">
        <v>9181</v>
      </c>
      <c r="H23" s="290">
        <v>5407</v>
      </c>
      <c r="I23" s="290">
        <v>949</v>
      </c>
      <c r="J23" s="290">
        <v>504</v>
      </c>
      <c r="K23" s="51">
        <f t="shared" si="2"/>
        <v>12.955631399317404</v>
      </c>
      <c r="L23" s="51">
        <f t="shared" si="2"/>
        <v>11.634349030470915</v>
      </c>
      <c r="M23" s="52"/>
    </row>
    <row r="24" spans="1:13" ht="9.6" x14ac:dyDescent="0.15">
      <c r="A24" s="24" t="s">
        <v>35</v>
      </c>
      <c r="B24" s="25"/>
      <c r="C24" s="281">
        <v>3886</v>
      </c>
      <c r="D24" s="290">
        <v>2038</v>
      </c>
      <c r="E24" s="290">
        <v>18367</v>
      </c>
      <c r="F24" s="290">
        <v>9330</v>
      </c>
      <c r="G24" s="290">
        <v>4553</v>
      </c>
      <c r="H24" s="290">
        <v>2321</v>
      </c>
      <c r="I24" s="290">
        <v>632</v>
      </c>
      <c r="J24" s="290">
        <v>304</v>
      </c>
      <c r="K24" s="51">
        <f t="shared" si="2"/>
        <v>16.263510036026762</v>
      </c>
      <c r="L24" s="51">
        <f t="shared" si="2"/>
        <v>14.916584887144261</v>
      </c>
      <c r="M24" s="52"/>
    </row>
    <row r="25" spans="1:13" s="28" customFormat="1" ht="9.75" customHeight="1" x14ac:dyDescent="0.15">
      <c r="A25" s="26" t="s">
        <v>36</v>
      </c>
      <c r="B25" s="27"/>
      <c r="C25" s="290">
        <v>3771</v>
      </c>
      <c r="D25" s="290">
        <v>2074</v>
      </c>
      <c r="E25" s="290">
        <v>16272</v>
      </c>
      <c r="F25" s="290">
        <v>8807</v>
      </c>
      <c r="G25" s="290">
        <v>7827</v>
      </c>
      <c r="H25" s="290">
        <v>4032</v>
      </c>
      <c r="I25" s="290">
        <v>617</v>
      </c>
      <c r="J25" s="290">
        <v>294</v>
      </c>
      <c r="K25" s="51">
        <f t="shared" si="2"/>
        <v>16.361707769822328</v>
      </c>
      <c r="L25" s="51">
        <f t="shared" si="2"/>
        <v>14.175506268081003</v>
      </c>
      <c r="M25" s="52"/>
    </row>
    <row r="26" spans="1:13" ht="4.5" customHeight="1" thickBot="1" x14ac:dyDescent="0.2">
      <c r="A26" s="29"/>
      <c r="B26" s="30"/>
      <c r="C26" s="31"/>
      <c r="D26" s="31"/>
      <c r="E26" s="31"/>
      <c r="F26" s="31"/>
      <c r="G26" s="31"/>
      <c r="H26" s="31"/>
      <c r="I26" s="31"/>
      <c r="J26" s="31"/>
      <c r="K26" s="53"/>
      <c r="L26" s="53"/>
    </row>
    <row r="27" spans="1:13" ht="3" customHeight="1" thickTop="1" x14ac:dyDescent="0.15">
      <c r="A27" s="2"/>
      <c r="B27" s="54"/>
      <c r="C27" s="54"/>
      <c r="D27" s="54"/>
      <c r="E27" s="54"/>
      <c r="F27" s="54"/>
      <c r="G27" s="54"/>
      <c r="H27" s="54"/>
      <c r="I27" s="54"/>
      <c r="J27" s="54"/>
      <c r="K27" s="55"/>
      <c r="L27" s="55"/>
    </row>
    <row r="28" spans="1:13" s="5" customFormat="1" ht="9.6" x14ac:dyDescent="0.15">
      <c r="A28" s="177" t="s">
        <v>45</v>
      </c>
      <c r="B28" s="33"/>
      <c r="C28" s="33"/>
      <c r="D28" s="33"/>
      <c r="E28" s="2"/>
      <c r="F28" s="2"/>
      <c r="G28" s="2"/>
      <c r="H28" s="2"/>
      <c r="I28" s="2"/>
      <c r="J28" s="2"/>
      <c r="K28" s="41"/>
      <c r="L28" s="41"/>
    </row>
    <row r="29" spans="1:13" ht="10.8" x14ac:dyDescent="0.15">
      <c r="A29" s="56"/>
      <c r="B29" s="49"/>
      <c r="C29" s="49"/>
      <c r="D29" s="57"/>
      <c r="E29" s="58"/>
      <c r="F29" s="59"/>
      <c r="G29" s="59"/>
    </row>
    <row r="30" spans="1:13" x14ac:dyDescent="0.15">
      <c r="A30" s="61"/>
      <c r="C30" s="62"/>
      <c r="E30" s="59"/>
      <c r="F30" s="59"/>
      <c r="G30" s="59"/>
    </row>
    <row r="31" spans="1:13" ht="12" x14ac:dyDescent="0.15">
      <c r="A31" s="254"/>
      <c r="B31" s="252"/>
      <c r="C31" s="252"/>
      <c r="E31" s="252"/>
      <c r="F31" s="255"/>
      <c r="G31" s="255"/>
      <c r="H31" s="252"/>
      <c r="I31" s="247"/>
      <c r="J31" s="247"/>
      <c r="K31" s="253"/>
      <c r="L31" s="253"/>
    </row>
    <row r="32" spans="1:13" ht="12" x14ac:dyDescent="0.15">
      <c r="A32" s="248"/>
      <c r="B32" s="252"/>
      <c r="C32" s="252"/>
      <c r="E32" s="252"/>
      <c r="F32" s="252"/>
      <c r="G32" s="252"/>
      <c r="H32" s="252"/>
      <c r="I32" s="247"/>
      <c r="J32" s="247"/>
      <c r="K32" s="247"/>
      <c r="L32" s="247"/>
    </row>
    <row r="33" spans="1:12" ht="12" x14ac:dyDescent="0.15">
      <c r="A33" s="248"/>
      <c r="B33" s="252"/>
      <c r="C33" s="252"/>
      <c r="E33" s="252"/>
      <c r="F33" s="255"/>
      <c r="G33" s="255"/>
      <c r="H33" s="252"/>
      <c r="I33" s="247"/>
      <c r="J33" s="247"/>
      <c r="K33" s="253"/>
      <c r="L33" s="253"/>
    </row>
    <row r="34" spans="1:12" ht="12" x14ac:dyDescent="0.15">
      <c r="A34" s="248"/>
      <c r="B34" s="252"/>
      <c r="C34" s="252"/>
      <c r="E34" s="252"/>
      <c r="F34" s="255"/>
      <c r="G34" s="255"/>
      <c r="H34" s="252"/>
      <c r="I34" s="247"/>
      <c r="J34" s="247"/>
      <c r="K34" s="253"/>
      <c r="L34" s="253"/>
    </row>
    <row r="35" spans="1:12" x14ac:dyDescent="0.15">
      <c r="E35" s="59"/>
      <c r="F35" s="59"/>
      <c r="G35" s="59"/>
    </row>
    <row r="36" spans="1:12" ht="13.2" x14ac:dyDescent="0.2">
      <c r="C36" s="278"/>
      <c r="D36" s="278"/>
      <c r="E36" s="278"/>
      <c r="F36" s="278"/>
      <c r="K36" s="20"/>
      <c r="L36" s="20"/>
    </row>
    <row r="37" spans="1:12" x14ac:dyDescent="0.15">
      <c r="E37" s="59"/>
      <c r="F37" s="59"/>
      <c r="G37" s="59"/>
    </row>
    <row r="38" spans="1:12" x14ac:dyDescent="0.15">
      <c r="E38" s="59"/>
      <c r="F38" s="59"/>
      <c r="G38" s="59"/>
    </row>
    <row r="39" spans="1:12" x14ac:dyDescent="0.15">
      <c r="E39" s="59"/>
      <c r="F39" s="59"/>
      <c r="G39" s="59"/>
    </row>
    <row r="40" spans="1:12" x14ac:dyDescent="0.15">
      <c r="K40" s="20"/>
      <c r="L40" s="20"/>
    </row>
    <row r="41" spans="1:12" x14ac:dyDescent="0.15">
      <c r="E41" s="59"/>
      <c r="F41" s="59"/>
      <c r="G41" s="59"/>
    </row>
    <row r="42" spans="1:12" x14ac:dyDescent="0.15">
      <c r="E42" s="59"/>
      <c r="F42" s="59"/>
      <c r="G42" s="59"/>
    </row>
    <row r="43" spans="1:12" x14ac:dyDescent="0.15">
      <c r="E43" s="59"/>
      <c r="F43" s="59"/>
      <c r="G43" s="59"/>
    </row>
    <row r="44" spans="1:12" x14ac:dyDescent="0.15">
      <c r="K44" s="20"/>
      <c r="L44" s="20"/>
    </row>
  </sheetData>
  <mergeCells count="6">
    <mergeCell ref="K2:L2"/>
    <mergeCell ref="A2:A3"/>
    <mergeCell ref="C2:D2"/>
    <mergeCell ref="E2:F2"/>
    <mergeCell ref="G2:H2"/>
    <mergeCell ref="I2:J2"/>
  </mergeCells>
  <phoneticPr fontId="3"/>
  <pageMargins left="0.9055118110236221" right="0.31496062992125984" top="0.74803149606299213" bottom="0.74803149606299213" header="0.31496062992125984" footer="0.31496062992125984"/>
  <pageSetup paperSize="9" orientation="portrait" r:id="rId1"/>
  <headerFooter>
    <oddHeader>&amp;L職業紹介状況&amp;R&amp;F (&amp;A)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Q35"/>
  <sheetViews>
    <sheetView zoomScaleNormal="100" workbookViewId="0"/>
  </sheetViews>
  <sheetFormatPr defaultColWidth="9.28515625" defaultRowHeight="9" x14ac:dyDescent="0.15"/>
  <cols>
    <col min="1" max="1" width="13.42578125" style="107" customWidth="1"/>
    <col min="2" max="2" width="1" style="20" customWidth="1"/>
    <col min="3" max="3" width="10.85546875" style="107" customWidth="1"/>
    <col min="4" max="4" width="6.7109375" style="20" customWidth="1"/>
    <col min="5" max="5" width="7.28515625" style="108" customWidth="1"/>
    <col min="6" max="6" width="6.28515625" style="109" customWidth="1"/>
    <col min="7" max="7" width="9.28515625" style="110"/>
    <col min="8" max="8" width="9" style="109" customWidth="1"/>
    <col min="9" max="11" width="8.28515625" style="109" customWidth="1"/>
    <col min="12" max="12" width="9.42578125" style="108" bestFit="1" customWidth="1"/>
    <col min="13" max="13" width="8.42578125" style="108" bestFit="1" customWidth="1"/>
    <col min="14" max="14" width="29.140625" style="108" bestFit="1" customWidth="1"/>
    <col min="15" max="15" width="9.28515625" style="113"/>
    <col min="16" max="17" width="9.28515625" style="106"/>
    <col min="18" max="16384" width="9.28515625" style="20"/>
  </cols>
  <sheetData>
    <row r="1" spans="1:17" s="5" customFormat="1" ht="15" customHeight="1" thickBot="1" x14ac:dyDescent="0.2">
      <c r="A1" s="1" t="s">
        <v>46</v>
      </c>
      <c r="B1" s="2"/>
      <c r="C1" s="63"/>
      <c r="D1" s="2"/>
      <c r="E1" s="46"/>
      <c r="F1" s="45"/>
      <c r="G1" s="64"/>
      <c r="H1" s="45"/>
      <c r="I1" s="45"/>
      <c r="J1" s="45"/>
      <c r="K1" s="629" t="s">
        <v>1</v>
      </c>
      <c r="L1" s="629"/>
      <c r="M1" s="629"/>
      <c r="N1" s="65"/>
      <c r="O1" s="66"/>
      <c r="P1" s="67"/>
      <c r="Q1" s="67"/>
    </row>
    <row r="2" spans="1:17" s="7" customFormat="1" ht="11.25" customHeight="1" thickTop="1" x14ac:dyDescent="0.15">
      <c r="A2" s="624" t="s">
        <v>2</v>
      </c>
      <c r="B2" s="6"/>
      <c r="C2" s="561" t="s">
        <v>47</v>
      </c>
      <c r="D2" s="566" t="s">
        <v>48</v>
      </c>
      <c r="E2" s="568"/>
      <c r="F2" s="566" t="s">
        <v>49</v>
      </c>
      <c r="G2" s="568"/>
      <c r="H2" s="566" t="s">
        <v>50</v>
      </c>
      <c r="I2" s="567"/>
      <c r="J2" s="567"/>
      <c r="K2" s="568"/>
      <c r="L2" s="632" t="s">
        <v>9</v>
      </c>
      <c r="M2" s="635" t="s">
        <v>10</v>
      </c>
      <c r="N2" s="68"/>
      <c r="O2" s="69"/>
      <c r="P2" s="70"/>
      <c r="Q2" s="70"/>
    </row>
    <row r="3" spans="1:17" s="7" customFormat="1" ht="29.25" customHeight="1" x14ac:dyDescent="0.15">
      <c r="A3" s="630"/>
      <c r="B3" s="71"/>
      <c r="C3" s="631"/>
      <c r="D3" s="638" t="s">
        <v>51</v>
      </c>
      <c r="E3" s="639" t="s">
        <v>52</v>
      </c>
      <c r="F3" s="640" t="s">
        <v>4</v>
      </c>
      <c r="G3" s="641" t="s">
        <v>53</v>
      </c>
      <c r="H3" s="638" t="s">
        <v>54</v>
      </c>
      <c r="I3" s="628" t="s">
        <v>55</v>
      </c>
      <c r="J3" s="628" t="s">
        <v>56</v>
      </c>
      <c r="K3" s="628" t="s">
        <v>57</v>
      </c>
      <c r="L3" s="633"/>
      <c r="M3" s="636"/>
      <c r="N3" s="68"/>
      <c r="O3" s="69"/>
      <c r="P3" s="70"/>
      <c r="Q3" s="70"/>
    </row>
    <row r="4" spans="1:17" s="7" customFormat="1" ht="11.1" customHeight="1" x14ac:dyDescent="0.15">
      <c r="A4" s="625"/>
      <c r="B4" s="9"/>
      <c r="C4" s="548"/>
      <c r="D4" s="562"/>
      <c r="E4" s="634"/>
      <c r="F4" s="548"/>
      <c r="G4" s="642"/>
      <c r="H4" s="548"/>
      <c r="I4" s="556"/>
      <c r="J4" s="556"/>
      <c r="K4" s="556"/>
      <c r="L4" s="634"/>
      <c r="M4" s="637"/>
      <c r="N4" s="68"/>
      <c r="O4" s="72"/>
      <c r="P4" s="73"/>
      <c r="Q4" s="73"/>
    </row>
    <row r="5" spans="1:17" s="4" customFormat="1" ht="9.6" x14ac:dyDescent="0.15">
      <c r="A5" s="3"/>
      <c r="B5" s="12"/>
      <c r="C5" s="74" t="s">
        <v>16</v>
      </c>
      <c r="D5" s="74" t="s">
        <v>16</v>
      </c>
      <c r="E5" s="75" t="s">
        <v>18</v>
      </c>
      <c r="F5" s="74" t="s">
        <v>16</v>
      </c>
      <c r="G5" s="76" t="s">
        <v>17</v>
      </c>
      <c r="H5" s="74" t="s">
        <v>16</v>
      </c>
      <c r="I5" s="74" t="s">
        <v>16</v>
      </c>
      <c r="J5" s="74" t="s">
        <v>16</v>
      </c>
      <c r="K5" s="74" t="s">
        <v>16</v>
      </c>
      <c r="L5" s="75" t="s">
        <v>18</v>
      </c>
      <c r="M5" s="75" t="s">
        <v>18</v>
      </c>
      <c r="N5" s="77"/>
      <c r="O5" s="78"/>
      <c r="P5" s="79"/>
      <c r="Q5" s="79"/>
    </row>
    <row r="6" spans="1:17" s="88" customFormat="1" ht="9.6" x14ac:dyDescent="0.15">
      <c r="A6" s="14" t="s">
        <v>19</v>
      </c>
      <c r="B6" s="80"/>
      <c r="C6" s="81">
        <v>74118</v>
      </c>
      <c r="D6" s="540">
        <v>11</v>
      </c>
      <c r="E6" s="82">
        <v>1.4841199168892847E-2</v>
      </c>
      <c r="F6" s="83">
        <v>63</v>
      </c>
      <c r="G6" s="84">
        <v>5.7272727272727275</v>
      </c>
      <c r="H6" s="83">
        <v>5</v>
      </c>
      <c r="I6" s="83">
        <v>5</v>
      </c>
      <c r="J6" s="83">
        <v>6</v>
      </c>
      <c r="K6" s="83">
        <v>0</v>
      </c>
      <c r="L6" s="82">
        <v>100</v>
      </c>
      <c r="M6" s="82">
        <v>7.9365079365079358</v>
      </c>
      <c r="N6" s="85"/>
      <c r="O6" s="86"/>
      <c r="P6" s="87"/>
      <c r="Q6" s="87"/>
    </row>
    <row r="7" spans="1:17" s="88" customFormat="1" ht="10.5" customHeight="1" x14ac:dyDescent="0.15">
      <c r="A7" s="14" t="s">
        <v>20</v>
      </c>
      <c r="B7" s="80"/>
      <c r="C7" s="81">
        <v>75874</v>
      </c>
      <c r="D7" s="540">
        <v>6</v>
      </c>
      <c r="E7" s="82">
        <v>7.9078472203917023E-3</v>
      </c>
      <c r="F7" s="83">
        <v>56</v>
      </c>
      <c r="G7" s="84">
        <v>9.3333333333333339</v>
      </c>
      <c r="H7" s="83">
        <v>3</v>
      </c>
      <c r="I7" s="83">
        <v>3</v>
      </c>
      <c r="J7" s="83">
        <v>3</v>
      </c>
      <c r="K7" s="83">
        <v>0</v>
      </c>
      <c r="L7" s="82">
        <v>100</v>
      </c>
      <c r="M7" s="82">
        <v>5.3571428571428568</v>
      </c>
      <c r="N7" s="85"/>
      <c r="O7" s="86"/>
      <c r="P7" s="87"/>
      <c r="Q7" s="87"/>
    </row>
    <row r="8" spans="1:17" s="88" customFormat="1" ht="10.5" customHeight="1" x14ac:dyDescent="0.15">
      <c r="A8" s="14" t="s">
        <v>58</v>
      </c>
      <c r="B8" s="80"/>
      <c r="C8" s="81">
        <f>SUM(C10:C14,C16:C20,C22:C25)</f>
        <v>76331</v>
      </c>
      <c r="D8" s="540">
        <f>SUM(D10:D25)</f>
        <v>8</v>
      </c>
      <c r="E8" s="82">
        <f>D8/C8*100</f>
        <v>1.0480669714794775E-2</v>
      </c>
      <c r="F8" s="83">
        <f>SUM(F10:F25)</f>
        <v>43</v>
      </c>
      <c r="G8" s="84">
        <f>F8/D8</f>
        <v>5.375</v>
      </c>
      <c r="H8" s="83">
        <f>I8+K8</f>
        <v>5</v>
      </c>
      <c r="I8" s="83">
        <f>SUM(I10:I25)</f>
        <v>5</v>
      </c>
      <c r="J8" s="83">
        <f>SUM(J10:J14,J16:J20,J22:J25)</f>
        <v>3</v>
      </c>
      <c r="K8" s="83">
        <f>SUM(K10:K14,K16:K20,K22:K25)</f>
        <v>0</v>
      </c>
      <c r="L8" s="82">
        <f>(I8+J8)/D8*100</f>
        <v>100</v>
      </c>
      <c r="M8" s="82">
        <f>H8/F8*100</f>
        <v>11.627906976744185</v>
      </c>
      <c r="N8" s="89"/>
      <c r="O8" s="90"/>
      <c r="P8" s="90"/>
      <c r="Q8" s="90"/>
    </row>
    <row r="9" spans="1:17" s="88" customFormat="1" ht="7.5" customHeight="1" x14ac:dyDescent="0.15">
      <c r="A9" s="91"/>
      <c r="B9" s="80"/>
      <c r="C9" s="92"/>
      <c r="D9" s="92"/>
      <c r="E9" s="82"/>
      <c r="F9" s="83"/>
      <c r="G9" s="93"/>
      <c r="H9" s="92"/>
      <c r="I9" s="92"/>
      <c r="J9" s="92"/>
      <c r="K9" s="92"/>
      <c r="L9" s="82"/>
      <c r="M9" s="93"/>
      <c r="N9" s="85"/>
      <c r="O9" s="90"/>
      <c r="P9" s="94"/>
      <c r="Q9" s="94"/>
    </row>
    <row r="10" spans="1:17" s="97" customFormat="1" ht="9.6" x14ac:dyDescent="0.15">
      <c r="A10" s="24" t="s">
        <v>22</v>
      </c>
      <c r="B10" s="95"/>
      <c r="C10" s="50">
        <v>12054</v>
      </c>
      <c r="D10" s="50">
        <v>3</v>
      </c>
      <c r="E10" s="93">
        <f>D10/C10*100</f>
        <v>2.4888003982080638E-2</v>
      </c>
      <c r="F10" s="291">
        <v>17</v>
      </c>
      <c r="G10" s="292">
        <f>IFERROR(F10/D10,"…")</f>
        <v>5.666666666666667</v>
      </c>
      <c r="H10" s="50">
        <v>2</v>
      </c>
      <c r="I10" s="50">
        <v>2</v>
      </c>
      <c r="J10" s="50">
        <v>1</v>
      </c>
      <c r="K10" s="50">
        <v>0</v>
      </c>
      <c r="L10" s="293">
        <f>IFERROR((I10+J10)/D10*100,"…")</f>
        <v>100</v>
      </c>
      <c r="M10" s="93">
        <f>IFERROR(H10/F10*100,"…")</f>
        <v>11.76470588235294</v>
      </c>
      <c r="N10" s="96"/>
      <c r="O10" s="90"/>
      <c r="P10" s="90"/>
      <c r="Q10" s="90"/>
    </row>
    <row r="11" spans="1:17" s="97" customFormat="1" ht="9.6" x14ac:dyDescent="0.15">
      <c r="A11" s="24" t="s">
        <v>23</v>
      </c>
      <c r="B11" s="95"/>
      <c r="C11" s="50">
        <v>5810</v>
      </c>
      <c r="D11" s="50">
        <v>0</v>
      </c>
      <c r="E11" s="93">
        <f>D11/C11*100</f>
        <v>0</v>
      </c>
      <c r="F11" s="50">
        <v>0</v>
      </c>
      <c r="G11" s="294" t="str">
        <f>IFERROR(F11/D11,"…")</f>
        <v>…</v>
      </c>
      <c r="H11" s="50">
        <v>0</v>
      </c>
      <c r="I11" s="50">
        <v>0</v>
      </c>
      <c r="J11" s="50">
        <v>0</v>
      </c>
      <c r="K11" s="50">
        <v>0</v>
      </c>
      <c r="L11" s="294" t="str">
        <f>IFERROR((I11+J11)/D11*100,"…")</f>
        <v>…</v>
      </c>
      <c r="M11" s="294" t="str">
        <f>IFERROR(H11/F11*100,"…")</f>
        <v>…</v>
      </c>
      <c r="N11" s="96"/>
      <c r="O11" s="90"/>
      <c r="P11" s="90"/>
      <c r="Q11" s="90"/>
    </row>
    <row r="12" spans="1:17" s="97" customFormat="1" ht="9.6" x14ac:dyDescent="0.15">
      <c r="A12" s="24" t="s">
        <v>24</v>
      </c>
      <c r="B12" s="95"/>
      <c r="C12" s="50">
        <v>4941</v>
      </c>
      <c r="D12" s="50">
        <v>0</v>
      </c>
      <c r="E12" s="93">
        <f>D12/C12*100</f>
        <v>0</v>
      </c>
      <c r="F12" s="291">
        <v>0</v>
      </c>
      <c r="G12" s="294" t="str">
        <f>IFERROR(F12/D12,"…")</f>
        <v>…</v>
      </c>
      <c r="H12" s="50">
        <v>0</v>
      </c>
      <c r="I12" s="50">
        <v>0</v>
      </c>
      <c r="J12" s="50">
        <v>0</v>
      </c>
      <c r="K12" s="50">
        <v>0</v>
      </c>
      <c r="L12" s="294" t="str">
        <f>IFERROR((I12+J12)/D12*100,"…")</f>
        <v>…</v>
      </c>
      <c r="M12" s="294" t="str">
        <f>IFERROR(H12/F12*100,"…")</f>
        <v>…</v>
      </c>
      <c r="N12" s="96"/>
      <c r="O12" s="90"/>
      <c r="P12" s="90"/>
      <c r="Q12" s="90"/>
    </row>
    <row r="13" spans="1:17" s="97" customFormat="1" ht="9.6" x14ac:dyDescent="0.15">
      <c r="A13" s="24" t="s">
        <v>25</v>
      </c>
      <c r="B13" s="95"/>
      <c r="C13" s="50">
        <v>3083</v>
      </c>
      <c r="D13" s="50">
        <v>0</v>
      </c>
      <c r="E13" s="93">
        <f>D13/C13*100</f>
        <v>0</v>
      </c>
      <c r="F13" s="291">
        <v>5</v>
      </c>
      <c r="G13" s="294" t="str">
        <f>IFERROR(F13/D13,"…")</f>
        <v>…</v>
      </c>
      <c r="H13" s="50">
        <v>0</v>
      </c>
      <c r="I13" s="50">
        <v>0</v>
      </c>
      <c r="J13" s="50">
        <v>0</v>
      </c>
      <c r="K13" s="50">
        <v>0</v>
      </c>
      <c r="L13" s="294" t="str">
        <f>IFERROR((I13+J13)/D13*100,"…")</f>
        <v>…</v>
      </c>
      <c r="M13" s="93">
        <f>IFERROR(H13/F13*100,"…")</f>
        <v>0</v>
      </c>
      <c r="N13" s="96"/>
      <c r="O13" s="90"/>
      <c r="P13" s="90"/>
      <c r="Q13" s="90"/>
    </row>
    <row r="14" spans="1:17" s="97" customFormat="1" ht="9.6" x14ac:dyDescent="0.15">
      <c r="A14" s="24" t="s">
        <v>59</v>
      </c>
      <c r="B14" s="95"/>
      <c r="C14" s="50">
        <v>3390</v>
      </c>
      <c r="D14" s="50">
        <v>1</v>
      </c>
      <c r="E14" s="93">
        <f>D14/C14*100</f>
        <v>2.9498525073746312E-2</v>
      </c>
      <c r="F14" s="291">
        <v>4</v>
      </c>
      <c r="G14" s="295">
        <f>IFERROR(F14/D14,"…")</f>
        <v>4</v>
      </c>
      <c r="H14" s="50">
        <v>1</v>
      </c>
      <c r="I14" s="50">
        <v>1</v>
      </c>
      <c r="J14" s="50">
        <v>0</v>
      </c>
      <c r="K14" s="50">
        <v>0</v>
      </c>
      <c r="L14" s="296">
        <f>IFERROR((I14+J14)/D14*100,"…")</f>
        <v>100</v>
      </c>
      <c r="M14" s="93">
        <f>IFERROR(H14/F14*100,"…")</f>
        <v>25</v>
      </c>
      <c r="N14" s="96"/>
      <c r="O14" s="90"/>
      <c r="P14" s="90"/>
      <c r="Q14" s="90"/>
    </row>
    <row r="15" spans="1:17" s="97" customFormat="1" ht="9" customHeight="1" x14ac:dyDescent="0.15">
      <c r="A15" s="24"/>
      <c r="B15" s="95"/>
      <c r="C15" s="297"/>
      <c r="D15" s="50"/>
      <c r="E15" s="93"/>
      <c r="F15" s="297"/>
      <c r="G15" s="295"/>
      <c r="H15" s="297"/>
      <c r="I15" s="50"/>
      <c r="J15" s="297"/>
      <c r="K15" s="50"/>
      <c r="L15" s="296"/>
      <c r="M15" s="93"/>
      <c r="N15" s="96"/>
      <c r="O15" s="90"/>
      <c r="P15" s="90"/>
      <c r="Q15" s="90"/>
    </row>
    <row r="16" spans="1:17" s="97" customFormat="1" ht="9.6" x14ac:dyDescent="0.15">
      <c r="A16" s="24" t="s">
        <v>27</v>
      </c>
      <c r="B16" s="95"/>
      <c r="C16" s="50">
        <v>1721</v>
      </c>
      <c r="D16" s="50">
        <v>0</v>
      </c>
      <c r="E16" s="93">
        <f>D16/C16*100</f>
        <v>0</v>
      </c>
      <c r="F16" s="50">
        <v>3</v>
      </c>
      <c r="G16" s="294" t="str">
        <f>IFERROR(F16/D16,"…")</f>
        <v>…</v>
      </c>
      <c r="H16" s="50">
        <v>0</v>
      </c>
      <c r="I16" s="50">
        <v>0</v>
      </c>
      <c r="J16" s="50">
        <v>0</v>
      </c>
      <c r="K16" s="50">
        <v>0</v>
      </c>
      <c r="L16" s="294" t="str">
        <f>IFERROR((I16+J16)/D16*100,"…")</f>
        <v>…</v>
      </c>
      <c r="M16" s="93">
        <f>IFERROR(H16/F16*100,"…")</f>
        <v>0</v>
      </c>
      <c r="N16" s="96"/>
      <c r="O16" s="90"/>
      <c r="P16" s="90"/>
      <c r="Q16" s="90"/>
    </row>
    <row r="17" spans="1:17" s="97" customFormat="1" ht="9.6" x14ac:dyDescent="0.15">
      <c r="A17" s="24" t="s">
        <v>28</v>
      </c>
      <c r="B17" s="95"/>
      <c r="C17" s="50">
        <v>9212</v>
      </c>
      <c r="D17" s="50">
        <v>0</v>
      </c>
      <c r="E17" s="93">
        <f>D17/C17*100</f>
        <v>0</v>
      </c>
      <c r="F17" s="298">
        <v>0</v>
      </c>
      <c r="G17" s="294" t="str">
        <f>IFERROR(F17/D17,"…")</f>
        <v>…</v>
      </c>
      <c r="H17" s="298">
        <v>0</v>
      </c>
      <c r="I17" s="50">
        <v>0</v>
      </c>
      <c r="J17" s="50">
        <v>0</v>
      </c>
      <c r="K17" s="50">
        <v>0</v>
      </c>
      <c r="L17" s="294" t="str">
        <f>IFERROR((I17+J17)/D17*100,"…")</f>
        <v>…</v>
      </c>
      <c r="M17" s="294" t="str">
        <f>IFERROR(H17/F17*100,"…")</f>
        <v>…</v>
      </c>
      <c r="N17" s="96"/>
      <c r="O17" s="90"/>
      <c r="P17" s="90"/>
      <c r="Q17" s="90"/>
    </row>
    <row r="18" spans="1:17" s="97" customFormat="1" ht="9.6" x14ac:dyDescent="0.15">
      <c r="A18" s="24" t="s">
        <v>29</v>
      </c>
      <c r="B18" s="95"/>
      <c r="C18" s="50">
        <v>5949</v>
      </c>
      <c r="D18" s="50">
        <v>2</v>
      </c>
      <c r="E18" s="93">
        <f>D18/C18*100</f>
        <v>3.3619095646327118E-2</v>
      </c>
      <c r="F18" s="291">
        <v>2</v>
      </c>
      <c r="G18" s="292">
        <f>IFERROR(F18/D18,"…")</f>
        <v>1</v>
      </c>
      <c r="H18" s="298">
        <v>0</v>
      </c>
      <c r="I18" s="50">
        <v>0</v>
      </c>
      <c r="J18" s="50">
        <v>2</v>
      </c>
      <c r="K18" s="50">
        <v>0</v>
      </c>
      <c r="L18" s="293">
        <f>IFERROR((I18+J18)/D18*100,"…")</f>
        <v>100</v>
      </c>
      <c r="M18" s="93">
        <f>IFERROR(H18/F18*100,"…")</f>
        <v>0</v>
      </c>
      <c r="N18" s="96"/>
      <c r="O18" s="90"/>
      <c r="P18" s="90"/>
      <c r="Q18" s="90"/>
    </row>
    <row r="19" spans="1:17" s="97" customFormat="1" ht="9.6" x14ac:dyDescent="0.15">
      <c r="A19" s="24" t="s">
        <v>30</v>
      </c>
      <c r="B19" s="95"/>
      <c r="C19" s="50">
        <v>4481</v>
      </c>
      <c r="D19" s="50">
        <v>0</v>
      </c>
      <c r="E19" s="93">
        <f>D19/C19*100</f>
        <v>0</v>
      </c>
      <c r="F19" s="291">
        <v>1</v>
      </c>
      <c r="G19" s="294" t="str">
        <f>IFERROR(F19/D19,"…")</f>
        <v>…</v>
      </c>
      <c r="H19" s="50">
        <v>0</v>
      </c>
      <c r="I19" s="50">
        <v>0</v>
      </c>
      <c r="J19" s="50">
        <v>0</v>
      </c>
      <c r="K19" s="50">
        <v>0</v>
      </c>
      <c r="L19" s="294" t="str">
        <f>IFERROR((I19+J19)/D19*100,"…")</f>
        <v>…</v>
      </c>
      <c r="M19" s="93">
        <f>IFERROR(H19/F19*100,"…")</f>
        <v>0</v>
      </c>
      <c r="N19" s="96"/>
      <c r="O19" s="90"/>
      <c r="P19" s="90"/>
      <c r="Q19" s="90"/>
    </row>
    <row r="20" spans="1:17" s="97" customFormat="1" ht="9.6" x14ac:dyDescent="0.15">
      <c r="A20" s="24" t="s">
        <v>60</v>
      </c>
      <c r="B20" s="95"/>
      <c r="C20" s="50">
        <v>2226</v>
      </c>
      <c r="D20" s="50">
        <v>0</v>
      </c>
      <c r="E20" s="93">
        <f>D20/C20*100</f>
        <v>0</v>
      </c>
      <c r="F20" s="291">
        <v>0</v>
      </c>
      <c r="G20" s="294" t="str">
        <f>IFERROR(F20/D20,"…")</f>
        <v>…</v>
      </c>
      <c r="H20" s="50">
        <v>0</v>
      </c>
      <c r="I20" s="50">
        <v>0</v>
      </c>
      <c r="J20" s="50">
        <v>0</v>
      </c>
      <c r="K20" s="50">
        <v>0</v>
      </c>
      <c r="L20" s="294" t="str">
        <f>IFERROR((I20+J20)/D20*100,"…")</f>
        <v>…</v>
      </c>
      <c r="M20" s="294" t="str">
        <f>IFERROR(H20/F20*100,"…")</f>
        <v>…</v>
      </c>
      <c r="N20" s="96"/>
      <c r="O20" s="90"/>
      <c r="P20" s="90"/>
      <c r="Q20" s="90"/>
    </row>
    <row r="21" spans="1:17" s="97" customFormat="1" ht="9" customHeight="1" x14ac:dyDescent="0.15">
      <c r="A21" s="24"/>
      <c r="B21" s="95"/>
      <c r="C21" s="297"/>
      <c r="D21" s="50"/>
      <c r="E21" s="93"/>
      <c r="F21" s="297"/>
      <c r="G21" s="295"/>
      <c r="H21" s="297"/>
      <c r="I21" s="50"/>
      <c r="J21" s="297"/>
      <c r="K21" s="297"/>
      <c r="L21" s="296"/>
      <c r="M21" s="93"/>
      <c r="N21" s="96"/>
      <c r="O21" s="90"/>
      <c r="P21" s="90"/>
      <c r="Q21" s="90"/>
    </row>
    <row r="22" spans="1:17" s="97" customFormat="1" ht="9.6" x14ac:dyDescent="0.15">
      <c r="A22" s="24" t="s">
        <v>61</v>
      </c>
      <c r="B22" s="95"/>
      <c r="C22" s="50">
        <v>3076</v>
      </c>
      <c r="D22" s="50">
        <v>0</v>
      </c>
      <c r="E22" s="93">
        <f>D22/C22*100</f>
        <v>0</v>
      </c>
      <c r="F22" s="298">
        <v>2</v>
      </c>
      <c r="G22" s="294" t="str">
        <f>IFERROR(F22/D22,"…")</f>
        <v>…</v>
      </c>
      <c r="H22" s="50">
        <v>0</v>
      </c>
      <c r="I22" s="50">
        <v>0</v>
      </c>
      <c r="J22" s="50">
        <v>0</v>
      </c>
      <c r="K22" s="50">
        <v>0</v>
      </c>
      <c r="L22" s="294" t="str">
        <f>IFERROR((I22+J22)/D22*100,"…")</f>
        <v>…</v>
      </c>
      <c r="M22" s="93">
        <f>IFERROR(H22/F22*100,"…")</f>
        <v>0</v>
      </c>
      <c r="N22" s="96"/>
      <c r="O22" s="90"/>
      <c r="P22" s="90"/>
      <c r="Q22" s="90"/>
    </row>
    <row r="23" spans="1:17" s="97" customFormat="1" ht="9.6" x14ac:dyDescent="0.15">
      <c r="A23" s="24" t="s">
        <v>33</v>
      </c>
      <c r="B23" s="95"/>
      <c r="C23" s="50">
        <v>8717</v>
      </c>
      <c r="D23" s="50">
        <v>1</v>
      </c>
      <c r="E23" s="93">
        <f>D23/C23*100</f>
        <v>1.1471836641046231E-2</v>
      </c>
      <c r="F23" s="291">
        <v>6</v>
      </c>
      <c r="G23" s="295">
        <f>IFERROR(F23/D23,"…")</f>
        <v>6</v>
      </c>
      <c r="H23" s="50">
        <v>1</v>
      </c>
      <c r="I23" s="50">
        <v>1</v>
      </c>
      <c r="J23" s="50">
        <v>0</v>
      </c>
      <c r="K23" s="50">
        <v>0</v>
      </c>
      <c r="L23" s="296">
        <f>IFERROR((I23+J23)/D23*100,"…")</f>
        <v>100</v>
      </c>
      <c r="M23" s="93">
        <f>IFERROR(H23/F23*100,"…")</f>
        <v>16.666666666666664</v>
      </c>
      <c r="N23" s="96"/>
      <c r="O23" s="90"/>
      <c r="P23" s="90"/>
      <c r="Q23" s="90"/>
    </row>
    <row r="24" spans="1:17" s="97" customFormat="1" ht="9.6" x14ac:dyDescent="0.15">
      <c r="A24" s="24" t="s">
        <v>34</v>
      </c>
      <c r="B24" s="95"/>
      <c r="C24" s="50">
        <v>8997</v>
      </c>
      <c r="D24" s="50">
        <v>1</v>
      </c>
      <c r="E24" s="93">
        <f>D24/C24*100</f>
        <v>1.1114816049794375E-2</v>
      </c>
      <c r="F24" s="298">
        <v>3</v>
      </c>
      <c r="G24" s="292">
        <f>IFERROR(F24/D24,"…")</f>
        <v>3</v>
      </c>
      <c r="H24" s="50">
        <v>1</v>
      </c>
      <c r="I24" s="50">
        <v>1</v>
      </c>
      <c r="J24" s="50">
        <v>0</v>
      </c>
      <c r="K24" s="50">
        <v>0</v>
      </c>
      <c r="L24" s="293">
        <f>IFERROR((I24+J24)/D24*100,"…")</f>
        <v>100</v>
      </c>
      <c r="M24" s="293">
        <f>IFERROR(H24/F24*100,"…")</f>
        <v>33.333333333333329</v>
      </c>
      <c r="N24" s="96"/>
      <c r="O24" s="90"/>
      <c r="P24" s="90"/>
      <c r="Q24" s="90"/>
    </row>
    <row r="25" spans="1:17" s="97" customFormat="1" ht="9.6" x14ac:dyDescent="0.15">
      <c r="A25" s="24" t="s">
        <v>35</v>
      </c>
      <c r="B25" s="95"/>
      <c r="C25" s="50">
        <v>2674</v>
      </c>
      <c r="D25" s="50">
        <v>0</v>
      </c>
      <c r="E25" s="93">
        <f>D25/C25*100</f>
        <v>0</v>
      </c>
      <c r="F25" s="291">
        <v>0</v>
      </c>
      <c r="G25" s="294" t="str">
        <f>IFERROR(F25/D25,"…")</f>
        <v>…</v>
      </c>
      <c r="H25" s="50">
        <v>0</v>
      </c>
      <c r="I25" s="50">
        <v>0</v>
      </c>
      <c r="J25" s="50">
        <v>0</v>
      </c>
      <c r="K25" s="50">
        <v>0</v>
      </c>
      <c r="L25" s="294" t="str">
        <f>IFERROR((I25+J25)/D25*100,"…")</f>
        <v>…</v>
      </c>
      <c r="M25" s="294" t="str">
        <f>IFERROR(H25/F25*100,"…")</f>
        <v>…</v>
      </c>
      <c r="N25" s="96"/>
      <c r="O25" s="90"/>
      <c r="P25" s="90"/>
      <c r="Q25" s="90"/>
    </row>
    <row r="26" spans="1:17" ht="7.95" customHeight="1" thickBot="1" x14ac:dyDescent="0.2">
      <c r="A26" s="98"/>
      <c r="B26" s="99"/>
      <c r="C26" s="100"/>
      <c r="D26" s="101"/>
      <c r="E26" s="102"/>
      <c r="F26" s="103"/>
      <c r="G26" s="104"/>
      <c r="H26" s="103"/>
      <c r="I26" s="103"/>
      <c r="J26" s="103"/>
      <c r="K26" s="103"/>
      <c r="L26" s="105"/>
      <c r="M26" s="85"/>
      <c r="N26" s="85"/>
      <c r="O26" s="90"/>
    </row>
    <row r="27" spans="1:17" ht="6" customHeight="1" thickTop="1" x14ac:dyDescent="0.15">
      <c r="M27" s="111"/>
      <c r="N27" s="112"/>
    </row>
    <row r="28" spans="1:17" x14ac:dyDescent="0.15">
      <c r="C28" s="85"/>
      <c r="D28" s="114"/>
      <c r="E28" s="115"/>
      <c r="F28" s="116"/>
      <c r="H28" s="117"/>
      <c r="I28" s="117"/>
      <c r="J28" s="117"/>
      <c r="K28" s="117"/>
    </row>
    <row r="29" spans="1:17" x14ac:dyDescent="0.15">
      <c r="I29" s="20"/>
      <c r="J29" s="20"/>
      <c r="K29" s="20"/>
      <c r="L29" s="60"/>
      <c r="M29" s="60"/>
      <c r="N29" s="60"/>
    </row>
    <row r="30" spans="1:17" ht="15.75" customHeight="1" x14ac:dyDescent="0.15">
      <c r="A30" s="261"/>
      <c r="B30" s="252"/>
      <c r="C30" s="262"/>
      <c r="D30" s="249"/>
      <c r="E30" s="252"/>
      <c r="F30" s="263"/>
      <c r="G30" s="264"/>
      <c r="H30" s="265"/>
      <c r="I30" s="252"/>
      <c r="J30" s="252"/>
      <c r="K30" s="252"/>
      <c r="L30" s="266"/>
      <c r="M30" s="253"/>
      <c r="N30" s="60"/>
    </row>
    <row r="31" spans="1:17" ht="12" x14ac:dyDescent="0.15">
      <c r="A31" s="261"/>
      <c r="B31" s="252"/>
      <c r="C31" s="267"/>
      <c r="D31" s="252"/>
      <c r="E31" s="268"/>
      <c r="F31" s="265"/>
      <c r="G31" s="264"/>
      <c r="H31" s="265"/>
      <c r="I31" s="265"/>
      <c r="J31" s="265"/>
      <c r="K31" s="265"/>
      <c r="L31" s="269"/>
      <c r="M31" s="257"/>
    </row>
    <row r="32" spans="1:17" ht="12" x14ac:dyDescent="0.15">
      <c r="A32" s="256"/>
      <c r="B32" s="247"/>
      <c r="C32" s="260"/>
      <c r="D32" s="247"/>
      <c r="E32" s="257"/>
      <c r="F32" s="259"/>
      <c r="G32" s="258"/>
      <c r="H32" s="259"/>
      <c r="I32" s="259"/>
      <c r="J32" s="259"/>
      <c r="K32" s="259"/>
      <c r="L32" s="257"/>
      <c r="M32" s="257"/>
    </row>
    <row r="33" spans="1:13" ht="12" x14ac:dyDescent="0.15">
      <c r="A33" s="256"/>
      <c r="B33" s="247"/>
      <c r="C33" s="256"/>
      <c r="D33" s="247"/>
      <c r="E33" s="257"/>
      <c r="F33" s="259"/>
      <c r="G33" s="258"/>
      <c r="H33" s="259"/>
      <c r="I33" s="259"/>
      <c r="J33" s="259"/>
      <c r="K33" s="259"/>
      <c r="L33" s="257"/>
      <c r="M33" s="257"/>
    </row>
    <row r="34" spans="1:13" ht="12" x14ac:dyDescent="0.15">
      <c r="A34" s="256"/>
      <c r="B34" s="247"/>
      <c r="C34" s="256"/>
      <c r="D34" s="247"/>
      <c r="E34" s="257"/>
      <c r="F34" s="259"/>
      <c r="G34" s="258"/>
      <c r="H34" s="259"/>
      <c r="I34" s="259"/>
      <c r="J34" s="259"/>
      <c r="K34" s="259"/>
      <c r="L34" s="257"/>
      <c r="M34" s="257"/>
    </row>
    <row r="35" spans="1:13" ht="12" x14ac:dyDescent="0.15">
      <c r="A35" s="256"/>
      <c r="B35" s="247"/>
      <c r="C35" s="256"/>
      <c r="D35" s="247"/>
      <c r="E35" s="257"/>
      <c r="F35" s="259"/>
      <c r="G35" s="258"/>
      <c r="H35" s="259"/>
      <c r="I35" s="259"/>
      <c r="J35" s="259"/>
      <c r="K35" s="259"/>
      <c r="L35" s="257"/>
      <c r="M35" s="257"/>
    </row>
  </sheetData>
  <mergeCells count="16">
    <mergeCell ref="K3:K4"/>
    <mergeCell ref="K1:M1"/>
    <mergeCell ref="A2:A4"/>
    <mergeCell ref="C2:C4"/>
    <mergeCell ref="D2:E2"/>
    <mergeCell ref="F2:G2"/>
    <mergeCell ref="H2:K2"/>
    <mergeCell ref="L2:L4"/>
    <mergeCell ref="M2:M4"/>
    <mergeCell ref="D3:D4"/>
    <mergeCell ref="E3:E4"/>
    <mergeCell ref="F3:F4"/>
    <mergeCell ref="G3:G4"/>
    <mergeCell ref="H3:H4"/>
    <mergeCell ref="I3:I4"/>
    <mergeCell ref="J3:J4"/>
  </mergeCells>
  <phoneticPr fontId="3"/>
  <pageMargins left="0.9055118110236221" right="0.31496062992125984" top="0.74803149606299213" bottom="0.74803149606299213" header="0.31496062992125984" footer="0.31496062992125984"/>
  <pageSetup paperSize="9" orientation="portrait" r:id="rId1"/>
  <headerFooter>
    <oddHeader>&amp;L職業紹介状況&amp;R&amp;F (&amp;A)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M47"/>
  <sheetViews>
    <sheetView zoomScaleNormal="100" workbookViewId="0"/>
  </sheetViews>
  <sheetFormatPr defaultColWidth="9.28515625" defaultRowHeight="9" x14ac:dyDescent="0.15"/>
  <cols>
    <col min="1" max="1" width="13.42578125" style="107" customWidth="1"/>
    <col min="2" max="2" width="1" style="20" customWidth="1"/>
    <col min="3" max="3" width="11.42578125" style="109" bestFit="1" customWidth="1"/>
    <col min="4" max="4" width="10.140625" style="20" bestFit="1" customWidth="1"/>
    <col min="5" max="5" width="8" style="60" bestFit="1" customWidth="1"/>
    <col min="6" max="6" width="11.42578125" style="20" bestFit="1" customWidth="1"/>
    <col min="7" max="7" width="7.85546875" style="130" bestFit="1" customWidth="1"/>
    <col min="8" max="11" width="10.140625" style="20" bestFit="1" customWidth="1"/>
    <col min="12" max="13" width="8" style="60" bestFit="1" customWidth="1"/>
    <col min="14" max="16384" width="9.28515625" style="20"/>
  </cols>
  <sheetData>
    <row r="1" spans="1:13" s="5" customFormat="1" ht="15" customHeight="1" thickBot="1" x14ac:dyDescent="0.2">
      <c r="A1" s="1" t="s">
        <v>62</v>
      </c>
      <c r="C1" s="4"/>
      <c r="E1" s="118"/>
      <c r="G1" s="119"/>
      <c r="L1" s="118"/>
      <c r="M1" s="3" t="s">
        <v>1</v>
      </c>
    </row>
    <row r="2" spans="1:13" s="7" customFormat="1" ht="11.25" customHeight="1" thickTop="1" x14ac:dyDescent="0.15">
      <c r="A2" s="624" t="s">
        <v>2</v>
      </c>
      <c r="B2" s="6"/>
      <c r="C2" s="643" t="s">
        <v>47</v>
      </c>
      <c r="D2" s="566" t="s">
        <v>48</v>
      </c>
      <c r="E2" s="568"/>
      <c r="F2" s="566" t="s">
        <v>49</v>
      </c>
      <c r="G2" s="568"/>
      <c r="H2" s="566" t="s">
        <v>50</v>
      </c>
      <c r="I2" s="567"/>
      <c r="J2" s="567"/>
      <c r="K2" s="568"/>
      <c r="L2" s="632" t="s">
        <v>9</v>
      </c>
      <c r="M2" s="635" t="s">
        <v>10</v>
      </c>
    </row>
    <row r="3" spans="1:13" s="7" customFormat="1" ht="29.25" customHeight="1" x14ac:dyDescent="0.15">
      <c r="A3" s="630"/>
      <c r="B3" s="71"/>
      <c r="C3" s="644"/>
      <c r="D3" s="638" t="s">
        <v>51</v>
      </c>
      <c r="E3" s="639" t="s">
        <v>52</v>
      </c>
      <c r="F3" s="640" t="s">
        <v>4</v>
      </c>
      <c r="G3" s="641" t="s">
        <v>53</v>
      </c>
      <c r="H3" s="628" t="s">
        <v>63</v>
      </c>
      <c r="I3" s="628" t="s">
        <v>55</v>
      </c>
      <c r="J3" s="628" t="s">
        <v>56</v>
      </c>
      <c r="K3" s="628" t="s">
        <v>57</v>
      </c>
      <c r="L3" s="633"/>
      <c r="M3" s="636"/>
    </row>
    <row r="4" spans="1:13" s="7" customFormat="1" ht="11.1" customHeight="1" x14ac:dyDescent="0.15">
      <c r="A4" s="625"/>
      <c r="B4" s="9"/>
      <c r="C4" s="607"/>
      <c r="D4" s="548"/>
      <c r="E4" s="634"/>
      <c r="F4" s="548"/>
      <c r="G4" s="642"/>
      <c r="H4" s="556"/>
      <c r="I4" s="556"/>
      <c r="J4" s="556"/>
      <c r="K4" s="556"/>
      <c r="L4" s="634"/>
      <c r="M4" s="637"/>
    </row>
    <row r="5" spans="1:13" s="4" customFormat="1" ht="9.6" x14ac:dyDescent="0.15">
      <c r="A5" s="3"/>
      <c r="B5" s="12"/>
      <c r="C5" s="74" t="s">
        <v>16</v>
      </c>
      <c r="D5" s="74" t="s">
        <v>16</v>
      </c>
      <c r="E5" s="75" t="s">
        <v>18</v>
      </c>
      <c r="F5" s="74" t="s">
        <v>16</v>
      </c>
      <c r="G5" s="76" t="s">
        <v>17</v>
      </c>
      <c r="H5" s="74" t="s">
        <v>16</v>
      </c>
      <c r="I5" s="74" t="s">
        <v>16</v>
      </c>
      <c r="J5" s="74" t="s">
        <v>16</v>
      </c>
      <c r="K5" s="74" t="s">
        <v>16</v>
      </c>
      <c r="L5" s="75" t="s">
        <v>18</v>
      </c>
      <c r="M5" s="75" t="s">
        <v>18</v>
      </c>
    </row>
    <row r="6" spans="1:13" s="88" customFormat="1" ht="10.5" customHeight="1" x14ac:dyDescent="0.15">
      <c r="A6" s="14" t="s">
        <v>19</v>
      </c>
      <c r="B6" s="80"/>
      <c r="C6" s="120">
        <v>69514</v>
      </c>
      <c r="D6" s="120">
        <v>4519</v>
      </c>
      <c r="E6" s="121">
        <v>6.500848749892107</v>
      </c>
      <c r="F6" s="120">
        <v>12035</v>
      </c>
      <c r="G6" s="122">
        <v>2.6631998229696836</v>
      </c>
      <c r="H6" s="120">
        <v>4508</v>
      </c>
      <c r="I6" s="120">
        <v>3090</v>
      </c>
      <c r="J6" s="120">
        <v>1426</v>
      </c>
      <c r="K6" s="120">
        <v>1418</v>
      </c>
      <c r="L6" s="123">
        <v>99.933613631334367</v>
      </c>
      <c r="M6" s="82">
        <v>37.457415870378064</v>
      </c>
    </row>
    <row r="7" spans="1:13" s="88" customFormat="1" ht="10.5" customHeight="1" x14ac:dyDescent="0.15">
      <c r="A7" s="14" t="s">
        <v>20</v>
      </c>
      <c r="B7" s="80"/>
      <c r="C7" s="120">
        <v>68571</v>
      </c>
      <c r="D7" s="120">
        <v>4102</v>
      </c>
      <c r="E7" s="121">
        <v>5.9821207215878438</v>
      </c>
      <c r="F7" s="120">
        <v>11836</v>
      </c>
      <c r="G7" s="122">
        <v>2.8854217454900049</v>
      </c>
      <c r="H7" s="120">
        <v>4197</v>
      </c>
      <c r="I7" s="120">
        <v>2807</v>
      </c>
      <c r="J7" s="120">
        <v>1291</v>
      </c>
      <c r="K7" s="120">
        <v>1390</v>
      </c>
      <c r="L7" s="123">
        <v>99.902486591906396</v>
      </c>
      <c r="M7" s="82">
        <v>35.459614734707671</v>
      </c>
    </row>
    <row r="8" spans="1:13" s="88" customFormat="1" ht="10.5" customHeight="1" x14ac:dyDescent="0.15">
      <c r="A8" s="14" t="s">
        <v>58</v>
      </c>
      <c r="B8" s="80"/>
      <c r="C8" s="120">
        <f>SUM(C10:C14,C16:C20,C22:C25)</f>
        <v>66793</v>
      </c>
      <c r="D8" s="120">
        <f>SUM(D10:D14,D16:D20,D22:D25)</f>
        <v>3715</v>
      </c>
      <c r="E8" s="121">
        <f>D8/C8*100</f>
        <v>5.5619600856377165</v>
      </c>
      <c r="F8" s="120">
        <f>SUM(F10:F14,F16:F20,F22:F25)</f>
        <v>14300</v>
      </c>
      <c r="G8" s="122">
        <f>F8/D8</f>
        <v>3.8492597577388965</v>
      </c>
      <c r="H8" s="120">
        <f>I8+K8</f>
        <v>3890</v>
      </c>
      <c r="I8" s="120">
        <f>SUM(I10:I14,I16:I20,I22:I25)</f>
        <v>2626</v>
      </c>
      <c r="J8" s="120">
        <f>SUM(J10:J14,J16:J20,J22:J25)</f>
        <v>1088</v>
      </c>
      <c r="K8" s="120">
        <f>SUM(K10:K14,K16:K20,K22:K25)</f>
        <v>1264</v>
      </c>
      <c r="L8" s="123">
        <v>99.9</v>
      </c>
      <c r="M8" s="82">
        <f>H8/F8*100</f>
        <v>27.202797202797203</v>
      </c>
    </row>
    <row r="9" spans="1:13" s="88" customFormat="1" ht="7.5" customHeight="1" x14ac:dyDescent="0.15">
      <c r="A9" s="91"/>
      <c r="B9" s="80"/>
      <c r="C9" s="120"/>
      <c r="D9" s="120"/>
      <c r="E9" s="124"/>
      <c r="F9" s="120"/>
      <c r="G9" s="125"/>
      <c r="H9" s="92"/>
      <c r="I9" s="120"/>
      <c r="J9" s="120"/>
      <c r="K9" s="120"/>
      <c r="L9" s="123"/>
      <c r="M9" s="82"/>
    </row>
    <row r="10" spans="1:13" s="97" customFormat="1" ht="10.35" customHeight="1" x14ac:dyDescent="0.15">
      <c r="A10" s="126" t="s">
        <v>22</v>
      </c>
      <c r="B10" s="95"/>
      <c r="C10" s="298">
        <v>10576</v>
      </c>
      <c r="D10" s="298">
        <v>747</v>
      </c>
      <c r="E10" s="299">
        <f>D10/C10*100</f>
        <v>7.0631618759455366</v>
      </c>
      <c r="F10" s="298">
        <v>3529</v>
      </c>
      <c r="G10" s="300">
        <f>F10/D10</f>
        <v>4.7242302543507364</v>
      </c>
      <c r="H10" s="298">
        <v>1077</v>
      </c>
      <c r="I10" s="298">
        <v>479</v>
      </c>
      <c r="J10" s="298">
        <v>268</v>
      </c>
      <c r="K10" s="298">
        <v>598</v>
      </c>
      <c r="L10" s="299">
        <f>(I10+J10)/D10*100</f>
        <v>100</v>
      </c>
      <c r="M10" s="93">
        <f>H10/F10*100</f>
        <v>30.518560498724849</v>
      </c>
    </row>
    <row r="11" spans="1:13" s="97" customFormat="1" ht="10.35" customHeight="1" x14ac:dyDescent="0.15">
      <c r="A11" s="126" t="s">
        <v>23</v>
      </c>
      <c r="B11" s="95"/>
      <c r="C11" s="298">
        <v>5087</v>
      </c>
      <c r="D11" s="298">
        <v>191</v>
      </c>
      <c r="E11" s="299">
        <f>D11/C11*100</f>
        <v>3.7546687635148417</v>
      </c>
      <c r="F11" s="298">
        <v>658</v>
      </c>
      <c r="G11" s="300">
        <f>F11/D11</f>
        <v>3.4450261780104712</v>
      </c>
      <c r="H11" s="298">
        <v>171</v>
      </c>
      <c r="I11" s="298">
        <v>112</v>
      </c>
      <c r="J11" s="298">
        <v>79</v>
      </c>
      <c r="K11" s="298">
        <v>59</v>
      </c>
      <c r="L11" s="299">
        <f>(I11+J11)/D11*100</f>
        <v>100</v>
      </c>
      <c r="M11" s="93">
        <f>H11/F11*100</f>
        <v>25.987841945288753</v>
      </c>
    </row>
    <row r="12" spans="1:13" s="97" customFormat="1" ht="10.35" customHeight="1" x14ac:dyDescent="0.15">
      <c r="A12" s="126" t="s">
        <v>24</v>
      </c>
      <c r="B12" s="95"/>
      <c r="C12" s="298">
        <v>3489</v>
      </c>
      <c r="D12" s="298">
        <v>240</v>
      </c>
      <c r="E12" s="299">
        <f>D12/C12*100</f>
        <v>6.8787618228718834</v>
      </c>
      <c r="F12" s="298">
        <v>2057</v>
      </c>
      <c r="G12" s="300">
        <f>F12/D12</f>
        <v>8.5708333333333329</v>
      </c>
      <c r="H12" s="298">
        <v>357</v>
      </c>
      <c r="I12" s="298">
        <v>133</v>
      </c>
      <c r="J12" s="298">
        <v>107</v>
      </c>
      <c r="K12" s="298">
        <v>224</v>
      </c>
      <c r="L12" s="299">
        <f>(I12+J12)/D12*100</f>
        <v>100</v>
      </c>
      <c r="M12" s="93">
        <f>H12/F12*100</f>
        <v>17.355371900826448</v>
      </c>
    </row>
    <row r="13" spans="1:13" s="97" customFormat="1" ht="10.35" customHeight="1" x14ac:dyDescent="0.15">
      <c r="A13" s="126" t="s">
        <v>25</v>
      </c>
      <c r="B13" s="95"/>
      <c r="C13" s="298">
        <v>3494</v>
      </c>
      <c r="D13" s="298">
        <v>324</v>
      </c>
      <c r="E13" s="299">
        <f>D13/C13*100</f>
        <v>9.2730394962793365</v>
      </c>
      <c r="F13" s="298">
        <v>470</v>
      </c>
      <c r="G13" s="300">
        <f>F13/D13</f>
        <v>1.4506172839506173</v>
      </c>
      <c r="H13" s="298">
        <v>259</v>
      </c>
      <c r="I13" s="298">
        <v>258</v>
      </c>
      <c r="J13" s="298">
        <v>66</v>
      </c>
      <c r="K13" s="298">
        <v>1</v>
      </c>
      <c r="L13" s="299">
        <f>(I13+J13)/D13*100</f>
        <v>100</v>
      </c>
      <c r="M13" s="93">
        <f>H13/F13*100</f>
        <v>55.106382978723403</v>
      </c>
    </row>
    <row r="14" spans="1:13" s="97" customFormat="1" ht="10.35" customHeight="1" x14ac:dyDescent="0.15">
      <c r="A14" s="126" t="s">
        <v>59</v>
      </c>
      <c r="B14" s="95"/>
      <c r="C14" s="298">
        <v>3536</v>
      </c>
      <c r="D14" s="298">
        <v>350</v>
      </c>
      <c r="E14" s="299">
        <f>D14/C14*100</f>
        <v>9.8981900452488691</v>
      </c>
      <c r="F14" s="298">
        <v>677</v>
      </c>
      <c r="G14" s="300">
        <f>F14/D14</f>
        <v>1.9342857142857144</v>
      </c>
      <c r="H14" s="298">
        <v>280</v>
      </c>
      <c r="I14" s="298">
        <v>244</v>
      </c>
      <c r="J14" s="298">
        <v>106</v>
      </c>
      <c r="K14" s="298">
        <v>36</v>
      </c>
      <c r="L14" s="299">
        <f>(I14+J14)/D14*100</f>
        <v>100</v>
      </c>
      <c r="M14" s="93">
        <f>H14/F14*100</f>
        <v>41.3589364844904</v>
      </c>
    </row>
    <row r="15" spans="1:13" s="97" customFormat="1" ht="10.35" customHeight="1" x14ac:dyDescent="0.15">
      <c r="A15" s="126"/>
      <c r="B15" s="95"/>
      <c r="C15" s="298"/>
      <c r="D15" s="298"/>
      <c r="E15" s="299"/>
      <c r="F15" s="298"/>
      <c r="G15" s="300"/>
      <c r="H15" s="298"/>
      <c r="I15" s="298"/>
      <c r="J15" s="298"/>
      <c r="K15" s="298"/>
      <c r="L15" s="299"/>
      <c r="M15" s="93"/>
    </row>
    <row r="16" spans="1:13" s="97" customFormat="1" ht="10.35" customHeight="1" x14ac:dyDescent="0.15">
      <c r="A16" s="126" t="s">
        <v>27</v>
      </c>
      <c r="B16" s="95"/>
      <c r="C16" s="301">
        <v>1894</v>
      </c>
      <c r="D16" s="298">
        <v>206</v>
      </c>
      <c r="E16" s="299">
        <f>D16/C16*100</f>
        <v>10.876451953537487</v>
      </c>
      <c r="F16" s="298">
        <v>452</v>
      </c>
      <c r="G16" s="300">
        <f>F16/D16</f>
        <v>2.1941747572815533</v>
      </c>
      <c r="H16" s="298">
        <v>189</v>
      </c>
      <c r="I16" s="298">
        <v>162</v>
      </c>
      <c r="J16" s="298">
        <v>43</v>
      </c>
      <c r="K16" s="298">
        <v>27</v>
      </c>
      <c r="L16" s="299">
        <f>(I16+J16)/D16*100</f>
        <v>99.514563106796118</v>
      </c>
      <c r="M16" s="93">
        <f>H16/F16*100</f>
        <v>41.814159292035399</v>
      </c>
    </row>
    <row r="17" spans="1:13" s="97" customFormat="1" ht="10.35" customHeight="1" x14ac:dyDescent="0.15">
      <c r="A17" s="126" t="s">
        <v>28</v>
      </c>
      <c r="B17" s="95"/>
      <c r="C17" s="298">
        <v>8226</v>
      </c>
      <c r="D17" s="298">
        <v>266</v>
      </c>
      <c r="E17" s="299">
        <f>D17/C17*100</f>
        <v>3.2336494043277408</v>
      </c>
      <c r="F17" s="298">
        <v>991</v>
      </c>
      <c r="G17" s="300">
        <f>F17/D17</f>
        <v>3.725563909774436</v>
      </c>
      <c r="H17" s="298">
        <v>246</v>
      </c>
      <c r="I17" s="298">
        <v>194</v>
      </c>
      <c r="J17" s="298">
        <v>72</v>
      </c>
      <c r="K17" s="298">
        <v>52</v>
      </c>
      <c r="L17" s="299">
        <f>(I17+J17)/D17*100</f>
        <v>100</v>
      </c>
      <c r="M17" s="93">
        <f>H17/F17*100</f>
        <v>24.8234106962664</v>
      </c>
    </row>
    <row r="18" spans="1:13" s="97" customFormat="1" ht="10.35" customHeight="1" x14ac:dyDescent="0.15">
      <c r="A18" s="126" t="s">
        <v>29</v>
      </c>
      <c r="B18" s="95"/>
      <c r="C18" s="298">
        <v>5484</v>
      </c>
      <c r="D18" s="298">
        <v>213</v>
      </c>
      <c r="E18" s="299">
        <f>D18/C18*100</f>
        <v>3.8840262582056897</v>
      </c>
      <c r="F18" s="298">
        <v>1207</v>
      </c>
      <c r="G18" s="300">
        <f>F18/D18</f>
        <v>5.666666666666667</v>
      </c>
      <c r="H18" s="298">
        <v>247</v>
      </c>
      <c r="I18" s="298">
        <v>171</v>
      </c>
      <c r="J18" s="298">
        <v>42</v>
      </c>
      <c r="K18" s="291">
        <v>76</v>
      </c>
      <c r="L18" s="299">
        <f>(I18+J18)/D18*100</f>
        <v>100</v>
      </c>
      <c r="M18" s="93">
        <f>H18/F18*100</f>
        <v>20.463960231980117</v>
      </c>
    </row>
    <row r="19" spans="1:13" s="97" customFormat="1" ht="10.35" customHeight="1" x14ac:dyDescent="0.15">
      <c r="A19" s="126" t="s">
        <v>30</v>
      </c>
      <c r="B19" s="95"/>
      <c r="C19" s="298">
        <v>3729</v>
      </c>
      <c r="D19" s="298">
        <v>311</v>
      </c>
      <c r="E19" s="299">
        <f>D19/C19*100</f>
        <v>8.3400375435773668</v>
      </c>
      <c r="F19" s="298">
        <v>910</v>
      </c>
      <c r="G19" s="300">
        <f>F19/D19</f>
        <v>2.9260450160771705</v>
      </c>
      <c r="H19" s="298">
        <v>307</v>
      </c>
      <c r="I19" s="298">
        <v>284</v>
      </c>
      <c r="J19" s="298">
        <v>27</v>
      </c>
      <c r="K19" s="298">
        <v>23</v>
      </c>
      <c r="L19" s="299">
        <f>(I19+J19)/D19*100</f>
        <v>100</v>
      </c>
      <c r="M19" s="93">
        <f>H19/F19*100</f>
        <v>33.736263736263737</v>
      </c>
    </row>
    <row r="20" spans="1:13" s="97" customFormat="1" ht="10.35" customHeight="1" x14ac:dyDescent="0.15">
      <c r="A20" s="126" t="s">
        <v>60</v>
      </c>
      <c r="B20" s="95"/>
      <c r="C20" s="298">
        <v>2136</v>
      </c>
      <c r="D20" s="298">
        <v>183</v>
      </c>
      <c r="E20" s="299">
        <f>D20/C20*100</f>
        <v>8.5674157303370784</v>
      </c>
      <c r="F20" s="298">
        <v>401</v>
      </c>
      <c r="G20" s="300">
        <f>F20/D20</f>
        <v>2.1912568306010929</v>
      </c>
      <c r="H20" s="298">
        <v>154</v>
      </c>
      <c r="I20" s="298">
        <v>142</v>
      </c>
      <c r="J20" s="298">
        <v>41</v>
      </c>
      <c r="K20" s="298">
        <v>12</v>
      </c>
      <c r="L20" s="299">
        <f>(I20+J20)/D20*100</f>
        <v>100</v>
      </c>
      <c r="M20" s="93">
        <f>H20/F20*100</f>
        <v>38.403990024937656</v>
      </c>
    </row>
    <row r="21" spans="1:13" s="97" customFormat="1" ht="10.35" customHeight="1" x14ac:dyDescent="0.15">
      <c r="A21" s="126"/>
      <c r="B21" s="95"/>
      <c r="C21" s="298"/>
      <c r="D21" s="298"/>
      <c r="E21" s="299"/>
      <c r="F21" s="298"/>
      <c r="G21" s="300"/>
      <c r="H21" s="298"/>
      <c r="I21" s="298"/>
      <c r="J21" s="298"/>
      <c r="K21" s="298"/>
      <c r="L21" s="299"/>
      <c r="M21" s="93"/>
    </row>
    <row r="22" spans="1:13" s="97" customFormat="1" ht="10.35" customHeight="1" x14ac:dyDescent="0.15">
      <c r="A22" s="126" t="s">
        <v>32</v>
      </c>
      <c r="B22" s="95"/>
      <c r="C22" s="298">
        <v>3413</v>
      </c>
      <c r="D22" s="298">
        <v>108</v>
      </c>
      <c r="E22" s="299">
        <f>D22/C22*100</f>
        <v>3.1643715206563137</v>
      </c>
      <c r="F22" s="298">
        <v>440</v>
      </c>
      <c r="G22" s="300">
        <f>F22/D22</f>
        <v>4.0740740740740744</v>
      </c>
      <c r="H22" s="298">
        <v>107</v>
      </c>
      <c r="I22" s="298">
        <v>74</v>
      </c>
      <c r="J22" s="298">
        <v>34</v>
      </c>
      <c r="K22" s="298">
        <v>33</v>
      </c>
      <c r="L22" s="299">
        <f>(I22+J22)/D22*100</f>
        <v>100</v>
      </c>
      <c r="M22" s="93">
        <f>H22/F22*100</f>
        <v>24.31818181818182</v>
      </c>
    </row>
    <row r="23" spans="1:13" s="97" customFormat="1" ht="10.35" customHeight="1" x14ac:dyDescent="0.15">
      <c r="A23" s="126" t="s">
        <v>33</v>
      </c>
      <c r="B23" s="95"/>
      <c r="C23" s="298">
        <v>6152</v>
      </c>
      <c r="D23" s="298">
        <v>330</v>
      </c>
      <c r="E23" s="299">
        <f>D23/C23*100</f>
        <v>5.364109232769831</v>
      </c>
      <c r="F23" s="298">
        <v>915</v>
      </c>
      <c r="G23" s="300">
        <f>F23/D23</f>
        <v>2.7727272727272729</v>
      </c>
      <c r="H23" s="298">
        <v>225</v>
      </c>
      <c r="I23" s="298">
        <v>202</v>
      </c>
      <c r="J23" s="298">
        <v>128</v>
      </c>
      <c r="K23" s="298">
        <v>23</v>
      </c>
      <c r="L23" s="299">
        <f>(I23+J23)/D23*100</f>
        <v>100</v>
      </c>
      <c r="M23" s="93">
        <f>H23/F23*100</f>
        <v>24.590163934426229</v>
      </c>
    </row>
    <row r="24" spans="1:13" s="97" customFormat="1" ht="10.35" customHeight="1" x14ac:dyDescent="0.15">
      <c r="A24" s="126" t="s">
        <v>34</v>
      </c>
      <c r="B24" s="95"/>
      <c r="C24" s="298">
        <v>7516</v>
      </c>
      <c r="D24" s="298">
        <v>91</v>
      </c>
      <c r="E24" s="299">
        <f>D24/C24*100</f>
        <v>1.2107503991484831</v>
      </c>
      <c r="F24" s="298">
        <v>1124</v>
      </c>
      <c r="G24" s="300">
        <f>F24/D24</f>
        <v>12.351648351648352</v>
      </c>
      <c r="H24" s="298">
        <v>146</v>
      </c>
      <c r="I24" s="298">
        <v>59</v>
      </c>
      <c r="J24" s="298">
        <v>32</v>
      </c>
      <c r="K24" s="298">
        <v>87</v>
      </c>
      <c r="L24" s="299">
        <f>(I24+J24)/D24*100</f>
        <v>100</v>
      </c>
      <c r="M24" s="93">
        <f>H24/F24*100</f>
        <v>12.98932384341637</v>
      </c>
    </row>
    <row r="25" spans="1:13" s="97" customFormat="1" ht="10.35" customHeight="1" x14ac:dyDescent="0.15">
      <c r="A25" s="126" t="s">
        <v>35</v>
      </c>
      <c r="B25" s="95"/>
      <c r="C25" s="298">
        <v>2061</v>
      </c>
      <c r="D25" s="298">
        <v>155</v>
      </c>
      <c r="E25" s="299">
        <f>D25/C25*100</f>
        <v>7.5206210577389614</v>
      </c>
      <c r="F25" s="298">
        <v>469</v>
      </c>
      <c r="G25" s="300">
        <f>F25/D25</f>
        <v>3.0258064516129033</v>
      </c>
      <c r="H25" s="298">
        <v>125</v>
      </c>
      <c r="I25" s="298">
        <v>112</v>
      </c>
      <c r="J25" s="298">
        <v>43</v>
      </c>
      <c r="K25" s="298">
        <v>13</v>
      </c>
      <c r="L25" s="299">
        <f>(I25+J25)/D25*100</f>
        <v>100</v>
      </c>
      <c r="M25" s="93">
        <f>H25/F25*100</f>
        <v>26.652452025586353</v>
      </c>
    </row>
    <row r="26" spans="1:13" ht="4.5" customHeight="1" thickBot="1" x14ac:dyDescent="0.2">
      <c r="A26" s="98"/>
      <c r="B26" s="99"/>
      <c r="C26" s="103"/>
      <c r="D26" s="101"/>
      <c r="E26" s="127"/>
      <c r="F26" s="101"/>
      <c r="G26" s="128"/>
      <c r="H26" s="101"/>
      <c r="I26" s="101"/>
      <c r="J26" s="101"/>
      <c r="K26" s="101"/>
      <c r="L26" s="129"/>
      <c r="M26" s="129"/>
    </row>
    <row r="27" spans="1:13" ht="6" customHeight="1" thickTop="1" x14ac:dyDescent="0.15"/>
    <row r="28" spans="1:13" x14ac:dyDescent="0.15">
      <c r="C28" s="114"/>
      <c r="D28" s="114"/>
      <c r="E28" s="114"/>
      <c r="F28" s="114"/>
      <c r="G28" s="114"/>
      <c r="H28" s="114"/>
      <c r="I28" s="114"/>
      <c r="J28" s="114"/>
      <c r="K28" s="114"/>
    </row>
    <row r="29" spans="1:13" x14ac:dyDescent="0.15">
      <c r="C29" s="85"/>
      <c r="D29" s="114"/>
    </row>
    <row r="30" spans="1:13" x14ac:dyDescent="0.15">
      <c r="C30" s="116"/>
      <c r="E30" s="131"/>
      <c r="F30" s="131"/>
    </row>
    <row r="31" spans="1:13" ht="12" x14ac:dyDescent="0.15">
      <c r="A31" s="261"/>
      <c r="B31" s="252"/>
      <c r="C31" s="262"/>
      <c r="D31" s="249"/>
      <c r="E31" s="252"/>
      <c r="F31" s="263"/>
      <c r="G31" s="264"/>
      <c r="H31" s="265"/>
      <c r="I31" s="252"/>
      <c r="J31" s="252"/>
      <c r="K31" s="252"/>
      <c r="L31" s="266"/>
    </row>
    <row r="32" spans="1:13" ht="12" x14ac:dyDescent="0.15">
      <c r="A32" s="261"/>
      <c r="B32" s="252"/>
      <c r="C32" s="267"/>
      <c r="D32" s="252"/>
      <c r="E32" s="268"/>
      <c r="F32" s="265"/>
      <c r="G32" s="264"/>
      <c r="H32" s="265"/>
      <c r="I32" s="265"/>
      <c r="J32" s="265"/>
      <c r="K32" s="265"/>
      <c r="L32" s="269"/>
    </row>
    <row r="33" spans="5:6" x14ac:dyDescent="0.15">
      <c r="E33" s="131"/>
      <c r="F33" s="131"/>
    </row>
    <row r="34" spans="5:6" x14ac:dyDescent="0.15">
      <c r="E34" s="131"/>
      <c r="F34" s="131"/>
    </row>
    <row r="35" spans="5:6" x14ac:dyDescent="0.15">
      <c r="E35" s="131"/>
      <c r="F35" s="131"/>
    </row>
    <row r="36" spans="5:6" x14ac:dyDescent="0.15">
      <c r="E36" s="131"/>
      <c r="F36" s="131"/>
    </row>
    <row r="37" spans="5:6" x14ac:dyDescent="0.15">
      <c r="E37" s="131"/>
      <c r="F37" s="131"/>
    </row>
    <row r="38" spans="5:6" x14ac:dyDescent="0.15">
      <c r="E38" s="131"/>
      <c r="F38" s="131"/>
    </row>
    <row r="39" spans="5:6" x14ac:dyDescent="0.15">
      <c r="E39" s="131"/>
      <c r="F39" s="131"/>
    </row>
    <row r="40" spans="5:6" x14ac:dyDescent="0.15">
      <c r="E40" s="131"/>
      <c r="F40" s="131"/>
    </row>
    <row r="41" spans="5:6" x14ac:dyDescent="0.15">
      <c r="E41" s="131"/>
      <c r="F41" s="131"/>
    </row>
    <row r="42" spans="5:6" x14ac:dyDescent="0.15">
      <c r="E42" s="131"/>
      <c r="F42" s="131"/>
    </row>
    <row r="43" spans="5:6" x14ac:dyDescent="0.15">
      <c r="E43" s="131"/>
      <c r="F43" s="131"/>
    </row>
    <row r="44" spans="5:6" x14ac:dyDescent="0.15">
      <c r="E44" s="131"/>
      <c r="F44" s="131"/>
    </row>
    <row r="45" spans="5:6" x14ac:dyDescent="0.15">
      <c r="E45" s="131"/>
      <c r="F45" s="131"/>
    </row>
    <row r="46" spans="5:6" x14ac:dyDescent="0.15">
      <c r="F46" s="131"/>
    </row>
    <row r="47" spans="5:6" x14ac:dyDescent="0.15">
      <c r="F47" s="131"/>
    </row>
  </sheetData>
  <mergeCells count="15">
    <mergeCell ref="A2:A4"/>
    <mergeCell ref="C2:C4"/>
    <mergeCell ref="D2:E2"/>
    <mergeCell ref="F2:G2"/>
    <mergeCell ref="H2:K2"/>
    <mergeCell ref="M2:M4"/>
    <mergeCell ref="D3:D4"/>
    <mergeCell ref="E3:E4"/>
    <mergeCell ref="F3:F4"/>
    <mergeCell ref="G3:G4"/>
    <mergeCell ref="H3:H4"/>
    <mergeCell ref="I3:I4"/>
    <mergeCell ref="J3:J4"/>
    <mergeCell ref="K3:K4"/>
    <mergeCell ref="L2:L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&amp;L職業紹介状況&amp;R&amp;F (&amp;A)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M14"/>
  <sheetViews>
    <sheetView zoomScaleNormal="100" workbookViewId="0"/>
  </sheetViews>
  <sheetFormatPr defaultColWidth="9.28515625" defaultRowHeight="9" x14ac:dyDescent="0.15"/>
  <cols>
    <col min="1" max="1" width="14.42578125" style="5" customWidth="1"/>
    <col min="2" max="3" width="1" style="5" customWidth="1"/>
    <col min="4" max="4" width="20.140625" style="20" customWidth="1"/>
    <col min="5" max="6" width="1" style="5" customWidth="1"/>
    <col min="7" max="7" width="10.7109375" style="20" customWidth="1"/>
    <col min="8" max="9" width="1" style="5" customWidth="1"/>
    <col min="10" max="10" width="13" style="5" customWidth="1"/>
    <col min="11" max="12" width="1" style="5" customWidth="1"/>
    <col min="13" max="16384" width="9.28515625" style="20"/>
  </cols>
  <sheetData>
    <row r="1" spans="1:13" s="5" customFormat="1" ht="14.25" customHeight="1" thickBot="1" x14ac:dyDescent="0.2">
      <c r="A1" s="1" t="s">
        <v>64</v>
      </c>
      <c r="B1" s="2"/>
      <c r="C1" s="2"/>
      <c r="D1" s="2"/>
      <c r="E1" s="2"/>
      <c r="F1" s="2"/>
      <c r="G1" s="2"/>
      <c r="H1" s="2"/>
      <c r="I1" s="2"/>
      <c r="J1" s="132" t="s">
        <v>65</v>
      </c>
      <c r="K1" s="133"/>
      <c r="L1" s="133"/>
    </row>
    <row r="2" spans="1:13" s="139" customFormat="1" ht="19.5" customHeight="1" thickTop="1" x14ac:dyDescent="0.15">
      <c r="A2" s="624" t="s">
        <v>66</v>
      </c>
      <c r="B2" s="134"/>
      <c r="C2" s="135"/>
      <c r="D2" s="136" t="s">
        <v>67</v>
      </c>
      <c r="E2" s="137"/>
      <c r="F2" s="138"/>
      <c r="G2" s="645" t="s">
        <v>11</v>
      </c>
      <c r="H2" s="134"/>
      <c r="I2" s="137"/>
      <c r="J2" s="137" t="s">
        <v>68</v>
      </c>
      <c r="K2" s="137"/>
      <c r="L2" s="137"/>
    </row>
    <row r="3" spans="1:13" s="139" customFormat="1" ht="20.25" customHeight="1" x14ac:dyDescent="0.15">
      <c r="A3" s="625"/>
      <c r="B3" s="140"/>
      <c r="C3" s="141"/>
      <c r="D3" s="142" t="s">
        <v>42</v>
      </c>
      <c r="E3" s="140"/>
      <c r="F3" s="141"/>
      <c r="G3" s="646"/>
      <c r="H3" s="140"/>
      <c r="I3" s="141"/>
      <c r="J3" s="143" t="s">
        <v>42</v>
      </c>
      <c r="K3" s="141"/>
      <c r="L3" s="141"/>
    </row>
    <row r="4" spans="1:13" s="147" customFormat="1" ht="12.75" customHeight="1" x14ac:dyDescent="0.15">
      <c r="A4" s="144"/>
      <c r="B4" s="145"/>
      <c r="C4" s="144"/>
      <c r="D4" s="146" t="s">
        <v>16</v>
      </c>
      <c r="E4" s="146"/>
      <c r="F4" s="146"/>
      <c r="G4" s="146" t="s">
        <v>15</v>
      </c>
      <c r="H4" s="146"/>
      <c r="I4" s="146"/>
      <c r="J4" s="146" t="s">
        <v>16</v>
      </c>
      <c r="K4" s="146"/>
      <c r="L4" s="146"/>
    </row>
    <row r="5" spans="1:13" s="151" customFormat="1" ht="15.9" customHeight="1" x14ac:dyDescent="0.15">
      <c r="A5" s="144" t="s">
        <v>19</v>
      </c>
      <c r="B5" s="25"/>
      <c r="C5" s="148"/>
      <c r="D5" s="149">
        <v>513</v>
      </c>
      <c r="E5" s="148"/>
      <c r="F5" s="148"/>
      <c r="G5" s="150">
        <v>415</v>
      </c>
      <c r="H5" s="148"/>
      <c r="I5" s="148"/>
      <c r="J5" s="150">
        <v>12092</v>
      </c>
      <c r="K5" s="148"/>
      <c r="L5" s="148"/>
    </row>
    <row r="6" spans="1:13" s="151" customFormat="1" ht="15.9" customHeight="1" x14ac:dyDescent="0.15">
      <c r="A6" s="144" t="s">
        <v>20</v>
      </c>
      <c r="B6" s="25"/>
      <c r="C6" s="148"/>
      <c r="D6" s="149">
        <v>496</v>
      </c>
      <c r="E6" s="148"/>
      <c r="F6" s="148"/>
      <c r="G6" s="150">
        <v>445</v>
      </c>
      <c r="H6" s="148"/>
      <c r="I6" s="148"/>
      <c r="J6" s="150">
        <v>11668</v>
      </c>
      <c r="K6" s="148"/>
      <c r="L6" s="148"/>
    </row>
    <row r="7" spans="1:13" s="151" customFormat="1" ht="15.9" customHeight="1" x14ac:dyDescent="0.15">
      <c r="A7" s="279" t="s">
        <v>58</v>
      </c>
      <c r="B7" s="25"/>
      <c r="C7" s="148"/>
      <c r="D7" s="149">
        <f>6319/12</f>
        <v>526.58333333333337</v>
      </c>
      <c r="E7" s="148"/>
      <c r="F7" s="148"/>
      <c r="G7" s="150">
        <v>351</v>
      </c>
      <c r="H7" s="148"/>
      <c r="I7" s="148"/>
      <c r="J7" s="150">
        <v>9861</v>
      </c>
      <c r="K7" s="148"/>
      <c r="L7" s="148"/>
      <c r="M7" s="152"/>
    </row>
    <row r="8" spans="1:13" ht="4.5" customHeight="1" thickBot="1" x14ac:dyDescent="0.2">
      <c r="A8" s="29"/>
      <c r="B8" s="153"/>
      <c r="C8" s="29"/>
      <c r="D8" s="31"/>
      <c r="E8" s="29"/>
      <c r="F8" s="29"/>
      <c r="G8" s="31"/>
      <c r="H8" s="29"/>
      <c r="I8" s="29"/>
      <c r="J8" s="29"/>
      <c r="K8" s="29"/>
      <c r="L8" s="29"/>
    </row>
    <row r="9" spans="1:13" ht="6" customHeight="1" thickTop="1" x14ac:dyDescent="0.15">
      <c r="A9" s="2"/>
      <c r="B9" s="2"/>
      <c r="C9" s="2"/>
      <c r="D9" s="54"/>
      <c r="E9" s="2"/>
      <c r="F9" s="2"/>
      <c r="G9" s="54"/>
      <c r="H9" s="2"/>
      <c r="I9" s="2"/>
      <c r="J9" s="2"/>
      <c r="K9" s="2"/>
      <c r="L9" s="2"/>
    </row>
    <row r="10" spans="1:13" ht="9.6" x14ac:dyDescent="0.15">
      <c r="A10" s="177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4" spans="1:13" ht="12" x14ac:dyDescent="0.15">
      <c r="A14" s="248"/>
      <c r="B14" s="248"/>
      <c r="C14" s="248"/>
      <c r="D14" s="252"/>
      <c r="E14" s="248"/>
      <c r="F14" s="248"/>
      <c r="G14" s="252"/>
      <c r="H14" s="248"/>
      <c r="I14" s="248"/>
      <c r="J14" s="248"/>
    </row>
  </sheetData>
  <mergeCells count="2">
    <mergeCell ref="A2:A3"/>
    <mergeCell ref="G2:G3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120" orientation="portrait" r:id="rId1"/>
  <headerFooter>
    <oddHeader>&amp;L職業紹介状況&amp;R&amp;F（&amp;A）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L17"/>
  <sheetViews>
    <sheetView zoomScaleNormal="100" workbookViewId="0"/>
  </sheetViews>
  <sheetFormatPr defaultColWidth="9.28515625" defaultRowHeight="9" x14ac:dyDescent="0.15"/>
  <cols>
    <col min="1" max="1" width="12.42578125" style="5" customWidth="1"/>
    <col min="2" max="2" width="1" style="5" customWidth="1"/>
    <col min="3" max="3" width="10.28515625" style="20" customWidth="1"/>
    <col min="4" max="5" width="9.42578125" style="20" customWidth="1"/>
    <col min="6" max="6" width="9" style="20" bestFit="1" customWidth="1"/>
    <col min="7" max="7" width="10.140625" style="20" customWidth="1"/>
    <col min="8" max="8" width="8.85546875" style="20" customWidth="1"/>
    <col min="9" max="9" width="9.42578125" style="20" customWidth="1"/>
    <col min="10" max="10" width="8.85546875" style="20" customWidth="1"/>
    <col min="11" max="11" width="9.42578125" style="20" customWidth="1"/>
    <col min="12" max="12" width="11.140625" style="20" customWidth="1"/>
    <col min="13" max="16384" width="9.28515625" style="20"/>
  </cols>
  <sheetData>
    <row r="1" spans="1:12" s="5" customFormat="1" ht="13.5" customHeight="1" thickBot="1" x14ac:dyDescent="0.2">
      <c r="A1" s="1" t="s">
        <v>69</v>
      </c>
      <c r="B1" s="2"/>
      <c r="C1" s="2"/>
      <c r="D1" s="2"/>
      <c r="E1" s="2"/>
      <c r="F1" s="2"/>
      <c r="G1" s="2"/>
      <c r="H1" s="2"/>
      <c r="I1" s="2"/>
      <c r="J1" s="2"/>
      <c r="K1" s="132" t="s">
        <v>65</v>
      </c>
    </row>
    <row r="2" spans="1:12" s="154" customFormat="1" ht="19.5" customHeight="1" thickTop="1" x14ac:dyDescent="0.15">
      <c r="A2" s="647" t="s">
        <v>70</v>
      </c>
      <c r="B2" s="134"/>
      <c r="C2" s="559" t="s">
        <v>11</v>
      </c>
      <c r="D2" s="561" t="s">
        <v>71</v>
      </c>
      <c r="E2" s="569"/>
      <c r="F2" s="559" t="s">
        <v>13</v>
      </c>
      <c r="G2" s="561" t="s">
        <v>72</v>
      </c>
      <c r="H2" s="546" t="s">
        <v>6</v>
      </c>
      <c r="I2" s="569"/>
      <c r="J2" s="546" t="s">
        <v>9</v>
      </c>
      <c r="K2" s="566"/>
    </row>
    <row r="3" spans="1:12" s="154" customFormat="1" ht="19.5" customHeight="1" x14ac:dyDescent="0.15">
      <c r="A3" s="648"/>
      <c r="B3" s="140"/>
      <c r="C3" s="560"/>
      <c r="D3" s="155"/>
      <c r="E3" s="156" t="s">
        <v>73</v>
      </c>
      <c r="F3" s="560"/>
      <c r="G3" s="649"/>
      <c r="H3" s="155"/>
      <c r="I3" s="156" t="s">
        <v>73</v>
      </c>
      <c r="J3" s="155"/>
      <c r="K3" s="157" t="s">
        <v>73</v>
      </c>
    </row>
    <row r="4" spans="1:12" s="147" customFormat="1" ht="12" customHeight="1" x14ac:dyDescent="0.15">
      <c r="A4" s="144"/>
      <c r="B4" s="145"/>
      <c r="C4" s="158" t="s">
        <v>15</v>
      </c>
      <c r="D4" s="144" t="s">
        <v>16</v>
      </c>
      <c r="E4" s="144" t="s">
        <v>16</v>
      </c>
      <c r="F4" s="144" t="s">
        <v>16</v>
      </c>
      <c r="G4" s="144" t="s">
        <v>16</v>
      </c>
      <c r="H4" s="144" t="s">
        <v>15</v>
      </c>
      <c r="I4" s="144" t="s">
        <v>15</v>
      </c>
      <c r="J4" s="144" t="s">
        <v>18</v>
      </c>
      <c r="K4" s="144" t="s">
        <v>18</v>
      </c>
    </row>
    <row r="5" spans="1:12" s="151" customFormat="1" ht="15.9" customHeight="1" x14ac:dyDescent="0.15">
      <c r="A5" s="144" t="s">
        <v>19</v>
      </c>
      <c r="B5" s="25"/>
      <c r="C5" s="159">
        <v>83976</v>
      </c>
      <c r="D5" s="149">
        <v>34431.916666666664</v>
      </c>
      <c r="E5" s="150">
        <v>22417</v>
      </c>
      <c r="F5" s="150">
        <v>135364</v>
      </c>
      <c r="G5" s="150">
        <v>32153.333333333332</v>
      </c>
      <c r="H5" s="150">
        <v>21743</v>
      </c>
      <c r="I5" s="150">
        <v>13485</v>
      </c>
      <c r="J5" s="160">
        <v>25.891921501381347</v>
      </c>
      <c r="K5" s="160">
        <v>24.6</v>
      </c>
    </row>
    <row r="6" spans="1:12" s="151" customFormat="1" ht="15.9" customHeight="1" x14ac:dyDescent="0.15">
      <c r="A6" s="144" t="s">
        <v>20</v>
      </c>
      <c r="B6" s="25"/>
      <c r="C6" s="159">
        <v>90127</v>
      </c>
      <c r="D6" s="149">
        <v>40028.583333333336</v>
      </c>
      <c r="E6" s="150">
        <v>25462.083333333332</v>
      </c>
      <c r="F6" s="150">
        <v>141130</v>
      </c>
      <c r="G6" s="150">
        <v>33280.75</v>
      </c>
      <c r="H6" s="150">
        <v>23391</v>
      </c>
      <c r="I6" s="150">
        <v>14197</v>
      </c>
      <c r="J6" s="160">
        <v>25.953376901483459</v>
      </c>
      <c r="K6" s="160">
        <v>24.6</v>
      </c>
    </row>
    <row r="7" spans="1:12" s="151" customFormat="1" ht="15.9" customHeight="1" x14ac:dyDescent="0.15">
      <c r="A7" s="279" t="s">
        <v>58</v>
      </c>
      <c r="B7" s="25"/>
      <c r="C7" s="159">
        <v>93263</v>
      </c>
      <c r="D7" s="149">
        <v>40448.666666666664</v>
      </c>
      <c r="E7" s="150">
        <v>24954.75</v>
      </c>
      <c r="F7" s="150">
        <v>157131</v>
      </c>
      <c r="G7" s="150">
        <v>37320.5</v>
      </c>
      <c r="H7" s="150">
        <v>23301</v>
      </c>
      <c r="I7" s="150">
        <v>13532</v>
      </c>
      <c r="J7" s="160">
        <f>H7/C7*100</f>
        <v>24.984184510470389</v>
      </c>
      <c r="K7" s="160">
        <v>23.2</v>
      </c>
      <c r="L7" s="161"/>
    </row>
    <row r="8" spans="1:12" ht="4.5" customHeight="1" thickBot="1" x14ac:dyDescent="0.2">
      <c r="A8" s="29"/>
      <c r="B8" s="153"/>
      <c r="C8" s="31"/>
      <c r="D8" s="31"/>
      <c r="E8" s="31"/>
      <c r="F8" s="31"/>
      <c r="G8" s="31"/>
      <c r="H8" s="31"/>
      <c r="I8" s="31"/>
      <c r="J8" s="31"/>
      <c r="K8" s="31"/>
    </row>
    <row r="9" spans="1:12" ht="3.75" customHeight="1" thickTop="1" x14ac:dyDescent="0.15">
      <c r="A9" s="2"/>
      <c r="B9" s="2"/>
      <c r="C9" s="54"/>
      <c r="D9" s="54"/>
      <c r="E9" s="54"/>
      <c r="F9" s="54"/>
      <c r="G9" s="54"/>
      <c r="H9" s="54"/>
      <c r="I9" s="54"/>
      <c r="J9" s="54"/>
      <c r="K9" s="54"/>
    </row>
    <row r="10" spans="1:12" s="5" customFormat="1" ht="9.6" x14ac:dyDescent="0.15">
      <c r="A10" s="2" t="s">
        <v>74</v>
      </c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2" ht="6" customHeight="1" x14ac:dyDescent="0.15"/>
    <row r="12" spans="1:12" x14ac:dyDescent="0.15">
      <c r="C12" s="162"/>
    </row>
    <row r="13" spans="1:12" x14ac:dyDescent="0.15">
      <c r="A13" s="163"/>
      <c r="B13" s="20"/>
    </row>
    <row r="14" spans="1:12" x14ac:dyDescent="0.15">
      <c r="A14" s="163"/>
    </row>
    <row r="15" spans="1:12" ht="12" x14ac:dyDescent="0.15">
      <c r="A15" s="248"/>
      <c r="B15" s="248"/>
      <c r="C15" s="252"/>
      <c r="D15" s="252"/>
      <c r="E15" s="252"/>
      <c r="F15" s="252"/>
      <c r="G15" s="252"/>
      <c r="H15" s="247"/>
      <c r="I15" s="247"/>
      <c r="J15" s="247"/>
      <c r="K15" s="247"/>
    </row>
    <row r="16" spans="1:12" ht="12" x14ac:dyDescent="0.15">
      <c r="A16" s="246"/>
      <c r="B16" s="246"/>
      <c r="C16" s="247"/>
      <c r="D16" s="247"/>
      <c r="E16" s="247"/>
      <c r="F16" s="247"/>
      <c r="G16" s="247"/>
      <c r="H16" s="247"/>
      <c r="I16" s="247"/>
      <c r="J16" s="247"/>
      <c r="K16" s="247"/>
    </row>
    <row r="17" spans="1:11" ht="12" x14ac:dyDescent="0.15">
      <c r="A17" s="246"/>
      <c r="B17" s="246"/>
      <c r="C17" s="247"/>
      <c r="D17" s="247"/>
      <c r="E17" s="247"/>
      <c r="F17" s="247"/>
      <c r="G17" s="247"/>
      <c r="H17" s="247"/>
      <c r="I17" s="247"/>
      <c r="J17" s="247"/>
      <c r="K17" s="247"/>
    </row>
  </sheetData>
  <mergeCells count="7">
    <mergeCell ref="J2:K2"/>
    <mergeCell ref="A2:A3"/>
    <mergeCell ref="C2:C3"/>
    <mergeCell ref="D2:E2"/>
    <mergeCell ref="F2:F3"/>
    <mergeCell ref="G2:G3"/>
    <mergeCell ref="H2:I2"/>
  </mergeCells>
  <phoneticPr fontId="3"/>
  <printOptions horizontalCentered="1"/>
  <pageMargins left="0.9055118110236221" right="0.70866141732283472" top="0.74803149606299213" bottom="0.74803149606299213" header="0.31496062992125984" footer="0.31496062992125984"/>
  <pageSetup paperSize="9" scale="120" orientation="portrait" r:id="rId1"/>
  <headerFooter>
    <oddHeader>&amp;L職業紹介状況&amp;R&amp;F（&amp;A）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G13"/>
  <sheetViews>
    <sheetView zoomScaleNormal="100" workbookViewId="0"/>
  </sheetViews>
  <sheetFormatPr defaultColWidth="9.28515625" defaultRowHeight="9" x14ac:dyDescent="0.15"/>
  <cols>
    <col min="1" max="1" width="12.42578125" style="5" customWidth="1"/>
    <col min="2" max="2" width="1" style="5" customWidth="1"/>
    <col min="3" max="3" width="28.85546875" style="20" customWidth="1"/>
    <col min="4" max="4" width="1.85546875" style="20" customWidth="1"/>
    <col min="5" max="5" width="28.42578125" style="20" customWidth="1"/>
    <col min="6" max="6" width="1.85546875" style="20" customWidth="1"/>
    <col min="7" max="7" width="11.140625" style="20" customWidth="1"/>
    <col min="8" max="16384" width="9.28515625" style="20"/>
  </cols>
  <sheetData>
    <row r="1" spans="1:7" ht="11.25" customHeight="1" thickBot="1" x14ac:dyDescent="0.2">
      <c r="A1" s="1" t="s">
        <v>75</v>
      </c>
      <c r="B1" s="2"/>
      <c r="C1" s="54"/>
      <c r="D1" s="54"/>
      <c r="E1" s="54"/>
      <c r="F1" s="132" t="s">
        <v>65</v>
      </c>
    </row>
    <row r="2" spans="1:7" s="154" customFormat="1" ht="19.5" customHeight="1" thickTop="1" x14ac:dyDescent="0.15">
      <c r="A2" s="164" t="s">
        <v>70</v>
      </c>
      <c r="B2" s="165"/>
      <c r="C2" s="166" t="s">
        <v>40</v>
      </c>
      <c r="D2" s="167"/>
      <c r="E2" s="164" t="s">
        <v>6</v>
      </c>
      <c r="F2" s="168"/>
    </row>
    <row r="3" spans="1:7" s="171" customFormat="1" ht="9.6" x14ac:dyDescent="0.15">
      <c r="A3" s="3"/>
      <c r="B3" s="12"/>
      <c r="C3" s="169" t="s">
        <v>15</v>
      </c>
      <c r="D3" s="3"/>
      <c r="E3" s="3" t="s">
        <v>15</v>
      </c>
      <c r="F3" s="170"/>
    </row>
    <row r="4" spans="1:7" s="151" customFormat="1" ht="15.9" customHeight="1" x14ac:dyDescent="0.15">
      <c r="A4" s="144" t="s">
        <v>19</v>
      </c>
      <c r="B4" s="25"/>
      <c r="C4" s="159">
        <v>12256</v>
      </c>
      <c r="D4" s="172"/>
      <c r="E4" s="150">
        <v>3579</v>
      </c>
      <c r="F4" s="173"/>
    </row>
    <row r="5" spans="1:7" s="151" customFormat="1" ht="15.9" customHeight="1" x14ac:dyDescent="0.15">
      <c r="A5" s="144" t="s">
        <v>20</v>
      </c>
      <c r="B5" s="25"/>
      <c r="C5" s="159">
        <v>13086</v>
      </c>
      <c r="D5" s="172"/>
      <c r="E5" s="150">
        <v>4144</v>
      </c>
      <c r="F5" s="173"/>
      <c r="G5" s="173"/>
    </row>
    <row r="6" spans="1:7" s="151" customFormat="1" ht="15.9" customHeight="1" x14ac:dyDescent="0.15">
      <c r="A6" s="279" t="s">
        <v>58</v>
      </c>
      <c r="B6" s="25"/>
      <c r="C6" s="159">
        <v>12746</v>
      </c>
      <c r="D6" s="172"/>
      <c r="E6" s="150">
        <v>4334</v>
      </c>
      <c r="F6" s="173"/>
      <c r="G6" s="174"/>
    </row>
    <row r="7" spans="1:7" ht="3.75" customHeight="1" thickBot="1" x14ac:dyDescent="0.2">
      <c r="A7" s="175"/>
      <c r="B7" s="176"/>
      <c r="C7" s="101"/>
      <c r="D7" s="101"/>
      <c r="E7" s="101"/>
      <c r="F7" s="101"/>
    </row>
    <row r="8" spans="1:7" ht="6" customHeight="1" thickTop="1" x14ac:dyDescent="0.15"/>
    <row r="10" spans="1:7" x14ac:dyDescent="0.15">
      <c r="A10" s="163"/>
      <c r="B10" s="49"/>
      <c r="C10" s="49"/>
      <c r="D10" s="49"/>
      <c r="E10" s="49"/>
    </row>
    <row r="12" spans="1:7" ht="12" x14ac:dyDescent="0.15">
      <c r="A12" s="248"/>
      <c r="B12" s="248"/>
      <c r="C12" s="252"/>
      <c r="D12" s="252"/>
      <c r="E12" s="252"/>
    </row>
    <row r="13" spans="1:7" ht="12" x14ac:dyDescent="0.15">
      <c r="A13" s="246"/>
      <c r="B13" s="246"/>
      <c r="C13" s="247"/>
      <c r="D13" s="247"/>
      <c r="E13" s="247"/>
    </row>
  </sheetData>
  <phoneticPr fontId="3"/>
  <printOptions horizontalCentered="1"/>
  <pageMargins left="0.9055118110236221" right="0.70866141732283472" top="0.74803149606299213" bottom="0.74803149606299213" header="0.31496062992125984" footer="0.31496062992125984"/>
  <pageSetup paperSize="9" scale="110" orientation="portrait" r:id="rId1"/>
  <headerFooter>
    <oddHeader>&amp;L職業紹介状況&amp;R&amp;F（&amp;A）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O78"/>
  <sheetViews>
    <sheetView zoomScaleNormal="100" zoomScaleSheetLayoutView="112" workbookViewId="0"/>
  </sheetViews>
  <sheetFormatPr defaultColWidth="9.28515625" defaultRowHeight="9" x14ac:dyDescent="0.15"/>
  <cols>
    <col min="1" max="2" width="2" style="107" customWidth="1"/>
    <col min="3" max="3" width="29.85546875" style="107" customWidth="1"/>
    <col min="4" max="4" width="1" style="20" customWidth="1"/>
    <col min="5" max="7" width="14.28515625" style="20" customWidth="1"/>
    <col min="8" max="8" width="9.28515625" style="20"/>
    <col min="9" max="9" width="9.85546875" style="197" customWidth="1"/>
    <col min="10" max="10" width="2.7109375" style="194" customWidth="1"/>
    <col min="11" max="11" width="9.7109375" style="197" customWidth="1"/>
    <col min="12" max="12" width="2.7109375" style="49" customWidth="1"/>
    <col min="13" max="16384" width="9.28515625" style="20"/>
  </cols>
  <sheetData>
    <row r="1" spans="1:12" s="5" customFormat="1" ht="9.6" x14ac:dyDescent="0.15">
      <c r="A1" s="63"/>
      <c r="B1" s="63"/>
      <c r="C1" s="177" t="s">
        <v>76</v>
      </c>
      <c r="D1" s="2"/>
      <c r="E1" s="2"/>
      <c r="F1" s="178"/>
      <c r="G1" s="179" t="s">
        <v>77</v>
      </c>
      <c r="I1" s="180"/>
      <c r="J1" s="181"/>
      <c r="K1" s="180"/>
      <c r="L1" s="163"/>
    </row>
    <row r="2" spans="1:12" s="5" customFormat="1" ht="3.75" customHeight="1" thickBot="1" x14ac:dyDescent="0.2">
      <c r="A2" s="63"/>
      <c r="B2" s="63"/>
      <c r="C2" s="63"/>
      <c r="D2" s="2"/>
      <c r="E2" s="2"/>
      <c r="F2" s="2"/>
      <c r="G2" s="2"/>
      <c r="I2" s="180"/>
      <c r="J2" s="181"/>
      <c r="K2" s="180"/>
      <c r="L2" s="163"/>
    </row>
    <row r="3" spans="1:12" s="7" customFormat="1" ht="10.199999999999999" thickTop="1" x14ac:dyDescent="0.15">
      <c r="A3" s="567" t="s">
        <v>78</v>
      </c>
      <c r="B3" s="567"/>
      <c r="C3" s="567"/>
      <c r="D3" s="167"/>
      <c r="E3" s="182" t="s">
        <v>79</v>
      </c>
      <c r="F3" s="183" t="s">
        <v>44</v>
      </c>
      <c r="G3" s="302" t="s">
        <v>21</v>
      </c>
      <c r="I3" s="184"/>
      <c r="J3" s="181"/>
      <c r="K3" s="184"/>
      <c r="L3" s="185"/>
    </row>
    <row r="4" spans="1:12" s="7" customFormat="1" ht="3.75" customHeight="1" x14ac:dyDescent="0.15">
      <c r="A4" s="186"/>
      <c r="B4" s="186"/>
      <c r="C4" s="186"/>
      <c r="D4" s="187"/>
      <c r="E4" s="188"/>
      <c r="F4" s="189"/>
      <c r="G4" s="190"/>
      <c r="I4" s="184"/>
      <c r="J4" s="181"/>
      <c r="K4" s="184"/>
      <c r="L4" s="185"/>
    </row>
    <row r="5" spans="1:12" s="174" customFormat="1" ht="9.6" x14ac:dyDescent="0.15">
      <c r="A5" s="544" t="s">
        <v>80</v>
      </c>
      <c r="B5" s="544"/>
      <c r="C5" s="544"/>
      <c r="D5" s="191"/>
      <c r="E5" s="192">
        <v>207597</v>
      </c>
      <c r="F5" s="192">
        <v>230238</v>
      </c>
      <c r="G5" s="192">
        <f>SUM(G7,G8,G9,G11,G41,G42,G44,G45,G49,G50,G51,G52,G54,G55,G56,G59,G60,G63)</f>
        <v>244775</v>
      </c>
      <c r="I5" s="193"/>
      <c r="J5" s="194"/>
      <c r="K5" s="193"/>
    </row>
    <row r="6" spans="1:12" ht="10.5" customHeight="1" x14ac:dyDescent="0.15">
      <c r="A6" s="651" t="s">
        <v>81</v>
      </c>
      <c r="B6" s="651"/>
      <c r="C6" s="651"/>
      <c r="D6" s="195"/>
      <c r="E6" s="196"/>
      <c r="F6" s="196"/>
      <c r="G6" s="303"/>
    </row>
    <row r="7" spans="1:12" ht="11.1" customHeight="1" x14ac:dyDescent="0.15">
      <c r="A7" s="654" t="s">
        <v>82</v>
      </c>
      <c r="B7" s="654"/>
      <c r="C7" s="654"/>
      <c r="D7" s="198"/>
      <c r="E7" s="196">
        <v>313</v>
      </c>
      <c r="F7" s="196">
        <v>372</v>
      </c>
      <c r="G7" s="303">
        <v>389</v>
      </c>
      <c r="L7" s="199"/>
    </row>
    <row r="8" spans="1:12" ht="11.1" customHeight="1" x14ac:dyDescent="0.15">
      <c r="A8" s="654" t="s">
        <v>83</v>
      </c>
      <c r="B8" s="654"/>
      <c r="C8" s="654"/>
      <c r="D8" s="198"/>
      <c r="E8" s="196">
        <v>38</v>
      </c>
      <c r="F8" s="196">
        <v>28</v>
      </c>
      <c r="G8" s="303">
        <v>24</v>
      </c>
      <c r="L8" s="199"/>
    </row>
    <row r="9" spans="1:12" ht="11.1" customHeight="1" x14ac:dyDescent="0.15">
      <c r="A9" s="654" t="s">
        <v>84</v>
      </c>
      <c r="B9" s="654"/>
      <c r="C9" s="654"/>
      <c r="D9" s="198"/>
      <c r="E9" s="196">
        <v>34591</v>
      </c>
      <c r="F9" s="196">
        <v>37389</v>
      </c>
      <c r="G9" s="303">
        <v>36424</v>
      </c>
      <c r="L9" s="199"/>
    </row>
    <row r="10" spans="1:12" ht="11.1" customHeight="1" x14ac:dyDescent="0.15">
      <c r="A10" s="200"/>
      <c r="B10" s="654" t="s">
        <v>85</v>
      </c>
      <c r="C10" s="655"/>
      <c r="D10" s="201"/>
      <c r="E10" s="196">
        <v>16704</v>
      </c>
      <c r="F10" s="196">
        <v>17444</v>
      </c>
      <c r="G10" s="303">
        <v>17442</v>
      </c>
      <c r="L10" s="199"/>
    </row>
    <row r="11" spans="1:12" ht="11.1" customHeight="1" x14ac:dyDescent="0.15">
      <c r="A11" s="654" t="s">
        <v>86</v>
      </c>
      <c r="B11" s="654"/>
      <c r="C11" s="654"/>
      <c r="D11" s="201"/>
      <c r="E11" s="196">
        <v>15422</v>
      </c>
      <c r="F11" s="196">
        <v>21325</v>
      </c>
      <c r="G11" s="303">
        <v>23047</v>
      </c>
      <c r="L11" s="199"/>
    </row>
    <row r="12" spans="1:12" ht="3" customHeight="1" x14ac:dyDescent="0.15">
      <c r="A12" s="202"/>
      <c r="B12" s="202"/>
      <c r="C12" s="202"/>
      <c r="D12" s="195"/>
      <c r="E12" s="196"/>
      <c r="F12" s="196"/>
      <c r="G12" s="303"/>
    </row>
    <row r="13" spans="1:12" ht="11.1" customHeight="1" x14ac:dyDescent="0.15">
      <c r="A13" s="203"/>
      <c r="B13" s="550" t="s">
        <v>87</v>
      </c>
      <c r="C13" s="652"/>
      <c r="D13" s="201"/>
      <c r="E13" s="196">
        <v>1197</v>
      </c>
      <c r="F13" s="196">
        <v>1351</v>
      </c>
      <c r="G13" s="303">
        <v>1717</v>
      </c>
      <c r="L13" s="199"/>
    </row>
    <row r="14" spans="1:12" ht="11.1" customHeight="1" x14ac:dyDescent="0.15">
      <c r="A14" s="203"/>
      <c r="B14" s="550" t="s">
        <v>88</v>
      </c>
      <c r="C14" s="652"/>
      <c r="D14" s="201"/>
      <c r="E14" s="196">
        <v>55</v>
      </c>
      <c r="F14" s="196">
        <v>84</v>
      </c>
      <c r="G14" s="303">
        <v>91</v>
      </c>
      <c r="L14" s="199"/>
    </row>
    <row r="15" spans="1:12" ht="11.1" customHeight="1" x14ac:dyDescent="0.15">
      <c r="A15" s="203"/>
      <c r="B15" s="550" t="s">
        <v>89</v>
      </c>
      <c r="C15" s="652"/>
      <c r="D15" s="201"/>
      <c r="E15" s="196">
        <v>77</v>
      </c>
      <c r="F15" s="196">
        <v>64</v>
      </c>
      <c r="G15" s="303">
        <v>120</v>
      </c>
      <c r="L15" s="199"/>
    </row>
    <row r="16" spans="1:12" ht="11.1" customHeight="1" x14ac:dyDescent="0.15">
      <c r="A16" s="203"/>
      <c r="B16" s="550" t="s">
        <v>90</v>
      </c>
      <c r="C16" s="652"/>
      <c r="D16" s="201"/>
      <c r="E16" s="196">
        <v>54</v>
      </c>
      <c r="F16" s="196">
        <v>87</v>
      </c>
      <c r="G16" s="303">
        <v>75</v>
      </c>
      <c r="L16" s="199"/>
    </row>
    <row r="17" spans="1:12" ht="11.1" customHeight="1" x14ac:dyDescent="0.15">
      <c r="A17" s="203"/>
      <c r="B17" s="550" t="s">
        <v>91</v>
      </c>
      <c r="C17" s="652"/>
      <c r="D17" s="201"/>
      <c r="E17" s="196">
        <v>121</v>
      </c>
      <c r="F17" s="196">
        <v>207</v>
      </c>
      <c r="G17" s="303">
        <v>111</v>
      </c>
      <c r="L17" s="199"/>
    </row>
    <row r="18" spans="1:12" ht="11.1" customHeight="1" x14ac:dyDescent="0.15">
      <c r="A18" s="203"/>
      <c r="B18" s="589" t="s">
        <v>92</v>
      </c>
      <c r="C18" s="656"/>
      <c r="D18" s="201"/>
      <c r="E18" s="196">
        <v>405</v>
      </c>
      <c r="F18" s="196">
        <v>526</v>
      </c>
      <c r="G18" s="303">
        <v>583</v>
      </c>
      <c r="L18" s="199"/>
    </row>
    <row r="19" spans="1:12" ht="11.1" customHeight="1" x14ac:dyDescent="0.15">
      <c r="A19" s="203"/>
      <c r="B19" s="550" t="s">
        <v>93</v>
      </c>
      <c r="C19" s="652"/>
      <c r="D19" s="201"/>
      <c r="E19" s="196">
        <v>231</v>
      </c>
      <c r="F19" s="196">
        <v>309</v>
      </c>
      <c r="G19" s="303">
        <v>296</v>
      </c>
      <c r="L19" s="199"/>
    </row>
    <row r="20" spans="1:12" ht="11.1" customHeight="1" x14ac:dyDescent="0.15">
      <c r="A20" s="203"/>
      <c r="B20" s="550" t="s">
        <v>94</v>
      </c>
      <c r="C20" s="652"/>
      <c r="D20" s="201"/>
      <c r="E20" s="196">
        <v>475</v>
      </c>
      <c r="F20" s="196">
        <v>910</v>
      </c>
      <c r="G20" s="303">
        <v>1078</v>
      </c>
      <c r="L20" s="199"/>
    </row>
    <row r="21" spans="1:12" ht="11.1" customHeight="1" x14ac:dyDescent="0.15">
      <c r="A21" s="203"/>
      <c r="B21" s="550" t="s">
        <v>95</v>
      </c>
      <c r="C21" s="652"/>
      <c r="D21" s="201"/>
      <c r="E21" s="196">
        <v>135</v>
      </c>
      <c r="F21" s="196">
        <v>173</v>
      </c>
      <c r="G21" s="303">
        <v>147</v>
      </c>
      <c r="L21" s="199"/>
    </row>
    <row r="22" spans="1:12" ht="11.1" customHeight="1" x14ac:dyDescent="0.15">
      <c r="A22" s="203"/>
      <c r="B22" s="550" t="s">
        <v>96</v>
      </c>
      <c r="C22" s="652"/>
      <c r="D22" s="201"/>
      <c r="E22" s="196">
        <v>483</v>
      </c>
      <c r="F22" s="196">
        <v>666</v>
      </c>
      <c r="G22" s="303">
        <v>622</v>
      </c>
      <c r="L22" s="199"/>
    </row>
    <row r="23" spans="1:12" ht="11.1" customHeight="1" x14ac:dyDescent="0.15">
      <c r="A23" s="203"/>
      <c r="B23" s="550" t="s">
        <v>97</v>
      </c>
      <c r="C23" s="652"/>
      <c r="D23" s="201"/>
      <c r="E23" s="196">
        <v>190</v>
      </c>
      <c r="F23" s="196">
        <v>331</v>
      </c>
      <c r="G23" s="303">
        <v>467</v>
      </c>
      <c r="L23" s="199"/>
    </row>
    <row r="24" spans="1:12" ht="11.1" customHeight="1" x14ac:dyDescent="0.15">
      <c r="A24" s="203"/>
      <c r="B24" s="550" t="s">
        <v>98</v>
      </c>
      <c r="C24" s="652"/>
      <c r="D24" s="201"/>
      <c r="E24" s="196">
        <v>310</v>
      </c>
      <c r="F24" s="196">
        <v>355</v>
      </c>
      <c r="G24" s="303">
        <v>451</v>
      </c>
      <c r="L24" s="199"/>
    </row>
    <row r="25" spans="1:12" ht="11.1" customHeight="1" x14ac:dyDescent="0.15">
      <c r="A25" s="203"/>
      <c r="B25" s="550" t="s">
        <v>99</v>
      </c>
      <c r="C25" s="652"/>
      <c r="D25" s="201"/>
      <c r="E25" s="54">
        <v>370</v>
      </c>
      <c r="F25" s="54">
        <v>419</v>
      </c>
      <c r="G25" s="304">
        <v>338</v>
      </c>
      <c r="L25" s="199"/>
    </row>
    <row r="26" spans="1:12" ht="11.1" customHeight="1" x14ac:dyDescent="0.15">
      <c r="A26" s="203"/>
      <c r="B26" s="550" t="s">
        <v>100</v>
      </c>
      <c r="C26" s="652"/>
      <c r="D26" s="201"/>
      <c r="E26" s="196">
        <v>151</v>
      </c>
      <c r="F26" s="196">
        <v>324</v>
      </c>
      <c r="G26" s="303">
        <v>405</v>
      </c>
      <c r="L26" s="199"/>
    </row>
    <row r="27" spans="1:12" ht="11.1" customHeight="1" x14ac:dyDescent="0.15">
      <c r="A27" s="203"/>
      <c r="B27" s="550" t="s">
        <v>101</v>
      </c>
      <c r="C27" s="652"/>
      <c r="D27" s="201"/>
      <c r="E27" s="196">
        <v>1798</v>
      </c>
      <c r="F27" s="196">
        <v>2508</v>
      </c>
      <c r="G27" s="303">
        <v>2467</v>
      </c>
      <c r="L27" s="199"/>
    </row>
    <row r="28" spans="1:12" ht="11.1" customHeight="1" x14ac:dyDescent="0.15">
      <c r="A28" s="203"/>
      <c r="B28" s="550" t="s">
        <v>102</v>
      </c>
      <c r="C28" s="652"/>
      <c r="D28" s="201"/>
      <c r="E28" s="196">
        <v>1887</v>
      </c>
      <c r="F28" s="196">
        <v>2534</v>
      </c>
      <c r="G28" s="303">
        <v>3074</v>
      </c>
      <c r="L28" s="199"/>
    </row>
    <row r="29" spans="1:12" ht="11.1" customHeight="1" x14ac:dyDescent="0.15">
      <c r="A29" s="203"/>
      <c r="B29" s="550" t="s">
        <v>103</v>
      </c>
      <c r="C29" s="652"/>
      <c r="D29" s="201"/>
      <c r="E29" s="196">
        <v>1034</v>
      </c>
      <c r="F29" s="196">
        <v>1386</v>
      </c>
      <c r="G29" s="303">
        <v>1545</v>
      </c>
      <c r="L29" s="199"/>
    </row>
    <row r="30" spans="1:12" ht="11.1" customHeight="1" x14ac:dyDescent="0.15">
      <c r="A30" s="203"/>
      <c r="B30" s="550" t="s">
        <v>104</v>
      </c>
      <c r="C30" s="652"/>
      <c r="D30" s="201"/>
      <c r="E30" s="196">
        <v>537</v>
      </c>
      <c r="F30" s="196">
        <v>751</v>
      </c>
      <c r="G30" s="303">
        <v>790</v>
      </c>
      <c r="L30" s="199"/>
    </row>
    <row r="31" spans="1:12" ht="11.1" customHeight="1" x14ac:dyDescent="0.15">
      <c r="A31" s="203"/>
      <c r="B31" s="550" t="s">
        <v>105</v>
      </c>
      <c r="C31" s="652"/>
      <c r="D31" s="201"/>
      <c r="E31" s="196">
        <v>399</v>
      </c>
      <c r="F31" s="196">
        <v>747</v>
      </c>
      <c r="G31" s="303">
        <v>701</v>
      </c>
      <c r="L31" s="199"/>
    </row>
    <row r="32" spans="1:12" ht="11.1" customHeight="1" x14ac:dyDescent="0.15">
      <c r="A32" s="203"/>
      <c r="B32" s="550" t="s">
        <v>106</v>
      </c>
      <c r="C32" s="652"/>
      <c r="D32" s="201"/>
      <c r="E32" s="196">
        <v>1300</v>
      </c>
      <c r="F32" s="196">
        <v>1981</v>
      </c>
      <c r="G32" s="303">
        <v>2146</v>
      </c>
      <c r="L32" s="199"/>
    </row>
    <row r="33" spans="1:12" ht="11.1" customHeight="1" x14ac:dyDescent="0.15">
      <c r="A33" s="203"/>
      <c r="B33" s="203"/>
      <c r="C33" s="204" t="s">
        <v>107</v>
      </c>
      <c r="D33" s="201"/>
      <c r="E33" s="196">
        <v>480</v>
      </c>
      <c r="F33" s="196">
        <v>500</v>
      </c>
      <c r="G33" s="303">
        <v>527</v>
      </c>
      <c r="L33" s="199"/>
    </row>
    <row r="34" spans="1:12" ht="11.1" customHeight="1" x14ac:dyDescent="0.15">
      <c r="A34" s="203"/>
      <c r="B34" s="203"/>
      <c r="C34" s="205" t="s">
        <v>108</v>
      </c>
      <c r="D34" s="201"/>
      <c r="E34" s="196">
        <v>797</v>
      </c>
      <c r="F34" s="196">
        <v>1306</v>
      </c>
      <c r="G34" s="303">
        <v>1412</v>
      </c>
      <c r="L34" s="199"/>
    </row>
    <row r="35" spans="1:12" ht="11.1" customHeight="1" x14ac:dyDescent="0.15">
      <c r="A35" s="203"/>
      <c r="B35" s="550" t="s">
        <v>109</v>
      </c>
      <c r="C35" s="652"/>
      <c r="D35" s="201"/>
      <c r="E35" s="196">
        <v>543</v>
      </c>
      <c r="F35" s="196">
        <v>568</v>
      </c>
      <c r="G35" s="303">
        <v>609</v>
      </c>
      <c r="L35" s="199"/>
    </row>
    <row r="36" spans="1:12" ht="11.1" customHeight="1" x14ac:dyDescent="0.15">
      <c r="A36" s="203"/>
      <c r="B36" s="550" t="s">
        <v>110</v>
      </c>
      <c r="C36" s="652"/>
      <c r="D36" s="201"/>
      <c r="E36" s="196">
        <v>3377</v>
      </c>
      <c r="F36" s="196">
        <v>4746</v>
      </c>
      <c r="G36" s="303">
        <v>4881</v>
      </c>
      <c r="L36" s="199"/>
    </row>
    <row r="37" spans="1:12" ht="11.1" customHeight="1" x14ac:dyDescent="0.15">
      <c r="A37" s="203"/>
      <c r="B37" s="203"/>
      <c r="C37" s="205" t="s">
        <v>111</v>
      </c>
      <c r="D37" s="201"/>
      <c r="E37" s="196">
        <v>2534</v>
      </c>
      <c r="F37" s="196">
        <v>3803</v>
      </c>
      <c r="G37" s="303">
        <v>3863</v>
      </c>
      <c r="L37" s="199"/>
    </row>
    <row r="38" spans="1:12" ht="11.1" customHeight="1" x14ac:dyDescent="0.15">
      <c r="A38" s="203"/>
      <c r="B38" s="203"/>
      <c r="C38" s="205" t="s">
        <v>112</v>
      </c>
      <c r="D38" s="201"/>
      <c r="E38" s="206">
        <v>442</v>
      </c>
      <c r="F38" s="206">
        <v>649</v>
      </c>
      <c r="G38" s="305">
        <v>703</v>
      </c>
      <c r="I38" s="207"/>
      <c r="L38" s="199"/>
    </row>
    <row r="39" spans="1:12" ht="11.1" customHeight="1" x14ac:dyDescent="0.15">
      <c r="A39" s="203"/>
      <c r="B39" s="550" t="s">
        <v>113</v>
      </c>
      <c r="C39" s="652"/>
      <c r="D39" s="201"/>
      <c r="E39" s="196">
        <v>293</v>
      </c>
      <c r="F39" s="196">
        <v>298</v>
      </c>
      <c r="G39" s="303">
        <v>333</v>
      </c>
      <c r="L39" s="199"/>
    </row>
    <row r="40" spans="1:12" ht="3" customHeight="1" x14ac:dyDescent="0.15">
      <c r="A40" s="203"/>
      <c r="B40" s="205"/>
      <c r="C40" s="63"/>
      <c r="D40" s="201"/>
      <c r="E40" s="196"/>
      <c r="F40" s="196"/>
      <c r="G40" s="303"/>
      <c r="L40" s="199"/>
    </row>
    <row r="41" spans="1:12" ht="11.1" customHeight="1" x14ac:dyDescent="0.15">
      <c r="A41" s="550" t="s">
        <v>114</v>
      </c>
      <c r="B41" s="550"/>
      <c r="C41" s="550"/>
      <c r="D41" s="201"/>
      <c r="E41" s="196">
        <v>297</v>
      </c>
      <c r="F41" s="196">
        <v>275</v>
      </c>
      <c r="G41" s="303">
        <v>301</v>
      </c>
      <c r="L41" s="199"/>
    </row>
    <row r="42" spans="1:12" ht="11.1" customHeight="1" x14ac:dyDescent="0.15">
      <c r="A42" s="550" t="s">
        <v>115</v>
      </c>
      <c r="B42" s="550"/>
      <c r="C42" s="550"/>
      <c r="D42" s="201"/>
      <c r="E42" s="196">
        <v>14181</v>
      </c>
      <c r="F42" s="196">
        <v>14974</v>
      </c>
      <c r="G42" s="303">
        <v>14660</v>
      </c>
      <c r="L42" s="199"/>
    </row>
    <row r="43" spans="1:12" ht="11.1" customHeight="1" x14ac:dyDescent="0.15">
      <c r="A43" s="205"/>
      <c r="B43" s="550" t="s">
        <v>116</v>
      </c>
      <c r="C43" s="652"/>
      <c r="D43" s="201"/>
      <c r="E43" s="196">
        <v>13548</v>
      </c>
      <c r="F43" s="196">
        <v>14387</v>
      </c>
      <c r="G43" s="303">
        <v>14401</v>
      </c>
      <c r="L43" s="199"/>
    </row>
    <row r="44" spans="1:12" ht="11.1" customHeight="1" x14ac:dyDescent="0.15">
      <c r="A44" s="550" t="s">
        <v>117</v>
      </c>
      <c r="B44" s="550"/>
      <c r="C44" s="550"/>
      <c r="D44" s="201"/>
      <c r="E44" s="196">
        <v>17094</v>
      </c>
      <c r="F44" s="196">
        <v>19765</v>
      </c>
      <c r="G44" s="303">
        <v>22897</v>
      </c>
      <c r="L44" s="199"/>
    </row>
    <row r="45" spans="1:12" ht="11.1" customHeight="1" x14ac:dyDescent="0.15">
      <c r="A45" s="550" t="s">
        <v>118</v>
      </c>
      <c r="B45" s="550"/>
      <c r="C45" s="550"/>
      <c r="D45" s="201"/>
      <c r="E45" s="196">
        <v>17881</v>
      </c>
      <c r="F45" s="196">
        <v>20666</v>
      </c>
      <c r="G45" s="303">
        <v>20830</v>
      </c>
      <c r="L45" s="199"/>
    </row>
    <row r="46" spans="1:12" ht="11.1" customHeight="1" x14ac:dyDescent="0.15">
      <c r="A46" s="205"/>
      <c r="B46" s="550" t="s">
        <v>119</v>
      </c>
      <c r="C46" s="652"/>
      <c r="D46" s="201"/>
      <c r="E46" s="196">
        <v>6649</v>
      </c>
      <c r="F46" s="196">
        <v>6462</v>
      </c>
      <c r="G46" s="303">
        <v>5865</v>
      </c>
      <c r="L46" s="199"/>
    </row>
    <row r="47" spans="1:12" ht="11.1" customHeight="1" x14ac:dyDescent="0.15">
      <c r="A47" s="205"/>
      <c r="B47" s="550" t="s">
        <v>120</v>
      </c>
      <c r="C47" s="652"/>
      <c r="D47" s="201"/>
      <c r="E47" s="196">
        <v>11232</v>
      </c>
      <c r="F47" s="196">
        <v>14204</v>
      </c>
      <c r="G47" s="303">
        <v>14965</v>
      </c>
      <c r="L47" s="199"/>
    </row>
    <row r="48" spans="1:12" ht="11.1" customHeight="1" x14ac:dyDescent="0.15">
      <c r="A48" s="205"/>
      <c r="B48" s="550" t="s">
        <v>121</v>
      </c>
      <c r="C48" s="652"/>
      <c r="D48" s="201"/>
      <c r="E48" s="196">
        <v>2878</v>
      </c>
      <c r="F48" s="196">
        <v>3114</v>
      </c>
      <c r="G48" s="303">
        <v>2741</v>
      </c>
      <c r="L48" s="199"/>
    </row>
    <row r="49" spans="1:12" ht="11.1" customHeight="1" x14ac:dyDescent="0.15">
      <c r="A49" s="550" t="s">
        <v>122</v>
      </c>
      <c r="B49" s="550"/>
      <c r="C49" s="550"/>
      <c r="D49" s="201"/>
      <c r="E49" s="196">
        <v>1035</v>
      </c>
      <c r="F49" s="196">
        <v>1453</v>
      </c>
      <c r="G49" s="303">
        <v>1532</v>
      </c>
      <c r="L49" s="199"/>
    </row>
    <row r="50" spans="1:12" ht="11.1" customHeight="1" x14ac:dyDescent="0.15">
      <c r="A50" s="550" t="s">
        <v>123</v>
      </c>
      <c r="B50" s="550"/>
      <c r="C50" s="550"/>
      <c r="D50" s="201"/>
      <c r="E50" s="196">
        <v>4126</v>
      </c>
      <c r="F50" s="196">
        <v>5044</v>
      </c>
      <c r="G50" s="303">
        <v>6134</v>
      </c>
      <c r="L50" s="199"/>
    </row>
    <row r="51" spans="1:12" ht="11.1" customHeight="1" x14ac:dyDescent="0.15">
      <c r="A51" s="550" t="s">
        <v>124</v>
      </c>
      <c r="B51" s="550"/>
      <c r="C51" s="550"/>
      <c r="D51" s="201"/>
      <c r="E51" s="196">
        <v>5661</v>
      </c>
      <c r="F51" s="196">
        <v>6516</v>
      </c>
      <c r="G51" s="303">
        <v>7558</v>
      </c>
      <c r="L51" s="199"/>
    </row>
    <row r="52" spans="1:12" ht="11.1" customHeight="1" x14ac:dyDescent="0.15">
      <c r="A52" s="550" t="s">
        <v>125</v>
      </c>
      <c r="B52" s="550"/>
      <c r="C52" s="550"/>
      <c r="D52" s="201"/>
      <c r="E52" s="196">
        <v>3518</v>
      </c>
      <c r="F52" s="196">
        <v>4214</v>
      </c>
      <c r="G52" s="303">
        <v>5808</v>
      </c>
      <c r="L52" s="199"/>
    </row>
    <row r="53" spans="1:12" ht="11.1" customHeight="1" x14ac:dyDescent="0.15">
      <c r="A53" s="205"/>
      <c r="B53" s="550" t="s">
        <v>126</v>
      </c>
      <c r="C53" s="652"/>
      <c r="D53" s="201"/>
      <c r="E53" s="196">
        <v>2478</v>
      </c>
      <c r="F53" s="196">
        <v>3123</v>
      </c>
      <c r="G53" s="303">
        <v>3826</v>
      </c>
      <c r="L53" s="199"/>
    </row>
    <row r="54" spans="1:12" ht="11.1" customHeight="1" x14ac:dyDescent="0.15">
      <c r="A54" s="550" t="s">
        <v>127</v>
      </c>
      <c r="B54" s="550"/>
      <c r="C54" s="550"/>
      <c r="D54" s="201"/>
      <c r="E54" s="196">
        <v>5668</v>
      </c>
      <c r="F54" s="196">
        <v>6682</v>
      </c>
      <c r="G54" s="303">
        <v>8584</v>
      </c>
      <c r="L54" s="199"/>
    </row>
    <row r="55" spans="1:12" ht="11.1" customHeight="1" x14ac:dyDescent="0.15">
      <c r="A55" s="550" t="s">
        <v>128</v>
      </c>
      <c r="B55" s="550"/>
      <c r="C55" s="550"/>
      <c r="D55" s="201"/>
      <c r="E55" s="196">
        <v>2057</v>
      </c>
      <c r="F55" s="196">
        <v>2177</v>
      </c>
      <c r="G55" s="303">
        <v>2408</v>
      </c>
      <c r="L55" s="199"/>
    </row>
    <row r="56" spans="1:12" ht="11.1" customHeight="1" x14ac:dyDescent="0.15">
      <c r="A56" s="550" t="s">
        <v>129</v>
      </c>
      <c r="B56" s="550"/>
      <c r="C56" s="550"/>
      <c r="D56" s="201"/>
      <c r="E56" s="196">
        <v>52978</v>
      </c>
      <c r="F56" s="196">
        <v>54234</v>
      </c>
      <c r="G56" s="303">
        <v>56579</v>
      </c>
      <c r="L56" s="199"/>
    </row>
    <row r="57" spans="1:12" ht="11.1" customHeight="1" x14ac:dyDescent="0.15">
      <c r="A57" s="205" t="s">
        <v>130</v>
      </c>
      <c r="B57" s="550" t="s">
        <v>131</v>
      </c>
      <c r="C57" s="652"/>
      <c r="D57" s="201"/>
      <c r="E57" s="196">
        <v>14894</v>
      </c>
      <c r="F57" s="196">
        <v>15833</v>
      </c>
      <c r="G57" s="303">
        <v>15625</v>
      </c>
      <c r="L57" s="199"/>
    </row>
    <row r="58" spans="1:12" ht="11.1" customHeight="1" x14ac:dyDescent="0.15">
      <c r="A58" s="205" t="s">
        <v>132</v>
      </c>
      <c r="B58" s="550" t="s">
        <v>133</v>
      </c>
      <c r="C58" s="652"/>
      <c r="D58" s="201"/>
      <c r="E58" s="196">
        <v>38028</v>
      </c>
      <c r="F58" s="196">
        <v>38332</v>
      </c>
      <c r="G58" s="303">
        <v>40901</v>
      </c>
      <c r="L58" s="199"/>
    </row>
    <row r="59" spans="1:12" ht="11.1" customHeight="1" x14ac:dyDescent="0.15">
      <c r="A59" s="550" t="s">
        <v>134</v>
      </c>
      <c r="B59" s="550"/>
      <c r="C59" s="550"/>
      <c r="D59" s="201"/>
      <c r="E59" s="196">
        <v>392</v>
      </c>
      <c r="F59" s="196">
        <v>392</v>
      </c>
      <c r="G59" s="303">
        <v>671</v>
      </c>
      <c r="L59" s="199"/>
    </row>
    <row r="60" spans="1:12" ht="11.1" customHeight="1" x14ac:dyDescent="0.15">
      <c r="A60" s="653" t="s">
        <v>135</v>
      </c>
      <c r="B60" s="653"/>
      <c r="C60" s="653"/>
      <c r="D60" s="208"/>
      <c r="E60" s="196">
        <v>30821</v>
      </c>
      <c r="F60" s="196">
        <v>33365</v>
      </c>
      <c r="G60" s="303">
        <v>35226</v>
      </c>
      <c r="L60" s="199"/>
    </row>
    <row r="61" spans="1:12" ht="11.1" customHeight="1" x14ac:dyDescent="0.15">
      <c r="A61" s="205" t="s">
        <v>130</v>
      </c>
      <c r="B61" s="550" t="s">
        <v>136</v>
      </c>
      <c r="C61" s="652"/>
      <c r="D61" s="209"/>
      <c r="E61" s="196">
        <v>9524</v>
      </c>
      <c r="F61" s="196">
        <v>12655</v>
      </c>
      <c r="G61" s="303">
        <v>12553</v>
      </c>
      <c r="L61" s="199"/>
    </row>
    <row r="62" spans="1:12" ht="11.1" customHeight="1" x14ac:dyDescent="0.15">
      <c r="A62" s="205" t="s">
        <v>130</v>
      </c>
      <c r="B62" s="550" t="s">
        <v>137</v>
      </c>
      <c r="C62" s="652"/>
      <c r="D62" s="209"/>
      <c r="E62" s="196">
        <v>16226</v>
      </c>
      <c r="F62" s="196">
        <v>15223</v>
      </c>
      <c r="G62" s="303">
        <v>16760</v>
      </c>
      <c r="L62" s="199"/>
    </row>
    <row r="63" spans="1:12" ht="9.6" x14ac:dyDescent="0.15">
      <c r="A63" s="550" t="s">
        <v>138</v>
      </c>
      <c r="B63" s="550"/>
      <c r="C63" s="550"/>
      <c r="D63" s="198"/>
      <c r="E63" s="196">
        <v>1524</v>
      </c>
      <c r="F63" s="196">
        <v>1367</v>
      </c>
      <c r="G63" s="303">
        <v>1703</v>
      </c>
      <c r="L63" s="199"/>
    </row>
    <row r="64" spans="1:12" ht="10.5" customHeight="1" x14ac:dyDescent="0.15">
      <c r="A64" s="651" t="s">
        <v>139</v>
      </c>
      <c r="B64" s="651"/>
      <c r="C64" s="651"/>
      <c r="D64" s="198"/>
      <c r="E64" s="196"/>
      <c r="F64" s="196"/>
      <c r="G64" s="303"/>
      <c r="L64" s="199"/>
    </row>
    <row r="65" spans="1:15" ht="11.1" customHeight="1" x14ac:dyDescent="0.15">
      <c r="A65" s="650" t="s">
        <v>140</v>
      </c>
      <c r="B65" s="650"/>
      <c r="C65" s="650"/>
      <c r="D65" s="198"/>
      <c r="E65" s="196">
        <v>133392</v>
      </c>
      <c r="F65" s="196">
        <v>147302</v>
      </c>
      <c r="G65" s="303">
        <v>153749</v>
      </c>
      <c r="L65" s="199"/>
    </row>
    <row r="66" spans="1:15" ht="11.1" customHeight="1" x14ac:dyDescent="0.15">
      <c r="A66" s="650" t="s">
        <v>141</v>
      </c>
      <c r="B66" s="650"/>
      <c r="C66" s="650"/>
      <c r="D66" s="198"/>
      <c r="E66" s="196">
        <v>43249</v>
      </c>
      <c r="F66" s="196">
        <v>49029</v>
      </c>
      <c r="G66" s="303">
        <v>54586</v>
      </c>
      <c r="L66" s="199"/>
    </row>
    <row r="67" spans="1:15" ht="11.1" customHeight="1" x14ac:dyDescent="0.15">
      <c r="A67" s="650" t="s">
        <v>142</v>
      </c>
      <c r="B67" s="650"/>
      <c r="C67" s="650"/>
      <c r="D67" s="198"/>
      <c r="E67" s="196">
        <v>21988</v>
      </c>
      <c r="F67" s="196">
        <v>22852</v>
      </c>
      <c r="G67" s="303">
        <v>25362</v>
      </c>
      <c r="L67" s="199"/>
    </row>
    <row r="68" spans="1:15" ht="11.1" customHeight="1" x14ac:dyDescent="0.15">
      <c r="A68" s="650" t="s">
        <v>143</v>
      </c>
      <c r="B68" s="650"/>
      <c r="C68" s="650"/>
      <c r="D68" s="198"/>
      <c r="E68" s="196">
        <v>3738</v>
      </c>
      <c r="F68" s="196">
        <v>4759</v>
      </c>
      <c r="G68" s="303">
        <v>5093</v>
      </c>
      <c r="L68" s="199"/>
    </row>
    <row r="69" spans="1:15" ht="11.1" customHeight="1" x14ac:dyDescent="0.15">
      <c r="A69" s="650" t="s">
        <v>144</v>
      </c>
      <c r="B69" s="650"/>
      <c r="C69" s="650"/>
      <c r="D69" s="198"/>
      <c r="E69" s="196">
        <v>2221</v>
      </c>
      <c r="F69" s="196">
        <v>2576</v>
      </c>
      <c r="G69" s="303">
        <v>2700</v>
      </c>
      <c r="L69" s="199"/>
    </row>
    <row r="70" spans="1:15" ht="11.1" customHeight="1" x14ac:dyDescent="0.15">
      <c r="A70" s="650" t="s">
        <v>145</v>
      </c>
      <c r="B70" s="650"/>
      <c r="C70" s="650"/>
      <c r="D70" s="198"/>
      <c r="E70" s="196">
        <v>3009</v>
      </c>
      <c r="F70" s="196">
        <v>3720</v>
      </c>
      <c r="G70" s="303">
        <v>3285</v>
      </c>
      <c r="L70" s="199"/>
    </row>
    <row r="71" spans="1:15" ht="3" customHeight="1" thickBot="1" x14ac:dyDescent="0.2">
      <c r="A71" s="98"/>
      <c r="B71" s="98"/>
      <c r="C71" s="98"/>
      <c r="D71" s="99"/>
      <c r="E71" s="101"/>
      <c r="F71" s="210"/>
      <c r="G71" s="210"/>
    </row>
    <row r="72" spans="1:15" s="5" customFormat="1" ht="10.199999999999999" thickTop="1" x14ac:dyDescent="0.15">
      <c r="A72" s="177" t="s">
        <v>146</v>
      </c>
      <c r="B72" s="107"/>
      <c r="F72" s="211"/>
      <c r="G72" s="211"/>
      <c r="I72" s="180"/>
      <c r="J72" s="181"/>
      <c r="K72" s="180"/>
      <c r="L72" s="163"/>
    </row>
    <row r="73" spans="1:15" x14ac:dyDescent="0.15">
      <c r="C73" s="56" t="s">
        <v>147</v>
      </c>
      <c r="E73" s="49"/>
      <c r="F73" s="212"/>
      <c r="G73" s="212"/>
    </row>
    <row r="74" spans="1:15" x14ac:dyDescent="0.15">
      <c r="C74" s="56"/>
      <c r="F74" s="213"/>
      <c r="G74" s="213"/>
    </row>
    <row r="75" spans="1:15" x14ac:dyDescent="0.15">
      <c r="C75" s="56"/>
    </row>
    <row r="76" spans="1:15" ht="12" x14ac:dyDescent="0.15">
      <c r="C76" s="248"/>
      <c r="D76" s="252"/>
      <c r="E76" s="252"/>
      <c r="F76" s="252"/>
      <c r="G76" s="252"/>
      <c r="H76" s="249"/>
      <c r="I76" s="273"/>
      <c r="J76" s="272"/>
      <c r="K76" s="273"/>
      <c r="L76" s="249"/>
      <c r="M76" s="249"/>
      <c r="N76" s="249"/>
      <c r="O76" s="249"/>
    </row>
    <row r="77" spans="1:15" ht="12" x14ac:dyDescent="0.15">
      <c r="C77" s="270"/>
      <c r="D77" s="247"/>
      <c r="E77" s="271"/>
      <c r="F77" s="271"/>
      <c r="G77" s="271"/>
    </row>
    <row r="78" spans="1:15" ht="12" x14ac:dyDescent="0.15">
      <c r="C78" s="256"/>
      <c r="D78" s="247"/>
      <c r="E78" s="247"/>
      <c r="F78" s="247"/>
      <c r="G78" s="247"/>
    </row>
  </sheetData>
  <mergeCells count="61">
    <mergeCell ref="A9:C9"/>
    <mergeCell ref="A3:C3"/>
    <mergeCell ref="A5:C5"/>
    <mergeCell ref="A6:C6"/>
    <mergeCell ref="A7:C7"/>
    <mergeCell ref="A8:C8"/>
    <mergeCell ref="B22:C22"/>
    <mergeCell ref="B10:C10"/>
    <mergeCell ref="A11:C11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36:C36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5:C35"/>
    <mergeCell ref="A51:C51"/>
    <mergeCell ref="B39:C39"/>
    <mergeCell ref="A41:C41"/>
    <mergeCell ref="A42:C42"/>
    <mergeCell ref="B43:C43"/>
    <mergeCell ref="A44:C44"/>
    <mergeCell ref="A45:C45"/>
    <mergeCell ref="B46:C46"/>
    <mergeCell ref="B47:C47"/>
    <mergeCell ref="B48:C48"/>
    <mergeCell ref="A49:C49"/>
    <mergeCell ref="A50:C50"/>
    <mergeCell ref="A63:C63"/>
    <mergeCell ref="A52:C52"/>
    <mergeCell ref="B53:C53"/>
    <mergeCell ref="A54:C54"/>
    <mergeCell ref="A55:C55"/>
    <mergeCell ref="A56:C56"/>
    <mergeCell ref="B57:C57"/>
    <mergeCell ref="B58:C58"/>
    <mergeCell ref="A59:C59"/>
    <mergeCell ref="A60:C60"/>
    <mergeCell ref="B61:C61"/>
    <mergeCell ref="B62:C62"/>
    <mergeCell ref="A70:C70"/>
    <mergeCell ref="A64:C64"/>
    <mergeCell ref="A65:C65"/>
    <mergeCell ref="A66:C66"/>
    <mergeCell ref="A67:C67"/>
    <mergeCell ref="A68:C68"/>
    <mergeCell ref="A69:C69"/>
  </mergeCells>
  <phoneticPr fontId="3"/>
  <printOptions horizontalCentered="1"/>
  <pageMargins left="0.9055118110236221" right="0.70866141732283472" top="0.74803149606299213" bottom="0.74803149606299213" header="0.31496062992125984" footer="0.31496062992125984"/>
  <pageSetup paperSize="9" fitToWidth="0" orientation="portrait" r:id="rId1"/>
  <headerFooter>
    <oddHeader>&amp;L一般新規求人状況&amp;R&amp;F（&amp;A）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E50"/>
  <sheetViews>
    <sheetView zoomScaleNormal="100" workbookViewId="0"/>
  </sheetViews>
  <sheetFormatPr defaultColWidth="9.140625" defaultRowHeight="9.6" x14ac:dyDescent="0.15"/>
  <cols>
    <col min="1" max="1" width="42.7109375" style="2" customWidth="1"/>
    <col min="2" max="2" width="20.42578125" style="54" customWidth="1"/>
    <col min="3" max="3" width="18.85546875" style="54" customWidth="1"/>
    <col min="4" max="4" width="18.28515625" style="55" customWidth="1"/>
    <col min="5" max="16384" width="9.140625" style="54"/>
  </cols>
  <sheetData>
    <row r="1" spans="1:5" s="2" customFormat="1" ht="18.75" customHeight="1" thickBot="1" x14ac:dyDescent="0.2">
      <c r="D1" s="374" t="s">
        <v>288</v>
      </c>
    </row>
    <row r="2" spans="1:5" s="379" customFormat="1" ht="27" thickTop="1" x14ac:dyDescent="0.15">
      <c r="A2" s="375" t="s">
        <v>289</v>
      </c>
      <c r="B2" s="376" t="s">
        <v>290</v>
      </c>
      <c r="C2" s="377" t="s">
        <v>291</v>
      </c>
      <c r="D2" s="378" t="s">
        <v>292</v>
      </c>
      <c r="E2" s="318"/>
    </row>
    <row r="3" spans="1:5" s="2" customFormat="1" x14ac:dyDescent="0.15">
      <c r="A3" s="230"/>
      <c r="C3" s="241"/>
      <c r="D3" s="13" t="s">
        <v>18</v>
      </c>
      <c r="E3" s="241"/>
    </row>
    <row r="4" spans="1:5" ht="13.2" x14ac:dyDescent="0.2">
      <c r="A4" s="380" t="s">
        <v>293</v>
      </c>
      <c r="B4" s="381">
        <v>3586</v>
      </c>
      <c r="C4" s="381">
        <v>2447</v>
      </c>
      <c r="D4" s="382">
        <v>68.237590630228667</v>
      </c>
      <c r="E4" s="383"/>
    </row>
    <row r="5" spans="1:5" ht="13.2" x14ac:dyDescent="0.2">
      <c r="A5" s="380" t="s">
        <v>294</v>
      </c>
      <c r="B5" s="381">
        <v>3434</v>
      </c>
      <c r="C5" s="381">
        <v>2346</v>
      </c>
      <c r="D5" s="382">
        <v>68.316831683168317</v>
      </c>
      <c r="E5" s="383"/>
    </row>
    <row r="6" spans="1:5" ht="13.2" x14ac:dyDescent="0.2">
      <c r="A6" s="380" t="s">
        <v>295</v>
      </c>
      <c r="B6" s="381">
        <v>5339</v>
      </c>
      <c r="C6" s="381">
        <v>3850</v>
      </c>
      <c r="D6" s="382">
        <f>IF(B6=0,0,C6/B6*100)</f>
        <v>72.1108821876756</v>
      </c>
      <c r="E6" s="384"/>
    </row>
    <row r="7" spans="1:5" ht="13.2" x14ac:dyDescent="0.2">
      <c r="A7" s="230"/>
      <c r="B7" s="385"/>
      <c r="C7" s="385"/>
      <c r="D7" s="382"/>
      <c r="E7" s="383"/>
    </row>
    <row r="8" spans="1:5" ht="13.2" x14ac:dyDescent="0.2">
      <c r="A8" s="386" t="s">
        <v>296</v>
      </c>
      <c r="B8" s="387">
        <v>153</v>
      </c>
      <c r="C8" s="387">
        <v>119</v>
      </c>
      <c r="D8" s="388">
        <f>IF(B8=0,0,C8/B8*100)</f>
        <v>77.777777777777786</v>
      </c>
      <c r="E8" s="383"/>
    </row>
    <row r="9" spans="1:5" ht="13.2" x14ac:dyDescent="0.2">
      <c r="A9" s="386" t="s">
        <v>297</v>
      </c>
      <c r="B9" s="389">
        <v>1</v>
      </c>
      <c r="C9" s="389">
        <v>1</v>
      </c>
      <c r="D9" s="388">
        <f>IF(B9=0,0,C9/B9*100)</f>
        <v>100</v>
      </c>
      <c r="E9" s="383"/>
    </row>
    <row r="10" spans="1:5" ht="13.2" x14ac:dyDescent="0.2">
      <c r="A10" s="386" t="s">
        <v>298</v>
      </c>
      <c r="B10" s="389">
        <v>3</v>
      </c>
      <c r="C10" s="389">
        <v>3</v>
      </c>
      <c r="D10" s="388">
        <f>IF(B10=0,0,C10/B10*100)</f>
        <v>100</v>
      </c>
      <c r="E10" s="383"/>
    </row>
    <row r="11" spans="1:5" ht="13.2" x14ac:dyDescent="0.2">
      <c r="A11" s="386" t="s">
        <v>299</v>
      </c>
      <c r="B11" s="387">
        <v>9</v>
      </c>
      <c r="C11" s="387">
        <v>8</v>
      </c>
      <c r="D11" s="390">
        <f>IF(B11=0,0,C11/B11*100)</f>
        <v>88.888888888888886</v>
      </c>
      <c r="E11" s="383"/>
    </row>
    <row r="12" spans="1:5" ht="13.2" x14ac:dyDescent="0.2">
      <c r="A12" s="386" t="s">
        <v>300</v>
      </c>
      <c r="B12" s="387">
        <v>17</v>
      </c>
      <c r="C12" s="387">
        <v>15</v>
      </c>
      <c r="D12" s="388">
        <f>IF(B12=0,0,C12/B12*100)</f>
        <v>88.235294117647058</v>
      </c>
      <c r="E12" s="383"/>
    </row>
    <row r="13" spans="1:5" ht="8.25" customHeight="1" x14ac:dyDescent="0.2">
      <c r="A13" s="386"/>
      <c r="B13" s="387"/>
      <c r="C13" s="387"/>
      <c r="D13" s="390"/>
      <c r="E13" s="383"/>
    </row>
    <row r="14" spans="1:5" ht="13.2" x14ac:dyDescent="0.2">
      <c r="A14" s="386" t="s">
        <v>301</v>
      </c>
      <c r="B14" s="387">
        <v>21</v>
      </c>
      <c r="C14" s="387">
        <v>19</v>
      </c>
      <c r="D14" s="388">
        <f>IF(B14=0,0,C14/B14*100)</f>
        <v>90.476190476190482</v>
      </c>
      <c r="E14" s="383"/>
    </row>
    <row r="15" spans="1:5" ht="13.2" x14ac:dyDescent="0.2">
      <c r="A15" s="386" t="s">
        <v>302</v>
      </c>
      <c r="B15" s="387">
        <v>27</v>
      </c>
      <c r="C15" s="387">
        <v>22</v>
      </c>
      <c r="D15" s="390">
        <f>IF(B15=0,0,C15/B15*100)</f>
        <v>81.481481481481481</v>
      </c>
      <c r="E15" s="383"/>
    </row>
    <row r="16" spans="1:5" ht="13.2" x14ac:dyDescent="0.2">
      <c r="A16" s="386" t="s">
        <v>94</v>
      </c>
      <c r="B16" s="387">
        <v>102</v>
      </c>
      <c r="C16" s="387">
        <v>67</v>
      </c>
      <c r="D16" s="388">
        <f>IF(B16=0,0,C16/B16*100)</f>
        <v>65.686274509803923</v>
      </c>
      <c r="E16" s="383"/>
    </row>
    <row r="17" spans="1:5" ht="13.2" x14ac:dyDescent="0.2">
      <c r="A17" s="386" t="s">
        <v>303</v>
      </c>
      <c r="B17" s="387">
        <v>13</v>
      </c>
      <c r="C17" s="387">
        <v>9</v>
      </c>
      <c r="D17" s="390">
        <f>IF(B17=0,0,C17/B17*100)</f>
        <v>69.230769230769226</v>
      </c>
      <c r="E17" s="383"/>
    </row>
    <row r="18" spans="1:5" ht="13.2" x14ac:dyDescent="0.2">
      <c r="A18" s="386" t="s">
        <v>99</v>
      </c>
      <c r="B18" s="387">
        <v>26</v>
      </c>
      <c r="C18" s="387">
        <v>11</v>
      </c>
      <c r="D18" s="388">
        <f>IF(B18=0,0,C18/B18*100)</f>
        <v>42.307692307692307</v>
      </c>
      <c r="E18" s="383"/>
    </row>
    <row r="19" spans="1:5" ht="6" customHeight="1" x14ac:dyDescent="0.2">
      <c r="A19" s="386"/>
      <c r="B19" s="387"/>
      <c r="C19" s="387"/>
      <c r="D19" s="390"/>
      <c r="E19" s="383"/>
    </row>
    <row r="20" spans="1:5" ht="13.2" x14ac:dyDescent="0.2">
      <c r="A20" s="386" t="s">
        <v>304</v>
      </c>
      <c r="B20" s="387">
        <v>7</v>
      </c>
      <c r="C20" s="387">
        <v>4</v>
      </c>
      <c r="D20" s="388">
        <f>IF(B20=0,0,C20/B20*100)</f>
        <v>57.142857142857139</v>
      </c>
      <c r="E20" s="383"/>
    </row>
    <row r="21" spans="1:5" ht="13.2" x14ac:dyDescent="0.2">
      <c r="A21" s="386" t="s">
        <v>305</v>
      </c>
      <c r="B21" s="387">
        <v>189</v>
      </c>
      <c r="C21" s="387">
        <v>159</v>
      </c>
      <c r="D21" s="390">
        <f>IF(B21=0,0,C21/B21*100)</f>
        <v>84.126984126984127</v>
      </c>
      <c r="E21" s="383"/>
    </row>
    <row r="22" spans="1:5" ht="13.2" x14ac:dyDescent="0.2">
      <c r="A22" s="386" t="s">
        <v>306</v>
      </c>
      <c r="B22" s="387">
        <v>141</v>
      </c>
      <c r="C22" s="387">
        <v>106</v>
      </c>
      <c r="D22" s="388">
        <f>IF(B22=0,0,C22/B22*100)</f>
        <v>75.177304964539005</v>
      </c>
      <c r="E22" s="383"/>
    </row>
    <row r="23" spans="1:5" ht="13.2" x14ac:dyDescent="0.2">
      <c r="A23" s="386" t="s">
        <v>307</v>
      </c>
      <c r="B23" s="387">
        <v>137</v>
      </c>
      <c r="C23" s="387">
        <v>103</v>
      </c>
      <c r="D23" s="390">
        <f>IF(B23=0,0,C23/B23*100)</f>
        <v>75.18248175182481</v>
      </c>
      <c r="E23" s="383"/>
    </row>
    <row r="24" spans="1:5" ht="13.2" x14ac:dyDescent="0.2">
      <c r="A24" s="386" t="s">
        <v>308</v>
      </c>
      <c r="B24" s="387">
        <v>138</v>
      </c>
      <c r="C24" s="387">
        <v>98</v>
      </c>
      <c r="D24" s="388">
        <f>IF(B24=0,0,C24/B24*100)</f>
        <v>71.014492753623188</v>
      </c>
      <c r="E24" s="383"/>
    </row>
    <row r="25" spans="1:5" ht="6.75" customHeight="1" x14ac:dyDescent="0.2">
      <c r="A25" s="386"/>
      <c r="B25" s="387"/>
      <c r="C25" s="387"/>
      <c r="D25" s="388"/>
      <c r="E25" s="383"/>
    </row>
    <row r="26" spans="1:5" ht="13.2" x14ac:dyDescent="0.2">
      <c r="A26" s="386" t="s">
        <v>309</v>
      </c>
      <c r="B26" s="387">
        <v>7</v>
      </c>
      <c r="C26" s="389">
        <v>3</v>
      </c>
      <c r="D26" s="388">
        <f t="shared" ref="D26" si="0">IF(B26=0,0,C26/B26*100)</f>
        <v>42.857142857142854</v>
      </c>
      <c r="E26" s="383"/>
    </row>
    <row r="27" spans="1:5" ht="13.2" x14ac:dyDescent="0.2">
      <c r="A27" s="386" t="s">
        <v>310</v>
      </c>
      <c r="B27" s="387">
        <v>121</v>
      </c>
      <c r="C27" s="387">
        <v>105</v>
      </c>
      <c r="D27" s="390">
        <f>IF(B27=0,0,C27/B27*100)</f>
        <v>86.776859504132233</v>
      </c>
      <c r="E27" s="383"/>
    </row>
    <row r="28" spans="1:5" ht="13.2" x14ac:dyDescent="0.2">
      <c r="A28" s="386" t="s">
        <v>311</v>
      </c>
      <c r="B28" s="389">
        <v>1</v>
      </c>
      <c r="C28" s="391">
        <v>1</v>
      </c>
      <c r="D28" s="390">
        <f>IF(B28=0,0,C28/B28*100)</f>
        <v>100</v>
      </c>
      <c r="E28" s="383"/>
    </row>
    <row r="29" spans="1:5" ht="13.2" x14ac:dyDescent="0.2">
      <c r="A29" s="386" t="s">
        <v>312</v>
      </c>
      <c r="B29" s="392">
        <v>1745</v>
      </c>
      <c r="C29" s="392">
        <v>1132</v>
      </c>
      <c r="D29" s="390">
        <f>IF(B29=0,0,C29/B29*100)</f>
        <v>64.871060171919765</v>
      </c>
      <c r="E29" s="383"/>
    </row>
    <row r="30" spans="1:5" ht="13.2" x14ac:dyDescent="0.2">
      <c r="A30" s="386" t="s">
        <v>313</v>
      </c>
      <c r="B30" s="387">
        <v>5</v>
      </c>
      <c r="C30" s="387">
        <v>5</v>
      </c>
      <c r="D30" s="388">
        <f>IF(B30=0,0,C30/B30*100)</f>
        <v>100</v>
      </c>
      <c r="E30" s="383"/>
    </row>
    <row r="31" spans="1:5" ht="5.25" customHeight="1" x14ac:dyDescent="0.2">
      <c r="A31" s="386"/>
      <c r="B31" s="387"/>
      <c r="C31" s="387"/>
      <c r="D31" s="390"/>
      <c r="E31" s="383"/>
    </row>
    <row r="32" spans="1:5" ht="13.2" x14ac:dyDescent="0.2">
      <c r="A32" s="386" t="s">
        <v>314</v>
      </c>
      <c r="B32" s="387">
        <v>14</v>
      </c>
      <c r="C32" s="387">
        <v>12</v>
      </c>
      <c r="D32" s="388">
        <f>IF(B32=0,0,C32/B32*100)</f>
        <v>85.714285714285708</v>
      </c>
      <c r="E32" s="383"/>
    </row>
    <row r="33" spans="1:5" ht="13.2" x14ac:dyDescent="0.2">
      <c r="A33" s="386" t="s">
        <v>315</v>
      </c>
      <c r="B33" s="387">
        <v>183</v>
      </c>
      <c r="C33" s="387">
        <v>147</v>
      </c>
      <c r="D33" s="390">
        <f>IF(B33=0,0,C33/B33*100)</f>
        <v>80.327868852459019</v>
      </c>
      <c r="E33" s="383"/>
    </row>
    <row r="34" spans="1:5" ht="13.2" x14ac:dyDescent="0.2">
      <c r="A34" s="386" t="s">
        <v>316</v>
      </c>
      <c r="B34" s="389">
        <v>5</v>
      </c>
      <c r="C34" s="389">
        <v>3</v>
      </c>
      <c r="D34" s="390">
        <f>IF(B34=0,0,C34/B34*100)</f>
        <v>60</v>
      </c>
      <c r="E34" s="383"/>
    </row>
    <row r="35" spans="1:5" ht="13.2" x14ac:dyDescent="0.2">
      <c r="A35" s="386" t="s">
        <v>317</v>
      </c>
      <c r="B35" s="387">
        <v>84</v>
      </c>
      <c r="C35" s="387">
        <v>48</v>
      </c>
      <c r="D35" s="390">
        <f>IF(B35=0,0,C35/B35*100)</f>
        <v>57.142857142857139</v>
      </c>
      <c r="E35" s="383"/>
    </row>
    <row r="36" spans="1:5" ht="13.2" x14ac:dyDescent="0.2">
      <c r="A36" s="386" t="s">
        <v>318</v>
      </c>
      <c r="B36" s="387">
        <v>12</v>
      </c>
      <c r="C36" s="387">
        <v>7</v>
      </c>
      <c r="D36" s="388">
        <f>IF(B36=0,0,C36/B36*100)</f>
        <v>58.333333333333336</v>
      </c>
      <c r="E36" s="383"/>
    </row>
    <row r="37" spans="1:5" ht="6.75" customHeight="1" x14ac:dyDescent="0.2">
      <c r="A37" s="386"/>
      <c r="B37" s="387"/>
      <c r="C37" s="387"/>
      <c r="D37" s="388"/>
      <c r="E37" s="383"/>
    </row>
    <row r="38" spans="1:5" ht="13.2" x14ac:dyDescent="0.2">
      <c r="A38" s="386" t="s">
        <v>319</v>
      </c>
      <c r="B38" s="387">
        <v>14</v>
      </c>
      <c r="C38" s="387">
        <v>11</v>
      </c>
      <c r="D38" s="390">
        <f>IF(B38=0,0,C38/B38*100)</f>
        <v>78.571428571428569</v>
      </c>
      <c r="E38" s="383"/>
    </row>
    <row r="39" spans="1:5" ht="13.2" x14ac:dyDescent="0.2">
      <c r="A39" s="386" t="s">
        <v>320</v>
      </c>
      <c r="B39" s="387">
        <v>885</v>
      </c>
      <c r="C39" s="387">
        <v>671</v>
      </c>
      <c r="D39" s="388">
        <f>IF(B39=0,0,C39/B39*100)</f>
        <v>75.819209039548014</v>
      </c>
      <c r="E39" s="383"/>
    </row>
    <row r="40" spans="1:5" ht="13.2" x14ac:dyDescent="0.2">
      <c r="A40" s="386" t="s">
        <v>321</v>
      </c>
      <c r="B40" s="387">
        <v>27</v>
      </c>
      <c r="C40" s="387">
        <v>20</v>
      </c>
      <c r="D40" s="388">
        <f>IF(B40=0,0,C40/B40*100)</f>
        <v>74.074074074074076</v>
      </c>
      <c r="E40" s="383"/>
    </row>
    <row r="41" spans="1:5" ht="13.2" x14ac:dyDescent="0.2">
      <c r="A41" s="386" t="s">
        <v>322</v>
      </c>
      <c r="B41" s="387">
        <v>5</v>
      </c>
      <c r="C41" s="387">
        <v>4</v>
      </c>
      <c r="D41" s="390">
        <f>IF(B41=0,0,C41/B41*100)</f>
        <v>80</v>
      </c>
      <c r="E41" s="383"/>
    </row>
    <row r="42" spans="1:5" ht="13.2" x14ac:dyDescent="0.2">
      <c r="A42" s="386" t="s">
        <v>323</v>
      </c>
      <c r="B42" s="387">
        <v>8</v>
      </c>
      <c r="C42" s="387">
        <v>2</v>
      </c>
      <c r="D42" s="388">
        <f>IF(B42=0,0,C42/B42*100)</f>
        <v>25</v>
      </c>
      <c r="E42" s="383"/>
    </row>
    <row r="43" spans="1:5" ht="6.75" customHeight="1" x14ac:dyDescent="0.2">
      <c r="A43" s="386"/>
      <c r="B43" s="387"/>
      <c r="C43" s="387"/>
      <c r="D43" s="388"/>
      <c r="E43" s="383"/>
    </row>
    <row r="44" spans="1:5" ht="13.2" x14ac:dyDescent="0.2">
      <c r="A44" s="386" t="s">
        <v>324</v>
      </c>
      <c r="B44" s="387">
        <v>117</v>
      </c>
      <c r="C44" s="387">
        <v>82</v>
      </c>
      <c r="D44" s="390">
        <f t="shared" ref="D44:D49" si="1">IF(B44=0,0,C44/B44*100)</f>
        <v>70.085470085470078</v>
      </c>
      <c r="E44" s="383"/>
    </row>
    <row r="45" spans="1:5" ht="13.2" x14ac:dyDescent="0.2">
      <c r="A45" s="386" t="s">
        <v>325</v>
      </c>
      <c r="B45" s="387">
        <v>378</v>
      </c>
      <c r="C45" s="387">
        <v>298</v>
      </c>
      <c r="D45" s="388">
        <f t="shared" si="1"/>
        <v>78.835978835978835</v>
      </c>
      <c r="E45" s="383"/>
    </row>
    <row r="46" spans="1:5" ht="13.2" x14ac:dyDescent="0.2">
      <c r="A46" s="386" t="s">
        <v>326</v>
      </c>
      <c r="B46" s="387">
        <v>296</v>
      </c>
      <c r="C46" s="387">
        <v>232</v>
      </c>
      <c r="D46" s="388">
        <f t="shared" si="1"/>
        <v>78.378378378378372</v>
      </c>
      <c r="E46" s="383"/>
    </row>
    <row r="47" spans="1:5" ht="13.2" x14ac:dyDescent="0.2">
      <c r="A47" s="386" t="s">
        <v>327</v>
      </c>
      <c r="B47" s="387">
        <v>132</v>
      </c>
      <c r="C47" s="387">
        <v>100</v>
      </c>
      <c r="D47" s="390">
        <f t="shared" si="1"/>
        <v>75.757575757575751</v>
      </c>
      <c r="E47" s="383"/>
    </row>
    <row r="48" spans="1:5" ht="13.2" x14ac:dyDescent="0.2">
      <c r="A48" s="386" t="s">
        <v>328</v>
      </c>
      <c r="B48" s="389" t="s">
        <v>329</v>
      </c>
      <c r="C48" s="389" t="s">
        <v>329</v>
      </c>
      <c r="D48" s="390" t="s">
        <v>329</v>
      </c>
      <c r="E48" s="383"/>
    </row>
    <row r="49" spans="1:5" ht="13.8" thickBot="1" x14ac:dyDescent="0.25">
      <c r="A49" s="393" t="s">
        <v>330</v>
      </c>
      <c r="B49" s="394">
        <v>316</v>
      </c>
      <c r="C49" s="394">
        <v>223</v>
      </c>
      <c r="D49" s="395">
        <f t="shared" si="1"/>
        <v>70.569620253164558</v>
      </c>
      <c r="E49" s="383"/>
    </row>
    <row r="50" spans="1:5" ht="10.199999999999999" thickTop="1" x14ac:dyDescent="0.15">
      <c r="B50" s="396"/>
      <c r="C50" s="396"/>
    </row>
  </sheetData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&amp;L監督実施状況&amp;R&amp;F (&amp;A)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S70"/>
  <sheetViews>
    <sheetView zoomScaleNormal="100" workbookViewId="0"/>
  </sheetViews>
  <sheetFormatPr defaultColWidth="9.28515625" defaultRowHeight="9" x14ac:dyDescent="0.15"/>
  <cols>
    <col min="1" max="1" width="12" style="4" customWidth="1"/>
    <col min="2" max="2" width="2" style="5" customWidth="1"/>
    <col min="3" max="3" width="3.140625" style="5" customWidth="1"/>
    <col min="4" max="4" width="9.42578125" style="60" customWidth="1"/>
    <col min="5" max="5" width="8.42578125" style="118" customWidth="1"/>
    <col min="6" max="12" width="8.42578125" style="60" customWidth="1"/>
    <col min="13" max="16384" width="9.28515625" style="20"/>
  </cols>
  <sheetData>
    <row r="1" spans="1:14" s="5" customFormat="1" ht="11.25" customHeight="1" x14ac:dyDescent="0.15">
      <c r="A1" s="214" t="s">
        <v>148</v>
      </c>
      <c r="B1" s="2"/>
      <c r="C1" s="2"/>
      <c r="D1" s="41"/>
      <c r="E1" s="41"/>
      <c r="F1" s="41"/>
      <c r="G1" s="215"/>
      <c r="H1" s="41"/>
      <c r="I1" s="41"/>
      <c r="J1" s="41"/>
      <c r="K1" s="41"/>
      <c r="L1" s="41"/>
    </row>
    <row r="2" spans="1:14" s="5" customFormat="1" ht="12.75" customHeight="1" thickBot="1" x14ac:dyDescent="0.2">
      <c r="A2" s="1" t="s">
        <v>149</v>
      </c>
      <c r="B2" s="2"/>
      <c r="C2" s="2"/>
      <c r="D2" s="41"/>
      <c r="E2" s="41"/>
      <c r="F2" s="41"/>
      <c r="G2" s="41"/>
      <c r="H2" s="41"/>
      <c r="I2" s="41"/>
      <c r="J2" s="41"/>
      <c r="K2" s="41"/>
      <c r="L2" s="216" t="s">
        <v>65</v>
      </c>
    </row>
    <row r="3" spans="1:14" s="7" customFormat="1" ht="19.8" thickTop="1" x14ac:dyDescent="0.15">
      <c r="A3" s="593" t="s">
        <v>2</v>
      </c>
      <c r="B3" s="593"/>
      <c r="C3" s="657"/>
      <c r="D3" s="217" t="s">
        <v>150</v>
      </c>
      <c r="E3" s="218" t="s">
        <v>151</v>
      </c>
      <c r="F3" s="219" t="s">
        <v>152</v>
      </c>
      <c r="G3" s="219" t="s">
        <v>153</v>
      </c>
      <c r="H3" s="219" t="s">
        <v>154</v>
      </c>
      <c r="I3" s="219" t="s">
        <v>155</v>
      </c>
      <c r="J3" s="219" t="s">
        <v>156</v>
      </c>
      <c r="K3" s="219" t="s">
        <v>157</v>
      </c>
      <c r="L3" s="220" t="s">
        <v>158</v>
      </c>
    </row>
    <row r="4" spans="1:14" s="7" customFormat="1" ht="3" customHeight="1" x14ac:dyDescent="0.15">
      <c r="A4" s="186"/>
      <c r="B4" s="186"/>
      <c r="C4" s="187"/>
      <c r="D4" s="68"/>
      <c r="E4" s="221"/>
      <c r="F4" s="222"/>
      <c r="G4" s="222"/>
      <c r="H4" s="222"/>
      <c r="I4" s="222"/>
      <c r="J4" s="222"/>
      <c r="K4" s="222"/>
      <c r="L4" s="221"/>
    </row>
    <row r="5" spans="1:14" ht="9.6" x14ac:dyDescent="0.15">
      <c r="A5" s="223"/>
      <c r="B5" s="224"/>
      <c r="C5" s="225" t="s">
        <v>159</v>
      </c>
      <c r="D5" s="226">
        <v>461.1</v>
      </c>
      <c r="E5" s="226">
        <v>33.5</v>
      </c>
      <c r="F5" s="226">
        <v>81.8</v>
      </c>
      <c r="G5" s="226">
        <v>57.4</v>
      </c>
      <c r="H5" s="226">
        <v>46</v>
      </c>
      <c r="I5" s="226">
        <v>92.800000000000011</v>
      </c>
      <c r="J5" s="226">
        <v>90.1</v>
      </c>
      <c r="K5" s="226">
        <v>36.799999999999997</v>
      </c>
      <c r="L5" s="226">
        <v>22.7</v>
      </c>
    </row>
    <row r="6" spans="1:14" ht="9.6" x14ac:dyDescent="0.15">
      <c r="A6" s="227" t="s">
        <v>160</v>
      </c>
      <c r="B6" s="224"/>
      <c r="C6" s="225" t="s">
        <v>161</v>
      </c>
      <c r="D6" s="226">
        <v>220</v>
      </c>
      <c r="E6" s="226">
        <v>21</v>
      </c>
      <c r="F6" s="226">
        <v>41.5</v>
      </c>
      <c r="G6" s="226">
        <v>24.8</v>
      </c>
      <c r="H6" s="226">
        <v>14.5</v>
      </c>
      <c r="I6" s="226">
        <v>40.700000000000003</v>
      </c>
      <c r="J6" s="226">
        <v>42.3</v>
      </c>
      <c r="K6" s="226">
        <v>19.7</v>
      </c>
      <c r="L6" s="226">
        <v>15.5</v>
      </c>
    </row>
    <row r="7" spans="1:14" ht="9.6" x14ac:dyDescent="0.15">
      <c r="A7" s="3"/>
      <c r="B7" s="224"/>
      <c r="C7" s="225" t="s">
        <v>162</v>
      </c>
      <c r="D7" s="226">
        <v>241.1</v>
      </c>
      <c r="E7" s="226">
        <v>12.4</v>
      </c>
      <c r="F7" s="226">
        <v>40.200000000000003</v>
      </c>
      <c r="G7" s="226">
        <v>32.700000000000003</v>
      </c>
      <c r="H7" s="226">
        <v>31.5</v>
      </c>
      <c r="I7" s="226">
        <v>52.099999999999994</v>
      </c>
      <c r="J7" s="226">
        <v>47.9</v>
      </c>
      <c r="K7" s="226">
        <v>17.2</v>
      </c>
      <c r="L7" s="226">
        <v>7.2</v>
      </c>
    </row>
    <row r="8" spans="1:14" ht="3" customHeight="1" x14ac:dyDescent="0.15">
      <c r="A8" s="3"/>
      <c r="B8" s="224"/>
      <c r="C8" s="225"/>
      <c r="D8" s="226"/>
      <c r="E8" s="226"/>
      <c r="F8" s="226"/>
      <c r="G8" s="226"/>
      <c r="H8" s="226"/>
      <c r="I8" s="226"/>
      <c r="J8" s="226"/>
      <c r="K8" s="226"/>
      <c r="L8" s="226"/>
    </row>
    <row r="9" spans="1:14" ht="9.6" x14ac:dyDescent="0.15">
      <c r="A9" s="3"/>
      <c r="B9" s="224"/>
      <c r="C9" s="225" t="s">
        <v>159</v>
      </c>
      <c r="D9" s="228">
        <v>432.2</v>
      </c>
      <c r="E9" s="226">
        <v>51.3</v>
      </c>
      <c r="F9" s="228">
        <v>89.1</v>
      </c>
      <c r="G9" s="228">
        <v>43.8</v>
      </c>
      <c r="H9" s="228">
        <v>46.2</v>
      </c>
      <c r="I9" s="226">
        <v>61.4</v>
      </c>
      <c r="J9" s="226">
        <v>86.1</v>
      </c>
      <c r="K9" s="226">
        <v>38.6</v>
      </c>
      <c r="L9" s="228">
        <v>15.5</v>
      </c>
    </row>
    <row r="10" spans="1:14" ht="9.6" x14ac:dyDescent="0.15">
      <c r="A10" s="229" t="s">
        <v>163</v>
      </c>
      <c r="B10" s="224"/>
      <c r="C10" s="225" t="s">
        <v>161</v>
      </c>
      <c r="D10" s="228">
        <v>213.6</v>
      </c>
      <c r="E10" s="226">
        <v>26.4</v>
      </c>
      <c r="F10" s="228">
        <v>41</v>
      </c>
      <c r="G10" s="228">
        <v>23.8</v>
      </c>
      <c r="H10" s="228">
        <v>31.5</v>
      </c>
      <c r="I10" s="226">
        <v>22.7</v>
      </c>
      <c r="J10" s="226">
        <v>38.5</v>
      </c>
      <c r="K10" s="226">
        <v>20.399999999999999</v>
      </c>
      <c r="L10" s="228">
        <v>9.5</v>
      </c>
    </row>
    <row r="11" spans="1:14" ht="9.6" x14ac:dyDescent="0.15">
      <c r="A11" s="3"/>
      <c r="B11" s="224"/>
      <c r="C11" s="225" t="s">
        <v>162</v>
      </c>
      <c r="D11" s="228">
        <v>218.5</v>
      </c>
      <c r="E11" s="226">
        <v>24.9</v>
      </c>
      <c r="F11" s="228">
        <v>48.2</v>
      </c>
      <c r="G11" s="228">
        <v>20</v>
      </c>
      <c r="H11" s="228">
        <v>14.8</v>
      </c>
      <c r="I11" s="226">
        <v>38.700000000000003</v>
      </c>
      <c r="J11" s="226">
        <v>47.8</v>
      </c>
      <c r="K11" s="226">
        <v>18.3</v>
      </c>
      <c r="L11" s="228">
        <v>6</v>
      </c>
    </row>
    <row r="12" spans="1:14" ht="3" customHeight="1" x14ac:dyDescent="0.15">
      <c r="A12" s="3"/>
      <c r="B12" s="224"/>
      <c r="C12" s="225"/>
      <c r="D12" s="55"/>
      <c r="E12" s="226"/>
      <c r="F12" s="55"/>
      <c r="G12" s="55"/>
      <c r="H12" s="55"/>
      <c r="I12" s="55"/>
      <c r="J12" s="55"/>
      <c r="K12" s="55"/>
      <c r="L12" s="55"/>
    </row>
    <row r="13" spans="1:14" ht="9.6" x14ac:dyDescent="0.15">
      <c r="A13" s="3"/>
      <c r="B13" s="224"/>
      <c r="C13" s="225" t="s">
        <v>159</v>
      </c>
      <c r="D13" s="228">
        <v>326.89999999999998</v>
      </c>
      <c r="E13" s="226">
        <v>23.7</v>
      </c>
      <c r="F13" s="228">
        <v>59.5</v>
      </c>
      <c r="G13" s="228">
        <v>40.700000000000003</v>
      </c>
      <c r="H13" s="228">
        <v>23.5</v>
      </c>
      <c r="I13" s="226">
        <v>67.699999999999989</v>
      </c>
      <c r="J13" s="226">
        <v>67.400000000000006</v>
      </c>
      <c r="K13" s="226">
        <v>33.5</v>
      </c>
      <c r="L13" s="228">
        <v>10.9</v>
      </c>
      <c r="N13" s="60"/>
    </row>
    <row r="14" spans="1:14" ht="9.6" x14ac:dyDescent="0.15">
      <c r="A14" s="229" t="s">
        <v>164</v>
      </c>
      <c r="B14" s="224"/>
      <c r="C14" s="225" t="s">
        <v>161</v>
      </c>
      <c r="D14" s="228">
        <v>151.69999999999999</v>
      </c>
      <c r="E14" s="226">
        <v>9.6999999999999993</v>
      </c>
      <c r="F14" s="228">
        <v>32.5</v>
      </c>
      <c r="G14" s="228">
        <v>15.4</v>
      </c>
      <c r="H14" s="228">
        <v>8.8000000000000007</v>
      </c>
      <c r="I14" s="226">
        <v>30.9</v>
      </c>
      <c r="J14" s="226">
        <v>24.8</v>
      </c>
      <c r="K14" s="226">
        <v>22.299999999999997</v>
      </c>
      <c r="L14" s="228">
        <v>7.3</v>
      </c>
      <c r="N14" s="60"/>
    </row>
    <row r="15" spans="1:14" ht="9.6" x14ac:dyDescent="0.15">
      <c r="A15" s="3"/>
      <c r="B15" s="224"/>
      <c r="C15" s="225" t="s">
        <v>162</v>
      </c>
      <c r="D15" s="228">
        <v>175.3</v>
      </c>
      <c r="E15" s="226">
        <v>13.9</v>
      </c>
      <c r="F15" s="228">
        <v>27</v>
      </c>
      <c r="G15" s="228">
        <v>25.3</v>
      </c>
      <c r="H15" s="228">
        <v>14.7</v>
      </c>
      <c r="I15" s="226">
        <v>36.9</v>
      </c>
      <c r="J15" s="226">
        <v>42.6</v>
      </c>
      <c r="K15" s="226">
        <v>11.2</v>
      </c>
      <c r="L15" s="228">
        <v>3.6</v>
      </c>
      <c r="N15" s="60"/>
    </row>
    <row r="16" spans="1:14" ht="9.75" customHeight="1" x14ac:dyDescent="0.15">
      <c r="A16" s="3"/>
      <c r="B16" s="224"/>
      <c r="C16" s="230"/>
      <c r="D16" s="231"/>
      <c r="E16" s="231"/>
      <c r="F16" s="231"/>
      <c r="G16" s="231"/>
      <c r="H16" s="231"/>
      <c r="I16" s="226"/>
      <c r="J16" s="226"/>
      <c r="K16" s="226"/>
      <c r="L16" s="231"/>
      <c r="N16" s="60"/>
    </row>
    <row r="17" spans="1:14" ht="9.6" x14ac:dyDescent="0.15">
      <c r="A17" s="3"/>
      <c r="B17" s="224"/>
      <c r="C17" s="230" t="s">
        <v>159</v>
      </c>
      <c r="D17" s="231">
        <v>90.7</v>
      </c>
      <c r="E17" s="231">
        <v>14</v>
      </c>
      <c r="F17" s="231">
        <v>36.799999999999997</v>
      </c>
      <c r="G17" s="231">
        <v>12.4</v>
      </c>
      <c r="H17" s="231">
        <v>3.4</v>
      </c>
      <c r="I17" s="306">
        <v>10.4</v>
      </c>
      <c r="J17" s="306">
        <v>6.9</v>
      </c>
      <c r="K17" s="306">
        <v>4.8999999999999995</v>
      </c>
      <c r="L17" s="306">
        <v>2</v>
      </c>
      <c r="N17" s="60"/>
    </row>
    <row r="18" spans="1:14" ht="9.6" x14ac:dyDescent="0.15">
      <c r="A18" s="205" t="s">
        <v>165</v>
      </c>
      <c r="B18" s="224"/>
      <c r="C18" s="230" t="s">
        <v>161</v>
      </c>
      <c r="D18" s="231">
        <v>43.4</v>
      </c>
      <c r="E18" s="231">
        <v>7.8</v>
      </c>
      <c r="F18" s="231">
        <v>19.100000000000001</v>
      </c>
      <c r="G18" s="231">
        <v>7.8</v>
      </c>
      <c r="H18" s="231">
        <v>1.4</v>
      </c>
      <c r="I18" s="306">
        <v>1.7000000000000002</v>
      </c>
      <c r="J18" s="306">
        <v>2.2000000000000002</v>
      </c>
      <c r="K18" s="306">
        <v>2.2000000000000002</v>
      </c>
      <c r="L18" s="306">
        <v>1.2</v>
      </c>
      <c r="N18" s="60"/>
    </row>
    <row r="19" spans="1:14" ht="9.6" x14ac:dyDescent="0.15">
      <c r="A19" s="3"/>
      <c r="B19" s="224"/>
      <c r="C19" s="230" t="s">
        <v>162</v>
      </c>
      <c r="D19" s="231">
        <v>47.3</v>
      </c>
      <c r="E19" s="231">
        <v>6.2</v>
      </c>
      <c r="F19" s="231">
        <v>17.600000000000001</v>
      </c>
      <c r="G19" s="231">
        <v>4.7</v>
      </c>
      <c r="H19" s="231">
        <v>2</v>
      </c>
      <c r="I19" s="306">
        <v>8.6</v>
      </c>
      <c r="J19" s="306">
        <v>4.5999999999999996</v>
      </c>
      <c r="K19" s="306">
        <v>2.7</v>
      </c>
      <c r="L19" s="306">
        <v>0.8</v>
      </c>
      <c r="N19" s="60"/>
    </row>
    <row r="20" spans="1:14" ht="3" customHeight="1" x14ac:dyDescent="0.15">
      <c r="A20" s="3"/>
      <c r="B20" s="224"/>
      <c r="C20" s="230"/>
      <c r="D20" s="231"/>
      <c r="E20" s="231"/>
      <c r="F20" s="231"/>
      <c r="G20" s="231"/>
      <c r="H20" s="231"/>
      <c r="I20" s="306"/>
      <c r="J20" s="306"/>
      <c r="K20" s="306"/>
      <c r="L20" s="231"/>
      <c r="N20" s="60"/>
    </row>
    <row r="21" spans="1:14" ht="9.6" x14ac:dyDescent="0.15">
      <c r="A21" s="3"/>
      <c r="B21" s="224"/>
      <c r="C21" s="230" t="s">
        <v>159</v>
      </c>
      <c r="D21" s="231">
        <f t="shared" ref="D21:L23" si="0">D17-D25</f>
        <v>49</v>
      </c>
      <c r="E21" s="231">
        <f t="shared" si="0"/>
        <v>11.9</v>
      </c>
      <c r="F21" s="231">
        <f t="shared" si="0"/>
        <v>33</v>
      </c>
      <c r="G21" s="231">
        <f t="shared" si="0"/>
        <v>3.8000000000000007</v>
      </c>
      <c r="H21" s="231">
        <f t="shared" si="0"/>
        <v>0.10000000000000009</v>
      </c>
      <c r="I21" s="231">
        <f t="shared" si="0"/>
        <v>0.20000000000000107</v>
      </c>
      <c r="J21" s="231">
        <f t="shared" si="0"/>
        <v>0</v>
      </c>
      <c r="K21" s="231">
        <f t="shared" si="0"/>
        <v>0</v>
      </c>
      <c r="L21" s="231">
        <f t="shared" si="0"/>
        <v>0</v>
      </c>
      <c r="M21" s="249"/>
      <c r="N21" s="60"/>
    </row>
    <row r="22" spans="1:14" ht="9.6" x14ac:dyDescent="0.15">
      <c r="A22" s="205" t="s">
        <v>166</v>
      </c>
      <c r="B22" s="224"/>
      <c r="C22" s="230" t="s">
        <v>161</v>
      </c>
      <c r="D22" s="231">
        <f t="shared" si="0"/>
        <v>26.4</v>
      </c>
      <c r="E22" s="231">
        <f t="shared" si="0"/>
        <v>6.5</v>
      </c>
      <c r="F22" s="231">
        <f t="shared" si="0"/>
        <v>16.5</v>
      </c>
      <c r="G22" s="231">
        <f t="shared" si="0"/>
        <v>3.3999999999999995</v>
      </c>
      <c r="H22" s="231">
        <f t="shared" si="0"/>
        <v>9.9999999999999867E-2</v>
      </c>
      <c r="I22" s="231">
        <f t="shared" si="0"/>
        <v>0</v>
      </c>
      <c r="J22" s="231">
        <f t="shared" si="0"/>
        <v>0</v>
      </c>
      <c r="K22" s="231">
        <f t="shared" si="0"/>
        <v>0</v>
      </c>
      <c r="L22" s="231">
        <f t="shared" si="0"/>
        <v>0</v>
      </c>
      <c r="N22" s="60"/>
    </row>
    <row r="23" spans="1:14" ht="9.6" x14ac:dyDescent="0.15">
      <c r="A23" s="3"/>
      <c r="B23" s="224"/>
      <c r="C23" s="230" t="s">
        <v>162</v>
      </c>
      <c r="D23" s="231">
        <f t="shared" si="0"/>
        <v>22.599999999999998</v>
      </c>
      <c r="E23" s="231">
        <f t="shared" si="0"/>
        <v>5.5</v>
      </c>
      <c r="F23" s="231">
        <f t="shared" si="0"/>
        <v>16.400000000000002</v>
      </c>
      <c r="G23" s="231">
        <f t="shared" si="0"/>
        <v>0.5</v>
      </c>
      <c r="H23" s="231">
        <f t="shared" si="0"/>
        <v>0</v>
      </c>
      <c r="I23" s="231">
        <f t="shared" si="0"/>
        <v>0.19999999999999929</v>
      </c>
      <c r="J23" s="231">
        <f t="shared" si="0"/>
        <v>0</v>
      </c>
      <c r="K23" s="231">
        <f t="shared" si="0"/>
        <v>0</v>
      </c>
      <c r="L23" s="231">
        <f t="shared" si="0"/>
        <v>0</v>
      </c>
      <c r="N23" s="60"/>
    </row>
    <row r="24" spans="1:14" ht="3" customHeight="1" x14ac:dyDescent="0.15">
      <c r="A24" s="3"/>
      <c r="B24" s="224"/>
      <c r="C24" s="230"/>
      <c r="D24" s="231"/>
      <c r="E24" s="231"/>
      <c r="F24" s="231"/>
      <c r="G24" s="231"/>
      <c r="H24" s="231"/>
      <c r="I24" s="306"/>
      <c r="J24" s="306"/>
      <c r="K24" s="306"/>
      <c r="L24" s="231"/>
      <c r="N24" s="60"/>
    </row>
    <row r="25" spans="1:14" ht="9.6" x14ac:dyDescent="0.15">
      <c r="A25" s="3"/>
      <c r="B25" s="224"/>
      <c r="C25" s="230" t="s">
        <v>159</v>
      </c>
      <c r="D25" s="231">
        <v>41.7</v>
      </c>
      <c r="E25" s="231">
        <v>2.1</v>
      </c>
      <c r="F25" s="231">
        <v>3.8</v>
      </c>
      <c r="G25" s="231">
        <v>8.6</v>
      </c>
      <c r="H25" s="231">
        <v>3.3</v>
      </c>
      <c r="I25" s="306">
        <v>10.199999999999999</v>
      </c>
      <c r="J25" s="306">
        <v>6.9</v>
      </c>
      <c r="K25" s="306">
        <v>4.8999999999999995</v>
      </c>
      <c r="L25" s="231">
        <v>2</v>
      </c>
      <c r="N25" s="60"/>
    </row>
    <row r="26" spans="1:14" ht="9.6" x14ac:dyDescent="0.15">
      <c r="A26" s="205" t="s">
        <v>167</v>
      </c>
      <c r="B26" s="224"/>
      <c r="C26" s="230" t="s">
        <v>161</v>
      </c>
      <c r="D26" s="231">
        <v>17</v>
      </c>
      <c r="E26" s="231">
        <v>1.3</v>
      </c>
      <c r="F26" s="231">
        <v>2.6</v>
      </c>
      <c r="G26" s="231">
        <v>4.4000000000000004</v>
      </c>
      <c r="H26" s="231">
        <v>1.3</v>
      </c>
      <c r="I26" s="306">
        <v>1.7000000000000002</v>
      </c>
      <c r="J26" s="306">
        <v>2.2000000000000002</v>
      </c>
      <c r="K26" s="306">
        <v>2.2000000000000002</v>
      </c>
      <c r="L26" s="306">
        <v>1.2</v>
      </c>
      <c r="N26" s="60"/>
    </row>
    <row r="27" spans="1:14" ht="9.6" x14ac:dyDescent="0.15">
      <c r="A27" s="3"/>
      <c r="B27" s="224"/>
      <c r="C27" s="230" t="s">
        <v>162</v>
      </c>
      <c r="D27" s="231">
        <v>24.7</v>
      </c>
      <c r="E27" s="231">
        <v>0.7</v>
      </c>
      <c r="F27" s="231">
        <v>1.2</v>
      </c>
      <c r="G27" s="231">
        <v>4.2</v>
      </c>
      <c r="H27" s="231">
        <v>2</v>
      </c>
      <c r="I27" s="306">
        <v>8.4</v>
      </c>
      <c r="J27" s="306">
        <v>4.5999999999999996</v>
      </c>
      <c r="K27" s="306">
        <v>2.7</v>
      </c>
      <c r="L27" s="306">
        <v>0.8</v>
      </c>
      <c r="N27" s="60"/>
    </row>
    <row r="28" spans="1:14" ht="3" customHeight="1" x14ac:dyDescent="0.15">
      <c r="A28" s="3"/>
      <c r="B28" s="224"/>
      <c r="C28" s="230"/>
      <c r="D28" s="231"/>
      <c r="E28" s="231"/>
      <c r="F28" s="231"/>
      <c r="G28" s="231"/>
      <c r="H28" s="231"/>
      <c r="I28" s="306"/>
      <c r="J28" s="306"/>
      <c r="K28" s="306"/>
      <c r="L28" s="231"/>
      <c r="N28" s="60"/>
    </row>
    <row r="29" spans="1:14" ht="9.6" x14ac:dyDescent="0.15">
      <c r="A29" s="205" t="s">
        <v>168</v>
      </c>
      <c r="B29" s="224"/>
      <c r="C29" s="230" t="s">
        <v>159</v>
      </c>
      <c r="D29" s="231">
        <v>236.2</v>
      </c>
      <c r="E29" s="231">
        <v>9.6999999999999993</v>
      </c>
      <c r="F29" s="231">
        <v>22.8</v>
      </c>
      <c r="G29" s="231">
        <v>28.3</v>
      </c>
      <c r="H29" s="231">
        <v>20.100000000000001</v>
      </c>
      <c r="I29" s="306">
        <v>57.4</v>
      </c>
      <c r="J29" s="306">
        <v>60.5</v>
      </c>
      <c r="K29" s="306">
        <v>28.6</v>
      </c>
      <c r="L29" s="306">
        <v>8.9</v>
      </c>
      <c r="N29" s="60"/>
    </row>
    <row r="30" spans="1:14" ht="9.6" x14ac:dyDescent="0.15">
      <c r="A30" s="658" t="s">
        <v>169</v>
      </c>
      <c r="B30" s="224"/>
      <c r="C30" s="230" t="s">
        <v>161</v>
      </c>
      <c r="D30" s="231">
        <v>108.3</v>
      </c>
      <c r="E30" s="231">
        <v>1.9</v>
      </c>
      <c r="F30" s="231">
        <v>13.4</v>
      </c>
      <c r="G30" s="231">
        <v>7.6</v>
      </c>
      <c r="H30" s="231">
        <v>7.4</v>
      </c>
      <c r="I30" s="306">
        <v>29.1</v>
      </c>
      <c r="J30" s="306">
        <v>22.6</v>
      </c>
      <c r="K30" s="306">
        <v>20.100000000000001</v>
      </c>
      <c r="L30" s="306">
        <v>6.1</v>
      </c>
      <c r="N30" s="60"/>
    </row>
    <row r="31" spans="1:14" ht="9.6" x14ac:dyDescent="0.15">
      <c r="A31" s="659"/>
      <c r="B31" s="224"/>
      <c r="C31" s="230" t="s">
        <v>162</v>
      </c>
      <c r="D31" s="231">
        <v>127.9</v>
      </c>
      <c r="E31" s="231">
        <v>7.8</v>
      </c>
      <c r="F31" s="231">
        <v>9.4</v>
      </c>
      <c r="G31" s="231">
        <v>20.6</v>
      </c>
      <c r="H31" s="231">
        <v>12.6</v>
      </c>
      <c r="I31" s="306">
        <v>28.200000000000003</v>
      </c>
      <c r="J31" s="306">
        <v>37.9</v>
      </c>
      <c r="K31" s="306">
        <v>8.5</v>
      </c>
      <c r="L31" s="306">
        <v>2.8</v>
      </c>
      <c r="N31" s="60"/>
    </row>
    <row r="32" spans="1:14" ht="9.75" customHeight="1" thickBot="1" x14ac:dyDescent="0.2">
      <c r="A32" s="232"/>
      <c r="B32" s="175"/>
      <c r="C32" s="176"/>
      <c r="D32" s="129"/>
      <c r="E32" s="233"/>
      <c r="F32" s="129"/>
      <c r="G32" s="129"/>
      <c r="H32" s="129"/>
      <c r="I32" s="129"/>
      <c r="J32" s="129"/>
      <c r="K32" s="129"/>
      <c r="L32" s="129"/>
    </row>
    <row r="33" spans="1:14" ht="9.75" customHeight="1" thickTop="1" x14ac:dyDescent="0.15"/>
    <row r="34" spans="1:14" x14ac:dyDescent="0.15">
      <c r="D34" s="234"/>
      <c r="E34" s="234"/>
      <c r="F34" s="234"/>
      <c r="G34" s="234"/>
      <c r="H34" s="234"/>
      <c r="I34" s="234"/>
      <c r="J34" s="234"/>
      <c r="K34" s="234"/>
      <c r="L34" s="234"/>
    </row>
    <row r="35" spans="1:14" ht="10.199999999999999" thickBot="1" x14ac:dyDescent="0.2">
      <c r="A35" s="1" t="s">
        <v>170</v>
      </c>
      <c r="B35" s="2"/>
      <c r="C35" s="2"/>
      <c r="D35" s="235"/>
      <c r="E35" s="236"/>
      <c r="F35" s="235"/>
      <c r="G35" s="235"/>
      <c r="H35" s="235"/>
      <c r="I35" s="235"/>
      <c r="J35" s="235"/>
      <c r="K35" s="235"/>
      <c r="L35" s="235"/>
    </row>
    <row r="36" spans="1:14" s="5" customFormat="1" ht="19.8" thickTop="1" x14ac:dyDescent="0.15">
      <c r="A36" s="593" t="s">
        <v>2</v>
      </c>
      <c r="B36" s="593"/>
      <c r="C36" s="657"/>
      <c r="D36" s="217" t="s">
        <v>150</v>
      </c>
      <c r="E36" s="218" t="s">
        <v>151</v>
      </c>
      <c r="F36" s="219" t="s">
        <v>152</v>
      </c>
      <c r="G36" s="219" t="s">
        <v>153</v>
      </c>
      <c r="H36" s="219" t="s">
        <v>154</v>
      </c>
      <c r="I36" s="219" t="s">
        <v>155</v>
      </c>
      <c r="J36" s="219" t="s">
        <v>156</v>
      </c>
      <c r="K36" s="219" t="s">
        <v>157</v>
      </c>
      <c r="L36" s="220" t="s">
        <v>158</v>
      </c>
    </row>
    <row r="37" spans="1:14" ht="9.6" x14ac:dyDescent="0.15">
      <c r="A37" s="237"/>
      <c r="B37" s="237"/>
      <c r="C37" s="71"/>
      <c r="D37" s="238"/>
      <c r="E37" s="239"/>
      <c r="F37" s="240"/>
      <c r="G37" s="240"/>
      <c r="H37" s="240"/>
      <c r="I37" s="240"/>
      <c r="J37" s="240"/>
      <c r="K37" s="240"/>
      <c r="L37" s="239"/>
    </row>
    <row r="38" spans="1:14" ht="9.6" x14ac:dyDescent="0.15">
      <c r="A38" s="3"/>
      <c r="B38" s="241"/>
      <c r="C38" s="225" t="s">
        <v>159</v>
      </c>
      <c r="D38" s="242">
        <v>435.1</v>
      </c>
      <c r="E38" s="242">
        <v>12.6</v>
      </c>
      <c r="F38" s="242">
        <v>83</v>
      </c>
      <c r="G38" s="242">
        <v>45.5</v>
      </c>
      <c r="H38" s="242">
        <v>40.299999999999997</v>
      </c>
      <c r="I38" s="242">
        <v>71.8</v>
      </c>
      <c r="J38" s="242">
        <v>70.5</v>
      </c>
      <c r="K38" s="242">
        <v>62.2</v>
      </c>
      <c r="L38" s="226">
        <v>49.2</v>
      </c>
    </row>
    <row r="39" spans="1:14" ht="9.6" x14ac:dyDescent="0.15">
      <c r="A39" s="227" t="s">
        <v>160</v>
      </c>
      <c r="B39" s="241"/>
      <c r="C39" s="225" t="s">
        <v>161</v>
      </c>
      <c r="D39" s="242">
        <v>238.7</v>
      </c>
      <c r="E39" s="242">
        <v>4.8</v>
      </c>
      <c r="F39" s="242">
        <v>41.9</v>
      </c>
      <c r="G39" s="242">
        <v>24.8</v>
      </c>
      <c r="H39" s="242">
        <v>28.2</v>
      </c>
      <c r="I39" s="242">
        <v>32.5</v>
      </c>
      <c r="J39" s="242">
        <v>37.299999999999997</v>
      </c>
      <c r="K39" s="242">
        <v>39.299999999999997</v>
      </c>
      <c r="L39" s="226">
        <v>29.9</v>
      </c>
    </row>
    <row r="40" spans="1:14" ht="9.6" x14ac:dyDescent="0.15">
      <c r="A40" s="3"/>
      <c r="B40" s="241"/>
      <c r="C40" s="225" t="s">
        <v>162</v>
      </c>
      <c r="D40" s="242">
        <v>196.4</v>
      </c>
      <c r="E40" s="242">
        <v>7.8</v>
      </c>
      <c r="F40" s="242">
        <v>41.2</v>
      </c>
      <c r="G40" s="242">
        <v>20.7</v>
      </c>
      <c r="H40" s="242">
        <v>12.1</v>
      </c>
      <c r="I40" s="242">
        <v>39.200000000000003</v>
      </c>
      <c r="J40" s="242">
        <v>33.200000000000003</v>
      </c>
      <c r="K40" s="242">
        <v>22.799999999999997</v>
      </c>
      <c r="L40" s="226">
        <v>19.3</v>
      </c>
    </row>
    <row r="41" spans="1:14" ht="9.6" x14ac:dyDescent="0.15">
      <c r="A41" s="3"/>
      <c r="B41" s="241"/>
      <c r="C41" s="225"/>
      <c r="D41" s="235"/>
      <c r="E41" s="236"/>
      <c r="F41" s="235"/>
      <c r="G41" s="235"/>
      <c r="H41" s="235"/>
      <c r="I41" s="235"/>
      <c r="J41" s="235"/>
      <c r="K41" s="235"/>
      <c r="L41" s="235"/>
    </row>
    <row r="42" spans="1:14" ht="9.6" x14ac:dyDescent="0.15">
      <c r="A42" s="3"/>
      <c r="B42" s="241"/>
      <c r="C42" s="225" t="s">
        <v>159</v>
      </c>
      <c r="D42" s="242">
        <v>394.1</v>
      </c>
      <c r="E42" s="242">
        <v>25.2</v>
      </c>
      <c r="F42" s="242">
        <v>75.2</v>
      </c>
      <c r="G42" s="242">
        <v>48.4</v>
      </c>
      <c r="H42" s="242">
        <v>31.2</v>
      </c>
      <c r="I42" s="242">
        <v>55</v>
      </c>
      <c r="J42" s="242">
        <v>68.2</v>
      </c>
      <c r="K42" s="242">
        <v>48.5</v>
      </c>
      <c r="L42" s="226">
        <v>42.5</v>
      </c>
    </row>
    <row r="43" spans="1:14" ht="9.6" x14ac:dyDescent="0.15">
      <c r="A43" s="229" t="s">
        <v>171</v>
      </c>
      <c r="B43" s="241"/>
      <c r="C43" s="225" t="s">
        <v>161</v>
      </c>
      <c r="D43" s="242">
        <v>178.5</v>
      </c>
      <c r="E43" s="242">
        <v>7.7</v>
      </c>
      <c r="F43" s="242">
        <v>39.799999999999997</v>
      </c>
      <c r="G43" s="242">
        <v>23.6</v>
      </c>
      <c r="H43" s="242">
        <v>14.2</v>
      </c>
      <c r="I43" s="242">
        <v>18.899999999999999</v>
      </c>
      <c r="J43" s="242">
        <v>26.6</v>
      </c>
      <c r="K43" s="242">
        <v>23.4</v>
      </c>
      <c r="L43" s="226">
        <v>24.4</v>
      </c>
    </row>
    <row r="44" spans="1:14" ht="9.6" x14ac:dyDescent="0.15">
      <c r="A44" s="3"/>
      <c r="B44" s="241"/>
      <c r="C44" s="225" t="s">
        <v>162</v>
      </c>
      <c r="D44" s="242">
        <v>215.5</v>
      </c>
      <c r="E44" s="242">
        <v>17.5</v>
      </c>
      <c r="F44" s="242">
        <v>35.4</v>
      </c>
      <c r="G44" s="242">
        <v>24.8</v>
      </c>
      <c r="H44" s="242">
        <v>17</v>
      </c>
      <c r="I44" s="242">
        <v>36.1</v>
      </c>
      <c r="J44" s="242">
        <v>41.5</v>
      </c>
      <c r="K44" s="242">
        <v>25.1</v>
      </c>
      <c r="L44" s="226">
        <v>18.100000000000001</v>
      </c>
    </row>
    <row r="45" spans="1:14" ht="9.6" x14ac:dyDescent="0.15">
      <c r="A45" s="3"/>
      <c r="B45" s="241"/>
      <c r="C45" s="225"/>
      <c r="D45" s="235"/>
      <c r="E45" s="236"/>
      <c r="F45" s="235"/>
      <c r="G45" s="235"/>
      <c r="H45" s="235"/>
      <c r="I45" s="235"/>
      <c r="J45" s="235"/>
      <c r="K45" s="235"/>
      <c r="L45" s="235"/>
    </row>
    <row r="46" spans="1:14" ht="9.6" x14ac:dyDescent="0.15">
      <c r="A46" s="3"/>
      <c r="B46" s="241"/>
      <c r="C46" s="225" t="s">
        <v>159</v>
      </c>
      <c r="D46" s="242">
        <v>312.60000000000002</v>
      </c>
      <c r="E46" s="242">
        <v>16.5</v>
      </c>
      <c r="F46" s="242">
        <v>43.1</v>
      </c>
      <c r="G46" s="242">
        <v>36.799999999999997</v>
      </c>
      <c r="H46" s="242">
        <v>24.1</v>
      </c>
      <c r="I46" s="242">
        <v>49.2</v>
      </c>
      <c r="J46" s="242">
        <v>51.5</v>
      </c>
      <c r="K46" s="242">
        <v>50</v>
      </c>
      <c r="L46" s="226">
        <v>41.4</v>
      </c>
      <c r="N46" s="60"/>
    </row>
    <row r="47" spans="1:14" ht="9.6" x14ac:dyDescent="0.15">
      <c r="A47" s="229" t="s">
        <v>172</v>
      </c>
      <c r="B47" s="241"/>
      <c r="C47" s="225" t="s">
        <v>161</v>
      </c>
      <c r="D47" s="242">
        <v>169.4</v>
      </c>
      <c r="E47" s="242">
        <v>10.1</v>
      </c>
      <c r="F47" s="242">
        <v>24.1</v>
      </c>
      <c r="G47" s="242">
        <v>22.2</v>
      </c>
      <c r="H47" s="242">
        <v>9.5</v>
      </c>
      <c r="I47" s="242">
        <v>17.8</v>
      </c>
      <c r="J47" s="242">
        <v>25.1</v>
      </c>
      <c r="K47" s="242">
        <v>30.799999999999997</v>
      </c>
      <c r="L47" s="226">
        <v>29.8</v>
      </c>
      <c r="N47" s="60"/>
    </row>
    <row r="48" spans="1:14" ht="9.6" x14ac:dyDescent="0.15">
      <c r="A48" s="3"/>
      <c r="B48" s="241"/>
      <c r="C48" s="225" t="s">
        <v>162</v>
      </c>
      <c r="D48" s="242">
        <v>143.30000000000001</v>
      </c>
      <c r="E48" s="242">
        <v>6.4</v>
      </c>
      <c r="F48" s="242">
        <v>19</v>
      </c>
      <c r="G48" s="242">
        <v>14.7</v>
      </c>
      <c r="H48" s="242">
        <v>14.5</v>
      </c>
      <c r="I48" s="242">
        <v>31.4</v>
      </c>
      <c r="J48" s="242">
        <v>26.4</v>
      </c>
      <c r="K48" s="242">
        <v>19.299999999999997</v>
      </c>
      <c r="L48" s="226">
        <v>11.7</v>
      </c>
      <c r="N48" s="60"/>
    </row>
    <row r="49" spans="1:19" ht="9.6" x14ac:dyDescent="0.15">
      <c r="A49" s="3"/>
      <c r="B49" s="241"/>
      <c r="C49" s="230"/>
      <c r="D49" s="307"/>
      <c r="E49" s="307"/>
      <c r="F49" s="307"/>
      <c r="G49" s="307"/>
      <c r="H49" s="307"/>
      <c r="I49" s="307"/>
      <c r="J49" s="307"/>
      <c r="K49" s="307"/>
      <c r="L49" s="306"/>
      <c r="N49" s="60"/>
    </row>
    <row r="50" spans="1:19" ht="9.6" x14ac:dyDescent="0.15">
      <c r="A50" s="3"/>
      <c r="B50" s="241"/>
      <c r="C50" s="230" t="s">
        <v>159</v>
      </c>
      <c r="D50" s="307">
        <v>178.7</v>
      </c>
      <c r="E50" s="307">
        <v>0.6</v>
      </c>
      <c r="F50" s="307">
        <v>13.7</v>
      </c>
      <c r="G50" s="307">
        <v>28.1</v>
      </c>
      <c r="H50" s="307">
        <v>17.899999999999999</v>
      </c>
      <c r="I50" s="307">
        <v>36</v>
      </c>
      <c r="J50" s="307">
        <v>30.6</v>
      </c>
      <c r="K50" s="307">
        <v>33.200000000000003</v>
      </c>
      <c r="L50" s="306">
        <v>18.600000000000001</v>
      </c>
      <c r="N50" s="60"/>
    </row>
    <row r="51" spans="1:19" ht="9.6" x14ac:dyDescent="0.15">
      <c r="A51" s="205" t="s">
        <v>167</v>
      </c>
      <c r="B51" s="241"/>
      <c r="C51" s="230" t="s">
        <v>161</v>
      </c>
      <c r="D51" s="307">
        <v>113</v>
      </c>
      <c r="E51" s="307">
        <v>0.3</v>
      </c>
      <c r="F51" s="307">
        <v>6.2</v>
      </c>
      <c r="G51" s="307">
        <v>19.899999999999999</v>
      </c>
      <c r="H51" s="307">
        <v>7.3</v>
      </c>
      <c r="I51" s="307">
        <v>14.8</v>
      </c>
      <c r="J51" s="307">
        <v>22.1</v>
      </c>
      <c r="K51" s="307">
        <v>25.9</v>
      </c>
      <c r="L51" s="306">
        <v>16.399999999999999</v>
      </c>
      <c r="N51" s="60"/>
    </row>
    <row r="52" spans="1:19" ht="9.6" x14ac:dyDescent="0.15">
      <c r="A52" s="3"/>
      <c r="B52" s="241"/>
      <c r="C52" s="230" t="s">
        <v>162</v>
      </c>
      <c r="D52" s="307">
        <v>65.7</v>
      </c>
      <c r="E52" s="307">
        <v>0.3</v>
      </c>
      <c r="F52" s="307">
        <v>7.4</v>
      </c>
      <c r="G52" s="307">
        <v>8.1999999999999993</v>
      </c>
      <c r="H52" s="307">
        <v>10.6</v>
      </c>
      <c r="I52" s="307">
        <v>21.299999999999997</v>
      </c>
      <c r="J52" s="307">
        <v>8.5</v>
      </c>
      <c r="K52" s="307">
        <v>7.4</v>
      </c>
      <c r="L52" s="306">
        <v>2.2000000000000002</v>
      </c>
      <c r="N52" s="60"/>
    </row>
    <row r="53" spans="1:19" ht="9.6" x14ac:dyDescent="0.15">
      <c r="A53" s="3"/>
      <c r="B53" s="241"/>
      <c r="C53" s="230"/>
      <c r="D53" s="307"/>
      <c r="E53" s="307"/>
      <c r="F53" s="307"/>
      <c r="G53" s="307"/>
      <c r="H53" s="307"/>
      <c r="I53" s="307"/>
      <c r="J53" s="307"/>
      <c r="K53" s="307"/>
      <c r="L53" s="306"/>
      <c r="N53" s="60"/>
    </row>
    <row r="54" spans="1:19" ht="9.6" x14ac:dyDescent="0.15">
      <c r="A54" s="3"/>
      <c r="B54" s="241"/>
      <c r="C54" s="230" t="s">
        <v>159</v>
      </c>
      <c r="D54" s="307">
        <v>133.9</v>
      </c>
      <c r="E54" s="307">
        <v>15.9</v>
      </c>
      <c r="F54" s="307">
        <v>29.4</v>
      </c>
      <c r="G54" s="307">
        <v>8.6999999999999993</v>
      </c>
      <c r="H54" s="307">
        <v>6.2</v>
      </c>
      <c r="I54" s="307">
        <v>13.2</v>
      </c>
      <c r="J54" s="307">
        <v>20.9</v>
      </c>
      <c r="K54" s="307">
        <v>16.899999999999999</v>
      </c>
      <c r="L54" s="306">
        <v>22.8</v>
      </c>
      <c r="N54" s="60"/>
    </row>
    <row r="55" spans="1:19" ht="9.6" x14ac:dyDescent="0.15">
      <c r="A55" s="205" t="s">
        <v>173</v>
      </c>
      <c r="B55" s="241"/>
      <c r="C55" s="230" t="s">
        <v>161</v>
      </c>
      <c r="D55" s="307">
        <v>56.3</v>
      </c>
      <c r="E55" s="307">
        <v>9.8000000000000007</v>
      </c>
      <c r="F55" s="307">
        <v>17.899999999999999</v>
      </c>
      <c r="G55" s="307">
        <v>2.2000000000000002</v>
      </c>
      <c r="H55" s="307">
        <v>2.2000000000000002</v>
      </c>
      <c r="I55" s="307">
        <v>3</v>
      </c>
      <c r="J55" s="307">
        <v>3</v>
      </c>
      <c r="K55" s="307">
        <v>4.9000000000000004</v>
      </c>
      <c r="L55" s="306">
        <v>13.3</v>
      </c>
      <c r="N55" s="60"/>
    </row>
    <row r="56" spans="1:19" ht="9.6" x14ac:dyDescent="0.15">
      <c r="A56" s="3"/>
      <c r="B56" s="241"/>
      <c r="C56" s="230" t="s">
        <v>162</v>
      </c>
      <c r="D56" s="306">
        <v>77.599999999999994</v>
      </c>
      <c r="E56" s="306">
        <v>6.1</v>
      </c>
      <c r="F56" s="306">
        <v>11.5</v>
      </c>
      <c r="G56" s="306">
        <v>6.5</v>
      </c>
      <c r="H56" s="306">
        <v>4</v>
      </c>
      <c r="I56" s="307">
        <v>10.199999999999999</v>
      </c>
      <c r="J56" s="307">
        <v>17.8</v>
      </c>
      <c r="K56" s="307">
        <v>11.9</v>
      </c>
      <c r="L56" s="306">
        <v>9.5</v>
      </c>
      <c r="N56" s="60"/>
    </row>
    <row r="57" spans="1:19" ht="10.199999999999999" thickBot="1" x14ac:dyDescent="0.2">
      <c r="A57" s="133"/>
      <c r="B57" s="29"/>
      <c r="C57" s="153"/>
      <c r="D57" s="243"/>
      <c r="E57" s="244"/>
      <c r="F57" s="243"/>
      <c r="G57" s="243"/>
      <c r="H57" s="243"/>
      <c r="I57" s="243"/>
      <c r="J57" s="243"/>
      <c r="K57" s="243"/>
      <c r="L57" s="243"/>
    </row>
    <row r="58" spans="1:19" s="5" customFormat="1" ht="10.199999999999999" thickTop="1" x14ac:dyDescent="0.15">
      <c r="A58" s="177" t="s">
        <v>174</v>
      </c>
      <c r="B58" s="2"/>
      <c r="C58" s="2"/>
      <c r="D58" s="236"/>
      <c r="E58" s="236"/>
      <c r="F58" s="236"/>
      <c r="G58" s="236"/>
      <c r="H58" s="236"/>
      <c r="I58" s="236"/>
      <c r="J58" s="236"/>
      <c r="K58" s="236"/>
      <c r="L58" s="236"/>
    </row>
    <row r="59" spans="1:19" s="5" customFormat="1" ht="9.6" x14ac:dyDescent="0.15">
      <c r="A59" s="177" t="s">
        <v>175</v>
      </c>
      <c r="B59" s="2"/>
      <c r="C59" s="2"/>
      <c r="D59" s="2"/>
      <c r="E59" s="2"/>
      <c r="F59" s="2"/>
      <c r="G59" s="2"/>
      <c r="H59" s="2"/>
      <c r="I59" s="2"/>
      <c r="J59" s="2"/>
      <c r="K59" s="236"/>
      <c r="L59" s="245"/>
    </row>
    <row r="62" spans="1:19" ht="12" x14ac:dyDescent="0.15">
      <c r="A62" s="276"/>
      <c r="B62" s="248"/>
      <c r="C62" s="248"/>
      <c r="D62" s="266"/>
      <c r="E62" s="277"/>
      <c r="F62" s="266"/>
      <c r="G62" s="266"/>
      <c r="H62" s="266"/>
      <c r="I62" s="266"/>
      <c r="J62" s="266"/>
      <c r="K62" s="266"/>
      <c r="L62" s="266"/>
      <c r="M62" s="249"/>
      <c r="N62" s="249"/>
      <c r="O62" s="249"/>
      <c r="P62" s="249"/>
      <c r="Q62" s="249"/>
      <c r="R62" s="249"/>
      <c r="S62" s="249"/>
    </row>
    <row r="63" spans="1:19" ht="12" x14ac:dyDescent="0.15">
      <c r="A63" s="276"/>
      <c r="B63" s="248"/>
      <c r="C63" s="248"/>
      <c r="D63" s="266"/>
      <c r="E63" s="277"/>
      <c r="F63" s="266"/>
      <c r="G63" s="266"/>
      <c r="H63" s="266"/>
      <c r="I63" s="266"/>
      <c r="J63" s="266"/>
      <c r="K63" s="266"/>
      <c r="L63" s="266"/>
      <c r="M63" s="249"/>
      <c r="N63" s="249"/>
      <c r="O63" s="249"/>
      <c r="P63" s="249"/>
      <c r="Q63" s="249"/>
      <c r="R63" s="249"/>
      <c r="S63" s="249"/>
    </row>
    <row r="64" spans="1:19" ht="12" x14ac:dyDescent="0.15">
      <c r="A64" s="276"/>
      <c r="B64" s="248"/>
      <c r="C64" s="248"/>
      <c r="D64" s="266"/>
      <c r="E64" s="277"/>
      <c r="F64" s="266"/>
      <c r="G64" s="266"/>
      <c r="H64" s="266"/>
      <c r="I64" s="266"/>
      <c r="J64" s="266"/>
      <c r="K64" s="266"/>
      <c r="L64" s="266"/>
      <c r="M64" s="249"/>
      <c r="N64" s="249"/>
      <c r="O64" s="249"/>
      <c r="P64" s="249"/>
      <c r="Q64" s="249"/>
      <c r="R64" s="249"/>
      <c r="S64" s="249"/>
    </row>
    <row r="65" spans="1:12" ht="12" x14ac:dyDescent="0.15">
      <c r="A65" s="274"/>
      <c r="B65" s="246"/>
      <c r="C65" s="246"/>
      <c r="D65" s="253"/>
      <c r="E65" s="275"/>
      <c r="F65" s="253"/>
      <c r="G65" s="253"/>
      <c r="H65" s="253"/>
      <c r="I65" s="253"/>
      <c r="J65" s="253"/>
      <c r="K65" s="253"/>
      <c r="L65" s="253"/>
    </row>
    <row r="66" spans="1:12" ht="12" x14ac:dyDescent="0.15">
      <c r="A66" s="274"/>
      <c r="B66" s="246"/>
      <c r="C66" s="246"/>
      <c r="D66" s="253"/>
      <c r="E66" s="275"/>
      <c r="F66" s="253"/>
      <c r="G66" s="253"/>
      <c r="H66" s="253"/>
      <c r="I66" s="253"/>
      <c r="J66" s="253"/>
      <c r="K66" s="253"/>
      <c r="L66" s="253"/>
    </row>
    <row r="67" spans="1:12" ht="12" x14ac:dyDescent="0.15">
      <c r="A67" s="274"/>
      <c r="B67" s="246"/>
      <c r="C67" s="246"/>
      <c r="D67" s="253"/>
      <c r="E67" s="275"/>
      <c r="F67" s="253"/>
      <c r="G67" s="253"/>
      <c r="H67" s="253"/>
      <c r="I67" s="253"/>
      <c r="J67" s="253"/>
      <c r="K67" s="253"/>
      <c r="L67" s="253"/>
    </row>
    <row r="68" spans="1:12" ht="12" x14ac:dyDescent="0.15">
      <c r="A68" s="274"/>
      <c r="B68" s="246"/>
      <c r="C68" s="246"/>
      <c r="D68" s="253"/>
      <c r="E68" s="275"/>
      <c r="F68" s="253"/>
      <c r="G68" s="253"/>
      <c r="H68" s="253"/>
      <c r="I68" s="253"/>
      <c r="J68" s="253"/>
      <c r="K68" s="253"/>
      <c r="L68" s="253"/>
    </row>
    <row r="69" spans="1:12" ht="12" x14ac:dyDescent="0.15">
      <c r="A69" s="274"/>
      <c r="B69" s="246"/>
      <c r="C69" s="246"/>
      <c r="D69" s="253"/>
      <c r="E69" s="275"/>
      <c r="F69" s="253"/>
      <c r="G69" s="253"/>
      <c r="H69" s="253"/>
      <c r="I69" s="253"/>
      <c r="J69" s="253"/>
      <c r="K69" s="253"/>
      <c r="L69" s="253"/>
    </row>
    <row r="70" spans="1:12" ht="12" x14ac:dyDescent="0.15">
      <c r="A70" s="274"/>
      <c r="B70" s="246"/>
      <c r="C70" s="246"/>
      <c r="D70" s="253"/>
      <c r="E70" s="275"/>
      <c r="F70" s="253"/>
      <c r="G70" s="253"/>
      <c r="H70" s="253"/>
      <c r="I70" s="253"/>
      <c r="J70" s="253"/>
      <c r="K70" s="253"/>
      <c r="L70" s="253"/>
    </row>
  </sheetData>
  <mergeCells count="3">
    <mergeCell ref="A3:C3"/>
    <mergeCell ref="A30:A31"/>
    <mergeCell ref="A36:C36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120" orientation="portrait" r:id="rId1"/>
  <headerFooter>
    <oddHeader>&amp;L入職者数と離職者数&amp;R&amp;F（&amp;A）</oddHead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S17"/>
  <sheetViews>
    <sheetView zoomScaleNormal="100" zoomScaleSheetLayoutView="100" workbookViewId="0"/>
  </sheetViews>
  <sheetFormatPr defaultColWidth="9.140625" defaultRowHeight="9" x14ac:dyDescent="0.15"/>
  <cols>
    <col min="1" max="1" width="12" style="5" customWidth="1"/>
    <col min="2" max="2" width="1.7109375" style="20" customWidth="1"/>
    <col min="3" max="3" width="8.140625" style="107" customWidth="1"/>
    <col min="4" max="4" width="10.28515625" style="20" bestFit="1" customWidth="1"/>
    <col min="5" max="5" width="8.140625" style="109" customWidth="1"/>
    <col min="6" max="7" width="10.28515625" style="109" bestFit="1" customWidth="1"/>
    <col min="8" max="8" width="8.140625" style="109" customWidth="1"/>
    <col min="9" max="9" width="10.28515625" style="109" customWidth="1"/>
    <col min="10" max="10" width="8.140625" style="109" customWidth="1"/>
    <col min="11" max="11" width="10.28515625" style="109" customWidth="1"/>
    <col min="12" max="12" width="8.140625" style="109" customWidth="1"/>
    <col min="13" max="13" width="10.28515625" style="109" customWidth="1"/>
    <col min="14" max="14" width="8.140625" style="109" customWidth="1"/>
    <col min="15" max="15" width="10.28515625" style="109" customWidth="1"/>
    <col min="16" max="16" width="8.140625" style="20" customWidth="1"/>
    <col min="17" max="17" width="10.28515625" style="20" customWidth="1"/>
    <col min="18" max="18" width="8.140625" style="20" customWidth="1"/>
    <col min="19" max="19" width="10.140625" style="20" customWidth="1"/>
    <col min="20" max="21" width="9.140625" style="20"/>
    <col min="22" max="22" width="13.140625" style="20" customWidth="1"/>
    <col min="23" max="16384" width="9.140625" style="20"/>
  </cols>
  <sheetData>
    <row r="1" spans="1:19" s="5" customFormat="1" ht="11.25" customHeight="1" thickBot="1" x14ac:dyDescent="0.2">
      <c r="A1" s="2"/>
      <c r="B1" s="2"/>
      <c r="C1" s="428"/>
      <c r="D1" s="2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2"/>
      <c r="Q1" s="2"/>
      <c r="R1" s="2"/>
      <c r="S1" s="179" t="s">
        <v>619</v>
      </c>
    </row>
    <row r="2" spans="1:19" s="7" customFormat="1" ht="12.75" customHeight="1" thickTop="1" x14ac:dyDescent="0.15">
      <c r="A2" s="624" t="s">
        <v>620</v>
      </c>
      <c r="B2" s="660"/>
      <c r="C2" s="626" t="s">
        <v>359</v>
      </c>
      <c r="D2" s="626"/>
      <c r="E2" s="452"/>
      <c r="F2" s="453"/>
      <c r="G2" s="424" t="s">
        <v>621</v>
      </c>
      <c r="H2" s="424" t="s">
        <v>622</v>
      </c>
      <c r="I2" s="424" t="s">
        <v>623</v>
      </c>
      <c r="J2" s="424" t="s">
        <v>624</v>
      </c>
      <c r="K2" s="424" t="s">
        <v>625</v>
      </c>
      <c r="L2" s="424" t="s">
        <v>626</v>
      </c>
      <c r="M2" s="424" t="s">
        <v>627</v>
      </c>
      <c r="N2" s="424" t="s">
        <v>621</v>
      </c>
      <c r="O2" s="424" t="s">
        <v>622</v>
      </c>
      <c r="P2" s="453"/>
      <c r="Q2" s="454"/>
      <c r="R2" s="662" t="s">
        <v>628</v>
      </c>
      <c r="S2" s="624"/>
    </row>
    <row r="3" spans="1:19" s="7" customFormat="1" ht="13.5" customHeight="1" x14ac:dyDescent="0.15">
      <c r="A3" s="630"/>
      <c r="B3" s="644"/>
      <c r="C3" s="661"/>
      <c r="D3" s="661"/>
      <c r="E3" s="560" t="s">
        <v>159</v>
      </c>
      <c r="F3" s="560"/>
      <c r="G3" s="560"/>
      <c r="H3" s="661" t="s">
        <v>629</v>
      </c>
      <c r="I3" s="664"/>
      <c r="J3" s="664" t="s">
        <v>630</v>
      </c>
      <c r="K3" s="665"/>
      <c r="L3" s="664" t="s">
        <v>631</v>
      </c>
      <c r="M3" s="665"/>
      <c r="N3" s="664" t="s">
        <v>632</v>
      </c>
      <c r="O3" s="665"/>
      <c r="P3" s="560" t="s">
        <v>633</v>
      </c>
      <c r="Q3" s="560"/>
      <c r="R3" s="663"/>
      <c r="S3" s="625"/>
    </row>
    <row r="4" spans="1:19" s="7" customFormat="1" ht="19.2" x14ac:dyDescent="0.15">
      <c r="A4" s="625"/>
      <c r="B4" s="607"/>
      <c r="C4" s="11" t="s">
        <v>634</v>
      </c>
      <c r="D4" s="11" t="s">
        <v>635</v>
      </c>
      <c r="E4" s="11" t="s">
        <v>634</v>
      </c>
      <c r="F4" s="11" t="s">
        <v>635</v>
      </c>
      <c r="G4" s="11" t="s">
        <v>636</v>
      </c>
      <c r="H4" s="11" t="s">
        <v>634</v>
      </c>
      <c r="I4" s="11" t="s">
        <v>636</v>
      </c>
      <c r="J4" s="11" t="s">
        <v>634</v>
      </c>
      <c r="K4" s="11" t="s">
        <v>637</v>
      </c>
      <c r="L4" s="11" t="s">
        <v>634</v>
      </c>
      <c r="M4" s="11" t="s">
        <v>637</v>
      </c>
      <c r="N4" s="11" t="s">
        <v>634</v>
      </c>
      <c r="O4" s="11" t="s">
        <v>637</v>
      </c>
      <c r="P4" s="11" t="s">
        <v>634</v>
      </c>
      <c r="Q4" s="11" t="s">
        <v>637</v>
      </c>
      <c r="R4" s="11" t="s">
        <v>634</v>
      </c>
      <c r="S4" s="11" t="s">
        <v>638</v>
      </c>
    </row>
    <row r="5" spans="1:19" s="4" customFormat="1" ht="9.6" x14ac:dyDescent="0.15">
      <c r="A5" s="3"/>
      <c r="B5" s="12"/>
      <c r="C5" s="3"/>
      <c r="D5" s="3" t="s">
        <v>16</v>
      </c>
      <c r="E5" s="3"/>
      <c r="F5" s="3" t="s">
        <v>16</v>
      </c>
      <c r="G5" s="3" t="s">
        <v>16</v>
      </c>
      <c r="H5" s="3"/>
      <c r="I5" s="3" t="s">
        <v>16</v>
      </c>
      <c r="J5" s="3"/>
      <c r="K5" s="3" t="s">
        <v>16</v>
      </c>
      <c r="L5" s="3"/>
      <c r="M5" s="3" t="s">
        <v>16</v>
      </c>
      <c r="N5" s="3"/>
      <c r="O5" s="3" t="s">
        <v>16</v>
      </c>
      <c r="P5" s="3"/>
      <c r="Q5" s="3" t="s">
        <v>16</v>
      </c>
      <c r="R5" s="3"/>
      <c r="S5" s="3" t="s">
        <v>16</v>
      </c>
    </row>
    <row r="6" spans="1:19" ht="12.6" customHeight="1" x14ac:dyDescent="0.15">
      <c r="A6" s="455" t="s">
        <v>639</v>
      </c>
      <c r="B6" s="15"/>
      <c r="C6" s="456">
        <v>9</v>
      </c>
      <c r="D6" s="456">
        <v>45</v>
      </c>
      <c r="E6" s="456">
        <v>9</v>
      </c>
      <c r="F6" s="456">
        <v>45</v>
      </c>
      <c r="G6" s="456">
        <v>46</v>
      </c>
      <c r="H6" s="456">
        <v>12</v>
      </c>
      <c r="I6" s="456">
        <v>39</v>
      </c>
      <c r="J6" s="456" t="s">
        <v>434</v>
      </c>
      <c r="K6" s="456" t="s">
        <v>434</v>
      </c>
      <c r="L6" s="456">
        <v>3</v>
      </c>
      <c r="M6" s="456">
        <v>7</v>
      </c>
      <c r="N6" s="456" t="s">
        <v>434</v>
      </c>
      <c r="O6" s="456" t="s">
        <v>434</v>
      </c>
      <c r="P6" s="456" t="s">
        <v>434</v>
      </c>
      <c r="Q6" s="456" t="s">
        <v>434</v>
      </c>
      <c r="R6" s="456" t="s">
        <v>434</v>
      </c>
      <c r="S6" s="456" t="s">
        <v>434</v>
      </c>
    </row>
    <row r="7" spans="1:19" ht="12.6" customHeight="1" x14ac:dyDescent="0.15">
      <c r="A7" s="455" t="s">
        <v>640</v>
      </c>
      <c r="B7" s="15"/>
      <c r="C7" s="456">
        <v>3</v>
      </c>
      <c r="D7" s="456">
        <v>23</v>
      </c>
      <c r="E7" s="456">
        <v>3</v>
      </c>
      <c r="F7" s="456">
        <v>23</v>
      </c>
      <c r="G7" s="456">
        <v>1</v>
      </c>
      <c r="H7" s="456">
        <v>1</v>
      </c>
      <c r="I7" s="456">
        <v>1</v>
      </c>
      <c r="J7" s="456" t="s">
        <v>434</v>
      </c>
      <c r="K7" s="456" t="s">
        <v>434</v>
      </c>
      <c r="L7" s="456">
        <v>2</v>
      </c>
      <c r="M7" s="456">
        <v>20</v>
      </c>
      <c r="N7" s="456" t="s">
        <v>434</v>
      </c>
      <c r="O7" s="456" t="s">
        <v>434</v>
      </c>
      <c r="P7" s="456" t="s">
        <v>434</v>
      </c>
      <c r="Q7" s="456" t="s">
        <v>434</v>
      </c>
      <c r="R7" s="456" t="s">
        <v>434</v>
      </c>
      <c r="S7" s="456" t="s">
        <v>434</v>
      </c>
    </row>
    <row r="8" spans="1:19" ht="12.6" customHeight="1" x14ac:dyDescent="0.15">
      <c r="A8" s="455" t="s">
        <v>641</v>
      </c>
      <c r="B8" s="15"/>
      <c r="C8" s="456">
        <v>1</v>
      </c>
      <c r="D8" s="456">
        <v>5</v>
      </c>
      <c r="E8" s="456">
        <v>1</v>
      </c>
      <c r="F8" s="456">
        <v>5</v>
      </c>
      <c r="G8" s="456">
        <v>5</v>
      </c>
      <c r="H8" s="456">
        <v>1</v>
      </c>
      <c r="I8" s="456">
        <v>5</v>
      </c>
      <c r="J8" s="456" t="s">
        <v>37</v>
      </c>
      <c r="K8" s="456" t="s">
        <v>37</v>
      </c>
      <c r="L8" s="456" t="s">
        <v>37</v>
      </c>
      <c r="M8" s="456" t="s">
        <v>37</v>
      </c>
      <c r="N8" s="456" t="s">
        <v>37</v>
      </c>
      <c r="O8" s="456" t="s">
        <v>37</v>
      </c>
      <c r="P8" s="456" t="s">
        <v>37</v>
      </c>
      <c r="Q8" s="456" t="s">
        <v>37</v>
      </c>
      <c r="R8" s="456" t="s">
        <v>37</v>
      </c>
      <c r="S8" s="456" t="s">
        <v>37</v>
      </c>
    </row>
    <row r="9" spans="1:19" ht="3.75" customHeight="1" thickBot="1" x14ac:dyDescent="0.2">
      <c r="A9" s="332"/>
      <c r="B9" s="30"/>
      <c r="C9" s="457"/>
      <c r="D9" s="458"/>
      <c r="E9" s="458"/>
      <c r="F9" s="458"/>
      <c r="G9" s="458"/>
      <c r="H9" s="458"/>
      <c r="I9" s="458"/>
      <c r="J9" s="332"/>
      <c r="K9" s="332"/>
      <c r="L9" s="31"/>
      <c r="M9" s="459"/>
      <c r="N9" s="332"/>
      <c r="O9" s="332"/>
      <c r="P9" s="332"/>
      <c r="Q9" s="332"/>
      <c r="R9" s="31"/>
      <c r="S9" s="31"/>
    </row>
    <row r="10" spans="1:19" ht="3" customHeight="1" thickTop="1" x14ac:dyDescent="0.15">
      <c r="A10" s="2"/>
      <c r="B10" s="54"/>
      <c r="C10" s="428"/>
      <c r="D10" s="54"/>
      <c r="E10" s="460"/>
      <c r="F10" s="460"/>
      <c r="G10" s="460"/>
      <c r="H10" s="460"/>
      <c r="I10" s="460"/>
      <c r="J10" s="460"/>
      <c r="K10" s="460"/>
      <c r="L10" s="460"/>
      <c r="M10" s="460"/>
      <c r="N10" s="460"/>
      <c r="O10" s="460"/>
      <c r="P10" s="54"/>
      <c r="Q10" s="54"/>
      <c r="R10" s="54"/>
      <c r="S10" s="54"/>
    </row>
    <row r="11" spans="1:19" s="5" customFormat="1" ht="9.6" x14ac:dyDescent="0.15">
      <c r="A11" s="178" t="s">
        <v>642</v>
      </c>
      <c r="B11" s="2"/>
      <c r="C11" s="428"/>
      <c r="D11" s="2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2"/>
      <c r="Q11" s="2"/>
      <c r="R11" s="2"/>
      <c r="S11" s="2"/>
    </row>
    <row r="12" spans="1:19" s="8" customFormat="1" ht="9.6" x14ac:dyDescent="0.15">
      <c r="A12" s="178" t="s">
        <v>643</v>
      </c>
      <c r="B12" s="178"/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</row>
    <row r="13" spans="1:19" s="36" customFormat="1" ht="9.6" x14ac:dyDescent="0.15">
      <c r="A13" s="214" t="s">
        <v>644</v>
      </c>
    </row>
    <row r="14" spans="1:19" s="5" customFormat="1" ht="9.6" x14ac:dyDescent="0.15">
      <c r="A14" s="214" t="s">
        <v>645</v>
      </c>
      <c r="B14" s="4"/>
      <c r="C14" s="4"/>
      <c r="D14" s="4"/>
      <c r="E14" s="4"/>
      <c r="F14" s="4"/>
      <c r="H14" s="4"/>
      <c r="I14" s="4"/>
      <c r="J14" s="4"/>
      <c r="K14" s="4"/>
      <c r="L14" s="4"/>
      <c r="M14" s="4"/>
      <c r="N14" s="4"/>
      <c r="O14" s="4"/>
      <c r="P14" s="461"/>
    </row>
    <row r="15" spans="1:19" s="5" customFormat="1" x14ac:dyDescent="0.15">
      <c r="B15" s="4"/>
      <c r="C15" s="4"/>
      <c r="D15" s="4"/>
      <c r="E15" s="4"/>
      <c r="F15" s="4"/>
      <c r="H15" s="4"/>
      <c r="I15" s="4"/>
      <c r="J15" s="4"/>
      <c r="K15" s="4"/>
      <c r="L15" s="4"/>
      <c r="M15" s="4"/>
      <c r="N15" s="4"/>
      <c r="O15" s="4"/>
    </row>
    <row r="16" spans="1:19" s="5" customFormat="1" x14ac:dyDescent="0.15">
      <c r="C16" s="107"/>
      <c r="E16" s="4"/>
      <c r="G16" s="4"/>
      <c r="H16" s="4"/>
      <c r="I16" s="4"/>
      <c r="J16" s="4"/>
      <c r="K16" s="4"/>
      <c r="L16" s="4"/>
      <c r="M16" s="4"/>
      <c r="N16" s="4"/>
      <c r="O16" s="4"/>
    </row>
    <row r="17" spans="1:9" ht="9.6" x14ac:dyDescent="0.15">
      <c r="A17" s="56"/>
      <c r="B17" s="36"/>
      <c r="C17" s="36"/>
      <c r="D17" s="36"/>
      <c r="E17" s="36"/>
      <c r="F17" s="36"/>
      <c r="G17" s="36"/>
      <c r="H17" s="36"/>
      <c r="I17" s="36"/>
    </row>
  </sheetData>
  <mergeCells count="10">
    <mergeCell ref="A2:A4"/>
    <mergeCell ref="B2:B4"/>
    <mergeCell ref="C2:D3"/>
    <mergeCell ref="R2:S3"/>
    <mergeCell ref="E3:G3"/>
    <mergeCell ref="H3:I3"/>
    <mergeCell ref="J3:K3"/>
    <mergeCell ref="L3:M3"/>
    <mergeCell ref="N3:O3"/>
    <mergeCell ref="P3:Q3"/>
  </mergeCells>
  <phoneticPr fontId="3"/>
  <printOptions horizontalCentered="1"/>
  <pageMargins left="0.70866141732283472" right="0" top="0.74803149606299213" bottom="0.74803149606299213" header="0.31496062992125984" footer="0.31496062992125984"/>
  <pageSetup paperSize="9" fitToWidth="0" fitToHeight="0" orientation="landscape" r:id="rId1"/>
  <headerFooter>
    <oddHeader>&amp;L労働争議発生状況&amp;R&amp;F (&amp;A)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N11"/>
  <sheetViews>
    <sheetView zoomScaleNormal="100" zoomScaleSheetLayoutView="130" workbookViewId="0"/>
  </sheetViews>
  <sheetFormatPr defaultColWidth="9.140625" defaultRowHeight="9" x14ac:dyDescent="0.15"/>
  <cols>
    <col min="1" max="1" width="15.7109375" style="468" customWidth="1"/>
    <col min="2" max="2" width="1" style="20" customWidth="1"/>
    <col min="3" max="3" width="14.28515625" style="4" customWidth="1"/>
    <col min="4" max="4" width="13.85546875" style="109" customWidth="1"/>
    <col min="5" max="5" width="12.85546875" style="109" customWidth="1"/>
    <col min="6" max="6" width="13.140625" style="109" customWidth="1"/>
    <col min="7" max="7" width="10.7109375" style="109" customWidth="1"/>
    <col min="8" max="8" width="10.140625" style="109" customWidth="1"/>
    <col min="9" max="9" width="9.28515625" style="109" customWidth="1"/>
    <col min="10" max="10" width="10.140625" style="109" customWidth="1"/>
    <col min="11" max="11" width="9.7109375" style="109" customWidth="1"/>
    <col min="12" max="12" width="10.28515625" style="109" customWidth="1"/>
    <col min="13" max="13" width="9.7109375" style="109" customWidth="1"/>
    <col min="14" max="14" width="14.7109375" style="109" customWidth="1"/>
    <col min="15" max="16384" width="9.140625" style="20"/>
  </cols>
  <sheetData>
    <row r="1" spans="1:14" s="5" customFormat="1" ht="9" customHeight="1" thickBot="1" x14ac:dyDescent="0.2">
      <c r="A1" s="428"/>
      <c r="B1" s="2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179" t="s">
        <v>619</v>
      </c>
    </row>
    <row r="2" spans="1:14" s="7" customFormat="1" ht="13.5" customHeight="1" thickTop="1" x14ac:dyDescent="0.15">
      <c r="A2" s="624" t="s">
        <v>2</v>
      </c>
      <c r="B2" s="6"/>
      <c r="C2" s="626" t="s">
        <v>359</v>
      </c>
      <c r="D2" s="626"/>
      <c r="E2" s="626" t="s">
        <v>646</v>
      </c>
      <c r="F2" s="590"/>
      <c r="G2" s="626" t="s">
        <v>647</v>
      </c>
      <c r="H2" s="590"/>
      <c r="I2" s="626" t="s">
        <v>648</v>
      </c>
      <c r="J2" s="590"/>
      <c r="K2" s="626" t="s">
        <v>649</v>
      </c>
      <c r="L2" s="590"/>
      <c r="M2" s="626" t="s">
        <v>650</v>
      </c>
      <c r="N2" s="590"/>
    </row>
    <row r="3" spans="1:14" s="7" customFormat="1" ht="13.5" customHeight="1" x14ac:dyDescent="0.15">
      <c r="A3" s="625"/>
      <c r="B3" s="427"/>
      <c r="C3" s="425" t="s">
        <v>651</v>
      </c>
      <c r="D3" s="425" t="s">
        <v>652</v>
      </c>
      <c r="E3" s="425" t="s">
        <v>651</v>
      </c>
      <c r="F3" s="436" t="s">
        <v>652</v>
      </c>
      <c r="G3" s="425" t="s">
        <v>651</v>
      </c>
      <c r="H3" s="435" t="s">
        <v>652</v>
      </c>
      <c r="I3" s="425" t="s">
        <v>651</v>
      </c>
      <c r="J3" s="425" t="s">
        <v>652</v>
      </c>
      <c r="K3" s="425" t="s">
        <v>651</v>
      </c>
      <c r="L3" s="425" t="s">
        <v>652</v>
      </c>
      <c r="M3" s="436" t="s">
        <v>651</v>
      </c>
      <c r="N3" s="436" t="s">
        <v>652</v>
      </c>
    </row>
    <row r="4" spans="1:14" s="5" customFormat="1" ht="9.6" x14ac:dyDescent="0.15">
      <c r="A4" s="423"/>
      <c r="B4" s="230"/>
      <c r="C4" s="3"/>
      <c r="D4" s="3" t="s">
        <v>16</v>
      </c>
      <c r="E4" s="3"/>
      <c r="F4" s="3" t="s">
        <v>16</v>
      </c>
      <c r="G4" s="3"/>
      <c r="H4" s="3" t="s">
        <v>16</v>
      </c>
      <c r="I4" s="3"/>
      <c r="J4" s="3" t="s">
        <v>16</v>
      </c>
      <c r="K4" s="3"/>
      <c r="L4" s="3" t="s">
        <v>16</v>
      </c>
      <c r="M4" s="3"/>
      <c r="N4" s="3" t="s">
        <v>16</v>
      </c>
    </row>
    <row r="5" spans="1:14" ht="12" customHeight="1" x14ac:dyDescent="0.15">
      <c r="A5" s="462" t="s">
        <v>639</v>
      </c>
      <c r="B5" s="328"/>
      <c r="C5" s="463">
        <v>2334</v>
      </c>
      <c r="D5" s="463">
        <v>587305</v>
      </c>
      <c r="E5" s="463">
        <v>2111</v>
      </c>
      <c r="F5" s="463">
        <v>517310</v>
      </c>
      <c r="G5" s="463">
        <v>1</v>
      </c>
      <c r="H5" s="463">
        <v>975</v>
      </c>
      <c r="I5" s="463">
        <v>33</v>
      </c>
      <c r="J5" s="463">
        <v>5870</v>
      </c>
      <c r="K5" s="463">
        <v>54</v>
      </c>
      <c r="L5" s="463">
        <v>2248</v>
      </c>
      <c r="M5" s="463">
        <v>135</v>
      </c>
      <c r="N5" s="463">
        <v>60902</v>
      </c>
    </row>
    <row r="6" spans="1:14" ht="12" customHeight="1" x14ac:dyDescent="0.15">
      <c r="A6" s="462" t="s">
        <v>640</v>
      </c>
      <c r="B6" s="328"/>
      <c r="C6" s="463">
        <v>2324</v>
      </c>
      <c r="D6" s="463">
        <v>590524</v>
      </c>
      <c r="E6" s="463">
        <v>2104</v>
      </c>
      <c r="F6" s="463">
        <v>523159</v>
      </c>
      <c r="G6" s="463">
        <v>1</v>
      </c>
      <c r="H6" s="463">
        <v>963</v>
      </c>
      <c r="I6" s="463">
        <v>32</v>
      </c>
      <c r="J6" s="463">
        <v>5770</v>
      </c>
      <c r="K6" s="463">
        <v>54</v>
      </c>
      <c r="L6" s="463">
        <v>2116</v>
      </c>
      <c r="M6" s="463">
        <v>133</v>
      </c>
      <c r="N6" s="463">
        <v>58516</v>
      </c>
    </row>
    <row r="7" spans="1:14" ht="12" customHeight="1" x14ac:dyDescent="0.15">
      <c r="A7" s="462" t="s">
        <v>641</v>
      </c>
      <c r="B7" s="328"/>
      <c r="C7" s="463">
        <v>2278</v>
      </c>
      <c r="D7" s="463">
        <v>587998</v>
      </c>
      <c r="E7" s="463">
        <v>2058</v>
      </c>
      <c r="F7" s="463">
        <v>522324</v>
      </c>
      <c r="G7" s="463">
        <v>1</v>
      </c>
      <c r="H7" s="463">
        <v>944</v>
      </c>
      <c r="I7" s="463">
        <v>32</v>
      </c>
      <c r="J7" s="463">
        <v>5687</v>
      </c>
      <c r="K7" s="463">
        <v>54</v>
      </c>
      <c r="L7" s="463">
        <v>1914</v>
      </c>
      <c r="M7" s="463">
        <v>133</v>
      </c>
      <c r="N7" s="463">
        <v>57129</v>
      </c>
    </row>
    <row r="8" spans="1:14" ht="3.75" customHeight="1" thickBot="1" x14ac:dyDescent="0.2">
      <c r="A8" s="464"/>
      <c r="B8" s="465"/>
      <c r="C8" s="466"/>
      <c r="D8" s="467"/>
      <c r="E8" s="467"/>
      <c r="F8" s="467"/>
      <c r="G8" s="467"/>
      <c r="H8" s="467"/>
      <c r="I8" s="467"/>
      <c r="J8" s="467"/>
      <c r="K8" s="467"/>
      <c r="L8" s="467"/>
      <c r="M8" s="467"/>
      <c r="N8" s="467"/>
    </row>
    <row r="9" spans="1:14" ht="4.5" customHeight="1" thickTop="1" x14ac:dyDescent="0.15"/>
    <row r="10" spans="1:14" x14ac:dyDescent="0.15">
      <c r="N10" s="116"/>
    </row>
    <row r="11" spans="1:14" x14ac:dyDescent="0.15">
      <c r="D11" s="469"/>
    </row>
  </sheetData>
  <mergeCells count="7">
    <mergeCell ref="M2:N2"/>
    <mergeCell ref="A2:A3"/>
    <mergeCell ref="C2:D2"/>
    <mergeCell ref="E2:F2"/>
    <mergeCell ref="G2:H2"/>
    <mergeCell ref="I2:J2"/>
    <mergeCell ref="K2:L2"/>
  </mergeCells>
  <phoneticPr fontId="3"/>
  <pageMargins left="0.78740157480314965" right="0" top="0.74803149606299213" bottom="0.74803149606299213" header="0.31496062992125984" footer="0.31496062992125984"/>
  <pageSetup paperSize="9" scale="120" fitToWidth="0" fitToHeight="0" orientation="landscape" r:id="rId1"/>
  <headerFooter>
    <oddHeader>&amp;L労働組合組織状況－法規別－&amp;R&amp;F (&amp;A)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L67"/>
  <sheetViews>
    <sheetView zoomScaleNormal="100" zoomScaleSheetLayoutView="100" workbookViewId="0"/>
  </sheetViews>
  <sheetFormatPr defaultColWidth="9.140625" defaultRowHeight="9" x14ac:dyDescent="0.15"/>
  <cols>
    <col min="1" max="1" width="13.28515625" style="107" customWidth="1"/>
    <col min="2" max="2" width="1.140625" style="20" customWidth="1"/>
    <col min="3" max="3" width="10.140625" style="20" bestFit="1" customWidth="1"/>
    <col min="4" max="4" width="12.85546875" style="20" bestFit="1" customWidth="1"/>
    <col min="5" max="5" width="5.85546875" style="20" customWidth="1"/>
    <col min="6" max="6" width="7.85546875" style="20" bestFit="1" customWidth="1"/>
    <col min="7" max="7" width="5.28515625" style="20" bestFit="1" customWidth="1"/>
    <col min="8" max="8" width="6.7109375" style="20" bestFit="1" customWidth="1"/>
    <col min="9" max="9" width="7.85546875" style="20" bestFit="1" customWidth="1"/>
    <col min="10" max="10" width="11.28515625" style="20" bestFit="1" customWidth="1"/>
    <col min="11" max="11" width="7.85546875" style="20" bestFit="1" customWidth="1"/>
    <col min="12" max="12" width="12.85546875" style="20" bestFit="1" customWidth="1"/>
    <col min="13" max="13" width="6.7109375" style="20" bestFit="1" customWidth="1"/>
    <col min="14" max="14" width="10.140625" style="20" bestFit="1" customWidth="1"/>
    <col min="15" max="15" width="6.7109375" style="20" bestFit="1" customWidth="1"/>
    <col min="16" max="16" width="11.28515625" style="20" bestFit="1" customWidth="1"/>
    <col min="17" max="17" width="7.85546875" style="20" bestFit="1" customWidth="1"/>
    <col min="18" max="18" width="11.28515625" style="20" bestFit="1" customWidth="1"/>
    <col min="19" max="19" width="7.85546875" style="20" bestFit="1" customWidth="1"/>
    <col min="20" max="20" width="11.28515625" style="20" bestFit="1" customWidth="1"/>
    <col min="21" max="21" width="7.85546875" style="20" bestFit="1" customWidth="1"/>
    <col min="22" max="22" width="11.28515625" style="20" bestFit="1" customWidth="1"/>
    <col min="23" max="23" width="6.7109375" style="20" bestFit="1" customWidth="1"/>
    <col min="24" max="24" width="11.28515625" style="20" bestFit="1" customWidth="1"/>
    <col min="25" max="25" width="6.7109375" style="20" bestFit="1" customWidth="1"/>
    <col min="26" max="26" width="11.28515625" style="20" bestFit="1" customWidth="1"/>
    <col min="27" max="27" width="7.85546875" style="20" bestFit="1" customWidth="1"/>
    <col min="28" max="28" width="11.28515625" style="20" bestFit="1" customWidth="1"/>
    <col min="29" max="29" width="7.85546875" style="20" bestFit="1" customWidth="1"/>
    <col min="30" max="30" width="11.28515625" style="20" bestFit="1" customWidth="1"/>
    <col min="31" max="31" width="6.7109375" style="20" bestFit="1" customWidth="1"/>
    <col min="32" max="32" width="12.7109375" style="20" customWidth="1"/>
    <col min="33" max="33" width="6.7109375" style="20" bestFit="1" customWidth="1"/>
    <col min="34" max="34" width="13" style="20" customWidth="1"/>
    <col min="35" max="35" width="7.85546875" style="20" bestFit="1" customWidth="1"/>
    <col min="36" max="36" width="11.28515625" style="20" bestFit="1" customWidth="1"/>
    <col min="37" max="37" width="6.7109375" style="20" bestFit="1" customWidth="1"/>
    <col min="38" max="38" width="12.140625" style="20" bestFit="1" customWidth="1"/>
    <col min="39" max="16384" width="9.140625" style="20"/>
  </cols>
  <sheetData>
    <row r="1" spans="1:38" s="5" customFormat="1" ht="10.199999999999999" thickBot="1" x14ac:dyDescent="0.2">
      <c r="A1" s="107"/>
      <c r="AL1" s="179" t="s">
        <v>619</v>
      </c>
    </row>
    <row r="2" spans="1:38" s="7" customFormat="1" ht="30" customHeight="1" thickTop="1" x14ac:dyDescent="0.15">
      <c r="A2" s="543" t="s">
        <v>2</v>
      </c>
      <c r="B2" s="6"/>
      <c r="C2" s="590" t="s">
        <v>359</v>
      </c>
      <c r="D2" s="657"/>
      <c r="E2" s="553" t="s">
        <v>653</v>
      </c>
      <c r="F2" s="666"/>
      <c r="G2" s="667" t="s">
        <v>654</v>
      </c>
      <c r="H2" s="570"/>
      <c r="I2" s="590" t="s">
        <v>84</v>
      </c>
      <c r="J2" s="657"/>
      <c r="K2" s="590" t="s">
        <v>86</v>
      </c>
      <c r="L2" s="657"/>
      <c r="M2" s="668" t="s">
        <v>655</v>
      </c>
      <c r="N2" s="669"/>
      <c r="O2" s="590" t="s">
        <v>656</v>
      </c>
      <c r="P2" s="657"/>
      <c r="Q2" s="668" t="s">
        <v>657</v>
      </c>
      <c r="R2" s="670"/>
      <c r="S2" s="566" t="s">
        <v>658</v>
      </c>
      <c r="T2" s="671"/>
      <c r="U2" s="672" t="s">
        <v>659</v>
      </c>
      <c r="V2" s="673"/>
      <c r="W2" s="553" t="s">
        <v>124</v>
      </c>
      <c r="X2" s="666"/>
      <c r="Y2" s="553" t="s">
        <v>660</v>
      </c>
      <c r="Z2" s="666"/>
      <c r="AA2" s="590" t="s">
        <v>661</v>
      </c>
      <c r="AB2" s="657"/>
      <c r="AC2" s="590" t="s">
        <v>662</v>
      </c>
      <c r="AD2" s="657"/>
      <c r="AE2" s="590" t="s">
        <v>134</v>
      </c>
      <c r="AF2" s="657"/>
      <c r="AG2" s="553" t="s">
        <v>663</v>
      </c>
      <c r="AH2" s="666"/>
      <c r="AI2" s="590" t="s">
        <v>664</v>
      </c>
      <c r="AJ2" s="593"/>
      <c r="AK2" s="590" t="s">
        <v>665</v>
      </c>
      <c r="AL2" s="593"/>
    </row>
    <row r="3" spans="1:38" s="7" customFormat="1" ht="33.75" customHeight="1" x14ac:dyDescent="0.15">
      <c r="A3" s="545"/>
      <c r="B3" s="427"/>
      <c r="C3" s="470" t="s">
        <v>651</v>
      </c>
      <c r="D3" s="10" t="s">
        <v>666</v>
      </c>
      <c r="E3" s="470" t="s">
        <v>651</v>
      </c>
      <c r="F3" s="10" t="s">
        <v>666</v>
      </c>
      <c r="G3" s="470" t="s">
        <v>651</v>
      </c>
      <c r="H3" s="10" t="s">
        <v>666</v>
      </c>
      <c r="I3" s="470" t="s">
        <v>651</v>
      </c>
      <c r="J3" s="10" t="s">
        <v>666</v>
      </c>
      <c r="K3" s="470" t="s">
        <v>651</v>
      </c>
      <c r="L3" s="10" t="s">
        <v>666</v>
      </c>
      <c r="M3" s="470" t="s">
        <v>651</v>
      </c>
      <c r="N3" s="10" t="s">
        <v>666</v>
      </c>
      <c r="O3" s="470" t="s">
        <v>651</v>
      </c>
      <c r="P3" s="10" t="s">
        <v>666</v>
      </c>
      <c r="Q3" s="470" t="s">
        <v>651</v>
      </c>
      <c r="R3" s="10" t="s">
        <v>666</v>
      </c>
      <c r="S3" s="470" t="s">
        <v>651</v>
      </c>
      <c r="T3" s="10" t="s">
        <v>666</v>
      </c>
      <c r="U3" s="470" t="s">
        <v>651</v>
      </c>
      <c r="V3" s="10" t="s">
        <v>666</v>
      </c>
      <c r="W3" s="470" t="s">
        <v>651</v>
      </c>
      <c r="X3" s="10" t="s">
        <v>666</v>
      </c>
      <c r="Y3" s="470" t="s">
        <v>651</v>
      </c>
      <c r="Z3" s="10" t="s">
        <v>666</v>
      </c>
      <c r="AA3" s="470" t="s">
        <v>651</v>
      </c>
      <c r="AB3" s="10" t="s">
        <v>666</v>
      </c>
      <c r="AC3" s="470" t="s">
        <v>651</v>
      </c>
      <c r="AD3" s="10" t="s">
        <v>666</v>
      </c>
      <c r="AE3" s="470" t="s">
        <v>651</v>
      </c>
      <c r="AF3" s="10" t="s">
        <v>666</v>
      </c>
      <c r="AG3" s="470" t="s">
        <v>651</v>
      </c>
      <c r="AH3" s="10" t="s">
        <v>666</v>
      </c>
      <c r="AI3" s="470" t="s">
        <v>651</v>
      </c>
      <c r="AJ3" s="10" t="s">
        <v>666</v>
      </c>
      <c r="AK3" s="470" t="s">
        <v>651</v>
      </c>
      <c r="AL3" s="471" t="s">
        <v>666</v>
      </c>
    </row>
    <row r="4" spans="1:38" s="4" customFormat="1" ht="9.6" x14ac:dyDescent="0.15">
      <c r="A4" s="3"/>
      <c r="B4" s="12"/>
      <c r="C4" s="3"/>
      <c r="D4" s="3" t="s">
        <v>16</v>
      </c>
      <c r="E4" s="3"/>
      <c r="F4" s="3" t="s">
        <v>16</v>
      </c>
      <c r="G4" s="3"/>
      <c r="H4" s="3" t="s">
        <v>16</v>
      </c>
      <c r="I4" s="3"/>
      <c r="J4" s="3" t="s">
        <v>16</v>
      </c>
      <c r="K4" s="3"/>
      <c r="L4" s="3" t="s">
        <v>16</v>
      </c>
      <c r="M4" s="3"/>
      <c r="N4" s="3" t="s">
        <v>16</v>
      </c>
      <c r="O4" s="3"/>
      <c r="P4" s="3" t="s">
        <v>16</v>
      </c>
      <c r="Q4" s="3"/>
      <c r="R4" s="3" t="s">
        <v>16</v>
      </c>
      <c r="S4" s="3"/>
      <c r="T4" s="3" t="s">
        <v>16</v>
      </c>
      <c r="U4" s="3"/>
      <c r="V4" s="3" t="s">
        <v>16</v>
      </c>
      <c r="W4" s="3"/>
      <c r="X4" s="3" t="s">
        <v>667</v>
      </c>
      <c r="Y4" s="3"/>
      <c r="Z4" s="3" t="s">
        <v>16</v>
      </c>
      <c r="AA4" s="3"/>
      <c r="AB4" s="3" t="s">
        <v>16</v>
      </c>
      <c r="AC4" s="3"/>
      <c r="AD4" s="3" t="s">
        <v>16</v>
      </c>
      <c r="AE4" s="3"/>
      <c r="AF4" s="3" t="s">
        <v>16</v>
      </c>
      <c r="AG4" s="3"/>
      <c r="AH4" s="3" t="s">
        <v>16</v>
      </c>
      <c r="AI4" s="3"/>
      <c r="AJ4" s="3" t="s">
        <v>16</v>
      </c>
      <c r="AK4" s="3"/>
      <c r="AL4" s="3" t="s">
        <v>16</v>
      </c>
    </row>
    <row r="5" spans="1:38" ht="12" customHeight="1" x14ac:dyDescent="0.15">
      <c r="A5" s="462" t="s">
        <v>639</v>
      </c>
      <c r="B5" s="328"/>
      <c r="C5" s="463">
        <v>2334</v>
      </c>
      <c r="D5" s="463">
        <v>587305</v>
      </c>
      <c r="E5" s="463">
        <v>3</v>
      </c>
      <c r="F5" s="463">
        <v>530</v>
      </c>
      <c r="G5" s="463">
        <v>2</v>
      </c>
      <c r="H5" s="463">
        <v>40</v>
      </c>
      <c r="I5" s="463">
        <v>111</v>
      </c>
      <c r="J5" s="463">
        <v>65934</v>
      </c>
      <c r="K5" s="463">
        <v>624</v>
      </c>
      <c r="L5" s="463">
        <v>195053</v>
      </c>
      <c r="M5" s="463">
        <v>32</v>
      </c>
      <c r="N5" s="463">
        <v>7041</v>
      </c>
      <c r="O5" s="463">
        <v>35</v>
      </c>
      <c r="P5" s="463">
        <v>14104</v>
      </c>
      <c r="Q5" s="463">
        <v>517</v>
      </c>
      <c r="R5" s="463">
        <v>46036</v>
      </c>
      <c r="S5" s="463">
        <v>232</v>
      </c>
      <c r="T5" s="472">
        <v>71488</v>
      </c>
      <c r="U5" s="463">
        <v>100</v>
      </c>
      <c r="V5" s="463">
        <v>24179</v>
      </c>
      <c r="W5" s="463">
        <v>74</v>
      </c>
      <c r="X5" s="463">
        <v>23127</v>
      </c>
      <c r="Y5" s="463">
        <v>52</v>
      </c>
      <c r="Z5" s="463">
        <v>23173</v>
      </c>
      <c r="AA5" s="463">
        <v>167</v>
      </c>
      <c r="AB5" s="463">
        <v>34819</v>
      </c>
      <c r="AC5" s="463">
        <v>130</v>
      </c>
      <c r="AD5" s="463">
        <v>15817</v>
      </c>
      <c r="AE5" s="463">
        <v>40</v>
      </c>
      <c r="AF5" s="463">
        <v>14601</v>
      </c>
      <c r="AG5" s="463">
        <v>52</v>
      </c>
      <c r="AH5" s="463">
        <v>15083</v>
      </c>
      <c r="AI5" s="463">
        <v>113</v>
      </c>
      <c r="AJ5" s="463">
        <v>33987</v>
      </c>
      <c r="AK5" s="463">
        <v>50</v>
      </c>
      <c r="AL5" s="463">
        <v>2293</v>
      </c>
    </row>
    <row r="6" spans="1:38" ht="12" customHeight="1" x14ac:dyDescent="0.15">
      <c r="A6" s="462" t="s">
        <v>640</v>
      </c>
      <c r="B6" s="328"/>
      <c r="C6" s="463">
        <v>2324</v>
      </c>
      <c r="D6" s="463">
        <v>590524</v>
      </c>
      <c r="E6" s="463">
        <v>3</v>
      </c>
      <c r="F6" s="463">
        <v>531</v>
      </c>
      <c r="G6" s="463">
        <v>2</v>
      </c>
      <c r="H6" s="463">
        <v>39</v>
      </c>
      <c r="I6" s="463">
        <v>109</v>
      </c>
      <c r="J6" s="463">
        <v>65636</v>
      </c>
      <c r="K6" s="463">
        <v>625</v>
      </c>
      <c r="L6" s="463">
        <v>198027</v>
      </c>
      <c r="M6" s="463">
        <v>29</v>
      </c>
      <c r="N6" s="463">
        <v>6647</v>
      </c>
      <c r="O6" s="463">
        <v>35</v>
      </c>
      <c r="P6" s="463">
        <v>14693</v>
      </c>
      <c r="Q6" s="463">
        <v>518</v>
      </c>
      <c r="R6" s="463">
        <v>46011</v>
      </c>
      <c r="S6" s="463">
        <v>229</v>
      </c>
      <c r="T6" s="472">
        <v>75091</v>
      </c>
      <c r="U6" s="463">
        <v>100</v>
      </c>
      <c r="V6" s="463">
        <v>24310</v>
      </c>
      <c r="W6" s="463">
        <v>73</v>
      </c>
      <c r="X6" s="463">
        <v>23168</v>
      </c>
      <c r="Y6" s="463">
        <v>52</v>
      </c>
      <c r="Z6" s="463">
        <v>23176</v>
      </c>
      <c r="AA6" s="463">
        <v>166</v>
      </c>
      <c r="AB6" s="463">
        <v>32916</v>
      </c>
      <c r="AC6" s="463">
        <v>133</v>
      </c>
      <c r="AD6" s="463">
        <v>15399</v>
      </c>
      <c r="AE6" s="463">
        <v>39</v>
      </c>
      <c r="AF6" s="463">
        <v>14158</v>
      </c>
      <c r="AG6" s="463">
        <v>51</v>
      </c>
      <c r="AH6" s="463">
        <v>15172</v>
      </c>
      <c r="AI6" s="463">
        <v>111</v>
      </c>
      <c r="AJ6" s="463">
        <v>33283</v>
      </c>
      <c r="AK6" s="463">
        <v>49</v>
      </c>
      <c r="AL6" s="463">
        <v>2267</v>
      </c>
    </row>
    <row r="7" spans="1:38" ht="12" customHeight="1" x14ac:dyDescent="0.15">
      <c r="A7" s="462" t="s">
        <v>641</v>
      </c>
      <c r="B7" s="328"/>
      <c r="C7" s="463">
        <v>2278</v>
      </c>
      <c r="D7" s="463">
        <v>587998</v>
      </c>
      <c r="E7" s="463">
        <v>3</v>
      </c>
      <c r="F7" s="463">
        <v>527</v>
      </c>
      <c r="G7" s="463">
        <v>2</v>
      </c>
      <c r="H7" s="463">
        <v>36</v>
      </c>
      <c r="I7" s="463">
        <v>108</v>
      </c>
      <c r="J7" s="463">
        <v>64697</v>
      </c>
      <c r="K7" s="463">
        <v>623</v>
      </c>
      <c r="L7" s="463">
        <v>198761</v>
      </c>
      <c r="M7" s="463">
        <v>25</v>
      </c>
      <c r="N7" s="463">
        <v>6465</v>
      </c>
      <c r="O7" s="463">
        <v>36</v>
      </c>
      <c r="P7" s="463">
        <v>15366</v>
      </c>
      <c r="Q7" s="463">
        <v>502</v>
      </c>
      <c r="R7" s="463">
        <v>45909</v>
      </c>
      <c r="S7" s="463">
        <v>220</v>
      </c>
      <c r="T7" s="472">
        <v>76772</v>
      </c>
      <c r="U7" s="463">
        <v>97</v>
      </c>
      <c r="V7" s="463">
        <v>23614</v>
      </c>
      <c r="W7" s="463">
        <v>69</v>
      </c>
      <c r="X7" s="463">
        <v>22598</v>
      </c>
      <c r="Y7" s="463">
        <v>51</v>
      </c>
      <c r="Z7" s="463">
        <v>22969</v>
      </c>
      <c r="AA7" s="463">
        <v>165</v>
      </c>
      <c r="AB7" s="463">
        <v>32879</v>
      </c>
      <c r="AC7" s="463">
        <v>130</v>
      </c>
      <c r="AD7" s="463">
        <v>14994</v>
      </c>
      <c r="AE7" s="463">
        <v>39</v>
      </c>
      <c r="AF7" s="463">
        <v>13804</v>
      </c>
      <c r="AG7" s="463">
        <v>49</v>
      </c>
      <c r="AH7" s="463">
        <v>14594</v>
      </c>
      <c r="AI7" s="463">
        <v>111</v>
      </c>
      <c r="AJ7" s="463">
        <v>31999</v>
      </c>
      <c r="AK7" s="463">
        <v>48</v>
      </c>
      <c r="AL7" s="463">
        <v>2014</v>
      </c>
    </row>
    <row r="8" spans="1:38" ht="4.5" customHeight="1" thickBot="1" x14ac:dyDescent="0.2">
      <c r="A8" s="473"/>
      <c r="B8" s="465"/>
      <c r="C8" s="467"/>
      <c r="D8" s="467"/>
      <c r="E8" s="467"/>
      <c r="F8" s="467"/>
      <c r="G8" s="467"/>
      <c r="H8" s="467"/>
      <c r="I8" s="467"/>
      <c r="J8" s="467"/>
      <c r="K8" s="467"/>
      <c r="L8" s="467"/>
      <c r="M8" s="467"/>
      <c r="N8" s="467"/>
      <c r="O8" s="467"/>
      <c r="P8" s="467"/>
      <c r="Q8" s="467"/>
      <c r="R8" s="467"/>
      <c r="S8" s="467"/>
      <c r="T8" s="467"/>
      <c r="U8" s="467"/>
      <c r="V8" s="467"/>
      <c r="W8" s="467"/>
      <c r="X8" s="467"/>
      <c r="Y8" s="467"/>
      <c r="Z8" s="467"/>
      <c r="AA8" s="467"/>
      <c r="AB8" s="467"/>
      <c r="AC8" s="467"/>
      <c r="AD8" s="467"/>
      <c r="AE8" s="467"/>
      <c r="AF8" s="467"/>
      <c r="AG8" s="467"/>
      <c r="AH8" s="467"/>
      <c r="AI8" s="467"/>
      <c r="AJ8" s="467"/>
      <c r="AK8" s="467"/>
      <c r="AL8" s="467"/>
    </row>
    <row r="9" spans="1:38" ht="3" customHeight="1" thickTop="1" x14ac:dyDescent="0.15"/>
    <row r="11" spans="1:38" ht="12" x14ac:dyDescent="0.15">
      <c r="C11" s="247"/>
      <c r="AE11" s="474"/>
      <c r="AF11" s="475"/>
      <c r="AG11" s="474"/>
      <c r="AH11" s="475"/>
      <c r="AI11" s="474"/>
      <c r="AJ11" s="475"/>
      <c r="AK11" s="474"/>
      <c r="AL11" s="475"/>
    </row>
    <row r="67" spans="9:9" x14ac:dyDescent="0.15">
      <c r="I67" s="20" t="s">
        <v>668</v>
      </c>
    </row>
  </sheetData>
  <mergeCells count="19">
    <mergeCell ref="AK2:AL2"/>
    <mergeCell ref="Y2:Z2"/>
    <mergeCell ref="AA2:AB2"/>
    <mergeCell ref="AC2:AD2"/>
    <mergeCell ref="AE2:AF2"/>
    <mergeCell ref="AG2:AH2"/>
    <mergeCell ref="AI2:AJ2"/>
    <mergeCell ref="W2:X2"/>
    <mergeCell ref="A2:A3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U2:V2"/>
  </mergeCells>
  <phoneticPr fontId="3"/>
  <pageMargins left="0.59055118110236227" right="0" top="0.74803149606299213" bottom="0.74803149606299213" header="0.31496062992125984" footer="0.31496062992125984"/>
  <pageSetup paperSize="9" fitToWidth="0" orientation="landscape" r:id="rId1"/>
  <headerFooter>
    <oddHeader>&amp;L労働組合組織状況－産業別－&amp;R&amp;F (&amp;A)</oddHeader>
  </headerFooter>
  <colBreaks count="1" manualBreakCount="1">
    <brk id="20" max="1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4</vt:i4>
      </vt:variant>
    </vt:vector>
  </HeadingPairs>
  <TitlesOfParts>
    <vt:vector size="27" baseType="lpstr">
      <vt:lpstr>5-1</vt:lpstr>
      <vt:lpstr>5-2</vt:lpstr>
      <vt:lpstr>5-3</vt:lpstr>
      <vt:lpstr>5-4</vt:lpstr>
      <vt:lpstr>5-5</vt:lpstr>
      <vt:lpstr>5-6</vt:lpstr>
      <vt:lpstr>5-7</vt:lpstr>
      <vt:lpstr>5-8</vt:lpstr>
      <vt:lpstr>5-9</vt:lpstr>
      <vt:lpstr>5-10 </vt:lpstr>
      <vt:lpstr>5-11-1</vt:lpstr>
      <vt:lpstr>5-11-2</vt:lpstr>
      <vt:lpstr>5-11-3</vt:lpstr>
      <vt:lpstr>5-11-4</vt:lpstr>
      <vt:lpstr>5-11-5</vt:lpstr>
      <vt:lpstr>5-11-6</vt:lpstr>
      <vt:lpstr>5-11-7</vt:lpstr>
      <vt:lpstr>5-12</vt:lpstr>
      <vt:lpstr>5-13</vt:lpstr>
      <vt:lpstr>5-14</vt:lpstr>
      <vt:lpstr>5-15 </vt:lpstr>
      <vt:lpstr>5-16</vt:lpstr>
      <vt:lpstr>5-17</vt:lpstr>
      <vt:lpstr>'5-1'!Print_Area</vt:lpstr>
      <vt:lpstr>'5-17'!Print_Area</vt:lpstr>
      <vt:lpstr>'5-8'!Print_Area</vt:lpstr>
      <vt:lpstr>'5-10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2024-03-01T01:35:40Z</cp:lastPrinted>
  <dcterms:created xsi:type="dcterms:W3CDTF">2023-03-29T07:07:43Z</dcterms:created>
  <dcterms:modified xsi:type="dcterms:W3CDTF">2024-03-12T06:26:43Z</dcterms:modified>
</cp:coreProperties>
</file>