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12" tabRatio="796" activeTab="12"/>
  </bookViews>
  <sheets>
    <sheet name="効果検証様式（集計値）" sheetId="1" r:id="rId1"/>
    <sheet name="R4.10" sheetId="84" r:id="rId2"/>
    <sheet name="R4.11" sheetId="112" r:id="rId3"/>
    <sheet name="R4.12" sheetId="114" r:id="rId4"/>
    <sheet name="R5.1" sheetId="115" r:id="rId5"/>
    <sheet name="R5.2" sheetId="116" r:id="rId6"/>
    <sheet name="R5.3" sheetId="117" r:id="rId7"/>
    <sheet name="R5.4" sheetId="118" r:id="rId8"/>
    <sheet name="R5.5" sheetId="119" r:id="rId9"/>
    <sheet name="R5.6" sheetId="120" r:id="rId10"/>
    <sheet name="R5.7" sheetId="121" r:id="rId11"/>
    <sheet name="R5.8" sheetId="122" r:id="rId12"/>
    <sheet name="R5.９" sheetId="123" r:id="rId13"/>
    <sheet name="..." sheetId="113" r:id="rId14"/>
  </sheets>
  <definedNames>
    <definedName name="_xlnm.Print_Area" localSheetId="13">'...'!$A$1:$J$36</definedName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'R5.９'!$A$1:$J$36</definedName>
    <definedName name="_xlnm.Print_Area" localSheetId="0">'効果検証様式（集計値）'!$A$1:$H$38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23" l="1"/>
  <c r="E9" i="123"/>
  <c r="E32" i="122"/>
  <c r="E31" i="122"/>
  <c r="E19" i="122"/>
  <c r="E18" i="122"/>
  <c r="E15" i="122"/>
  <c r="E9" i="122"/>
  <c r="E32" i="121"/>
  <c r="E31" i="121"/>
  <c r="E19" i="121"/>
  <c r="E18" i="121"/>
  <c r="E15" i="121"/>
  <c r="E9" i="121"/>
  <c r="E32" i="120"/>
  <c r="E31" i="120"/>
  <c r="E19" i="120"/>
  <c r="E18" i="120"/>
  <c r="E15" i="120"/>
  <c r="E9" i="120"/>
  <c r="E32" i="119"/>
  <c r="E31" i="119"/>
  <c r="E19" i="119"/>
  <c r="E18" i="119"/>
  <c r="E15" i="119"/>
  <c r="E9" i="119"/>
  <c r="E32" i="118"/>
  <c r="E31" i="118"/>
  <c r="E19" i="118"/>
  <c r="E18" i="118"/>
  <c r="E15" i="118"/>
  <c r="E9" i="118"/>
  <c r="E32" i="117"/>
  <c r="E31" i="117"/>
  <c r="E19" i="117"/>
  <c r="E18" i="117"/>
  <c r="E15" i="117"/>
  <c r="E9" i="117"/>
  <c r="E32" i="116"/>
  <c r="E31" i="116"/>
  <c r="E19" i="116"/>
  <c r="E18" i="116"/>
  <c r="E15" i="116"/>
  <c r="E9" i="116"/>
  <c r="E32" i="115"/>
  <c r="E31" i="115"/>
  <c r="E19" i="115"/>
  <c r="E18" i="115"/>
  <c r="E15" i="115"/>
  <c r="E9" i="115"/>
  <c r="E32" i="114"/>
  <c r="E31" i="114"/>
  <c r="E19" i="114"/>
  <c r="E18" i="114"/>
  <c r="E15" i="114"/>
  <c r="E9" i="114"/>
  <c r="E32" i="112"/>
  <c r="E31" i="112"/>
  <c r="E19" i="112"/>
  <c r="E18" i="112"/>
  <c r="E15" i="112"/>
  <c r="E9" i="112"/>
  <c r="E19" i="84"/>
  <c r="E18" i="84"/>
  <c r="E15" i="84"/>
  <c r="E9" i="84"/>
  <c r="E32" i="84"/>
  <c r="E31" i="84"/>
  <c r="E19" i="1" l="1"/>
  <c r="E18" i="1"/>
  <c r="E15" i="1"/>
  <c r="E13" i="1"/>
  <c r="E8" i="1"/>
  <c r="E9" i="1" l="1"/>
  <c r="E10" i="1"/>
  <c r="E16" i="1"/>
  <c r="E14" i="1"/>
  <c r="E11" i="1" l="1"/>
  <c r="E34" i="1" l="1"/>
  <c r="E33" i="1"/>
  <c r="E32" i="113"/>
  <c r="E31" i="113"/>
  <c r="E21" i="1" l="1"/>
  <c r="E20" i="1"/>
  <c r="E19" i="113"/>
  <c r="E18" i="113"/>
  <c r="E15" i="113" l="1"/>
  <c r="E9" i="113"/>
  <c r="E17" i="1" l="1"/>
</calcChain>
</file>

<file path=xl/sharedStrings.xml><?xml version="1.0" encoding="utf-8"?>
<sst xmlns="http://schemas.openxmlformats.org/spreadsheetml/2006/main" count="578" uniqueCount="56">
  <si>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</si>
  <si>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</si>
  <si>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</si>
  <si>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</si>
  <si>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</si>
  <si>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</si>
  <si>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</si>
  <si>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</si>
  <si>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</si>
  <si>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</si>
  <si>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</si>
  <si>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</si>
  <si>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</si>
  <si>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</si>
  <si>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</si>
  <si>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</si>
  <si>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</si>
  <si>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</si>
  <si>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</si>
  <si>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</si>
  <si>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</si>
  <si>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</si>
  <si>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</si>
  <si>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</si>
  <si>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</si>
  <si>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</si>
  <si>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</si>
  <si>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</si>
  <si>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</si>
  <si>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</si>
  <si>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</si>
  <si>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</si>
  <si>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</si>
  <si>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</si>
  <si>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○○○○割</t>
    <rPh sb="4" eb="5">
      <t>ワリ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</si>
  <si>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</si>
  <si>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</si>
  <si>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</si>
  <si>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</si>
  <si>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③-3：延べ対象旅行期間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</si>
  <si>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</si>
  <si>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</si>
  <si>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</si>
  <si>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</si>
  <si>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</si>
  <si>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</si>
  <si>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</si>
  <si>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</si>
  <si>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</si>
  <si>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</si>
  <si>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</si>
  <si>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いざ、神奈川！</t>
    <rPh sb="3" eb="6">
      <t>カナガワ</t>
    </rPh>
    <phoneticPr fontId="1"/>
  </si>
  <si>
    <t>神奈川県</t>
    <rPh sb="0" eb="3">
      <t>カナガワ</t>
    </rPh>
    <rPh sb="3" eb="4">
      <t>ケン</t>
    </rPh>
    <phoneticPr fontId="1"/>
  </si>
  <si>
    <t>不正防止については、誓約書により要綱遵守や暴力団排除を実施。</t>
    <rPh sb="0" eb="2">
      <t>フセイ</t>
    </rPh>
    <rPh sb="2" eb="4">
      <t>ボウシ</t>
    </rPh>
    <rPh sb="10" eb="13">
      <t>セイヤクショ</t>
    </rPh>
    <rPh sb="16" eb="18">
      <t>ヨウコウ</t>
    </rPh>
    <rPh sb="18" eb="20">
      <t>ジュンシュ</t>
    </rPh>
    <rPh sb="21" eb="24">
      <t>ボウリョクダン</t>
    </rPh>
    <rPh sb="24" eb="26">
      <t>ハイジョ</t>
    </rPh>
    <rPh sb="27" eb="29">
      <t>ジッシ</t>
    </rPh>
    <phoneticPr fontId="5"/>
  </si>
  <si>
    <t>いざ、神奈川！第１弾（R4.10.11～R4.12.27）
いざ、神奈川！第２弾（R5.1.10～R5.6.30）
（※R5.4.29～R5.5.7は対象外　※クーポン使用はR5.9.1まで）
いざ、神奈川！団体旅行延長（R5.7.1～R5.8.31）</t>
    <rPh sb="3" eb="6">
      <t>カナガワ</t>
    </rPh>
    <rPh sb="7" eb="8">
      <t>ダイ</t>
    </rPh>
    <rPh sb="9" eb="10">
      <t>ダン</t>
    </rPh>
    <rPh sb="37" eb="38">
      <t>ダイ</t>
    </rPh>
    <rPh sb="39" eb="40">
      <t>ダン</t>
    </rPh>
    <rPh sb="75" eb="78">
      <t>タイショウガイ</t>
    </rPh>
    <rPh sb="84" eb="86">
      <t>シヨウ</t>
    </rPh>
    <rPh sb="100" eb="103">
      <t>カナガワ</t>
    </rPh>
    <rPh sb="104" eb="106">
      <t>ダンタイ</t>
    </rPh>
    <rPh sb="106" eb="108">
      <t>リョコウ</t>
    </rPh>
    <rPh sb="108" eb="110">
      <t>エンチョウ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</si>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</sst>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F800]dddd\,\ mmmm\ dd\,\ yyyy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38" fontId="10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57" fontId="5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17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57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" fontId="5" fillId="0" borderId="75" xfId="0" applyNumberFormat="1" applyFont="1" applyBorder="1" applyAlignment="1">
      <alignment horizontal="right" vertical="center"/>
    </xf>
    <xf numFmtId="3" fontId="5" fillId="0" borderId="76" xfId="0" applyNumberFormat="1" applyFont="1" applyBorder="1" applyAlignment="1">
      <alignment horizontal="right" vertical="center"/>
    </xf>
    <xf numFmtId="3" fontId="5" fillId="0" borderId="77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72" xfId="0" applyNumberFormat="1" applyFont="1" applyBorder="1" applyAlignment="1">
      <alignment horizontal="right" vertical="center"/>
    </xf>
    <xf numFmtId="3" fontId="5" fillId="0" borderId="73" xfId="0" applyNumberFormat="1" applyFont="1" applyBorder="1" applyAlignment="1">
      <alignment horizontal="right" vertical="center"/>
    </xf>
    <xf numFmtId="3" fontId="5" fillId="0" borderId="74" xfId="0" applyNumberFormat="1" applyFont="1" applyBorder="1" applyAlignment="1">
      <alignment horizontal="right" vertical="center"/>
    </xf>
    <xf numFmtId="3" fontId="5" fillId="0" borderId="59" xfId="0" applyNumberFormat="1" applyFont="1" applyBorder="1" applyAlignment="1">
      <alignment horizontal="right" vertical="center"/>
    </xf>
    <xf numFmtId="3" fontId="5" fillId="0" borderId="60" xfId="0" applyNumberFormat="1" applyFont="1" applyBorder="1" applyAlignment="1">
      <alignment horizontal="right" vertical="center"/>
    </xf>
    <xf numFmtId="3" fontId="5" fillId="0" borderId="61" xfId="0" applyNumberFormat="1" applyFont="1" applyBorder="1" applyAlignment="1">
      <alignment horizontal="right" vertical="center"/>
    </xf>
    <xf numFmtId="3" fontId="5" fillId="0" borderId="66" xfId="0" applyNumberFormat="1" applyFont="1" applyBorder="1" applyAlignment="1">
      <alignment horizontal="right" vertical="center"/>
    </xf>
    <xf numFmtId="3" fontId="5" fillId="0" borderId="70" xfId="0" applyNumberFormat="1" applyFont="1" applyBorder="1" applyAlignment="1">
      <alignment horizontal="right" vertical="center"/>
    </xf>
    <xf numFmtId="3" fontId="5" fillId="0" borderId="7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 vertical="center"/>
    </xf>
    <xf numFmtId="3" fontId="5" fillId="0" borderId="53" xfId="0" applyNumberFormat="1" applyFont="1" applyBorder="1" applyAlignment="1">
      <alignment horizontal="right" vertical="center"/>
    </xf>
    <xf numFmtId="3" fontId="5" fillId="0" borderId="54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3" fontId="5" fillId="0" borderId="63" xfId="0" applyNumberFormat="1" applyFont="1" applyBorder="1" applyAlignment="1">
      <alignment horizontal="right" vertical="center"/>
    </xf>
    <xf numFmtId="3" fontId="5" fillId="0" borderId="64" xfId="0" applyNumberFormat="1" applyFont="1" applyBorder="1" applyAlignment="1">
      <alignment horizontal="right" vertical="center"/>
    </xf>
    <xf numFmtId="3" fontId="5" fillId="0" borderId="67" xfId="0" applyNumberFormat="1" applyFont="1" applyBorder="1" applyAlignment="1">
      <alignment horizontal="right" vertical="center"/>
    </xf>
    <xf numFmtId="3" fontId="5" fillId="0" borderId="68" xfId="0" applyNumberFormat="1" applyFont="1" applyBorder="1" applyAlignment="1">
      <alignment horizontal="right" vertical="center"/>
    </xf>
    <xf numFmtId="3" fontId="5" fillId="0" borderId="69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57" fontId="5" fillId="0" borderId="2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57" fontId="5" fillId="0" borderId="78" xfId="0" applyNumberFormat="1" applyFont="1" applyBorder="1" applyAlignment="1">
      <alignment horizontal="center" vertical="center"/>
    </xf>
    <xf numFmtId="57" fontId="5" fillId="0" borderId="36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9" xfId="2" applyFont="1" applyBorder="1" applyAlignment="1">
      <alignment horizontal="right" vertical="center"/>
    </xf>
    <xf numFmtId="38" fontId="5" fillId="0" borderId="31" xfId="2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top"/>
    </xf>
    <xf numFmtId="0" fontId="4" fillId="0" borderId="52" xfId="0" applyFont="1" applyBorder="1" applyAlignment="1">
      <alignment horizontal="left" vertical="top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38" fontId="5" fillId="0" borderId="65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5" fillId="0" borderId="54" xfId="2" applyFont="1" applyBorder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38" fontId="5" fillId="0" borderId="66" xfId="2" applyFont="1" applyBorder="1" applyAlignment="1">
      <alignment horizontal="right" vertical="center"/>
    </xf>
    <xf numFmtId="38" fontId="5" fillId="0" borderId="70" xfId="2" applyFont="1" applyBorder="1" applyAlignment="1">
      <alignment horizontal="right" vertical="center"/>
    </xf>
    <xf numFmtId="38" fontId="5" fillId="0" borderId="71" xfId="2" applyFont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57" fontId="5" fillId="2" borderId="79" xfId="0" applyNumberFormat="1" applyFont="1" applyFill="1" applyBorder="1" applyAlignment="1">
      <alignment horizontal="center" vertical="center"/>
    </xf>
    <xf numFmtId="57" fontId="5" fillId="2" borderId="80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57" fontId="5" fillId="2" borderId="78" xfId="0" applyNumberFormat="1" applyFont="1" applyFill="1" applyBorder="1" applyAlignment="1">
      <alignment horizontal="center" vertical="center"/>
    </xf>
    <xf numFmtId="57" fontId="5" fillId="2" borderId="45" xfId="0" applyNumberFormat="1" applyFont="1" applyFill="1" applyBorder="1" applyAlignment="1">
      <alignment horizontal="center" vertical="center"/>
    </xf>
    <xf numFmtId="57" fontId="5" fillId="2" borderId="35" xfId="0" applyNumberFormat="1" applyFont="1" applyFill="1" applyBorder="1" applyAlignment="1">
      <alignment horizontal="center" vertical="center"/>
    </xf>
    <xf numFmtId="57" fontId="5" fillId="2" borderId="36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81" xfId="0" applyFont="1" applyBorder="1" applyAlignment="1">
      <alignment vertical="center" wrapText="1"/>
    </xf>
    <xf numFmtId="0" fontId="4" fillId="0" borderId="82" xfId="0" applyFont="1" applyBorder="1" applyAlignment="1">
      <alignment vertical="center" wrapText="1"/>
    </xf>
    <xf numFmtId="38" fontId="5" fillId="0" borderId="27" xfId="2" applyFont="1" applyBorder="1" applyAlignment="1">
      <alignment horizontal="right" vertical="center"/>
    </xf>
    <xf numFmtId="38" fontId="5" fillId="0" borderId="28" xfId="2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M20" sqref="M20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0.59765625" style="1" customWidth="1"/>
    <col min="5" max="5" width="25.59765625" style="1" customWidth="1"/>
    <col min="6" max="6" width="10.59765625" style="1" customWidth="1"/>
    <col min="7" max="7" width="15.59765625" style="1" customWidth="1"/>
    <col min="8" max="8" width="0.796875" style="1" customWidth="1"/>
    <col min="9" max="10" width="9" style="1" customWidth="1"/>
    <col min="11" max="16384" width="9" style="1"/>
  </cols>
  <sheetData>
    <row r="1" spans="1:8" ht="18.75" customHeight="1" x14ac:dyDescent="0.45">
      <c r="A1" s="73" t="s">
        <v>0</v>
      </c>
      <c r="B1" s="73"/>
      <c r="C1" s="73"/>
      <c r="D1" s="73"/>
      <c r="E1" s="73"/>
      <c r="F1" s="73"/>
      <c r="G1" s="73"/>
      <c r="H1" s="4"/>
    </row>
    <row r="2" spans="1:8" x14ac:dyDescent="0.45">
      <c r="B2" s="2"/>
      <c r="C2" s="7" t="s">
        <v>1</v>
      </c>
      <c r="D2" s="6" t="s">
        <v>52</v>
      </c>
      <c r="E2" s="4"/>
      <c r="F2" s="7" t="s">
        <v>2</v>
      </c>
      <c r="G2" s="36">
        <v>45432</v>
      </c>
    </row>
    <row r="3" spans="1:8" ht="15" customHeight="1" x14ac:dyDescent="0.45">
      <c r="B3" s="2"/>
      <c r="C3" s="4"/>
      <c r="D3" s="4"/>
      <c r="E3" s="4"/>
      <c r="F3" s="4"/>
      <c r="G3" s="4"/>
      <c r="H3" s="4"/>
    </row>
    <row r="4" spans="1:8" ht="15" customHeight="1" thickBot="1" x14ac:dyDescent="0.5">
      <c r="B4" s="1" t="s">
        <v>3</v>
      </c>
      <c r="C4" s="52" t="s">
        <v>4</v>
      </c>
      <c r="D4" s="52"/>
      <c r="E4" s="52"/>
      <c r="F4" s="52"/>
      <c r="G4" s="4"/>
    </row>
    <row r="5" spans="1:8" ht="46.8" customHeight="1" thickBot="1" x14ac:dyDescent="0.5">
      <c r="C5" s="74" t="s">
        <v>49</v>
      </c>
      <c r="D5" s="75"/>
      <c r="E5" s="76" t="s">
        <v>54</v>
      </c>
      <c r="F5" s="77"/>
      <c r="G5" s="78"/>
      <c r="H5" s="12"/>
    </row>
    <row r="6" spans="1:8" ht="15" customHeight="1" x14ac:dyDescent="0.45"/>
    <row r="7" spans="1:8" ht="15" customHeight="1" thickBot="1" x14ac:dyDescent="0.5">
      <c r="B7" s="1" t="s">
        <v>6</v>
      </c>
      <c r="C7" s="52" t="s">
        <v>7</v>
      </c>
      <c r="D7" s="52"/>
      <c r="E7" s="52"/>
      <c r="F7" s="52"/>
    </row>
    <row r="8" spans="1:8" ht="15" customHeight="1" x14ac:dyDescent="0.45">
      <c r="C8" s="79" t="s">
        <v>8</v>
      </c>
      <c r="D8" s="19" t="s">
        <v>9</v>
      </c>
      <c r="E8" s="81">
        <f>SUM('R4.10:R5.９'!E6:I6)</f>
        <v>34142181637</v>
      </c>
      <c r="F8" s="82"/>
      <c r="G8" s="83"/>
      <c r="H8" s="8"/>
    </row>
    <row r="9" spans="1:8" ht="15" customHeight="1" x14ac:dyDescent="0.45">
      <c r="C9" s="80"/>
      <c r="D9" s="18" t="s">
        <v>10</v>
      </c>
      <c r="E9" s="84">
        <f>SUM('R4.10:R5.９'!E7:I7)</f>
        <v>2171965522</v>
      </c>
      <c r="F9" s="85"/>
      <c r="G9" s="86"/>
      <c r="H9" s="8"/>
    </row>
    <row r="10" spans="1:8" ht="15" customHeight="1" x14ac:dyDescent="0.45">
      <c r="C10" s="80"/>
      <c r="D10" s="23" t="s">
        <v>11</v>
      </c>
      <c r="E10" s="87">
        <f>SUM('R4.10:R5.９'!E8:I8)</f>
        <v>12866244017.900002</v>
      </c>
      <c r="F10" s="88"/>
      <c r="G10" s="89"/>
      <c r="H10" s="8"/>
    </row>
    <row r="11" spans="1:8" ht="15" customHeight="1" thickBot="1" x14ac:dyDescent="0.5">
      <c r="C11" s="47" t="s">
        <v>37</v>
      </c>
      <c r="D11" s="48"/>
      <c r="E11" s="49">
        <f>SUM(E8:G10)</f>
        <v>49180391176.900002</v>
      </c>
      <c r="F11" s="50"/>
      <c r="G11" s="51"/>
      <c r="H11" s="8"/>
    </row>
    <row r="12" spans="1:8" ht="15" customHeight="1" x14ac:dyDescent="0.45">
      <c r="C12" s="90" t="s">
        <v>12</v>
      </c>
      <c r="D12" s="91"/>
      <c r="E12" s="92"/>
      <c r="F12" s="92"/>
      <c r="G12" s="93"/>
      <c r="H12" s="11"/>
    </row>
    <row r="13" spans="1:8" ht="15" customHeight="1" x14ac:dyDescent="0.45">
      <c r="C13" s="56" t="s">
        <v>13</v>
      </c>
      <c r="D13" s="18" t="s">
        <v>14</v>
      </c>
      <c r="E13" s="64">
        <f>SUM('R4.10:R5.９'!E11:I11)</f>
        <v>7445362487</v>
      </c>
      <c r="F13" s="65"/>
      <c r="G13" s="66"/>
      <c r="H13" s="9"/>
    </row>
    <row r="14" spans="1:8" ht="15" customHeight="1" x14ac:dyDescent="0.45">
      <c r="C14" s="56"/>
      <c r="D14" s="18" t="s">
        <v>15</v>
      </c>
      <c r="E14" s="64">
        <f>SUM('R4.10:R5.９'!E12:I12)</f>
        <v>535067103</v>
      </c>
      <c r="F14" s="65"/>
      <c r="G14" s="66"/>
      <c r="H14" s="9"/>
    </row>
    <row r="15" spans="1:8" ht="15" customHeight="1" x14ac:dyDescent="0.45">
      <c r="C15" s="56"/>
      <c r="D15" s="18" t="s">
        <v>16</v>
      </c>
      <c r="E15" s="64">
        <f>SUM('R4.10:R5.９'!E13:I13)</f>
        <v>2916563992</v>
      </c>
      <c r="F15" s="65"/>
      <c r="G15" s="66"/>
      <c r="H15" s="9"/>
    </row>
    <row r="16" spans="1:8" ht="15" customHeight="1" x14ac:dyDescent="0.45">
      <c r="C16" s="45" t="s">
        <v>17</v>
      </c>
      <c r="D16" s="46"/>
      <c r="E16" s="67">
        <f>SUM('R4.10:R5.９'!E14:I14)</f>
        <v>6657545335</v>
      </c>
      <c r="F16" s="68"/>
      <c r="G16" s="69"/>
      <c r="H16" s="9"/>
    </row>
    <row r="17" spans="2:8" ht="15" customHeight="1" thickBot="1" x14ac:dyDescent="0.5">
      <c r="C17" s="47" t="s">
        <v>37</v>
      </c>
      <c r="D17" s="48"/>
      <c r="E17" s="49">
        <f>SUM(E13:G16)</f>
        <v>17554538917</v>
      </c>
      <c r="F17" s="50"/>
      <c r="G17" s="51"/>
      <c r="H17" s="9"/>
    </row>
    <row r="18" spans="2:8" ht="15" customHeight="1" x14ac:dyDescent="0.45">
      <c r="C18" s="57" t="s">
        <v>43</v>
      </c>
      <c r="D18" s="58"/>
      <c r="E18" s="59">
        <f>SUM('R4.10:R5.９'!E16:I16)</f>
        <v>2917981</v>
      </c>
      <c r="F18" s="60"/>
      <c r="G18" s="61"/>
      <c r="H18" s="9"/>
    </row>
    <row r="19" spans="2:8" ht="15" customHeight="1" thickBot="1" x14ac:dyDescent="0.5">
      <c r="C19" s="53" t="s">
        <v>38</v>
      </c>
      <c r="D19" s="54"/>
      <c r="E19" s="70">
        <f>SUM('R4.10:R5.９'!E17:I17)</f>
        <v>312691</v>
      </c>
      <c r="F19" s="71"/>
      <c r="G19" s="72"/>
      <c r="H19" s="8"/>
    </row>
    <row r="20" spans="2:8" ht="15" customHeight="1" x14ac:dyDescent="0.45">
      <c r="C20" s="57" t="s">
        <v>18</v>
      </c>
      <c r="D20" s="58"/>
      <c r="E20" s="62">
        <f>(E8+E10)/E18</f>
        <v>16109.914922304155</v>
      </c>
      <c r="F20" s="62"/>
      <c r="G20" s="63"/>
      <c r="H20" s="8"/>
    </row>
    <row r="21" spans="2:8" ht="15" customHeight="1" thickBot="1" x14ac:dyDescent="0.5">
      <c r="C21" s="53" t="s">
        <v>40</v>
      </c>
      <c r="D21" s="55"/>
      <c r="E21" s="43">
        <f>E9/E19</f>
        <v>6946.0442481555274</v>
      </c>
      <c r="F21" s="43"/>
      <c r="G21" s="44"/>
      <c r="H21" s="8"/>
    </row>
    <row r="22" spans="2:8" ht="15" customHeight="1" x14ac:dyDescent="0.45">
      <c r="C22" s="8" t="s">
        <v>44</v>
      </c>
      <c r="D22" s="8"/>
      <c r="E22" s="8"/>
      <c r="F22" s="8"/>
      <c r="G22" s="8"/>
      <c r="H22" s="8"/>
    </row>
    <row r="23" spans="2:8" ht="15" customHeight="1" x14ac:dyDescent="0.45">
      <c r="C23" s="8" t="s">
        <v>50</v>
      </c>
      <c r="D23" s="8"/>
      <c r="E23" s="8"/>
      <c r="F23" s="8"/>
      <c r="G23" s="8"/>
      <c r="H23" s="8"/>
    </row>
    <row r="24" spans="2:8" ht="15" customHeight="1" x14ac:dyDescent="0.45"/>
    <row r="25" spans="2:8" ht="15" customHeight="1" x14ac:dyDescent="0.45">
      <c r="B25" s="1" t="s">
        <v>19</v>
      </c>
      <c r="C25" s="52" t="s">
        <v>20</v>
      </c>
      <c r="D25" s="52"/>
      <c r="E25" s="52"/>
      <c r="F25" s="52"/>
    </row>
    <row r="26" spans="2:8" ht="12.6" thickBot="1" x14ac:dyDescent="0.5">
      <c r="C26" s="4"/>
      <c r="D26" s="4"/>
      <c r="E26" s="5" t="s">
        <v>21</v>
      </c>
      <c r="F26" s="42" t="s">
        <v>22</v>
      </c>
      <c r="G26" s="42"/>
      <c r="H26" s="5"/>
    </row>
    <row r="27" spans="2:8" ht="15" customHeight="1" x14ac:dyDescent="0.45">
      <c r="C27" s="104" t="s">
        <v>23</v>
      </c>
      <c r="D27" s="105"/>
      <c r="E27" s="13">
        <v>44845</v>
      </c>
      <c r="F27" s="96">
        <v>45535</v>
      </c>
      <c r="G27" s="97"/>
      <c r="H27" s="10"/>
    </row>
    <row r="28" spans="2:8" ht="15" customHeight="1" thickBot="1" x14ac:dyDescent="0.5">
      <c r="C28" s="106" t="s">
        <v>24</v>
      </c>
      <c r="D28" s="107"/>
      <c r="E28" s="30">
        <v>44845</v>
      </c>
      <c r="F28" s="98">
        <v>45536</v>
      </c>
      <c r="G28" s="99"/>
      <c r="H28" s="10"/>
    </row>
    <row r="29" spans="2:8" ht="15" customHeight="1" thickBot="1" x14ac:dyDescent="0.5">
      <c r="C29" s="106" t="s">
        <v>46</v>
      </c>
      <c r="D29" s="107"/>
      <c r="E29" s="110">
        <v>304</v>
      </c>
      <c r="F29" s="111"/>
      <c r="G29" s="112"/>
      <c r="H29" s="10"/>
    </row>
    <row r="30" spans="2:8" ht="15" customHeight="1" x14ac:dyDescent="0.45">
      <c r="C30" s="16" t="s">
        <v>47</v>
      </c>
      <c r="D30" s="16"/>
      <c r="E30" s="17"/>
      <c r="F30" s="17"/>
      <c r="G30" s="17"/>
      <c r="H30" s="10"/>
    </row>
    <row r="31" spans="2:8" ht="15" customHeight="1" x14ac:dyDescent="0.45"/>
    <row r="32" spans="2:8" ht="15" customHeight="1" thickBot="1" x14ac:dyDescent="0.5">
      <c r="B32" s="1" t="s">
        <v>25</v>
      </c>
      <c r="C32" s="52" t="s">
        <v>26</v>
      </c>
      <c r="D32" s="52"/>
      <c r="E32" s="52"/>
      <c r="F32" s="52"/>
    </row>
    <row r="33" spans="2:8" ht="15" customHeight="1" x14ac:dyDescent="0.45">
      <c r="C33" s="108" t="s">
        <v>27</v>
      </c>
      <c r="D33" s="15" t="s">
        <v>28</v>
      </c>
      <c r="E33" s="100">
        <f>(E8+E9)/E11</f>
        <v>0.7383867084013096</v>
      </c>
      <c r="F33" s="100"/>
      <c r="G33" s="101"/>
    </row>
    <row r="34" spans="2:8" ht="15" customHeight="1" thickBot="1" x14ac:dyDescent="0.5">
      <c r="C34" s="109"/>
      <c r="D34" s="14" t="s">
        <v>29</v>
      </c>
      <c r="E34" s="102">
        <f>E10/E11</f>
        <v>0.2616132915986904</v>
      </c>
      <c r="F34" s="102"/>
      <c r="G34" s="103"/>
    </row>
    <row r="35" spans="2:8" ht="15" customHeight="1" x14ac:dyDescent="0.45"/>
    <row r="36" spans="2:8" ht="15" customHeight="1" thickBot="1" x14ac:dyDescent="0.5">
      <c r="B36" s="1" t="s">
        <v>30</v>
      </c>
      <c r="C36" s="52" t="s">
        <v>31</v>
      </c>
      <c r="D36" s="52"/>
      <c r="E36" s="52"/>
      <c r="F36" s="52"/>
      <c r="G36" s="52"/>
      <c r="H36" s="52"/>
    </row>
    <row r="37" spans="2:8" ht="70.05" customHeight="1" thickBot="1" x14ac:dyDescent="0.5">
      <c r="C37" s="3" t="s">
        <v>32</v>
      </c>
      <c r="D37" s="94" t="s">
        <v>53</v>
      </c>
      <c r="E37" s="94"/>
      <c r="F37" s="94"/>
      <c r="G37" s="95"/>
      <c r="H37" s="12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activeCell="I22" sqref="I22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4"/>
    </row>
    <row r="3" spans="1:10" ht="19.5" customHeight="1" thickBot="1" x14ac:dyDescent="0.5">
      <c r="C3" s="74" t="s">
        <v>5</v>
      </c>
      <c r="D3" s="75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0" ht="15" customHeight="1" x14ac:dyDescent="0.45">
      <c r="C6" s="149" t="s">
        <v>8</v>
      </c>
      <c r="D6" s="19" t="s">
        <v>9</v>
      </c>
      <c r="E6" s="154">
        <v>3198544749</v>
      </c>
      <c r="F6" s="154"/>
      <c r="G6" s="154"/>
      <c r="H6" s="154"/>
      <c r="I6" s="155"/>
    </row>
    <row r="7" spans="1:10" ht="15" customHeight="1" x14ac:dyDescent="0.45">
      <c r="C7" s="150"/>
      <c r="D7" s="18" t="s">
        <v>10</v>
      </c>
      <c r="E7" s="116">
        <v>93120331</v>
      </c>
      <c r="F7" s="116"/>
      <c r="G7" s="116"/>
      <c r="H7" s="116"/>
      <c r="I7" s="117"/>
    </row>
    <row r="8" spans="1:10" ht="15" customHeight="1" x14ac:dyDescent="0.45">
      <c r="C8" s="139"/>
      <c r="D8" s="23" t="s">
        <v>11</v>
      </c>
      <c r="E8" s="156">
        <v>1883361084.4000001</v>
      </c>
      <c r="F8" s="156"/>
      <c r="G8" s="156"/>
      <c r="H8" s="156"/>
      <c r="I8" s="157"/>
    </row>
    <row r="9" spans="1:10" ht="15" customHeight="1" thickBot="1" x14ac:dyDescent="0.5">
      <c r="C9" s="47" t="s">
        <v>37</v>
      </c>
      <c r="D9" s="48"/>
      <c r="E9" s="49">
        <f>SUM(E6:I8)</f>
        <v>5175026164.3999996</v>
      </c>
      <c r="F9" s="50"/>
      <c r="G9" s="50"/>
      <c r="H9" s="50"/>
      <c r="I9" s="51"/>
    </row>
    <row r="10" spans="1:10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0" ht="15" customHeight="1" x14ac:dyDescent="0.45">
      <c r="C11" s="56" t="s">
        <v>35</v>
      </c>
      <c r="D11" s="20" t="s">
        <v>14</v>
      </c>
      <c r="E11" s="114">
        <v>855143161</v>
      </c>
      <c r="F11" s="114"/>
      <c r="G11" s="114"/>
      <c r="H11" s="114"/>
      <c r="I11" s="115"/>
    </row>
    <row r="12" spans="1:10" ht="15" customHeight="1" x14ac:dyDescent="0.45">
      <c r="C12" s="56"/>
      <c r="D12" s="20" t="s">
        <v>36</v>
      </c>
      <c r="E12" s="114">
        <v>33489803</v>
      </c>
      <c r="F12" s="114"/>
      <c r="G12" s="114"/>
      <c r="H12" s="114"/>
      <c r="I12" s="115"/>
    </row>
    <row r="13" spans="1:10" ht="15" customHeight="1" x14ac:dyDescent="0.45">
      <c r="C13" s="56"/>
      <c r="D13" s="21" t="s">
        <v>16</v>
      </c>
      <c r="E13" s="114">
        <v>501537236</v>
      </c>
      <c r="F13" s="114"/>
      <c r="G13" s="114"/>
      <c r="H13" s="114"/>
      <c r="I13" s="115"/>
    </row>
    <row r="14" spans="1:10" ht="15" customHeight="1" x14ac:dyDescent="0.45">
      <c r="C14" s="118" t="s">
        <v>17</v>
      </c>
      <c r="D14" s="119"/>
      <c r="E14" s="116">
        <v>686725019</v>
      </c>
      <c r="F14" s="116"/>
      <c r="G14" s="116"/>
      <c r="H14" s="116"/>
      <c r="I14" s="117"/>
    </row>
    <row r="15" spans="1:10" ht="15" customHeight="1" thickBot="1" x14ac:dyDescent="0.5">
      <c r="C15" s="135" t="s">
        <v>37</v>
      </c>
      <c r="D15" s="136"/>
      <c r="E15" s="141">
        <f>SUM(E11:I14)</f>
        <v>2076895219</v>
      </c>
      <c r="F15" s="141"/>
      <c r="G15" s="141"/>
      <c r="H15" s="141"/>
      <c r="I15" s="142"/>
    </row>
    <row r="16" spans="1:10" ht="15" customHeight="1" x14ac:dyDescent="0.45">
      <c r="C16" s="137" t="s">
        <v>42</v>
      </c>
      <c r="D16" s="138"/>
      <c r="E16" s="143">
        <v>296844</v>
      </c>
      <c r="F16" s="143"/>
      <c r="G16" s="143"/>
      <c r="H16" s="143"/>
      <c r="I16" s="144"/>
    </row>
    <row r="17" spans="2:9" ht="15" customHeight="1" thickBot="1" x14ac:dyDescent="0.5">
      <c r="C17" s="139" t="s">
        <v>38</v>
      </c>
      <c r="D17" s="140"/>
      <c r="E17" s="145">
        <v>17926</v>
      </c>
      <c r="F17" s="145"/>
      <c r="G17" s="145"/>
      <c r="H17" s="145"/>
      <c r="I17" s="146"/>
    </row>
    <row r="18" spans="2:9" ht="15" customHeight="1" x14ac:dyDescent="0.45">
      <c r="C18" s="137" t="s">
        <v>18</v>
      </c>
      <c r="D18" s="138"/>
      <c r="E18" s="147">
        <f>(E6+E8)/E16</f>
        <v>17119.786262818179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f>E7/E17</f>
        <v>5194.7077429432111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4"/>
      <c r="D24" s="4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55</v>
      </c>
      <c r="D27" s="131"/>
      <c r="E27" s="132">
        <v>21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15" t="s">
        <v>28</v>
      </c>
      <c r="E31" s="100">
        <f>(SUM(E11:I12))/(SUM(E11:I13))</f>
        <v>0.63922601995065065</v>
      </c>
      <c r="F31" s="100"/>
      <c r="G31" s="100"/>
      <c r="H31" s="100"/>
      <c r="I31" s="101"/>
    </row>
    <row r="32" spans="2:9" ht="15" customHeight="1" thickBot="1" x14ac:dyDescent="0.5">
      <c r="C32" s="109"/>
      <c r="D32" s="14" t="s">
        <v>29</v>
      </c>
      <c r="E32" s="102">
        <f>E13/(SUM(E11:I13))</f>
        <v>0.36077398004934935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10:I10"/>
    <mergeCell ref="E11:I11"/>
    <mergeCell ref="E12:I12"/>
    <mergeCell ref="E13:I13"/>
    <mergeCell ref="E14:I14"/>
    <mergeCell ref="C14:D14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topLeftCell="A10" zoomScaleNormal="100" zoomScaleSheetLayoutView="100" workbookViewId="0">
      <selection activeCell="H30" sqref="H30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31"/>
    </row>
    <row r="3" spans="1:10" ht="19.5" customHeight="1" thickBot="1" x14ac:dyDescent="0.5">
      <c r="C3" s="74" t="s">
        <v>5</v>
      </c>
      <c r="D3" s="75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0" ht="15" customHeight="1" x14ac:dyDescent="0.45">
      <c r="C6" s="149" t="s">
        <v>8</v>
      </c>
      <c r="D6" s="34" t="s">
        <v>9</v>
      </c>
      <c r="E6" s="154">
        <v>7542564744</v>
      </c>
      <c r="F6" s="154"/>
      <c r="G6" s="154"/>
      <c r="H6" s="154"/>
      <c r="I6" s="155"/>
    </row>
    <row r="7" spans="1:10" ht="15" customHeight="1" x14ac:dyDescent="0.45">
      <c r="C7" s="150"/>
      <c r="D7" s="18" t="s">
        <v>10</v>
      </c>
      <c r="E7" s="116">
        <v>327652617</v>
      </c>
      <c r="F7" s="116"/>
      <c r="G7" s="116"/>
      <c r="H7" s="116"/>
      <c r="I7" s="117"/>
    </row>
    <row r="8" spans="1:10" ht="15" customHeight="1" x14ac:dyDescent="0.45">
      <c r="C8" s="139"/>
      <c r="D8" s="35" t="s">
        <v>11</v>
      </c>
      <c r="E8" s="156">
        <v>3120457426.3000002</v>
      </c>
      <c r="F8" s="156"/>
      <c r="G8" s="156"/>
      <c r="H8" s="156"/>
      <c r="I8" s="157"/>
    </row>
    <row r="9" spans="1:10" ht="15" customHeight="1" thickBot="1" x14ac:dyDescent="0.5">
      <c r="C9" s="47" t="s">
        <v>37</v>
      </c>
      <c r="D9" s="48"/>
      <c r="E9" s="49">
        <f>SUM(E6:I8)</f>
        <v>10990674787.299999</v>
      </c>
      <c r="F9" s="50"/>
      <c r="G9" s="50"/>
      <c r="H9" s="50"/>
      <c r="I9" s="51"/>
    </row>
    <row r="10" spans="1:10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0" ht="15" customHeight="1" x14ac:dyDescent="0.45">
      <c r="C11" s="56" t="s">
        <v>35</v>
      </c>
      <c r="D11" s="20" t="s">
        <v>14</v>
      </c>
      <c r="E11" s="114">
        <v>2057189785</v>
      </c>
      <c r="F11" s="114"/>
      <c r="G11" s="114"/>
      <c r="H11" s="114"/>
      <c r="I11" s="115"/>
    </row>
    <row r="12" spans="1:10" ht="15" customHeight="1" x14ac:dyDescent="0.45">
      <c r="C12" s="56"/>
      <c r="D12" s="20" t="s">
        <v>36</v>
      </c>
      <c r="E12" s="114">
        <v>119518249</v>
      </c>
      <c r="F12" s="114"/>
      <c r="G12" s="114"/>
      <c r="H12" s="114"/>
      <c r="I12" s="115"/>
    </row>
    <row r="13" spans="1:10" ht="15" customHeight="1" x14ac:dyDescent="0.45">
      <c r="C13" s="56"/>
      <c r="D13" s="24" t="s">
        <v>16</v>
      </c>
      <c r="E13" s="114">
        <v>848261947</v>
      </c>
      <c r="F13" s="114"/>
      <c r="G13" s="114"/>
      <c r="H13" s="114"/>
      <c r="I13" s="115"/>
    </row>
    <row r="14" spans="1:10" ht="15" customHeight="1" x14ac:dyDescent="0.45">
      <c r="C14" s="118" t="s">
        <v>17</v>
      </c>
      <c r="D14" s="119"/>
      <c r="E14" s="116">
        <v>1644875353</v>
      </c>
      <c r="F14" s="116"/>
      <c r="G14" s="116"/>
      <c r="H14" s="116"/>
      <c r="I14" s="117"/>
    </row>
    <row r="15" spans="1:10" ht="15" customHeight="1" thickBot="1" x14ac:dyDescent="0.5">
      <c r="C15" s="135" t="s">
        <v>37</v>
      </c>
      <c r="D15" s="136"/>
      <c r="E15" s="141">
        <f>SUM(E11:I14)</f>
        <v>4669845334</v>
      </c>
      <c r="F15" s="141"/>
      <c r="G15" s="141"/>
      <c r="H15" s="141"/>
      <c r="I15" s="142"/>
    </row>
    <row r="16" spans="1:10" ht="15" customHeight="1" x14ac:dyDescent="0.45">
      <c r="C16" s="137" t="s">
        <v>42</v>
      </c>
      <c r="D16" s="138"/>
      <c r="E16" s="174">
        <v>637385</v>
      </c>
      <c r="F16" s="175"/>
      <c r="G16" s="175"/>
      <c r="H16" s="175"/>
      <c r="I16" s="176"/>
    </row>
    <row r="17" spans="2:9" ht="15" customHeight="1" thickBot="1" x14ac:dyDescent="0.5">
      <c r="C17" s="139" t="s">
        <v>38</v>
      </c>
      <c r="D17" s="140"/>
      <c r="E17" s="179">
        <v>45236</v>
      </c>
      <c r="F17" s="180"/>
      <c r="G17" s="180"/>
      <c r="H17" s="180"/>
      <c r="I17" s="181"/>
    </row>
    <row r="18" spans="2:9" ht="15" customHeight="1" x14ac:dyDescent="0.45">
      <c r="C18" s="137" t="s">
        <v>18</v>
      </c>
      <c r="D18" s="138"/>
      <c r="E18" s="147">
        <f>(E6+E8)/E16</f>
        <v>16729.327126148244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f>E7/E17</f>
        <v>7243.182796887435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31"/>
      <c r="D24" s="31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55</v>
      </c>
      <c r="D27" s="131"/>
      <c r="E27" s="132">
        <v>30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32" t="s">
        <v>28</v>
      </c>
      <c r="E31" s="100">
        <f>(SUM(E11:I12))/(SUM(E11:I13))</f>
        <v>0.71958004465235059</v>
      </c>
      <c r="F31" s="100"/>
      <c r="G31" s="100"/>
      <c r="H31" s="100"/>
      <c r="I31" s="101"/>
    </row>
    <row r="32" spans="2:9" ht="15" customHeight="1" thickBot="1" x14ac:dyDescent="0.5">
      <c r="C32" s="109"/>
      <c r="D32" s="33" t="s">
        <v>29</v>
      </c>
      <c r="E32" s="102">
        <f>E13/(SUM(E11:I13))</f>
        <v>0.28041995534764946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A1:J1"/>
    <mergeCell ref="C2:G2"/>
    <mergeCell ref="C3:D3"/>
    <mergeCell ref="E3:I3"/>
    <mergeCell ref="C5:G5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C9:D9"/>
    <mergeCell ref="E9:I9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activeCell="H29" sqref="H29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31"/>
    </row>
    <row r="3" spans="1:10" ht="19.5" customHeight="1" thickBot="1" x14ac:dyDescent="0.5">
      <c r="C3" s="74" t="s">
        <v>5</v>
      </c>
      <c r="D3" s="75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0" ht="15" customHeight="1" x14ac:dyDescent="0.45">
      <c r="C6" s="149" t="s">
        <v>8</v>
      </c>
      <c r="D6" s="34" t="s">
        <v>9</v>
      </c>
      <c r="E6" s="154">
        <v>8071973281</v>
      </c>
      <c r="F6" s="154"/>
      <c r="G6" s="154"/>
      <c r="H6" s="154"/>
      <c r="I6" s="155"/>
    </row>
    <row r="7" spans="1:10" ht="15" customHeight="1" x14ac:dyDescent="0.45">
      <c r="C7" s="150"/>
      <c r="D7" s="18" t="s">
        <v>10</v>
      </c>
      <c r="E7" s="116">
        <v>234830236</v>
      </c>
      <c r="F7" s="116"/>
      <c r="G7" s="116"/>
      <c r="H7" s="116"/>
      <c r="I7" s="117"/>
    </row>
    <row r="8" spans="1:10" ht="15" customHeight="1" x14ac:dyDescent="0.45">
      <c r="C8" s="139"/>
      <c r="D8" s="35" t="s">
        <v>11</v>
      </c>
      <c r="E8" s="156">
        <v>2603407210</v>
      </c>
      <c r="F8" s="156"/>
      <c r="G8" s="156"/>
      <c r="H8" s="156"/>
      <c r="I8" s="157"/>
    </row>
    <row r="9" spans="1:10" ht="15" customHeight="1" thickBot="1" x14ac:dyDescent="0.5">
      <c r="C9" s="47" t="s">
        <v>37</v>
      </c>
      <c r="D9" s="48"/>
      <c r="E9" s="49">
        <f>SUM(E6:I8)</f>
        <v>10910210727</v>
      </c>
      <c r="F9" s="50"/>
      <c r="G9" s="50"/>
      <c r="H9" s="50"/>
      <c r="I9" s="51"/>
    </row>
    <row r="10" spans="1:10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0" ht="15" customHeight="1" x14ac:dyDescent="0.45">
      <c r="C11" s="56" t="s">
        <v>35</v>
      </c>
      <c r="D11" s="20" t="s">
        <v>14</v>
      </c>
      <c r="E11" s="114">
        <v>2165394992</v>
      </c>
      <c r="F11" s="114"/>
      <c r="G11" s="114"/>
      <c r="H11" s="114"/>
      <c r="I11" s="115"/>
    </row>
    <row r="12" spans="1:10" ht="15" customHeight="1" x14ac:dyDescent="0.45">
      <c r="C12" s="56"/>
      <c r="D12" s="20" t="s">
        <v>36</v>
      </c>
      <c r="E12" s="114">
        <v>87801921</v>
      </c>
      <c r="F12" s="114"/>
      <c r="G12" s="114"/>
      <c r="H12" s="114"/>
      <c r="I12" s="115"/>
    </row>
    <row r="13" spans="1:10" ht="15" customHeight="1" x14ac:dyDescent="0.45">
      <c r="C13" s="56"/>
      <c r="D13" s="24" t="s">
        <v>16</v>
      </c>
      <c r="E13" s="114">
        <v>732089855</v>
      </c>
      <c r="F13" s="114"/>
      <c r="G13" s="114"/>
      <c r="H13" s="114"/>
      <c r="I13" s="115"/>
    </row>
    <row r="14" spans="1:10" ht="15" customHeight="1" x14ac:dyDescent="0.45">
      <c r="C14" s="118" t="s">
        <v>17</v>
      </c>
      <c r="D14" s="119"/>
      <c r="E14" s="116">
        <v>1787290900</v>
      </c>
      <c r="F14" s="116"/>
      <c r="G14" s="116"/>
      <c r="H14" s="116"/>
      <c r="I14" s="117"/>
    </row>
    <row r="15" spans="1:10" ht="15" customHeight="1" thickBot="1" x14ac:dyDescent="0.5">
      <c r="C15" s="135" t="s">
        <v>37</v>
      </c>
      <c r="D15" s="136"/>
      <c r="E15" s="141">
        <f>SUM(E11:I14)</f>
        <v>4772577668</v>
      </c>
      <c r="F15" s="141"/>
      <c r="G15" s="141"/>
      <c r="H15" s="141"/>
      <c r="I15" s="142"/>
    </row>
    <row r="16" spans="1:10" ht="15" customHeight="1" x14ac:dyDescent="0.45">
      <c r="C16" s="137" t="s">
        <v>42</v>
      </c>
      <c r="D16" s="138"/>
      <c r="E16" s="174">
        <v>665090</v>
      </c>
      <c r="F16" s="175"/>
      <c r="G16" s="175"/>
      <c r="H16" s="175"/>
      <c r="I16" s="176"/>
    </row>
    <row r="17" spans="2:9" ht="15" customHeight="1" thickBot="1" x14ac:dyDescent="0.5">
      <c r="C17" s="139" t="s">
        <v>38</v>
      </c>
      <c r="D17" s="140"/>
      <c r="E17" s="179">
        <v>41751</v>
      </c>
      <c r="F17" s="180"/>
      <c r="G17" s="180"/>
      <c r="H17" s="180"/>
      <c r="I17" s="181"/>
    </row>
    <row r="18" spans="2:9" ht="15" customHeight="1" x14ac:dyDescent="0.45">
      <c r="C18" s="137" t="s">
        <v>18</v>
      </c>
      <c r="D18" s="138"/>
      <c r="E18" s="147">
        <f>(E6+E8)/E16</f>
        <v>16051.03142582207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f>E7/E17</f>
        <v>5624.5415918181598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31"/>
      <c r="D24" s="31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55</v>
      </c>
      <c r="D27" s="131"/>
      <c r="E27" s="132">
        <v>27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32" t="s">
        <v>28</v>
      </c>
      <c r="E31" s="100">
        <f>(SUM(E11:I12))/(SUM(E11:I13))</f>
        <v>0.75476732659406609</v>
      </c>
      <c r="F31" s="100"/>
      <c r="G31" s="100"/>
      <c r="H31" s="100"/>
      <c r="I31" s="101"/>
    </row>
    <row r="32" spans="2:9" ht="15" customHeight="1" thickBot="1" x14ac:dyDescent="0.5">
      <c r="C32" s="109"/>
      <c r="D32" s="33" t="s">
        <v>29</v>
      </c>
      <c r="E32" s="102">
        <f>E13/(SUM(E11:I13))</f>
        <v>0.24523267340593391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activeCell="E32" sqref="E32:I32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31"/>
    </row>
    <row r="3" spans="1:10" ht="19.5" customHeight="1" thickBot="1" x14ac:dyDescent="0.5">
      <c r="C3" s="74" t="s">
        <v>5</v>
      </c>
      <c r="D3" s="75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0" ht="15" customHeight="1" x14ac:dyDescent="0.45">
      <c r="C6" s="149" t="s">
        <v>8</v>
      </c>
      <c r="D6" s="34" t="s">
        <v>9</v>
      </c>
      <c r="E6" s="154">
        <v>2321211824</v>
      </c>
      <c r="F6" s="154"/>
      <c r="G6" s="154"/>
      <c r="H6" s="154"/>
      <c r="I6" s="155"/>
    </row>
    <row r="7" spans="1:10" ht="15" customHeight="1" x14ac:dyDescent="0.45">
      <c r="C7" s="150"/>
      <c r="D7" s="18" t="s">
        <v>10</v>
      </c>
      <c r="E7" s="116">
        <v>69821631</v>
      </c>
      <c r="F7" s="116"/>
      <c r="G7" s="116"/>
      <c r="H7" s="116"/>
      <c r="I7" s="117"/>
    </row>
    <row r="8" spans="1:10" ht="15" customHeight="1" x14ac:dyDescent="0.45">
      <c r="C8" s="139"/>
      <c r="D8" s="35" t="s">
        <v>11</v>
      </c>
      <c r="E8" s="156">
        <v>1112227096</v>
      </c>
      <c r="F8" s="156"/>
      <c r="G8" s="156"/>
      <c r="H8" s="156"/>
      <c r="I8" s="157"/>
    </row>
    <row r="9" spans="1:10" ht="15" customHeight="1" thickBot="1" x14ac:dyDescent="0.5">
      <c r="C9" s="47" t="s">
        <v>37</v>
      </c>
      <c r="D9" s="48"/>
      <c r="E9" s="49">
        <f>SUM(E6:I8)</f>
        <v>3503260551</v>
      </c>
      <c r="F9" s="50"/>
      <c r="G9" s="50"/>
      <c r="H9" s="50"/>
      <c r="I9" s="51"/>
    </row>
    <row r="10" spans="1:10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0" ht="15" customHeight="1" x14ac:dyDescent="0.45">
      <c r="C11" s="56" t="s">
        <v>35</v>
      </c>
      <c r="D11" s="20" t="s">
        <v>14</v>
      </c>
      <c r="E11" s="114">
        <v>381209556</v>
      </c>
      <c r="F11" s="114"/>
      <c r="G11" s="114"/>
      <c r="H11" s="114"/>
      <c r="I11" s="115"/>
    </row>
    <row r="12" spans="1:10" ht="15" customHeight="1" x14ac:dyDescent="0.45">
      <c r="C12" s="56"/>
      <c r="D12" s="20" t="s">
        <v>36</v>
      </c>
      <c r="E12" s="114">
        <v>13331665</v>
      </c>
      <c r="F12" s="114"/>
      <c r="G12" s="114"/>
      <c r="H12" s="114"/>
      <c r="I12" s="115"/>
    </row>
    <row r="13" spans="1:10" ht="15" customHeight="1" x14ac:dyDescent="0.45">
      <c r="C13" s="56"/>
      <c r="D13" s="24" t="s">
        <v>16</v>
      </c>
      <c r="E13" s="114">
        <v>177473337</v>
      </c>
      <c r="F13" s="114"/>
      <c r="G13" s="114"/>
      <c r="H13" s="114"/>
      <c r="I13" s="115"/>
    </row>
    <row r="14" spans="1:10" ht="15" customHeight="1" x14ac:dyDescent="0.45">
      <c r="C14" s="118" t="s">
        <v>17</v>
      </c>
      <c r="D14" s="119"/>
      <c r="E14" s="116">
        <v>418630814</v>
      </c>
      <c r="F14" s="116"/>
      <c r="G14" s="116"/>
      <c r="H14" s="116"/>
      <c r="I14" s="117"/>
    </row>
    <row r="15" spans="1:10" ht="15" customHeight="1" thickBot="1" x14ac:dyDescent="0.5">
      <c r="C15" s="135" t="s">
        <v>37</v>
      </c>
      <c r="D15" s="136"/>
      <c r="E15" s="141">
        <f>SUM(E11:I14)</f>
        <v>990645372</v>
      </c>
      <c r="F15" s="141"/>
      <c r="G15" s="141"/>
      <c r="H15" s="141"/>
      <c r="I15" s="142"/>
    </row>
    <row r="16" spans="1:10" ht="15" customHeight="1" x14ac:dyDescent="0.45">
      <c r="C16" s="137" t="s">
        <v>42</v>
      </c>
      <c r="D16" s="138"/>
      <c r="E16" s="174">
        <v>268915</v>
      </c>
      <c r="F16" s="175"/>
      <c r="G16" s="175"/>
      <c r="H16" s="175"/>
      <c r="I16" s="176"/>
    </row>
    <row r="17" spans="2:9" ht="15" customHeight="1" thickBot="1" x14ac:dyDescent="0.5">
      <c r="C17" s="139" t="s">
        <v>38</v>
      </c>
      <c r="D17" s="140"/>
      <c r="E17" s="179">
        <v>16639</v>
      </c>
      <c r="F17" s="180"/>
      <c r="G17" s="180"/>
      <c r="H17" s="180"/>
      <c r="I17" s="181"/>
    </row>
    <row r="18" spans="2:9" ht="15" customHeight="1" x14ac:dyDescent="0.45">
      <c r="C18" s="137" t="s">
        <v>18</v>
      </c>
      <c r="D18" s="138"/>
      <c r="E18" s="147">
        <f>(E6+E8)/E16</f>
        <v>12767.747875722813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f>E7/E17</f>
        <v>4196.263657671735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31"/>
      <c r="D24" s="31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55</v>
      </c>
      <c r="D27" s="131"/>
      <c r="E27" s="132">
        <v>22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32" t="s">
        <v>28</v>
      </c>
      <c r="E31" s="100">
        <f>(SUM(E11:I12))/(SUM(E11:I13))</f>
        <v>0.68973982476858575</v>
      </c>
      <c r="F31" s="100"/>
      <c r="G31" s="100"/>
      <c r="H31" s="100"/>
      <c r="I31" s="101"/>
    </row>
    <row r="32" spans="2:9" ht="15" customHeight="1" thickBot="1" x14ac:dyDescent="0.5">
      <c r="C32" s="109"/>
      <c r="D32" s="33" t="s">
        <v>29</v>
      </c>
      <c r="E32" s="102">
        <f>E13/(SUM(E11:I13))</f>
        <v>0.3102601752314143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activeCell="I30" sqref="I30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161" t="s">
        <v>4</v>
      </c>
      <c r="D2" s="161"/>
      <c r="E2" s="161"/>
      <c r="F2" s="161"/>
      <c r="G2" s="161"/>
      <c r="H2" s="37"/>
    </row>
    <row r="3" spans="1:10" ht="19.5" customHeight="1" thickBot="1" x14ac:dyDescent="0.5">
      <c r="C3" s="162" t="s">
        <v>5</v>
      </c>
      <c r="D3" s="163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161" t="s">
        <v>7</v>
      </c>
      <c r="D5" s="161"/>
      <c r="E5" s="161"/>
      <c r="F5" s="161"/>
      <c r="G5" s="161"/>
    </row>
    <row r="6" spans="1:10" ht="15" customHeight="1" x14ac:dyDescent="0.45">
      <c r="C6" s="158" t="s">
        <v>8</v>
      </c>
      <c r="D6" s="40" t="s">
        <v>9</v>
      </c>
      <c r="E6" s="81">
        <v>4306865166</v>
      </c>
      <c r="F6" s="82"/>
      <c r="G6" s="82"/>
      <c r="H6" s="82"/>
      <c r="I6" s="83"/>
    </row>
    <row r="7" spans="1:10" ht="15" customHeight="1" x14ac:dyDescent="0.45">
      <c r="C7" s="159"/>
      <c r="D7" s="18" t="s">
        <v>10</v>
      </c>
      <c r="E7" s="84">
        <v>244134541</v>
      </c>
      <c r="F7" s="85"/>
      <c r="G7" s="85"/>
      <c r="H7" s="85"/>
      <c r="I7" s="86"/>
    </row>
    <row r="8" spans="1:10" ht="15" customHeight="1" x14ac:dyDescent="0.45">
      <c r="C8" s="160"/>
      <c r="D8" s="41" t="s">
        <v>11</v>
      </c>
      <c r="E8" s="67">
        <v>1606434060</v>
      </c>
      <c r="F8" s="68"/>
      <c r="G8" s="68"/>
      <c r="H8" s="68"/>
      <c r="I8" s="69"/>
    </row>
    <row r="9" spans="1:10" ht="15" customHeight="1" thickBot="1" x14ac:dyDescent="0.5">
      <c r="C9" s="47" t="s">
        <v>37</v>
      </c>
      <c r="D9" s="48"/>
      <c r="E9" s="49">
        <f>SUM(E6:I8)</f>
        <v>6157433767</v>
      </c>
      <c r="F9" s="50"/>
      <c r="G9" s="50"/>
      <c r="H9" s="50"/>
      <c r="I9" s="51"/>
    </row>
    <row r="10" spans="1:10" ht="15" customHeight="1" x14ac:dyDescent="0.45">
      <c r="C10" s="164" t="s">
        <v>12</v>
      </c>
      <c r="D10" s="165"/>
      <c r="E10" s="165"/>
      <c r="F10" s="165"/>
      <c r="G10" s="165"/>
      <c r="H10" s="165"/>
      <c r="I10" s="166"/>
    </row>
    <row r="11" spans="1:10" ht="15" customHeight="1" x14ac:dyDescent="0.45">
      <c r="C11" s="167" t="s">
        <v>35</v>
      </c>
      <c r="D11" s="20" t="s">
        <v>14</v>
      </c>
      <c r="E11" s="84">
        <v>670141425</v>
      </c>
      <c r="F11" s="85"/>
      <c r="G11" s="85"/>
      <c r="H11" s="85"/>
      <c r="I11" s="86"/>
    </row>
    <row r="12" spans="1:10" ht="15" customHeight="1" x14ac:dyDescent="0.45">
      <c r="C12" s="168"/>
      <c r="D12" s="20" t="s">
        <v>36</v>
      </c>
      <c r="E12" s="84">
        <v>47788052</v>
      </c>
      <c r="F12" s="85"/>
      <c r="G12" s="85"/>
      <c r="H12" s="85"/>
      <c r="I12" s="86"/>
    </row>
    <row r="13" spans="1:10" ht="15" customHeight="1" x14ac:dyDescent="0.45">
      <c r="C13" s="169"/>
      <c r="D13" s="24" t="s">
        <v>16</v>
      </c>
      <c r="E13" s="84">
        <v>253319986</v>
      </c>
      <c r="F13" s="85"/>
      <c r="G13" s="85"/>
      <c r="H13" s="85"/>
      <c r="I13" s="86"/>
    </row>
    <row r="14" spans="1:10" ht="15" customHeight="1" x14ac:dyDescent="0.45">
      <c r="C14" s="170" t="s">
        <v>17</v>
      </c>
      <c r="D14" s="171"/>
      <c r="E14" s="67">
        <v>721437451</v>
      </c>
      <c r="F14" s="68"/>
      <c r="G14" s="68"/>
      <c r="H14" s="68"/>
      <c r="I14" s="69"/>
    </row>
    <row r="15" spans="1:10" ht="15" customHeight="1" thickBot="1" x14ac:dyDescent="0.5">
      <c r="C15" s="47" t="s">
        <v>37</v>
      </c>
      <c r="D15" s="48"/>
      <c r="E15" s="49">
        <f>SUM(E11:I14)</f>
        <v>1692686914</v>
      </c>
      <c r="F15" s="50"/>
      <c r="G15" s="50"/>
      <c r="H15" s="50"/>
      <c r="I15" s="51"/>
    </row>
    <row r="16" spans="1:10" ht="15" customHeight="1" x14ac:dyDescent="0.45">
      <c r="C16" s="172" t="s">
        <v>42</v>
      </c>
      <c r="D16" s="173"/>
      <c r="E16" s="174">
        <v>399316</v>
      </c>
      <c r="F16" s="175"/>
      <c r="G16" s="175"/>
      <c r="H16" s="175"/>
      <c r="I16" s="176"/>
    </row>
    <row r="17" spans="2:9" ht="15" customHeight="1" thickBot="1" x14ac:dyDescent="0.5">
      <c r="C17" s="177" t="s">
        <v>38</v>
      </c>
      <c r="D17" s="178"/>
      <c r="E17" s="179">
        <v>38961</v>
      </c>
      <c r="F17" s="180"/>
      <c r="G17" s="180"/>
      <c r="H17" s="180"/>
      <c r="I17" s="181"/>
    </row>
    <row r="18" spans="2:9" ht="15" customHeight="1" x14ac:dyDescent="0.45">
      <c r="C18" s="172" t="s">
        <v>18</v>
      </c>
      <c r="D18" s="173"/>
      <c r="E18" s="147">
        <f>(E6+E8)/E16</f>
        <v>14808.570720932796</v>
      </c>
      <c r="F18" s="147"/>
      <c r="G18" s="147"/>
      <c r="H18" s="147"/>
      <c r="I18" s="148"/>
    </row>
    <row r="19" spans="2:9" ht="15" customHeight="1" thickBot="1" x14ac:dyDescent="0.5">
      <c r="C19" s="177" t="s">
        <v>41</v>
      </c>
      <c r="D19" s="178"/>
      <c r="E19" s="43">
        <f>E7/E17</f>
        <v>6266.1261517928187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37"/>
      <c r="D24" s="37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82" t="s">
        <v>23</v>
      </c>
      <c r="D25" s="183"/>
      <c r="E25" s="124"/>
      <c r="F25" s="125"/>
      <c r="G25" s="124"/>
      <c r="H25" s="184"/>
      <c r="I25" s="185"/>
    </row>
    <row r="26" spans="2:9" ht="15" customHeight="1" thickBot="1" x14ac:dyDescent="0.5">
      <c r="C26" s="186" t="s">
        <v>24</v>
      </c>
      <c r="D26" s="187"/>
      <c r="E26" s="188"/>
      <c r="F26" s="189"/>
      <c r="G26" s="188"/>
      <c r="H26" s="190"/>
      <c r="I26" s="191"/>
    </row>
    <row r="27" spans="2:9" ht="15" customHeight="1" thickBot="1" x14ac:dyDescent="0.5">
      <c r="C27" s="192" t="s">
        <v>55</v>
      </c>
      <c r="D27" s="193"/>
      <c r="E27" s="132">
        <v>28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161" t="s">
        <v>26</v>
      </c>
      <c r="D30" s="161"/>
      <c r="E30" s="161"/>
      <c r="F30" s="161"/>
      <c r="G30" s="161"/>
    </row>
    <row r="31" spans="2:9" ht="15" customHeight="1" x14ac:dyDescent="0.45">
      <c r="C31" s="194" t="s">
        <v>27</v>
      </c>
      <c r="D31" s="38" t="s">
        <v>28</v>
      </c>
      <c r="E31" s="100">
        <f>(SUM(E11:I12))/(SUM(E11:I13))</f>
        <v>0.73918133739035075</v>
      </c>
      <c r="F31" s="100"/>
      <c r="G31" s="100"/>
      <c r="H31" s="100"/>
      <c r="I31" s="101"/>
    </row>
    <row r="32" spans="2:9" ht="15" customHeight="1" thickBot="1" x14ac:dyDescent="0.5">
      <c r="C32" s="195"/>
      <c r="D32" s="39" t="s">
        <v>29</v>
      </c>
      <c r="E32" s="102">
        <f>E13/(SUM(E11:I13))</f>
        <v>0.26081866260964925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161" t="s">
        <v>31</v>
      </c>
      <c r="D34" s="161"/>
      <c r="E34" s="161"/>
      <c r="F34" s="161"/>
      <c r="G34" s="161"/>
      <c r="H34" s="161"/>
      <c r="I34" s="161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topLeftCell="A4" zoomScaleNormal="100" zoomScaleSheetLayoutView="100" workbookViewId="0">
      <selection activeCell="E31" sqref="E31:I32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31"/>
    </row>
    <row r="3" spans="1:10" ht="19.5" customHeight="1" thickBot="1" x14ac:dyDescent="0.5">
      <c r="C3" s="74" t="s">
        <v>5</v>
      </c>
      <c r="D3" s="75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0" ht="15" customHeight="1" x14ac:dyDescent="0.45">
      <c r="C6" s="149" t="s">
        <v>8</v>
      </c>
      <c r="D6" s="34" t="s">
        <v>9</v>
      </c>
      <c r="E6" s="154">
        <v>4911059610</v>
      </c>
      <c r="F6" s="154"/>
      <c r="G6" s="154"/>
      <c r="H6" s="154"/>
      <c r="I6" s="155"/>
    </row>
    <row r="7" spans="1:10" ht="15" customHeight="1" x14ac:dyDescent="0.45">
      <c r="C7" s="150"/>
      <c r="D7" s="18" t="s">
        <v>10</v>
      </c>
      <c r="E7" s="116">
        <v>304407866</v>
      </c>
      <c r="F7" s="116"/>
      <c r="G7" s="116"/>
      <c r="H7" s="116"/>
      <c r="I7" s="117"/>
    </row>
    <row r="8" spans="1:10" ht="15" customHeight="1" x14ac:dyDescent="0.45">
      <c r="C8" s="139"/>
      <c r="D8" s="35" t="s">
        <v>11</v>
      </c>
      <c r="E8" s="156">
        <v>1882258126.2</v>
      </c>
      <c r="F8" s="156"/>
      <c r="G8" s="156"/>
      <c r="H8" s="156"/>
      <c r="I8" s="157"/>
    </row>
    <row r="9" spans="1:10" ht="15" customHeight="1" thickBot="1" x14ac:dyDescent="0.5">
      <c r="C9" s="47" t="s">
        <v>37</v>
      </c>
      <c r="D9" s="48"/>
      <c r="E9" s="49">
        <f>SUM(E6:I8)</f>
        <v>7097725602.1999998</v>
      </c>
      <c r="F9" s="50"/>
      <c r="G9" s="50"/>
      <c r="H9" s="50"/>
      <c r="I9" s="51"/>
    </row>
    <row r="10" spans="1:10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0" ht="15" customHeight="1" x14ac:dyDescent="0.45">
      <c r="C11" s="56" t="s">
        <v>35</v>
      </c>
      <c r="D11" s="20" t="s">
        <v>14</v>
      </c>
      <c r="E11" s="114">
        <v>749762353</v>
      </c>
      <c r="F11" s="114"/>
      <c r="G11" s="114"/>
      <c r="H11" s="114"/>
      <c r="I11" s="115"/>
    </row>
    <row r="12" spans="1:10" ht="15" customHeight="1" x14ac:dyDescent="0.45">
      <c r="C12" s="56"/>
      <c r="D12" s="20" t="s">
        <v>36</v>
      </c>
      <c r="E12" s="114">
        <v>58494157</v>
      </c>
      <c r="F12" s="114"/>
      <c r="G12" s="114"/>
      <c r="H12" s="114"/>
      <c r="I12" s="115"/>
    </row>
    <row r="13" spans="1:10" ht="15" customHeight="1" x14ac:dyDescent="0.45">
      <c r="C13" s="56"/>
      <c r="D13" s="24" t="s">
        <v>16</v>
      </c>
      <c r="E13" s="114">
        <v>297748053</v>
      </c>
      <c r="F13" s="114"/>
      <c r="G13" s="114"/>
      <c r="H13" s="114"/>
      <c r="I13" s="115"/>
    </row>
    <row r="14" spans="1:10" ht="15" customHeight="1" x14ac:dyDescent="0.45">
      <c r="C14" s="118" t="s">
        <v>17</v>
      </c>
      <c r="D14" s="119"/>
      <c r="E14" s="116">
        <v>812949392</v>
      </c>
      <c r="F14" s="116"/>
      <c r="G14" s="116"/>
      <c r="H14" s="116"/>
      <c r="I14" s="117"/>
    </row>
    <row r="15" spans="1:10" ht="15" customHeight="1" thickBot="1" x14ac:dyDescent="0.5">
      <c r="C15" s="135" t="s">
        <v>37</v>
      </c>
      <c r="D15" s="136"/>
      <c r="E15" s="141">
        <f>SUM(E11:I14)</f>
        <v>1918953955</v>
      </c>
      <c r="F15" s="141"/>
      <c r="G15" s="141"/>
      <c r="H15" s="141"/>
      <c r="I15" s="142"/>
    </row>
    <row r="16" spans="1:10" ht="15" customHeight="1" x14ac:dyDescent="0.45">
      <c r="C16" s="137" t="s">
        <v>42</v>
      </c>
      <c r="D16" s="138"/>
      <c r="E16" s="143">
        <v>432631</v>
      </c>
      <c r="F16" s="143"/>
      <c r="G16" s="143"/>
      <c r="H16" s="143"/>
      <c r="I16" s="144"/>
    </row>
    <row r="17" spans="2:9" ht="15" customHeight="1" thickBot="1" x14ac:dyDescent="0.5">
      <c r="C17" s="139" t="s">
        <v>38</v>
      </c>
      <c r="D17" s="140"/>
      <c r="E17" s="145">
        <v>42221</v>
      </c>
      <c r="F17" s="145"/>
      <c r="G17" s="145"/>
      <c r="H17" s="145"/>
      <c r="I17" s="146"/>
    </row>
    <row r="18" spans="2:9" ht="15" customHeight="1" x14ac:dyDescent="0.45">
      <c r="C18" s="137" t="s">
        <v>18</v>
      </c>
      <c r="D18" s="138"/>
      <c r="E18" s="147">
        <f>(E6+E8)/E16</f>
        <v>15702.336948115137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f>E7/E17</f>
        <v>7209.8686909357903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31"/>
      <c r="D24" s="31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55</v>
      </c>
      <c r="D27" s="131"/>
      <c r="E27" s="132">
        <v>31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32" t="s">
        <v>28</v>
      </c>
      <c r="E31" s="100">
        <f>(SUM(E11:I12))/(SUM(E11:I13))</f>
        <v>0.73078948951858891</v>
      </c>
      <c r="F31" s="100"/>
      <c r="G31" s="100"/>
      <c r="H31" s="100"/>
      <c r="I31" s="101"/>
    </row>
    <row r="32" spans="2:9" ht="15" customHeight="1" thickBot="1" x14ac:dyDescent="0.5">
      <c r="C32" s="109"/>
      <c r="D32" s="33" t="s">
        <v>29</v>
      </c>
      <c r="E32" s="102">
        <f>E13/(SUM(E11:I13))</f>
        <v>0.26921051048141109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activeCell="G29" sqref="G29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31"/>
    </row>
    <row r="3" spans="1:10" ht="19.5" customHeight="1" thickBot="1" x14ac:dyDescent="0.5">
      <c r="C3" s="74" t="s">
        <v>5</v>
      </c>
      <c r="D3" s="75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0" ht="15" customHeight="1" x14ac:dyDescent="0.45">
      <c r="C6" s="149" t="s">
        <v>8</v>
      </c>
      <c r="D6" s="34" t="s">
        <v>9</v>
      </c>
      <c r="E6" s="154">
        <v>975506495</v>
      </c>
      <c r="F6" s="154"/>
      <c r="G6" s="154"/>
      <c r="H6" s="154"/>
      <c r="I6" s="155"/>
    </row>
    <row r="7" spans="1:10" ht="15" customHeight="1" x14ac:dyDescent="0.45">
      <c r="C7" s="150"/>
      <c r="D7" s="18" t="s">
        <v>10</v>
      </c>
      <c r="E7" s="116">
        <v>132880847</v>
      </c>
      <c r="F7" s="116"/>
      <c r="G7" s="116"/>
      <c r="H7" s="116"/>
      <c r="I7" s="117"/>
    </row>
    <row r="8" spans="1:10" ht="15" customHeight="1" x14ac:dyDescent="0.45">
      <c r="C8" s="139"/>
      <c r="D8" s="35" t="s">
        <v>11</v>
      </c>
      <c r="E8" s="156">
        <v>311184081</v>
      </c>
      <c r="F8" s="156"/>
      <c r="G8" s="156"/>
      <c r="H8" s="156"/>
      <c r="I8" s="157"/>
    </row>
    <row r="9" spans="1:10" ht="15" customHeight="1" thickBot="1" x14ac:dyDescent="0.5">
      <c r="C9" s="47" t="s">
        <v>37</v>
      </c>
      <c r="D9" s="48"/>
      <c r="E9" s="49">
        <f>SUM(E6:I8)</f>
        <v>1419571423</v>
      </c>
      <c r="F9" s="50"/>
      <c r="G9" s="50"/>
      <c r="H9" s="50"/>
      <c r="I9" s="51"/>
    </row>
    <row r="10" spans="1:10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0" ht="15" customHeight="1" x14ac:dyDescent="0.45">
      <c r="C11" s="56" t="s">
        <v>35</v>
      </c>
      <c r="D11" s="20" t="s">
        <v>14</v>
      </c>
      <c r="E11" s="114">
        <v>150444421</v>
      </c>
      <c r="F11" s="114"/>
      <c r="G11" s="114"/>
      <c r="H11" s="114"/>
      <c r="I11" s="115"/>
    </row>
    <row r="12" spans="1:10" ht="15" customHeight="1" x14ac:dyDescent="0.45">
      <c r="C12" s="56"/>
      <c r="D12" s="20" t="s">
        <v>36</v>
      </c>
      <c r="E12" s="114">
        <v>25839782</v>
      </c>
      <c r="F12" s="114"/>
      <c r="G12" s="114"/>
      <c r="H12" s="114"/>
      <c r="I12" s="115"/>
    </row>
    <row r="13" spans="1:10" ht="15" customHeight="1" x14ac:dyDescent="0.45">
      <c r="C13" s="56"/>
      <c r="D13" s="24" t="s">
        <v>16</v>
      </c>
      <c r="E13" s="114">
        <v>49730660</v>
      </c>
      <c r="F13" s="114"/>
      <c r="G13" s="114"/>
      <c r="H13" s="114"/>
      <c r="I13" s="115"/>
    </row>
    <row r="14" spans="1:10" ht="15" customHeight="1" x14ac:dyDescent="0.45">
      <c r="C14" s="118" t="s">
        <v>17</v>
      </c>
      <c r="D14" s="119"/>
      <c r="E14" s="116">
        <v>191184280</v>
      </c>
      <c r="F14" s="116"/>
      <c r="G14" s="116"/>
      <c r="H14" s="116"/>
      <c r="I14" s="117"/>
    </row>
    <row r="15" spans="1:10" ht="15" customHeight="1" thickBot="1" x14ac:dyDescent="0.5">
      <c r="C15" s="135" t="s">
        <v>37</v>
      </c>
      <c r="D15" s="136"/>
      <c r="E15" s="141">
        <f>SUM(E11:I14)</f>
        <v>417199143</v>
      </c>
      <c r="F15" s="141"/>
      <c r="G15" s="141"/>
      <c r="H15" s="141"/>
      <c r="I15" s="142"/>
    </row>
    <row r="16" spans="1:10" ht="15" customHeight="1" x14ac:dyDescent="0.45">
      <c r="C16" s="137" t="s">
        <v>42</v>
      </c>
      <c r="D16" s="138"/>
      <c r="E16" s="143">
        <v>77191</v>
      </c>
      <c r="F16" s="143"/>
      <c r="G16" s="143"/>
      <c r="H16" s="143"/>
      <c r="I16" s="144"/>
    </row>
    <row r="17" spans="2:9" ht="15" customHeight="1" thickBot="1" x14ac:dyDescent="0.5">
      <c r="C17" s="139" t="s">
        <v>38</v>
      </c>
      <c r="D17" s="140"/>
      <c r="E17" s="145">
        <v>21859</v>
      </c>
      <c r="F17" s="145"/>
      <c r="G17" s="145"/>
      <c r="H17" s="145"/>
      <c r="I17" s="146"/>
    </row>
    <row r="18" spans="2:9" ht="15" customHeight="1" x14ac:dyDescent="0.45">
      <c r="C18" s="137" t="s">
        <v>18</v>
      </c>
      <c r="D18" s="138"/>
      <c r="E18" s="147">
        <f>(E6+E8)/E16</f>
        <v>16668.919640890777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f>E7/E17</f>
        <v>6078.9993595315427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31"/>
      <c r="D24" s="31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55</v>
      </c>
      <c r="D27" s="131"/>
      <c r="E27" s="132">
        <v>28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32" t="s">
        <v>28</v>
      </c>
      <c r="E31" s="100">
        <f>(SUM(E11:I12))/(SUM(E11:I13))</f>
        <v>0.77996730241585921</v>
      </c>
      <c r="F31" s="100"/>
      <c r="G31" s="100"/>
      <c r="H31" s="100"/>
      <c r="I31" s="101"/>
    </row>
    <row r="32" spans="2:9" ht="15" customHeight="1" thickBot="1" x14ac:dyDescent="0.5">
      <c r="C32" s="109"/>
      <c r="D32" s="33" t="s">
        <v>29</v>
      </c>
      <c r="E32" s="102">
        <f>E13/(SUM(E11:I13))</f>
        <v>0.22003269758414074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activeCell="H29" sqref="H29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31"/>
    </row>
    <row r="3" spans="1:10" ht="19.5" customHeight="1" thickBot="1" x14ac:dyDescent="0.5">
      <c r="C3" s="74" t="s">
        <v>5</v>
      </c>
      <c r="D3" s="75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0" ht="15" customHeight="1" x14ac:dyDescent="0.45">
      <c r="C6" s="149" t="s">
        <v>8</v>
      </c>
      <c r="D6" s="34" t="s">
        <v>9</v>
      </c>
      <c r="E6" s="154">
        <v>1193643650</v>
      </c>
      <c r="F6" s="154"/>
      <c r="G6" s="154"/>
      <c r="H6" s="154"/>
      <c r="I6" s="155"/>
    </row>
    <row r="7" spans="1:10" ht="15" customHeight="1" x14ac:dyDescent="0.45">
      <c r="C7" s="150"/>
      <c r="D7" s="18" t="s">
        <v>10</v>
      </c>
      <c r="E7" s="116">
        <v>205571804</v>
      </c>
      <c r="F7" s="116"/>
      <c r="G7" s="116"/>
      <c r="H7" s="116"/>
      <c r="I7" s="117"/>
    </row>
    <row r="8" spans="1:10" ht="15" customHeight="1" x14ac:dyDescent="0.45">
      <c r="C8" s="139"/>
      <c r="D8" s="35" t="s">
        <v>11</v>
      </c>
      <c r="E8" s="156">
        <v>178396855</v>
      </c>
      <c r="F8" s="156"/>
      <c r="G8" s="156"/>
      <c r="H8" s="156"/>
      <c r="I8" s="157"/>
    </row>
    <row r="9" spans="1:10" ht="15" customHeight="1" thickBot="1" x14ac:dyDescent="0.5">
      <c r="C9" s="47" t="s">
        <v>37</v>
      </c>
      <c r="D9" s="48"/>
      <c r="E9" s="49">
        <f>SUM(E6:I8)</f>
        <v>1577612309</v>
      </c>
      <c r="F9" s="50"/>
      <c r="G9" s="50"/>
      <c r="H9" s="50"/>
      <c r="I9" s="51"/>
    </row>
    <row r="10" spans="1:10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0" ht="15" customHeight="1" x14ac:dyDescent="0.45">
      <c r="C11" s="56" t="s">
        <v>35</v>
      </c>
      <c r="D11" s="20" t="s">
        <v>14</v>
      </c>
      <c r="E11" s="114">
        <v>178202840</v>
      </c>
      <c r="F11" s="114"/>
      <c r="G11" s="114"/>
      <c r="H11" s="114"/>
      <c r="I11" s="115"/>
    </row>
    <row r="12" spans="1:10" ht="15" customHeight="1" x14ac:dyDescent="0.45">
      <c r="C12" s="56"/>
      <c r="D12" s="20" t="s">
        <v>36</v>
      </c>
      <c r="E12" s="114">
        <v>39999998</v>
      </c>
      <c r="F12" s="114"/>
      <c r="G12" s="114"/>
      <c r="H12" s="114"/>
      <c r="I12" s="115"/>
    </row>
    <row r="13" spans="1:10" ht="15" customHeight="1" x14ac:dyDescent="0.45">
      <c r="C13" s="56"/>
      <c r="D13" s="24" t="s">
        <v>16</v>
      </c>
      <c r="E13" s="114">
        <v>29134203</v>
      </c>
      <c r="F13" s="114"/>
      <c r="G13" s="114"/>
      <c r="H13" s="114"/>
      <c r="I13" s="115"/>
    </row>
    <row r="14" spans="1:10" ht="15" customHeight="1" x14ac:dyDescent="0.45">
      <c r="C14" s="118" t="s">
        <v>17</v>
      </c>
      <c r="D14" s="119"/>
      <c r="E14" s="116">
        <v>152536003</v>
      </c>
      <c r="F14" s="116"/>
      <c r="G14" s="116"/>
      <c r="H14" s="116"/>
      <c r="I14" s="117"/>
    </row>
    <row r="15" spans="1:10" ht="15" customHeight="1" thickBot="1" x14ac:dyDescent="0.5">
      <c r="C15" s="135" t="s">
        <v>37</v>
      </c>
      <c r="D15" s="136"/>
      <c r="E15" s="141">
        <f>SUM(E11:I14)</f>
        <v>399873044</v>
      </c>
      <c r="F15" s="141"/>
      <c r="G15" s="141"/>
      <c r="H15" s="141"/>
      <c r="I15" s="142"/>
    </row>
    <row r="16" spans="1:10" ht="15" customHeight="1" x14ac:dyDescent="0.45">
      <c r="C16" s="137" t="s">
        <v>42</v>
      </c>
      <c r="D16" s="138"/>
      <c r="E16" s="143">
        <v>63268</v>
      </c>
      <c r="F16" s="143"/>
      <c r="G16" s="143"/>
      <c r="H16" s="143"/>
      <c r="I16" s="144"/>
    </row>
    <row r="17" spans="2:9" ht="15" customHeight="1" thickBot="1" x14ac:dyDescent="0.5">
      <c r="C17" s="139" t="s">
        <v>38</v>
      </c>
      <c r="D17" s="140"/>
      <c r="E17" s="145">
        <v>27579</v>
      </c>
      <c r="F17" s="145"/>
      <c r="G17" s="145"/>
      <c r="H17" s="145"/>
      <c r="I17" s="146"/>
    </row>
    <row r="18" spans="2:9" ht="15" customHeight="1" x14ac:dyDescent="0.45">
      <c r="C18" s="137" t="s">
        <v>18</v>
      </c>
      <c r="D18" s="138"/>
      <c r="E18" s="147">
        <f>(E6+E8)/E16</f>
        <v>21686.168442182461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f>E7/E17</f>
        <v>7453.9252329671126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31"/>
      <c r="D24" s="31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55</v>
      </c>
      <c r="D27" s="131"/>
      <c r="E27" s="132">
        <v>24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32" t="s">
        <v>28</v>
      </c>
      <c r="E31" s="100">
        <f>(SUM(E11:I12))/(SUM(E11:I13))</f>
        <v>0.88220849217647102</v>
      </c>
      <c r="F31" s="100"/>
      <c r="G31" s="100"/>
      <c r="H31" s="100"/>
      <c r="I31" s="101"/>
    </row>
    <row r="32" spans="2:9" ht="15" customHeight="1" thickBot="1" x14ac:dyDescent="0.5">
      <c r="C32" s="109"/>
      <c r="D32" s="33" t="s">
        <v>29</v>
      </c>
      <c r="E32" s="102">
        <f>E13/(SUM(E11:I13))</f>
        <v>0.11779150782352894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activeCell="H29" sqref="H29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31"/>
    </row>
    <row r="3" spans="1:10" ht="19.5" customHeight="1" thickBot="1" x14ac:dyDescent="0.5">
      <c r="C3" s="74" t="s">
        <v>5</v>
      </c>
      <c r="D3" s="75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0" ht="15" customHeight="1" x14ac:dyDescent="0.45">
      <c r="C6" s="149" t="s">
        <v>8</v>
      </c>
      <c r="D6" s="34" t="s">
        <v>9</v>
      </c>
      <c r="E6" s="154">
        <v>1478308511</v>
      </c>
      <c r="F6" s="154"/>
      <c r="G6" s="154"/>
      <c r="H6" s="154"/>
      <c r="I6" s="155"/>
    </row>
    <row r="7" spans="1:10" ht="15" customHeight="1" x14ac:dyDescent="0.45">
      <c r="C7" s="150"/>
      <c r="D7" s="18" t="s">
        <v>10</v>
      </c>
      <c r="E7" s="116">
        <v>301947554</v>
      </c>
      <c r="F7" s="116"/>
      <c r="G7" s="116"/>
      <c r="H7" s="116"/>
      <c r="I7" s="117"/>
    </row>
    <row r="8" spans="1:10" ht="15" customHeight="1" x14ac:dyDescent="0.45">
      <c r="C8" s="139"/>
      <c r="D8" s="35" t="s">
        <v>11</v>
      </c>
      <c r="E8" s="156">
        <v>168518079</v>
      </c>
      <c r="F8" s="156"/>
      <c r="G8" s="156"/>
      <c r="H8" s="156"/>
      <c r="I8" s="157"/>
    </row>
    <row r="9" spans="1:10" ht="15" customHeight="1" thickBot="1" x14ac:dyDescent="0.5">
      <c r="C9" s="47" t="s">
        <v>37</v>
      </c>
      <c r="D9" s="48"/>
      <c r="E9" s="49">
        <f>SUM(E6:I8)</f>
        <v>1948774144</v>
      </c>
      <c r="F9" s="50"/>
      <c r="G9" s="50"/>
      <c r="H9" s="50"/>
      <c r="I9" s="51"/>
    </row>
    <row r="10" spans="1:10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0" ht="15" customHeight="1" x14ac:dyDescent="0.45">
      <c r="C11" s="56" t="s">
        <v>35</v>
      </c>
      <c r="D11" s="20" t="s">
        <v>14</v>
      </c>
      <c r="E11" s="114">
        <v>217774271</v>
      </c>
      <c r="F11" s="114"/>
      <c r="G11" s="114"/>
      <c r="H11" s="114"/>
      <c r="I11" s="115"/>
    </row>
    <row r="12" spans="1:10" ht="15" customHeight="1" x14ac:dyDescent="0.45">
      <c r="C12" s="56"/>
      <c r="D12" s="20" t="s">
        <v>36</v>
      </c>
      <c r="E12" s="114">
        <v>58692596</v>
      </c>
      <c r="F12" s="114"/>
      <c r="G12" s="114"/>
      <c r="H12" s="114"/>
      <c r="I12" s="115"/>
    </row>
    <row r="13" spans="1:10" ht="15" customHeight="1" x14ac:dyDescent="0.45">
      <c r="C13" s="56"/>
      <c r="D13" s="24" t="s">
        <v>16</v>
      </c>
      <c r="E13" s="114">
        <v>27268715</v>
      </c>
      <c r="F13" s="114"/>
      <c r="G13" s="114"/>
      <c r="H13" s="114"/>
      <c r="I13" s="115"/>
    </row>
    <row r="14" spans="1:10" ht="15" customHeight="1" x14ac:dyDescent="0.45">
      <c r="C14" s="118" t="s">
        <v>17</v>
      </c>
      <c r="D14" s="119"/>
      <c r="E14" s="116">
        <v>189959359</v>
      </c>
      <c r="F14" s="116"/>
      <c r="G14" s="116"/>
      <c r="H14" s="116"/>
      <c r="I14" s="117"/>
    </row>
    <row r="15" spans="1:10" ht="15" customHeight="1" thickBot="1" x14ac:dyDescent="0.5">
      <c r="C15" s="135" t="s">
        <v>37</v>
      </c>
      <c r="D15" s="136"/>
      <c r="E15" s="141">
        <f>SUM(E11:I14)</f>
        <v>493694941</v>
      </c>
      <c r="F15" s="141"/>
      <c r="G15" s="141"/>
      <c r="H15" s="141"/>
      <c r="I15" s="142"/>
    </row>
    <row r="16" spans="1:10" ht="15" customHeight="1" x14ac:dyDescent="0.45">
      <c r="C16" s="137" t="s">
        <v>42</v>
      </c>
      <c r="D16" s="138"/>
      <c r="E16" s="143">
        <v>73106</v>
      </c>
      <c r="F16" s="143"/>
      <c r="G16" s="143"/>
      <c r="H16" s="143"/>
      <c r="I16" s="144"/>
    </row>
    <row r="17" spans="2:9" ht="15" customHeight="1" thickBot="1" x14ac:dyDescent="0.5">
      <c r="C17" s="139" t="s">
        <v>38</v>
      </c>
      <c r="D17" s="140"/>
      <c r="E17" s="145">
        <v>36433</v>
      </c>
      <c r="F17" s="145"/>
      <c r="G17" s="145"/>
      <c r="H17" s="145"/>
      <c r="I17" s="146"/>
    </row>
    <row r="18" spans="2:9" ht="15" customHeight="1" x14ac:dyDescent="0.45">
      <c r="C18" s="137" t="s">
        <v>18</v>
      </c>
      <c r="D18" s="138"/>
      <c r="E18" s="147">
        <f>(E6+E8)/E16</f>
        <v>22526.558558805023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f>E7/E17</f>
        <v>8287.7488540608792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31"/>
      <c r="D24" s="31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55</v>
      </c>
      <c r="D27" s="131"/>
      <c r="E27" s="132">
        <v>30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32" t="s">
        <v>28</v>
      </c>
      <c r="E31" s="100">
        <f>(SUM(E11:I12))/(SUM(E11:I13))</f>
        <v>0.91022219122157377</v>
      </c>
      <c r="F31" s="100"/>
      <c r="G31" s="100"/>
      <c r="H31" s="100"/>
      <c r="I31" s="101"/>
    </row>
    <row r="32" spans="2:9" ht="15" customHeight="1" thickBot="1" x14ac:dyDescent="0.5">
      <c r="C32" s="109"/>
      <c r="D32" s="33" t="s">
        <v>29</v>
      </c>
      <c r="E32" s="102">
        <f>E13/(SUM(E11:I13))</f>
        <v>8.9777808778426227E-2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activeCell="H29" sqref="H29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31"/>
    </row>
    <row r="3" spans="1:10" ht="19.5" customHeight="1" thickBot="1" x14ac:dyDescent="0.5">
      <c r="C3" s="74" t="s">
        <v>5</v>
      </c>
      <c r="D3" s="75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0" ht="15" customHeight="1" x14ac:dyDescent="0.45">
      <c r="C6" s="149" t="s">
        <v>8</v>
      </c>
      <c r="D6" s="34" t="s">
        <v>9</v>
      </c>
      <c r="E6" s="154">
        <v>49240788</v>
      </c>
      <c r="F6" s="154"/>
      <c r="G6" s="154"/>
      <c r="H6" s="154"/>
      <c r="I6" s="155"/>
    </row>
    <row r="7" spans="1:10" ht="15" customHeight="1" x14ac:dyDescent="0.45">
      <c r="C7" s="150"/>
      <c r="D7" s="18" t="s">
        <v>10</v>
      </c>
      <c r="E7" s="116">
        <v>66222640</v>
      </c>
      <c r="F7" s="116"/>
      <c r="G7" s="116"/>
      <c r="H7" s="116"/>
      <c r="I7" s="117"/>
    </row>
    <row r="8" spans="1:10" ht="15" customHeight="1" x14ac:dyDescent="0.45">
      <c r="C8" s="139"/>
      <c r="D8" s="35" t="s">
        <v>11</v>
      </c>
      <c r="E8" s="156">
        <v>0</v>
      </c>
      <c r="F8" s="156"/>
      <c r="G8" s="156"/>
      <c r="H8" s="156"/>
      <c r="I8" s="157"/>
    </row>
    <row r="9" spans="1:10" ht="15" customHeight="1" thickBot="1" x14ac:dyDescent="0.5">
      <c r="C9" s="47" t="s">
        <v>37</v>
      </c>
      <c r="D9" s="48"/>
      <c r="E9" s="49">
        <f>SUM(E6:I8)</f>
        <v>115463428</v>
      </c>
      <c r="F9" s="50"/>
      <c r="G9" s="50"/>
      <c r="H9" s="50"/>
      <c r="I9" s="51"/>
    </row>
    <row r="10" spans="1:10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0" ht="15" customHeight="1" x14ac:dyDescent="0.45">
      <c r="C11" s="56" t="s">
        <v>35</v>
      </c>
      <c r="D11" s="20" t="s">
        <v>14</v>
      </c>
      <c r="E11" s="114">
        <v>5904632</v>
      </c>
      <c r="F11" s="114"/>
      <c r="G11" s="114"/>
      <c r="H11" s="114"/>
      <c r="I11" s="115"/>
    </row>
    <row r="12" spans="1:10" ht="15" customHeight="1" x14ac:dyDescent="0.45">
      <c r="C12" s="56"/>
      <c r="D12" s="20" t="s">
        <v>36</v>
      </c>
      <c r="E12" s="114">
        <v>12715836</v>
      </c>
      <c r="F12" s="114"/>
      <c r="G12" s="114"/>
      <c r="H12" s="114"/>
      <c r="I12" s="115"/>
    </row>
    <row r="13" spans="1:10" ht="15" customHeight="1" x14ac:dyDescent="0.45">
      <c r="C13" s="56"/>
      <c r="D13" s="24" t="s">
        <v>16</v>
      </c>
      <c r="E13" s="114">
        <v>0</v>
      </c>
      <c r="F13" s="114"/>
      <c r="G13" s="114"/>
      <c r="H13" s="114"/>
      <c r="I13" s="115"/>
    </row>
    <row r="14" spans="1:10" ht="15" customHeight="1" x14ac:dyDescent="0.45">
      <c r="C14" s="118" t="s">
        <v>17</v>
      </c>
      <c r="D14" s="119"/>
      <c r="E14" s="116">
        <v>17142661</v>
      </c>
      <c r="F14" s="116"/>
      <c r="G14" s="116"/>
      <c r="H14" s="116"/>
      <c r="I14" s="117"/>
    </row>
    <row r="15" spans="1:10" ht="15" customHeight="1" thickBot="1" x14ac:dyDescent="0.5">
      <c r="C15" s="135" t="s">
        <v>37</v>
      </c>
      <c r="D15" s="136"/>
      <c r="E15" s="141">
        <f>SUM(E11:I14)</f>
        <v>35763129</v>
      </c>
      <c r="F15" s="141"/>
      <c r="G15" s="141"/>
      <c r="H15" s="141"/>
      <c r="I15" s="142"/>
    </row>
    <row r="16" spans="1:10" ht="15" customHeight="1" x14ac:dyDescent="0.45">
      <c r="C16" s="137" t="s">
        <v>42</v>
      </c>
      <c r="D16" s="138"/>
      <c r="E16" s="143">
        <v>1208</v>
      </c>
      <c r="F16" s="143"/>
      <c r="G16" s="143"/>
      <c r="H16" s="143"/>
      <c r="I16" s="144"/>
    </row>
    <row r="17" spans="2:9" ht="15" customHeight="1" thickBot="1" x14ac:dyDescent="0.5">
      <c r="C17" s="139" t="s">
        <v>38</v>
      </c>
      <c r="D17" s="140"/>
      <c r="E17" s="145">
        <v>5939</v>
      </c>
      <c r="F17" s="145"/>
      <c r="G17" s="145"/>
      <c r="H17" s="145"/>
      <c r="I17" s="146"/>
    </row>
    <row r="18" spans="2:9" ht="15" customHeight="1" x14ac:dyDescent="0.45">
      <c r="C18" s="137" t="s">
        <v>18</v>
      </c>
      <c r="D18" s="138"/>
      <c r="E18" s="147">
        <f>(E6+E8)/E16</f>
        <v>40762.241721854305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f>E7/E17</f>
        <v>11150.469776056576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31"/>
      <c r="D24" s="31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55</v>
      </c>
      <c r="D27" s="131"/>
      <c r="E27" s="132">
        <v>31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32" t="s">
        <v>28</v>
      </c>
      <c r="E31" s="100">
        <f>(SUM(E11:I12))/(SUM(E11:I13))</f>
        <v>1</v>
      </c>
      <c r="F31" s="100"/>
      <c r="G31" s="100"/>
      <c r="H31" s="100"/>
      <c r="I31" s="101"/>
    </row>
    <row r="32" spans="2:9" ht="15" customHeight="1" thickBot="1" x14ac:dyDescent="0.5">
      <c r="C32" s="109"/>
      <c r="D32" s="33" t="s">
        <v>29</v>
      </c>
      <c r="E32" s="102">
        <f>E13/(SUM(E11:I13))</f>
        <v>0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A1:J1"/>
    <mergeCell ref="C2:G2"/>
    <mergeCell ref="C3:D3"/>
    <mergeCell ref="E3:I3"/>
    <mergeCell ref="C5:G5"/>
    <mergeCell ref="C6:C8"/>
    <mergeCell ref="E6:I6"/>
    <mergeCell ref="E7:I7"/>
    <mergeCell ref="E8:I8"/>
    <mergeCell ref="C9:D9"/>
    <mergeCell ref="E9:I9"/>
    <mergeCell ref="C10:I10"/>
    <mergeCell ref="C11:C13"/>
    <mergeCell ref="E11:I11"/>
    <mergeCell ref="E12:I12"/>
    <mergeCell ref="E13:I13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activeCell="E31" sqref="E31:I32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31"/>
    </row>
    <row r="3" spans="1:10" ht="19.5" customHeight="1" thickBot="1" x14ac:dyDescent="0.5">
      <c r="C3" s="74" t="s">
        <v>5</v>
      </c>
      <c r="D3" s="75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0" ht="15" customHeight="1" x14ac:dyDescent="0.45">
      <c r="C6" s="149" t="s">
        <v>8</v>
      </c>
      <c r="D6" s="34" t="s">
        <v>9</v>
      </c>
      <c r="E6" s="154">
        <v>93262819</v>
      </c>
      <c r="F6" s="154"/>
      <c r="G6" s="154"/>
      <c r="H6" s="154"/>
      <c r="I6" s="155"/>
    </row>
    <row r="7" spans="1:10" ht="15" customHeight="1" x14ac:dyDescent="0.45">
      <c r="C7" s="150"/>
      <c r="D7" s="18" t="s">
        <v>10</v>
      </c>
      <c r="E7" s="116">
        <v>191375455</v>
      </c>
      <c r="F7" s="116"/>
      <c r="G7" s="116"/>
      <c r="H7" s="116"/>
      <c r="I7" s="117"/>
    </row>
    <row r="8" spans="1:10" ht="15" customHeight="1" x14ac:dyDescent="0.45">
      <c r="C8" s="139"/>
      <c r="D8" s="35" t="s">
        <v>11</v>
      </c>
      <c r="E8" s="156">
        <v>0</v>
      </c>
      <c r="F8" s="156"/>
      <c r="G8" s="156"/>
      <c r="H8" s="156"/>
      <c r="I8" s="157"/>
    </row>
    <row r="9" spans="1:10" ht="15" customHeight="1" thickBot="1" x14ac:dyDescent="0.5">
      <c r="C9" s="47" t="s">
        <v>37</v>
      </c>
      <c r="D9" s="48"/>
      <c r="E9" s="49">
        <f>SUM(E6:I8)</f>
        <v>284638274</v>
      </c>
      <c r="F9" s="50"/>
      <c r="G9" s="50"/>
      <c r="H9" s="50"/>
      <c r="I9" s="51"/>
    </row>
    <row r="10" spans="1:10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0" ht="15" customHeight="1" x14ac:dyDescent="0.45">
      <c r="C11" s="56" t="s">
        <v>35</v>
      </c>
      <c r="D11" s="20" t="s">
        <v>14</v>
      </c>
      <c r="E11" s="114">
        <v>14195051</v>
      </c>
      <c r="F11" s="114"/>
      <c r="G11" s="114"/>
      <c r="H11" s="114"/>
      <c r="I11" s="115"/>
    </row>
    <row r="12" spans="1:10" ht="15" customHeight="1" x14ac:dyDescent="0.45">
      <c r="C12" s="56"/>
      <c r="D12" s="20" t="s">
        <v>36</v>
      </c>
      <c r="E12" s="114">
        <v>37395044</v>
      </c>
      <c r="F12" s="114"/>
      <c r="G12" s="114"/>
      <c r="H12" s="114"/>
      <c r="I12" s="115"/>
    </row>
    <row r="13" spans="1:10" ht="15" customHeight="1" x14ac:dyDescent="0.45">
      <c r="C13" s="56"/>
      <c r="D13" s="24" t="s">
        <v>16</v>
      </c>
      <c r="E13" s="114">
        <v>0</v>
      </c>
      <c r="F13" s="114"/>
      <c r="G13" s="114"/>
      <c r="H13" s="114"/>
      <c r="I13" s="115"/>
    </row>
    <row r="14" spans="1:10" ht="15" customHeight="1" x14ac:dyDescent="0.45">
      <c r="C14" s="118" t="s">
        <v>17</v>
      </c>
      <c r="D14" s="119"/>
      <c r="E14" s="116">
        <v>34416645</v>
      </c>
      <c r="F14" s="116"/>
      <c r="G14" s="116"/>
      <c r="H14" s="116"/>
      <c r="I14" s="117"/>
    </row>
    <row r="15" spans="1:10" ht="15" customHeight="1" thickBot="1" x14ac:dyDescent="0.5">
      <c r="C15" s="135" t="s">
        <v>37</v>
      </c>
      <c r="D15" s="136"/>
      <c r="E15" s="141">
        <f>SUM(E11:I14)</f>
        <v>86006740</v>
      </c>
      <c r="F15" s="141"/>
      <c r="G15" s="141"/>
      <c r="H15" s="141"/>
      <c r="I15" s="142"/>
    </row>
    <row r="16" spans="1:10" ht="15" customHeight="1" x14ac:dyDescent="0.45">
      <c r="C16" s="137" t="s">
        <v>42</v>
      </c>
      <c r="D16" s="138"/>
      <c r="E16" s="143">
        <v>3027</v>
      </c>
      <c r="F16" s="143"/>
      <c r="G16" s="143"/>
      <c r="H16" s="143"/>
      <c r="I16" s="144"/>
    </row>
    <row r="17" spans="2:9" ht="15" customHeight="1" thickBot="1" x14ac:dyDescent="0.5">
      <c r="C17" s="139" t="s">
        <v>38</v>
      </c>
      <c r="D17" s="140"/>
      <c r="E17" s="145">
        <v>18147</v>
      </c>
      <c r="F17" s="145"/>
      <c r="G17" s="145"/>
      <c r="H17" s="145"/>
      <c r="I17" s="146"/>
    </row>
    <row r="18" spans="2:9" ht="15" customHeight="1" x14ac:dyDescent="0.45">
      <c r="C18" s="137" t="s">
        <v>18</v>
      </c>
      <c r="D18" s="138"/>
      <c r="E18" s="147">
        <f>(E6+E8)/E16</f>
        <v>30810.313511727782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f>E7/E17</f>
        <v>10545.845318785474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31"/>
      <c r="D24" s="31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55</v>
      </c>
      <c r="D27" s="131"/>
      <c r="E27" s="132">
        <v>31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32" t="s">
        <v>28</v>
      </c>
      <c r="E31" s="100">
        <f>(SUM(E11:I12))/(SUM(E11:I13))</f>
        <v>1</v>
      </c>
      <c r="F31" s="100"/>
      <c r="G31" s="100"/>
      <c r="H31" s="100"/>
      <c r="I31" s="101"/>
    </row>
    <row r="32" spans="2:9" ht="15" customHeight="1" thickBot="1" x14ac:dyDescent="0.5">
      <c r="C32" s="109"/>
      <c r="D32" s="33" t="s">
        <v>29</v>
      </c>
      <c r="E32" s="102">
        <f>E13/(SUM(E11:I13))</f>
        <v>0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A1:J1"/>
    <mergeCell ref="C2:G2"/>
    <mergeCell ref="C3:D3"/>
    <mergeCell ref="E3:I3"/>
    <mergeCell ref="C5:G5"/>
    <mergeCell ref="C6:C8"/>
    <mergeCell ref="E6:I6"/>
    <mergeCell ref="E7:I7"/>
    <mergeCell ref="E8:I8"/>
    <mergeCell ref="C9:D9"/>
    <mergeCell ref="E9:I9"/>
    <mergeCell ref="C10:I10"/>
    <mergeCell ref="C11:C13"/>
    <mergeCell ref="E11:I11"/>
    <mergeCell ref="E12:I12"/>
    <mergeCell ref="E13:I13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Normal="100" zoomScaleSheetLayoutView="100" workbookViewId="0">
      <selection activeCell="I20" sqref="I20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6384" width="9" style="1"/>
  </cols>
  <sheetData>
    <row r="1" spans="1:10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31"/>
    </row>
    <row r="3" spans="1:10" ht="19.5" customHeight="1" thickBot="1" x14ac:dyDescent="0.5">
      <c r="C3" s="74" t="s">
        <v>5</v>
      </c>
      <c r="D3" s="75"/>
      <c r="E3" s="151" t="s">
        <v>51</v>
      </c>
      <c r="F3" s="152"/>
      <c r="G3" s="152"/>
      <c r="H3" s="152"/>
      <c r="I3" s="153"/>
    </row>
    <row r="4" spans="1:10" ht="15" customHeight="1" x14ac:dyDescent="0.45"/>
    <row r="5" spans="1:10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0" ht="15" customHeight="1" x14ac:dyDescent="0.45">
      <c r="C6" s="149" t="s">
        <v>8</v>
      </c>
      <c r="D6" s="34" t="s">
        <v>9</v>
      </c>
      <c r="E6" s="154">
        <v>0</v>
      </c>
      <c r="F6" s="154"/>
      <c r="G6" s="154"/>
      <c r="H6" s="154"/>
      <c r="I6" s="155"/>
    </row>
    <row r="7" spans="1:10" ht="15" customHeight="1" x14ac:dyDescent="0.45">
      <c r="C7" s="150"/>
      <c r="D7" s="18" t="s">
        <v>10</v>
      </c>
      <c r="E7" s="116">
        <v>0</v>
      </c>
      <c r="F7" s="116"/>
      <c r="G7" s="116"/>
      <c r="H7" s="116"/>
      <c r="I7" s="117"/>
    </row>
    <row r="8" spans="1:10" ht="15" customHeight="1" x14ac:dyDescent="0.45">
      <c r="C8" s="139"/>
      <c r="D8" s="35" t="s">
        <v>11</v>
      </c>
      <c r="E8" s="156">
        <v>0</v>
      </c>
      <c r="F8" s="156"/>
      <c r="G8" s="156"/>
      <c r="H8" s="156"/>
      <c r="I8" s="157"/>
    </row>
    <row r="9" spans="1:10" ht="15" customHeight="1" thickBot="1" x14ac:dyDescent="0.5">
      <c r="C9" s="47" t="s">
        <v>37</v>
      </c>
      <c r="D9" s="48"/>
      <c r="E9" s="49">
        <f>SUM(E6:I8)</f>
        <v>0</v>
      </c>
      <c r="F9" s="50"/>
      <c r="G9" s="50"/>
      <c r="H9" s="50"/>
      <c r="I9" s="51"/>
    </row>
    <row r="10" spans="1:10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0" ht="15" customHeight="1" x14ac:dyDescent="0.45">
      <c r="C11" s="56" t="s">
        <v>35</v>
      </c>
      <c r="D11" s="20" t="s">
        <v>14</v>
      </c>
      <c r="E11" s="114">
        <v>0</v>
      </c>
      <c r="F11" s="114"/>
      <c r="G11" s="114"/>
      <c r="H11" s="114"/>
      <c r="I11" s="115"/>
    </row>
    <row r="12" spans="1:10" ht="15" customHeight="1" x14ac:dyDescent="0.45">
      <c r="C12" s="56"/>
      <c r="D12" s="20" t="s">
        <v>36</v>
      </c>
      <c r="E12" s="114">
        <v>0</v>
      </c>
      <c r="F12" s="114"/>
      <c r="G12" s="114"/>
      <c r="H12" s="114"/>
      <c r="I12" s="115"/>
    </row>
    <row r="13" spans="1:10" ht="15" customHeight="1" x14ac:dyDescent="0.45">
      <c r="C13" s="56"/>
      <c r="D13" s="24" t="s">
        <v>16</v>
      </c>
      <c r="E13" s="114">
        <v>0</v>
      </c>
      <c r="F13" s="114"/>
      <c r="G13" s="114"/>
      <c r="H13" s="114"/>
      <c r="I13" s="115"/>
    </row>
    <row r="14" spans="1:10" ht="15" customHeight="1" x14ac:dyDescent="0.45">
      <c r="C14" s="118" t="s">
        <v>17</v>
      </c>
      <c r="D14" s="119"/>
      <c r="E14" s="116">
        <v>397458</v>
      </c>
      <c r="F14" s="116"/>
      <c r="G14" s="116"/>
      <c r="H14" s="116"/>
      <c r="I14" s="117"/>
    </row>
    <row r="15" spans="1:10" ht="15" customHeight="1" thickBot="1" x14ac:dyDescent="0.5">
      <c r="C15" s="135" t="s">
        <v>37</v>
      </c>
      <c r="D15" s="136"/>
      <c r="E15" s="141">
        <f>SUM(E11:I14)</f>
        <v>397458</v>
      </c>
      <c r="F15" s="141"/>
      <c r="G15" s="141"/>
      <c r="H15" s="141"/>
      <c r="I15" s="142"/>
    </row>
    <row r="16" spans="1:10" ht="15" customHeight="1" x14ac:dyDescent="0.45">
      <c r="C16" s="137" t="s">
        <v>42</v>
      </c>
      <c r="D16" s="138"/>
      <c r="E16" s="143">
        <v>0</v>
      </c>
      <c r="F16" s="143"/>
      <c r="G16" s="143"/>
      <c r="H16" s="143"/>
      <c r="I16" s="144"/>
    </row>
    <row r="17" spans="2:9" ht="15" customHeight="1" thickBot="1" x14ac:dyDescent="0.5">
      <c r="C17" s="139" t="s">
        <v>38</v>
      </c>
      <c r="D17" s="140"/>
      <c r="E17" s="145">
        <v>0</v>
      </c>
      <c r="F17" s="145"/>
      <c r="G17" s="145"/>
      <c r="H17" s="145"/>
      <c r="I17" s="146"/>
    </row>
    <row r="18" spans="2:9" ht="15" customHeight="1" x14ac:dyDescent="0.45">
      <c r="C18" s="137" t="s">
        <v>18</v>
      </c>
      <c r="D18" s="138"/>
      <c r="E18" s="147">
        <v>0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v>0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31"/>
      <c r="D24" s="31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55</v>
      </c>
      <c r="D27" s="131"/>
      <c r="E27" s="132">
        <v>1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32" t="s">
        <v>28</v>
      </c>
      <c r="E31" s="100"/>
      <c r="F31" s="100"/>
      <c r="G31" s="100"/>
      <c r="H31" s="100"/>
      <c r="I31" s="101"/>
    </row>
    <row r="32" spans="2:9" ht="15" customHeight="1" thickBot="1" x14ac:dyDescent="0.5">
      <c r="C32" s="109"/>
      <c r="D32" s="33" t="s">
        <v>29</v>
      </c>
      <c r="E32" s="102"/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D35:I35"/>
    <mergeCell ref="C31:C32"/>
    <mergeCell ref="E31:I31"/>
    <mergeCell ref="E32:I32"/>
    <mergeCell ref="C34:I34"/>
    <mergeCell ref="C30:G30"/>
    <mergeCell ref="C26:D26"/>
    <mergeCell ref="E26:F26"/>
    <mergeCell ref="G26:I26"/>
    <mergeCell ref="C23:G23"/>
    <mergeCell ref="E24:F24"/>
    <mergeCell ref="G24:I24"/>
    <mergeCell ref="C27:D27"/>
    <mergeCell ref="E27:I27"/>
    <mergeCell ref="C18:D18"/>
    <mergeCell ref="E18:I18"/>
    <mergeCell ref="C25:D25"/>
    <mergeCell ref="E25:F25"/>
    <mergeCell ref="G25:I25"/>
    <mergeCell ref="C19:D19"/>
    <mergeCell ref="E19:I19"/>
    <mergeCell ref="C17:D17"/>
    <mergeCell ref="E17:I17"/>
    <mergeCell ref="C14:D14"/>
    <mergeCell ref="E14:I14"/>
    <mergeCell ref="C15:D15"/>
    <mergeCell ref="E15:I15"/>
    <mergeCell ref="C11:C13"/>
    <mergeCell ref="E11:I11"/>
    <mergeCell ref="C16:D16"/>
    <mergeCell ref="E16:I16"/>
    <mergeCell ref="E12:I12"/>
    <mergeCell ref="E13:I13"/>
    <mergeCell ref="C10:I10"/>
    <mergeCell ref="C5:G5"/>
    <mergeCell ref="C6:C8"/>
    <mergeCell ref="E6:I6"/>
    <mergeCell ref="E7:I7"/>
    <mergeCell ref="E8:I8"/>
    <mergeCell ref="A1:J1"/>
    <mergeCell ref="C2:G2"/>
    <mergeCell ref="C3:D3"/>
    <mergeCell ref="E3:I3"/>
    <mergeCell ref="C9:D9"/>
    <mergeCell ref="E9:I9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4" ht="15" customHeight="1" thickBot="1" x14ac:dyDescent="0.5">
      <c r="B2" s="1" t="s">
        <v>3</v>
      </c>
      <c r="C2" s="52" t="s">
        <v>4</v>
      </c>
      <c r="D2" s="52"/>
      <c r="E2" s="52"/>
      <c r="F2" s="52"/>
      <c r="G2" s="52"/>
      <c r="H2" s="25"/>
    </row>
    <row r="3" spans="1:14" ht="19.5" customHeight="1" thickBot="1" x14ac:dyDescent="0.5">
      <c r="C3" s="74" t="s">
        <v>5</v>
      </c>
      <c r="D3" s="75"/>
      <c r="E3" s="151" t="s">
        <v>34</v>
      </c>
      <c r="F3" s="152"/>
      <c r="G3" s="152"/>
      <c r="H3" s="152"/>
      <c r="I3" s="153"/>
    </row>
    <row r="4" spans="1:14" ht="15" customHeight="1" x14ac:dyDescent="0.45"/>
    <row r="5" spans="1:14" ht="15" customHeight="1" thickBot="1" x14ac:dyDescent="0.5">
      <c r="B5" s="1" t="s">
        <v>6</v>
      </c>
      <c r="C5" s="52" t="s">
        <v>7</v>
      </c>
      <c r="D5" s="52"/>
      <c r="E5" s="52"/>
      <c r="F5" s="52"/>
      <c r="G5" s="52"/>
    </row>
    <row r="6" spans="1:14" ht="15" customHeight="1" x14ac:dyDescent="0.45">
      <c r="C6" s="149" t="s">
        <v>8</v>
      </c>
      <c r="D6" s="28" t="s">
        <v>9</v>
      </c>
      <c r="E6" s="147">
        <v>100000000</v>
      </c>
      <c r="F6" s="147"/>
      <c r="G6" s="147"/>
      <c r="H6" s="147"/>
      <c r="I6" s="148"/>
    </row>
    <row r="7" spans="1:14" ht="15" customHeight="1" x14ac:dyDescent="0.45">
      <c r="C7" s="150"/>
      <c r="D7" s="18" t="s">
        <v>10</v>
      </c>
      <c r="E7" s="114">
        <v>100000000</v>
      </c>
      <c r="F7" s="114"/>
      <c r="G7" s="114"/>
      <c r="H7" s="114"/>
      <c r="I7" s="115"/>
    </row>
    <row r="8" spans="1:14" ht="15" customHeight="1" x14ac:dyDescent="0.45">
      <c r="C8" s="139"/>
      <c r="D8" s="29" t="s">
        <v>11</v>
      </c>
      <c r="E8" s="116">
        <v>100000000</v>
      </c>
      <c r="F8" s="116"/>
      <c r="G8" s="116"/>
      <c r="H8" s="116"/>
      <c r="I8" s="117"/>
    </row>
    <row r="9" spans="1:14" ht="15" customHeight="1" thickBot="1" x14ac:dyDescent="0.5">
      <c r="C9" s="47" t="s">
        <v>37</v>
      </c>
      <c r="D9" s="48"/>
      <c r="E9" s="49">
        <f>SUM(E6:I8)</f>
        <v>300000000</v>
      </c>
      <c r="F9" s="50"/>
      <c r="G9" s="50"/>
      <c r="H9" s="50"/>
      <c r="I9" s="51"/>
    </row>
    <row r="10" spans="1:14" ht="15" customHeight="1" x14ac:dyDescent="0.45">
      <c r="C10" s="90" t="s">
        <v>12</v>
      </c>
      <c r="D10" s="91"/>
      <c r="E10" s="91"/>
      <c r="F10" s="91"/>
      <c r="G10" s="91"/>
      <c r="H10" s="91"/>
      <c r="I10" s="113"/>
    </row>
    <row r="11" spans="1:14" ht="15" customHeight="1" x14ac:dyDescent="0.45">
      <c r="C11" s="56" t="s">
        <v>35</v>
      </c>
      <c r="D11" s="20" t="s">
        <v>14</v>
      </c>
      <c r="E11" s="114">
        <v>600000</v>
      </c>
      <c r="F11" s="114"/>
      <c r="G11" s="114"/>
      <c r="H11" s="114"/>
      <c r="I11" s="115"/>
    </row>
    <row r="12" spans="1:14" ht="15" customHeight="1" x14ac:dyDescent="0.45">
      <c r="C12" s="56"/>
      <c r="D12" s="20" t="s">
        <v>36</v>
      </c>
      <c r="E12" s="114">
        <v>200000</v>
      </c>
      <c r="F12" s="114"/>
      <c r="G12" s="114"/>
      <c r="H12" s="114"/>
      <c r="I12" s="115"/>
    </row>
    <row r="13" spans="1:14" ht="15" customHeight="1" x14ac:dyDescent="0.45">
      <c r="C13" s="56"/>
      <c r="D13" s="24" t="s">
        <v>16</v>
      </c>
      <c r="E13" s="114">
        <v>200000</v>
      </c>
      <c r="F13" s="114"/>
      <c r="G13" s="114"/>
      <c r="H13" s="114"/>
      <c r="I13" s="115"/>
      <c r="M13" s="22"/>
      <c r="N13" s="22"/>
    </row>
    <row r="14" spans="1:14" ht="15" customHeight="1" x14ac:dyDescent="0.45">
      <c r="C14" s="118" t="s">
        <v>17</v>
      </c>
      <c r="D14" s="119"/>
      <c r="E14" s="116">
        <v>200000</v>
      </c>
      <c r="F14" s="116"/>
      <c r="G14" s="116"/>
      <c r="H14" s="116"/>
      <c r="I14" s="117"/>
    </row>
    <row r="15" spans="1:14" ht="15" customHeight="1" thickBot="1" x14ac:dyDescent="0.5">
      <c r="C15" s="135" t="s">
        <v>37</v>
      </c>
      <c r="D15" s="136"/>
      <c r="E15" s="141">
        <f>SUM(E11:I14)</f>
        <v>1200000</v>
      </c>
      <c r="F15" s="141"/>
      <c r="G15" s="141"/>
      <c r="H15" s="141"/>
      <c r="I15" s="142"/>
    </row>
    <row r="16" spans="1:14" ht="15" customHeight="1" x14ac:dyDescent="0.45">
      <c r="C16" s="137" t="s">
        <v>42</v>
      </c>
      <c r="D16" s="138"/>
      <c r="E16" s="143">
        <v>10000</v>
      </c>
      <c r="F16" s="143"/>
      <c r="G16" s="143"/>
      <c r="H16" s="143"/>
      <c r="I16" s="144"/>
    </row>
    <row r="17" spans="2:9" ht="15" customHeight="1" thickBot="1" x14ac:dyDescent="0.5">
      <c r="C17" s="139" t="s">
        <v>38</v>
      </c>
      <c r="D17" s="140"/>
      <c r="E17" s="196">
        <v>10000</v>
      </c>
      <c r="F17" s="196"/>
      <c r="G17" s="196"/>
      <c r="H17" s="196"/>
      <c r="I17" s="197"/>
    </row>
    <row r="18" spans="2:9" ht="15" customHeight="1" x14ac:dyDescent="0.45">
      <c r="C18" s="137" t="s">
        <v>18</v>
      </c>
      <c r="D18" s="138"/>
      <c r="E18" s="147">
        <f>(E6+E8)/E16</f>
        <v>20000</v>
      </c>
      <c r="F18" s="147"/>
      <c r="G18" s="147"/>
      <c r="H18" s="147"/>
      <c r="I18" s="148"/>
    </row>
    <row r="19" spans="2:9" ht="15" customHeight="1" thickBot="1" x14ac:dyDescent="0.5">
      <c r="C19" s="53" t="s">
        <v>41</v>
      </c>
      <c r="D19" s="55"/>
      <c r="E19" s="43">
        <f>E7/E17</f>
        <v>10000</v>
      </c>
      <c r="F19" s="43"/>
      <c r="G19" s="43"/>
      <c r="H19" s="43"/>
      <c r="I19" s="44"/>
    </row>
    <row r="20" spans="2:9" ht="15" customHeight="1" x14ac:dyDescent="0.45">
      <c r="C20" s="8" t="s">
        <v>45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48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1" t="s">
        <v>19</v>
      </c>
      <c r="C23" s="52" t="s">
        <v>20</v>
      </c>
      <c r="D23" s="52"/>
      <c r="E23" s="52"/>
      <c r="F23" s="52"/>
      <c r="G23" s="52"/>
    </row>
    <row r="24" spans="2:9" ht="12.6" thickBot="1" x14ac:dyDescent="0.5">
      <c r="C24" s="25"/>
      <c r="D24" s="25"/>
      <c r="E24" s="123" t="s">
        <v>21</v>
      </c>
      <c r="F24" s="123"/>
      <c r="G24" s="123" t="s">
        <v>22</v>
      </c>
      <c r="H24" s="123"/>
      <c r="I24" s="123"/>
    </row>
    <row r="25" spans="2:9" ht="15" customHeight="1" x14ac:dyDescent="0.45">
      <c r="C25" s="104" t="s">
        <v>23</v>
      </c>
      <c r="D25" s="105"/>
      <c r="E25" s="124"/>
      <c r="F25" s="125"/>
      <c r="G25" s="126"/>
      <c r="H25" s="126"/>
      <c r="I25" s="127"/>
    </row>
    <row r="26" spans="2:9" ht="15" customHeight="1" thickBot="1" x14ac:dyDescent="0.5">
      <c r="C26" s="106" t="s">
        <v>24</v>
      </c>
      <c r="D26" s="107"/>
      <c r="E26" s="128"/>
      <c r="F26" s="128"/>
      <c r="G26" s="128"/>
      <c r="H26" s="128"/>
      <c r="I26" s="129"/>
    </row>
    <row r="27" spans="2:9" ht="15" customHeight="1" thickBot="1" x14ac:dyDescent="0.5">
      <c r="C27" s="130" t="s">
        <v>39</v>
      </c>
      <c r="D27" s="131"/>
      <c r="E27" s="132">
        <v>15</v>
      </c>
      <c r="F27" s="133"/>
      <c r="G27" s="133"/>
      <c r="H27" s="133"/>
      <c r="I27" s="134"/>
    </row>
    <row r="28" spans="2:9" ht="15" customHeight="1" x14ac:dyDescent="0.45">
      <c r="C28" s="16" t="s">
        <v>47</v>
      </c>
      <c r="D28" s="16"/>
      <c r="E28" s="17"/>
      <c r="F28" s="17"/>
      <c r="G28" s="17"/>
      <c r="H28" s="17"/>
      <c r="I28" s="17"/>
    </row>
    <row r="29" spans="2:9" ht="15" customHeight="1" x14ac:dyDescent="0.45"/>
    <row r="30" spans="2:9" ht="15" customHeight="1" thickBot="1" x14ac:dyDescent="0.5">
      <c r="B30" s="1" t="s">
        <v>25</v>
      </c>
      <c r="C30" s="52" t="s">
        <v>26</v>
      </c>
      <c r="D30" s="52"/>
      <c r="E30" s="52"/>
      <c r="F30" s="52"/>
      <c r="G30" s="52"/>
    </row>
    <row r="31" spans="2:9" ht="15" customHeight="1" x14ac:dyDescent="0.45">
      <c r="C31" s="108" t="s">
        <v>27</v>
      </c>
      <c r="D31" s="26" t="s">
        <v>28</v>
      </c>
      <c r="E31" s="100">
        <f>(E6+E7)/E9</f>
        <v>0.66666666666666663</v>
      </c>
      <c r="F31" s="100"/>
      <c r="G31" s="100"/>
      <c r="H31" s="100"/>
      <c r="I31" s="101"/>
    </row>
    <row r="32" spans="2:9" ht="15" customHeight="1" thickBot="1" x14ac:dyDescent="0.5">
      <c r="C32" s="109"/>
      <c r="D32" s="27" t="s">
        <v>29</v>
      </c>
      <c r="E32" s="102">
        <f>E8/E9</f>
        <v>0.33333333333333331</v>
      </c>
      <c r="F32" s="102"/>
      <c r="G32" s="102"/>
      <c r="H32" s="102"/>
      <c r="I32" s="103"/>
    </row>
    <row r="33" spans="2:9" ht="15" customHeight="1" x14ac:dyDescent="0.45"/>
    <row r="34" spans="2:9" ht="15" customHeight="1" thickBot="1" x14ac:dyDescent="0.5">
      <c r="B34" s="1" t="s">
        <v>30</v>
      </c>
      <c r="C34" s="52" t="s">
        <v>31</v>
      </c>
      <c r="D34" s="52"/>
      <c r="E34" s="52"/>
      <c r="F34" s="52"/>
      <c r="G34" s="52"/>
      <c r="H34" s="52"/>
      <c r="I34" s="52"/>
    </row>
    <row r="35" spans="2:9" ht="70.05" customHeight="1" thickBot="1" x14ac:dyDescent="0.5">
      <c r="C35" s="3" t="s">
        <v>32</v>
      </c>
      <c r="D35" s="120"/>
      <c r="E35" s="121"/>
      <c r="F35" s="121"/>
      <c r="G35" s="121"/>
      <c r="H35" s="121"/>
      <c r="I35" s="122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R5.９</vt:lpstr>
      <vt:lpstr>...</vt:lpstr>
      <vt:lpstr>'...'!Print_Area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R5.９!Print_Area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2024-05-21T04:13:46Z</dcterms:modified>
  <cp:category/>
  <cp:contentStatus/>
</cp:coreProperties>
</file>