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/>
  <bookViews>
    <workbookView xWindow="1872" yWindow="0" windowWidth="19332" windowHeight="8208" tabRatio="690"/>
  </bookViews>
  <sheets>
    <sheet name="入力シート" sheetId="17" r:id="rId1"/>
    <sheet name="以降入力不要（シートの名称変更、削除等を行わないでください）⇒" sheetId="23" r:id="rId2"/>
    <sheet name="全県（総括）" sheetId="2" r:id="rId3"/>
    <sheet name="横浜・川崎を除く県域（総括）" sheetId="24" r:id="rId4"/>
    <sheet name="参考_電気のCO2排出係数" sheetId="22" r:id="rId5"/>
  </sheets>
  <definedNames>
    <definedName name="_xlnm._FilterDatabase" localSheetId="4" hidden="1">参考_電気のCO2排出係数!$A$6:$V$574</definedName>
    <definedName name="_xlnm.Print_Area" localSheetId="3">'横浜・川崎を除く県域（総括）'!$A$1:$Z$42</definedName>
    <definedName name="_xlnm.Print_Area" localSheetId="4">参考_電気のCO2排出係数!$A$1:$V$574</definedName>
    <definedName name="_xlnm.Print_Area" localSheetId="2">'全県（総括）'!$A$1:$Z$42</definedName>
    <definedName name="_xlnm.Print_Area" localSheetId="0">入力シート!$A$28:$AC$96</definedName>
    <definedName name="_xlnm.Print_Titles" localSheetId="4">参考_電気のCO2排出係数!$1:$2</definedName>
  </definedNames>
  <calcPr calcId="162913"/>
</workbook>
</file>

<file path=xl/calcChain.xml><?xml version="1.0" encoding="utf-8"?>
<calcChain xmlns="http://schemas.openxmlformats.org/spreadsheetml/2006/main">
  <c r="O41" i="2" l="1"/>
  <c r="S19" i="24" l="1"/>
  <c r="S18" i="24"/>
  <c r="S17" i="24"/>
  <c r="S16" i="24"/>
  <c r="S19" i="2"/>
  <c r="S18" i="2"/>
  <c r="S16" i="2"/>
  <c r="S17" i="2"/>
  <c r="BH35" i="17" l="1"/>
  <c r="BC35" i="17"/>
  <c r="M22" i="24" l="1"/>
  <c r="M23" i="24"/>
  <c r="M24" i="24"/>
  <c r="M25" i="24"/>
  <c r="M26" i="24"/>
  <c r="M27" i="24"/>
  <c r="M28" i="24"/>
  <c r="M29" i="24"/>
  <c r="M30" i="24"/>
  <c r="M21" i="24"/>
  <c r="L17" i="24"/>
  <c r="V17" i="24" s="1"/>
  <c r="L18" i="24"/>
  <c r="V18" i="24" s="1"/>
  <c r="L19" i="24"/>
  <c r="V19" i="24" s="1"/>
  <c r="L16" i="24"/>
  <c r="V16" i="24" s="1"/>
  <c r="BM59" i="17" l="1"/>
  <c r="BM53" i="17"/>
  <c r="M39" i="17"/>
  <c r="M59" i="17" l="1"/>
  <c r="M53" i="17"/>
  <c r="M45" i="17"/>
  <c r="BO85" i="17" l="1"/>
  <c r="BM95" i="17" s="1"/>
  <c r="BM85" i="17"/>
  <c r="BM94" i="17" s="1"/>
  <c r="BK85" i="17"/>
  <c r="BI85" i="17"/>
  <c r="BY83" i="17"/>
  <c r="BW83" i="17"/>
  <c r="BY81" i="17"/>
  <c r="BW81" i="17"/>
  <c r="BY79" i="17"/>
  <c r="BW79" i="17"/>
  <c r="BY77" i="17"/>
  <c r="BW77" i="17"/>
  <c r="BY75" i="17"/>
  <c r="BW75" i="17"/>
  <c r="BY73" i="17"/>
  <c r="BW73" i="17"/>
  <c r="BY72" i="17"/>
  <c r="BW72" i="17"/>
  <c r="BY71" i="17"/>
  <c r="BW71" i="17"/>
  <c r="BY70" i="17"/>
  <c r="BW70" i="17"/>
  <c r="BT62" i="17"/>
  <c r="BX60" i="17"/>
  <c r="BK86" i="17" s="1"/>
  <c r="BT59" i="17"/>
  <c r="BT56" i="17"/>
  <c r="BX53" i="17"/>
  <c r="BT53" i="17"/>
  <c r="BX46" i="17"/>
  <c r="BI86" i="17" s="1"/>
  <c r="Z28" i="17"/>
  <c r="BZ28" i="17" s="1"/>
  <c r="R41" i="24"/>
  <c r="U43" i="24" s="1"/>
  <c r="T39" i="24" s="1"/>
  <c r="O41" i="24"/>
  <c r="J23" i="24"/>
  <c r="J25" i="24"/>
  <c r="J27" i="24"/>
  <c r="J29" i="24"/>
  <c r="J21" i="24"/>
  <c r="J17" i="24"/>
  <c r="J18" i="24"/>
  <c r="J19" i="24"/>
  <c r="J20" i="24"/>
  <c r="J16" i="24"/>
  <c r="H23" i="24"/>
  <c r="H25" i="24"/>
  <c r="H27" i="24"/>
  <c r="H29" i="24"/>
  <c r="H21" i="24"/>
  <c r="H17" i="24"/>
  <c r="H18" i="24"/>
  <c r="H19" i="24"/>
  <c r="H20" i="24"/>
  <c r="H16" i="24"/>
  <c r="R8" i="24"/>
  <c r="O8" i="24"/>
  <c r="K8" i="24"/>
  <c r="H8" i="24"/>
  <c r="G39" i="24"/>
  <c r="F29" i="24"/>
  <c r="C29" i="24"/>
  <c r="F27" i="24"/>
  <c r="C27" i="24"/>
  <c r="Q27" i="24" s="1"/>
  <c r="Q28" i="24" s="1"/>
  <c r="F25" i="24"/>
  <c r="C25" i="24"/>
  <c r="Q25" i="24" s="1"/>
  <c r="F23" i="24"/>
  <c r="C23" i="24"/>
  <c r="S23" i="24" s="1"/>
  <c r="S24" i="24" s="1"/>
  <c r="F21" i="24"/>
  <c r="C21" i="24"/>
  <c r="S21" i="24" s="1"/>
  <c r="X18" i="24"/>
  <c r="X17" i="24"/>
  <c r="X16" i="24"/>
  <c r="G4" i="24"/>
  <c r="G3" i="24"/>
  <c r="Y1" i="24"/>
  <c r="G3" i="2"/>
  <c r="G4" i="2"/>
  <c r="R41" i="2"/>
  <c r="U43" i="2" s="1"/>
  <c r="H23" i="2"/>
  <c r="H25" i="2"/>
  <c r="H27" i="2"/>
  <c r="H29" i="2"/>
  <c r="H21" i="2"/>
  <c r="H17" i="2"/>
  <c r="H18" i="2"/>
  <c r="H19" i="2"/>
  <c r="H20" i="2"/>
  <c r="H16" i="2"/>
  <c r="R8" i="2"/>
  <c r="O8" i="2"/>
  <c r="H8" i="2"/>
  <c r="K8" i="2"/>
  <c r="S22" i="24" l="1"/>
  <c r="X22" i="24" s="1"/>
  <c r="X21" i="24"/>
  <c r="V8" i="24"/>
  <c r="O19" i="24"/>
  <c r="O18" i="24"/>
  <c r="O21" i="24"/>
  <c r="O29" i="24"/>
  <c r="O27" i="24"/>
  <c r="O16" i="24"/>
  <c r="O23" i="24"/>
  <c r="H32" i="2"/>
  <c r="H31" i="24"/>
  <c r="Q21" i="24"/>
  <c r="X19" i="24"/>
  <c r="S27" i="24"/>
  <c r="X27" i="24" s="1"/>
  <c r="X23" i="24"/>
  <c r="S29" i="24"/>
  <c r="S30" i="24" s="1"/>
  <c r="X30" i="24" s="1"/>
  <c r="V28" i="24"/>
  <c r="X24" i="24"/>
  <c r="Q23" i="24"/>
  <c r="V23" i="24" s="1"/>
  <c r="V25" i="24"/>
  <c r="V27" i="24"/>
  <c r="Q29" i="24"/>
  <c r="Q30" i="24" s="1"/>
  <c r="V30" i="24" s="1"/>
  <c r="S25" i="24"/>
  <c r="X25" i="24" s="1"/>
  <c r="O25" i="24"/>
  <c r="Q26" i="24"/>
  <c r="V26" i="24" s="1"/>
  <c r="J31" i="24"/>
  <c r="B41" i="24" s="1"/>
  <c r="O17" i="24"/>
  <c r="H32" i="24"/>
  <c r="H31" i="2"/>
  <c r="V8" i="2"/>
  <c r="Q22" i="24" l="1"/>
  <c r="V22" i="24" s="1"/>
  <c r="V21" i="24"/>
  <c r="Q24" i="24"/>
  <c r="V24" i="24" s="1"/>
  <c r="S26" i="24"/>
  <c r="X26" i="24" s="1"/>
  <c r="S28" i="24"/>
  <c r="X28" i="24" s="1"/>
  <c r="V29" i="24"/>
  <c r="X29" i="24"/>
  <c r="V31" i="24" l="1"/>
  <c r="V32" i="24" s="1"/>
  <c r="X31" i="24"/>
  <c r="X32" i="24" s="1"/>
  <c r="W42" i="24" l="1"/>
  <c r="W41" i="24" s="1"/>
  <c r="J42" i="24"/>
  <c r="J41" i="24" s="1"/>
  <c r="T42" i="24"/>
  <c r="T41" i="24" s="1"/>
  <c r="G42" i="24"/>
  <c r="G41" i="24" s="1"/>
  <c r="BJ95" i="17"/>
  <c r="BF95" i="17"/>
  <c r="F95" i="17"/>
  <c r="J95" i="17"/>
  <c r="BU95" i="17" l="1"/>
  <c r="U95" i="17"/>
  <c r="BX95" i="17"/>
  <c r="X95" i="17"/>
  <c r="Y1" i="2"/>
  <c r="K85" i="17"/>
  <c r="I85" i="17"/>
  <c r="O85" i="17"/>
  <c r="M95" i="17" s="1"/>
  <c r="M85" i="17"/>
  <c r="M94" i="17" s="1"/>
  <c r="T48" i="17" l="1"/>
  <c r="R9" i="2" s="1"/>
  <c r="T42" i="17"/>
  <c r="K9" i="2" s="1"/>
  <c r="X60" i="17"/>
  <c r="X53" i="17"/>
  <c r="X46" i="17"/>
  <c r="X39" i="17"/>
  <c r="T45" i="17"/>
  <c r="T39" i="17"/>
  <c r="T56" i="17"/>
  <c r="K9" i="24" s="1"/>
  <c r="K10" i="24" s="1"/>
  <c r="T62" i="17"/>
  <c r="R9" i="24" s="1"/>
  <c r="R10" i="24" s="1"/>
  <c r="T59" i="17"/>
  <c r="T53" i="17"/>
  <c r="O9" i="2" l="1"/>
  <c r="H9" i="2"/>
  <c r="H9" i="24"/>
  <c r="O9" i="24"/>
  <c r="O10" i="24" s="1"/>
  <c r="W72" i="17"/>
  <c r="Y70" i="17"/>
  <c r="V9" i="24" l="1"/>
  <c r="V10" i="24" s="1"/>
  <c r="H10" i="24"/>
  <c r="V9" i="2"/>
  <c r="W73" i="17"/>
  <c r="Y72" i="17"/>
  <c r="Y73" i="17"/>
  <c r="W71" i="17"/>
  <c r="Y71" i="17"/>
  <c r="K86" i="17" l="1"/>
  <c r="I86" i="17"/>
  <c r="W77" i="17" l="1"/>
  <c r="AE83" i="17" l="1"/>
  <c r="AS83" i="17" s="1"/>
  <c r="AE81" i="17"/>
  <c r="AE79" i="17"/>
  <c r="AE77" i="17"/>
  <c r="AE75" i="17"/>
  <c r="F23" i="2"/>
  <c r="F25" i="2"/>
  <c r="F27" i="2"/>
  <c r="F29" i="2"/>
  <c r="C23" i="2"/>
  <c r="C25" i="2"/>
  <c r="C27" i="2"/>
  <c r="C29" i="2"/>
  <c r="F21" i="2"/>
  <c r="C21" i="2"/>
  <c r="W83" i="17"/>
  <c r="W81" i="17"/>
  <c r="W79" i="17"/>
  <c r="W75" i="17"/>
  <c r="Y77" i="17"/>
  <c r="Y75" i="17"/>
  <c r="W70" i="17"/>
  <c r="Y83" i="17"/>
  <c r="Y81" i="17"/>
  <c r="Y79" i="17"/>
  <c r="T39" i="2"/>
  <c r="G39" i="2"/>
  <c r="AF75" i="17" l="1"/>
  <c r="AR75" i="17"/>
  <c r="AS75" i="17"/>
  <c r="AT75" i="17"/>
  <c r="AR81" i="17"/>
  <c r="AW81" i="17"/>
  <c r="AT81" i="17"/>
  <c r="AS81" i="17"/>
  <c r="AS77" i="17"/>
  <c r="AT77" i="17"/>
  <c r="AR77" i="17"/>
  <c r="AT79" i="17"/>
  <c r="AS79" i="17"/>
  <c r="AR79" i="17"/>
  <c r="AW79" i="17"/>
  <c r="S29" i="2"/>
  <c r="S30" i="2" s="1"/>
  <c r="Q29" i="2"/>
  <c r="Q30" i="2" s="1"/>
  <c r="Q27" i="2"/>
  <c r="Q28" i="2" s="1"/>
  <c r="S27" i="2"/>
  <c r="S28" i="2" s="1"/>
  <c r="Q23" i="2"/>
  <c r="Q24" i="2" s="1"/>
  <c r="S23" i="2"/>
  <c r="S24" i="2" s="1"/>
  <c r="Q21" i="2"/>
  <c r="Q22" i="2" s="1"/>
  <c r="S21" i="2"/>
  <c r="Q25" i="2"/>
  <c r="Q26" i="2" s="1"/>
  <c r="S25" i="2"/>
  <c r="S26" i="2" s="1"/>
  <c r="AO77" i="17"/>
  <c r="AG77" i="17"/>
  <c r="AM77" i="17"/>
  <c r="AL77" i="17"/>
  <c r="AQ77" i="17"/>
  <c r="AP77" i="17"/>
  <c r="AN77" i="17"/>
  <c r="AF77" i="17"/>
  <c r="AW77" i="17"/>
  <c r="AH77" i="17"/>
  <c r="AK77" i="17"/>
  <c r="AJ77" i="17"/>
  <c r="AI77" i="17"/>
  <c r="AP79" i="17"/>
  <c r="AH79" i="17"/>
  <c r="AM79" i="17"/>
  <c r="AL79" i="17"/>
  <c r="AO79" i="17"/>
  <c r="AG79" i="17"/>
  <c r="AN79" i="17"/>
  <c r="AF79" i="17"/>
  <c r="AK79" i="17"/>
  <c r="AJ79" i="17"/>
  <c r="AI79" i="17"/>
  <c r="AQ79" i="17"/>
  <c r="AQ81" i="17"/>
  <c r="AI81" i="17"/>
  <c r="AG81" i="17"/>
  <c r="AN81" i="17"/>
  <c r="AL81" i="17"/>
  <c r="AK81" i="17"/>
  <c r="AJ81" i="17"/>
  <c r="AP81" i="17"/>
  <c r="AH81" i="17"/>
  <c r="AO81" i="17"/>
  <c r="AF81" i="17"/>
  <c r="AM81" i="17"/>
  <c r="AR83" i="17"/>
  <c r="AJ83" i="17"/>
  <c r="AP83" i="17"/>
  <c r="AG83" i="17"/>
  <c r="AF83" i="17"/>
  <c r="AM83" i="17"/>
  <c r="AW83" i="17"/>
  <c r="AT83" i="17"/>
  <c r="AQ83" i="17"/>
  <c r="AI83" i="17"/>
  <c r="AH83" i="17"/>
  <c r="AO83" i="17"/>
  <c r="AN83" i="17"/>
  <c r="AL83" i="17"/>
  <c r="AK83" i="17"/>
  <c r="AL75" i="17"/>
  <c r="AM75" i="17"/>
  <c r="AG75" i="17"/>
  <c r="AP75" i="17"/>
  <c r="AQ75" i="17"/>
  <c r="AW75" i="17"/>
  <c r="AN75" i="17"/>
  <c r="AO75" i="17"/>
  <c r="AH75" i="17"/>
  <c r="AI75" i="17"/>
  <c r="AJ75" i="17"/>
  <c r="AK75" i="17"/>
  <c r="S22" i="2" l="1"/>
  <c r="M30" i="2"/>
  <c r="M29" i="2"/>
  <c r="M28" i="2"/>
  <c r="M27" i="2"/>
  <c r="M26" i="2"/>
  <c r="M25" i="2"/>
  <c r="M24" i="2"/>
  <c r="M23" i="2"/>
  <c r="M22" i="2"/>
  <c r="M21" i="2"/>
  <c r="V21" i="2" s="1"/>
  <c r="J29" i="2"/>
  <c r="J27" i="2"/>
  <c r="J25" i="2"/>
  <c r="J23" i="2"/>
  <c r="J21" i="2"/>
  <c r="L19" i="2"/>
  <c r="V19" i="2" s="1"/>
  <c r="X19" i="2" s="1"/>
  <c r="L18" i="2"/>
  <c r="V18" i="2" s="1"/>
  <c r="X18" i="2" s="1"/>
  <c r="L17" i="2"/>
  <c r="V17" i="2" s="1"/>
  <c r="X17" i="2" s="1"/>
  <c r="L16" i="2"/>
  <c r="V16" i="2" s="1"/>
  <c r="X16" i="2" s="1"/>
  <c r="J20" i="2"/>
  <c r="J19" i="2"/>
  <c r="J18" i="2"/>
  <c r="J17" i="2"/>
  <c r="J16" i="2"/>
  <c r="R10" i="2"/>
  <c r="O10" i="2"/>
  <c r="K10" i="2"/>
  <c r="H10" i="2"/>
  <c r="X21" i="2" l="1"/>
  <c r="X22" i="2"/>
  <c r="V22" i="2"/>
  <c r="O21" i="2"/>
  <c r="J31" i="2"/>
  <c r="B41" i="2" s="1"/>
  <c r="O16" i="2"/>
  <c r="O27" i="2"/>
  <c r="O25" i="2"/>
  <c r="O23" i="2"/>
  <c r="O29" i="2"/>
  <c r="O19" i="2"/>
  <c r="O18" i="2"/>
  <c r="O17" i="2"/>
  <c r="V10" i="2"/>
  <c r="V28" i="2" l="1"/>
  <c r="V27" i="2"/>
  <c r="X26" i="2"/>
  <c r="X25" i="2"/>
  <c r="V29" i="2"/>
  <c r="V30" i="2"/>
  <c r="V25" i="2"/>
  <c r="V26" i="2"/>
  <c r="V24" i="2"/>
  <c r="V23" i="2"/>
  <c r="X27" i="2"/>
  <c r="X28" i="2"/>
  <c r="X23" i="2"/>
  <c r="X24" i="2"/>
  <c r="X30" i="2"/>
  <c r="X29" i="2"/>
  <c r="X31" i="2" l="1"/>
  <c r="X32" i="2" s="1"/>
  <c r="BJ94" i="17" s="1"/>
  <c r="V31" i="2"/>
  <c r="V32" i="2" s="1"/>
  <c r="T42" i="2" l="1"/>
  <c r="G42" i="2"/>
  <c r="G41" i="2" s="1"/>
  <c r="W42" i="2"/>
  <c r="W41" i="2" s="1"/>
  <c r="J42" i="2"/>
  <c r="J41" i="2" s="1"/>
  <c r="J94" i="17"/>
  <c r="F94" i="17"/>
  <c r="BF94" i="17"/>
  <c r="BX94" i="17" l="1"/>
  <c r="X94" i="17"/>
  <c r="BU94" i="17"/>
  <c r="U94" i="17"/>
  <c r="T41" i="2"/>
  <c r="BT42" i="17" l="1"/>
  <c r="BM39" i="17"/>
  <c r="BT39" i="17" s="1"/>
  <c r="BT48" i="17"/>
  <c r="BM45" i="17"/>
  <c r="BT45" i="17" s="1"/>
  <c r="BX39" i="17" l="1"/>
</calcChain>
</file>

<file path=xl/comments1.xml><?xml version="1.0" encoding="utf-8"?>
<comments xmlns="http://schemas.openxmlformats.org/spreadsheetml/2006/main">
  <authors>
    <author>作成者</author>
  </authors>
  <commentList>
    <comment ref="B2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takahashi:環境省発表資料では今年は昭和商事(株)となっています。昨年の旧社名は昭和商事(株)です。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新日本瓦斯(株)と吸収合併</t>
        </r>
      </text>
    </comment>
  </commentList>
</comments>
</file>

<file path=xl/sharedStrings.xml><?xml version="1.0" encoding="utf-8"?>
<sst xmlns="http://schemas.openxmlformats.org/spreadsheetml/2006/main" count="7847" uniqueCount="1914">
  <si>
    <t>軽油</t>
    <rPh sb="0" eb="2">
      <t>ケイユ</t>
    </rPh>
    <phoneticPr fontId="5"/>
  </si>
  <si>
    <t>天然ガス</t>
    <rPh sb="0" eb="2">
      <t>テンネン</t>
    </rPh>
    <phoneticPr fontId="5"/>
  </si>
  <si>
    <t>電気</t>
    <rPh sb="0" eb="2">
      <t>デンキ</t>
    </rPh>
    <phoneticPr fontId="5"/>
  </si>
  <si>
    <t>ガソリン</t>
    <phoneticPr fontId="5"/>
  </si>
  <si>
    <t>LPG</t>
    <phoneticPr fontId="5"/>
  </si>
  <si>
    <t>千km</t>
    <rPh sb="0" eb="1">
      <t>セン</t>
    </rPh>
    <phoneticPr fontId="5"/>
  </si>
  <si>
    <t>排出量原単位</t>
    <rPh sb="0" eb="2">
      <t>ハイシュツ</t>
    </rPh>
    <rPh sb="2" eb="3">
      <t>リョウ</t>
    </rPh>
    <phoneticPr fontId="5"/>
  </si>
  <si>
    <t>水素</t>
    <rPh sb="0" eb="2">
      <t>スイソ</t>
    </rPh>
    <phoneticPr fontId="5"/>
  </si>
  <si>
    <t>【自動車台数】</t>
    <phoneticPr fontId="5"/>
  </si>
  <si>
    <t>【排出量計算書】</t>
    <phoneticPr fontId="5"/>
  </si>
  <si>
    <t>合　計</t>
    <rPh sb="0" eb="1">
      <t>ゴウ</t>
    </rPh>
    <rPh sb="2" eb="3">
      <t>ケイ</t>
    </rPh>
    <phoneticPr fontId="5"/>
  </si>
  <si>
    <t>L</t>
    <phoneticPr fontId="5"/>
  </si>
  <si>
    <t>㎥</t>
    <phoneticPr fontId="5"/>
  </si>
  <si>
    <t>kg</t>
    <phoneticPr fontId="5"/>
  </si>
  <si>
    <t>kWh</t>
    <phoneticPr fontId="5"/>
  </si>
  <si>
    <t>基礎</t>
    <rPh sb="0" eb="2">
      <t>キソ</t>
    </rPh>
    <phoneticPr fontId="5"/>
  </si>
  <si>
    <t>調整後</t>
    <rPh sb="0" eb="2">
      <t>チョウセイ</t>
    </rPh>
    <rPh sb="2" eb="3">
      <t>ゴ</t>
    </rPh>
    <phoneticPr fontId="5"/>
  </si>
  <si>
    <r>
      <t>ＣＯ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排出量
(tCO2)</t>
    </r>
    <rPh sb="3" eb="5">
      <t>ハイシュツ</t>
    </rPh>
    <rPh sb="5" eb="6">
      <t>リョウ</t>
    </rPh>
    <phoneticPr fontId="5"/>
  </si>
  <si>
    <t>燃料の種類</t>
    <rPh sb="0" eb="2">
      <t>ネンリョウ</t>
    </rPh>
    <rPh sb="3" eb="5">
      <t>シュルイ</t>
    </rPh>
    <phoneticPr fontId="5"/>
  </si>
  <si>
    <t>メニューを選択</t>
    <rPh sb="5" eb="7">
      <t>センタク</t>
    </rPh>
    <phoneticPr fontId="22"/>
  </si>
  <si>
    <t>昼間</t>
    <rPh sb="0" eb="2">
      <t>ヒルマ</t>
    </rPh>
    <phoneticPr fontId="22"/>
  </si>
  <si>
    <t>夜間</t>
    <rPh sb="0" eb="2">
      <t>ヤカン</t>
    </rPh>
    <phoneticPr fontId="22"/>
  </si>
  <si>
    <t>経産省の登録番号</t>
    <rPh sb="0" eb="3">
      <t>ケイサンショウ</t>
    </rPh>
    <rPh sb="4" eb="6">
      <t>トウロク</t>
    </rPh>
    <rPh sb="6" eb="8">
      <t>バンゴウ</t>
    </rPh>
    <phoneticPr fontId="60"/>
  </si>
  <si>
    <t>事業者名</t>
    <rPh sb="0" eb="3">
      <t>ジギョウシャ</t>
    </rPh>
    <rPh sb="3" eb="4">
      <t>メイ</t>
    </rPh>
    <phoneticPr fontId="60"/>
  </si>
  <si>
    <t>A0269</t>
  </si>
  <si>
    <t>東京電力エナジーパートナー(株)</t>
  </si>
  <si>
    <t>A0002</t>
  </si>
  <si>
    <t>A0003</t>
  </si>
  <si>
    <t>A0004</t>
  </si>
  <si>
    <t>A0007</t>
  </si>
  <si>
    <t>A0008</t>
  </si>
  <si>
    <t>A0009</t>
  </si>
  <si>
    <t>A0011</t>
  </si>
  <si>
    <t>A0012</t>
  </si>
  <si>
    <t>A0013</t>
  </si>
  <si>
    <t>A0014</t>
  </si>
  <si>
    <t>A0015</t>
  </si>
  <si>
    <t>A0016</t>
  </si>
  <si>
    <t>A0017</t>
  </si>
  <si>
    <t>A0018</t>
  </si>
  <si>
    <t>A0019</t>
  </si>
  <si>
    <t>A0020</t>
  </si>
  <si>
    <t>A0021</t>
  </si>
  <si>
    <t>A0023</t>
  </si>
  <si>
    <t>A0024</t>
  </si>
  <si>
    <t>A0025</t>
  </si>
  <si>
    <t>A0026</t>
  </si>
  <si>
    <t>A0027</t>
  </si>
  <si>
    <t>A0028</t>
  </si>
  <si>
    <t>A0031</t>
  </si>
  <si>
    <t>A0032</t>
  </si>
  <si>
    <t>A0034</t>
  </si>
  <si>
    <t>A0035</t>
  </si>
  <si>
    <t>A0036</t>
  </si>
  <si>
    <t>A0037</t>
  </si>
  <si>
    <t>A0039</t>
  </si>
  <si>
    <t>A0042</t>
  </si>
  <si>
    <t>A0043</t>
  </si>
  <si>
    <t>A0045</t>
  </si>
  <si>
    <t>A0046</t>
  </si>
  <si>
    <t>A0048</t>
  </si>
  <si>
    <t>A0049</t>
  </si>
  <si>
    <t>A0050</t>
  </si>
  <si>
    <t>A0051</t>
  </si>
  <si>
    <t>A0052</t>
  </si>
  <si>
    <t>A0053</t>
  </si>
  <si>
    <t>A0054</t>
  </si>
  <si>
    <t>A0055</t>
  </si>
  <si>
    <t>A0056</t>
  </si>
  <si>
    <t>A0057</t>
  </si>
  <si>
    <t>A0058</t>
  </si>
  <si>
    <t>A0060</t>
  </si>
  <si>
    <t>A0061</t>
  </si>
  <si>
    <t>A0062</t>
  </si>
  <si>
    <t>A0063</t>
  </si>
  <si>
    <t>A0064</t>
  </si>
  <si>
    <t>A0065</t>
  </si>
  <si>
    <t>A0066</t>
  </si>
  <si>
    <t>A0067</t>
  </si>
  <si>
    <t>A0068</t>
  </si>
  <si>
    <t>A0069</t>
  </si>
  <si>
    <t>A0070</t>
  </si>
  <si>
    <t>A0071</t>
  </si>
  <si>
    <t>A0072</t>
  </si>
  <si>
    <t>A0073</t>
  </si>
  <si>
    <t>A0074</t>
  </si>
  <si>
    <t>A0075</t>
  </si>
  <si>
    <t>A0076</t>
  </si>
  <si>
    <t>A0077</t>
  </si>
  <si>
    <t>A0079</t>
  </si>
  <si>
    <t>A0080</t>
  </si>
  <si>
    <t>A0081</t>
  </si>
  <si>
    <t>A0082</t>
  </si>
  <si>
    <t>A0083</t>
  </si>
  <si>
    <t>A0084</t>
  </si>
  <si>
    <t>A0085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</si>
  <si>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</si>
  <si>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</si>
  <si>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</si>
  <si>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</si>
  <si>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</si>
  <si>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</si>
  <si>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</si>
  <si>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</si>
  <si>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A0098</t>
  </si>
  <si>
    <t>A0103</t>
  </si>
  <si>
    <t>A0104</t>
  </si>
  <si>
    <t>A0105</t>
  </si>
  <si>
    <t>A0107</t>
  </si>
  <si>
    <t>A0110</t>
  </si>
  <si>
    <t>A0119</t>
  </si>
  <si>
    <t>A0120</t>
  </si>
  <si>
    <t>A0121</t>
  </si>
  <si>
    <t>A0122</t>
  </si>
  <si>
    <t>A0123</t>
  </si>
  <si>
    <t>A0124</t>
  </si>
  <si>
    <t>A0125</t>
  </si>
  <si>
    <t>A0126</t>
  </si>
  <si>
    <t>A0127</t>
  </si>
  <si>
    <t>A0128</t>
  </si>
  <si>
    <t>A0130</t>
  </si>
  <si>
    <t>A0133</t>
  </si>
  <si>
    <t>A0134</t>
  </si>
  <si>
    <t>A0135</t>
  </si>
  <si>
    <t>A0136</t>
  </si>
  <si>
    <t>A0137</t>
  </si>
  <si>
    <t>A0138</t>
  </si>
  <si>
    <t>A0140</t>
  </si>
  <si>
    <t>A0141</t>
  </si>
  <si>
    <t>A0142</t>
  </si>
  <si>
    <t>A0143</t>
  </si>
  <si>
    <t>A0144</t>
  </si>
  <si>
    <t>A0145</t>
  </si>
  <si>
    <t>A0146</t>
  </si>
  <si>
    <t>A0147</t>
  </si>
  <si>
    <t>A0149</t>
  </si>
  <si>
    <t>A0150</t>
  </si>
  <si>
    <t>A0151</t>
  </si>
  <si>
    <t>A0153</t>
  </si>
  <si>
    <t>A0155</t>
  </si>
  <si>
    <t>A0156</t>
  </si>
  <si>
    <t>A0157</t>
  </si>
  <si>
    <t>A0158</t>
  </si>
  <si>
    <t>A0159</t>
  </si>
  <si>
    <t>A0160</t>
  </si>
  <si>
    <t>A0161</t>
  </si>
  <si>
    <t>A0162</t>
  </si>
  <si>
    <t>A0163</t>
  </si>
  <si>
    <t>A0164</t>
  </si>
  <si>
    <t>A0165</t>
  </si>
  <si>
    <t>A0166</t>
  </si>
  <si>
    <t>A0167</t>
  </si>
  <si>
    <t>A0168</t>
  </si>
  <si>
    <t>A0169</t>
  </si>
  <si>
    <t>A0170</t>
  </si>
  <si>
    <t>A0172</t>
  </si>
  <si>
    <t>A0173</t>
  </si>
  <si>
    <t>A0175</t>
  </si>
  <si>
    <t>A0177</t>
  </si>
  <si>
    <t>A0178</t>
  </si>
  <si>
    <t>A0179</t>
  </si>
  <si>
    <t>A0180</t>
  </si>
  <si>
    <t>A0181</t>
  </si>
  <si>
    <t>A0183</t>
  </si>
  <si>
    <t>A0184</t>
  </si>
  <si>
    <t>A0185</t>
  </si>
  <si>
    <t>A0186</t>
  </si>
  <si>
    <t>A0187</t>
  </si>
  <si>
    <t>A0188</t>
  </si>
  <si>
    <t>A0189</t>
  </si>
  <si>
    <t>A0190</t>
  </si>
  <si>
    <t>A0191</t>
  </si>
  <si>
    <t>A0193</t>
  </si>
  <si>
    <t>A0194</t>
  </si>
  <si>
    <t>A0195</t>
  </si>
  <si>
    <t>A0196</t>
  </si>
  <si>
    <t>A0197</t>
  </si>
  <si>
    <t>A0199</t>
  </si>
  <si>
    <t>A0200</t>
  </si>
  <si>
    <t>A0203</t>
  </si>
  <si>
    <t>A0204</t>
  </si>
  <si>
    <t>A0206</t>
  </si>
  <si>
    <t>A0209</t>
  </si>
  <si>
    <t>A0210</t>
  </si>
  <si>
    <t>A0211</t>
  </si>
  <si>
    <t>A0213</t>
  </si>
  <si>
    <t>A0214</t>
  </si>
  <si>
    <t>A0216</t>
  </si>
  <si>
    <t>A0217</t>
  </si>
  <si>
    <t>A0218</t>
  </si>
  <si>
    <t>A0220</t>
  </si>
  <si>
    <t>A0221</t>
  </si>
  <si>
    <t>A0222</t>
  </si>
  <si>
    <t>A0223</t>
  </si>
  <si>
    <t>A0226</t>
  </si>
  <si>
    <t>A0227</t>
  </si>
  <si>
    <t>A0228</t>
  </si>
  <si>
    <t>A0229</t>
  </si>
  <si>
    <t>A0230</t>
  </si>
  <si>
    <t>A0231</t>
  </si>
  <si>
    <t>A0232</t>
  </si>
  <si>
    <t>A0234</t>
  </si>
  <si>
    <t>A0236</t>
  </si>
  <si>
    <t>A0237</t>
  </si>
  <si>
    <t>A0239</t>
  </si>
  <si>
    <t>A0240</t>
  </si>
  <si>
    <t>A0241</t>
  </si>
  <si>
    <t>A0243</t>
  </si>
  <si>
    <t>A0245</t>
  </si>
  <si>
    <t>A0246</t>
  </si>
  <si>
    <t>A0248</t>
  </si>
  <si>
    <t>A0250</t>
  </si>
  <si>
    <t>A0253</t>
  </si>
  <si>
    <t>A0254</t>
  </si>
  <si>
    <t>A0256</t>
  </si>
  <si>
    <t>A0257</t>
  </si>
  <si>
    <t>A0258</t>
  </si>
  <si>
    <t>A0259</t>
  </si>
  <si>
    <t>A0261</t>
  </si>
  <si>
    <t>A0264</t>
  </si>
  <si>
    <t>A0265</t>
  </si>
  <si>
    <t>A0267</t>
  </si>
  <si>
    <t>北海道電力(株)</t>
  </si>
  <si>
    <t>A0268</t>
  </si>
  <si>
    <t>東北電力(株)</t>
  </si>
  <si>
    <t>A0270</t>
  </si>
  <si>
    <t>A0271</t>
  </si>
  <si>
    <t>北陸電力(株)</t>
  </si>
  <si>
    <t>A0272</t>
  </si>
  <si>
    <t>A0273</t>
  </si>
  <si>
    <t>中国電力(株)</t>
  </si>
  <si>
    <t>A0274</t>
  </si>
  <si>
    <t>四国電力(株)</t>
  </si>
  <si>
    <t>A0275</t>
  </si>
  <si>
    <t>九州電力(株)</t>
  </si>
  <si>
    <t>A0276</t>
  </si>
  <si>
    <t>沖縄電力(株)</t>
  </si>
  <si>
    <t>A0277</t>
  </si>
  <si>
    <t>A0278</t>
  </si>
  <si>
    <t>A0279</t>
  </si>
  <si>
    <t>A0280</t>
  </si>
  <si>
    <t>A0281</t>
  </si>
  <si>
    <t>A0283</t>
  </si>
  <si>
    <t>A0284</t>
  </si>
  <si>
    <t>A0285</t>
  </si>
  <si>
    <t>A0286</t>
  </si>
  <si>
    <t>A0287</t>
  </si>
  <si>
    <t>A0288</t>
  </si>
  <si>
    <t>A0292</t>
  </si>
  <si>
    <t>A0293</t>
  </si>
  <si>
    <t>A0294</t>
  </si>
  <si>
    <t>A0295</t>
  </si>
  <si>
    <t>A0296</t>
  </si>
  <si>
    <t>A0300</t>
  </si>
  <si>
    <t>A0303</t>
  </si>
  <si>
    <t>A0305</t>
  </si>
  <si>
    <t>A0306</t>
  </si>
  <si>
    <t>A0308</t>
  </si>
  <si>
    <t>A0310</t>
  </si>
  <si>
    <t>A0311</t>
  </si>
  <si>
    <t>A0312</t>
  </si>
  <si>
    <t>A0313</t>
  </si>
  <si>
    <t>A0314</t>
  </si>
  <si>
    <t>A0315</t>
  </si>
  <si>
    <t>A0317</t>
  </si>
  <si>
    <t>A0318</t>
  </si>
  <si>
    <t>A0323</t>
  </si>
  <si>
    <t>A0324</t>
  </si>
  <si>
    <t>A0330</t>
  </si>
  <si>
    <t>A0332</t>
  </si>
  <si>
    <t>A0336</t>
  </si>
  <si>
    <t>A0337</t>
  </si>
  <si>
    <t>A0338</t>
  </si>
  <si>
    <t>A0340</t>
  </si>
  <si>
    <t>A0342</t>
  </si>
  <si>
    <t>A0343</t>
  </si>
  <si>
    <t>A0344</t>
  </si>
  <si>
    <t>A0345</t>
  </si>
  <si>
    <t>A0348</t>
  </si>
  <si>
    <t>A0349</t>
  </si>
  <si>
    <t>A0350</t>
  </si>
  <si>
    <t>A0351</t>
  </si>
  <si>
    <t>A0352</t>
  </si>
  <si>
    <t>A0353</t>
  </si>
  <si>
    <t>A0355</t>
  </si>
  <si>
    <t>A0356</t>
  </si>
  <si>
    <t>A0360</t>
  </si>
  <si>
    <t>A0362</t>
  </si>
  <si>
    <t>A0364</t>
  </si>
  <si>
    <t>A0365</t>
  </si>
  <si>
    <t>A0366</t>
  </si>
  <si>
    <t>A0367</t>
  </si>
  <si>
    <t>A0368</t>
  </si>
  <si>
    <t>A0369</t>
  </si>
  <si>
    <t>A0371</t>
  </si>
  <si>
    <t>A0372</t>
  </si>
  <si>
    <t>A0373</t>
  </si>
  <si>
    <t>A0376</t>
  </si>
  <si>
    <t>A0377</t>
  </si>
  <si>
    <t>A0378</t>
  </si>
  <si>
    <t>A0379</t>
  </si>
  <si>
    <t>A0380</t>
  </si>
  <si>
    <t>A0381</t>
  </si>
  <si>
    <t>A0382</t>
  </si>
  <si>
    <t>A0383</t>
  </si>
  <si>
    <t>A0385</t>
  </si>
  <si>
    <t>A0386</t>
  </si>
  <si>
    <t>A0387</t>
  </si>
  <si>
    <t>A0388</t>
  </si>
  <si>
    <t>A0389</t>
  </si>
  <si>
    <t>A0390</t>
  </si>
  <si>
    <t>A0391</t>
  </si>
  <si>
    <t>A0392</t>
  </si>
  <si>
    <t>A0393</t>
  </si>
  <si>
    <t>A0396</t>
  </si>
  <si>
    <t>A0397</t>
  </si>
  <si>
    <t>A0398</t>
  </si>
  <si>
    <t>A0402</t>
  </si>
  <si>
    <t>A0403</t>
  </si>
  <si>
    <t>A0405</t>
  </si>
  <si>
    <t>A0406</t>
  </si>
  <si>
    <t>A0411</t>
  </si>
  <si>
    <t>A0415</t>
  </si>
  <si>
    <t>A0416</t>
  </si>
  <si>
    <t>A0419</t>
  </si>
  <si>
    <t>A0420</t>
  </si>
  <si>
    <t>A0424</t>
  </si>
  <si>
    <t>A0425</t>
  </si>
  <si>
    <t>A0427</t>
  </si>
  <si>
    <t>A0431</t>
  </si>
  <si>
    <t>A0435</t>
  </si>
  <si>
    <t>A0436</t>
  </si>
  <si>
    <t>A0437</t>
  </si>
  <si>
    <t>A0438</t>
  </si>
  <si>
    <t>A0439</t>
  </si>
  <si>
    <t>A0440</t>
  </si>
  <si>
    <t>A0441</t>
  </si>
  <si>
    <t>A0442</t>
  </si>
  <si>
    <t>A0443</t>
  </si>
  <si>
    <t>A0445</t>
  </si>
  <si>
    <t>A0446</t>
  </si>
  <si>
    <t>A0447</t>
  </si>
  <si>
    <t>A0448</t>
  </si>
  <si>
    <t>A0451</t>
  </si>
  <si>
    <t>A0452</t>
  </si>
  <si>
    <t>A0453</t>
  </si>
  <si>
    <t>A0454</t>
  </si>
  <si>
    <t>A0455</t>
  </si>
  <si>
    <t>A0456</t>
  </si>
  <si>
    <t>A0458</t>
  </si>
  <si>
    <t>A0461</t>
  </si>
  <si>
    <t>A0465</t>
  </si>
  <si>
    <t>A0466</t>
  </si>
  <si>
    <t>A0467</t>
  </si>
  <si>
    <t>A0468</t>
  </si>
  <si>
    <t>A0470</t>
  </si>
  <si>
    <t>A0471</t>
  </si>
  <si>
    <t>A0472</t>
  </si>
  <si>
    <t>A0473</t>
  </si>
  <si>
    <t>A0476</t>
  </si>
  <si>
    <t>A0477</t>
  </si>
  <si>
    <t>A0480</t>
  </si>
  <si>
    <t>A0481</t>
  </si>
  <si>
    <t>A0482</t>
  </si>
  <si>
    <t>A0484</t>
  </si>
  <si>
    <t>A0486</t>
  </si>
  <si>
    <t>A0487</t>
  </si>
  <si>
    <t>A0490</t>
  </si>
  <si>
    <t>A0491</t>
  </si>
  <si>
    <t>A0493</t>
  </si>
  <si>
    <t>A0494</t>
  </si>
  <si>
    <t>A0495</t>
  </si>
  <si>
    <t>A0499</t>
  </si>
  <si>
    <t>A0500</t>
  </si>
  <si>
    <t>A0501</t>
  </si>
  <si>
    <t>A0502</t>
  </si>
  <si>
    <t>A0503</t>
  </si>
  <si>
    <t>A0506</t>
  </si>
  <si>
    <t>A0507</t>
  </si>
  <si>
    <t>A0508</t>
  </si>
  <si>
    <t>A0509</t>
  </si>
  <si>
    <t>A0510</t>
  </si>
  <si>
    <t>A0511</t>
  </si>
  <si>
    <t>A0513</t>
  </si>
  <si>
    <t>A0514</t>
  </si>
  <si>
    <t>A0515</t>
  </si>
  <si>
    <t>A0519</t>
  </si>
  <si>
    <t>A0520</t>
  </si>
  <si>
    <t>A0525</t>
  </si>
  <si>
    <t>A0526</t>
  </si>
  <si>
    <t>A0528</t>
  </si>
  <si>
    <t>A0534</t>
  </si>
  <si>
    <t>A0536</t>
  </si>
  <si>
    <t>A0537</t>
  </si>
  <si>
    <t>A0539</t>
  </si>
  <si>
    <t>A0543</t>
  </si>
  <si>
    <t>A0548</t>
  </si>
  <si>
    <t>A0552</t>
  </si>
  <si>
    <t>A0269_東京電力エナジーパートナー(株)</t>
  </si>
  <si>
    <t>年間
走行
台数
（台）</t>
    <rPh sb="0" eb="2">
      <t>ネンカン</t>
    </rPh>
    <rPh sb="3" eb="5">
      <t>ソウコウ</t>
    </rPh>
    <rPh sb="6" eb="8">
      <t>ダイスウ</t>
    </rPh>
    <rPh sb="10" eb="11">
      <t>ダイ</t>
    </rPh>
    <phoneticPr fontId="5"/>
  </si>
  <si>
    <t xml:space="preserve">
</t>
    <phoneticPr fontId="5"/>
  </si>
  <si>
    <t>メニューＣ</t>
  </si>
  <si>
    <t>走行距離（千km）を指標とした場合
の排出量原単位</t>
    <rPh sb="19" eb="21">
      <t>ハイシュツ</t>
    </rPh>
    <rPh sb="21" eb="22">
      <t>リョウ</t>
    </rPh>
    <rPh sb="22" eb="25">
      <t>ゲンタンイ</t>
    </rPh>
    <phoneticPr fontId="5"/>
  </si>
  <si>
    <t>単位</t>
    <rPh sb="0" eb="2">
      <t>タンイ</t>
    </rPh>
    <phoneticPr fontId="5"/>
  </si>
  <si>
    <t>tCO2/L</t>
    <phoneticPr fontId="5"/>
  </si>
  <si>
    <t>tCO2/㎥</t>
    <phoneticPr fontId="5"/>
  </si>
  <si>
    <t>tCO2/kg</t>
    <phoneticPr fontId="5"/>
  </si>
  <si>
    <t>tCO2/kWh</t>
    <phoneticPr fontId="5"/>
  </si>
  <si>
    <t>区分</t>
    <rPh sb="0" eb="2">
      <t>クブン</t>
    </rPh>
    <phoneticPr fontId="60"/>
  </si>
  <si>
    <t>基礎</t>
    <rPh sb="0" eb="2">
      <t>キソ</t>
    </rPh>
    <phoneticPr fontId="22"/>
  </si>
  <si>
    <t>調整後</t>
    <rPh sb="0" eb="2">
      <t>チョウセイ</t>
    </rPh>
    <rPh sb="2" eb="3">
      <t>ゴ</t>
    </rPh>
    <phoneticPr fontId="22"/>
  </si>
  <si>
    <r>
      <t>ＣＯ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排出係数</t>
    </r>
    <rPh sb="3" eb="5">
      <t>ハイシュツ</t>
    </rPh>
    <rPh sb="5" eb="7">
      <t>ケイスウ</t>
    </rPh>
    <phoneticPr fontId="5"/>
  </si>
  <si>
    <t>事業者名</t>
    <rPh sb="0" eb="3">
      <t>ジギョウシャ</t>
    </rPh>
    <rPh sb="3" eb="4">
      <t>メイ</t>
    </rPh>
    <phoneticPr fontId="5"/>
  </si>
  <si>
    <t>メニューＡ</t>
  </si>
  <si>
    <t>メニューＢ</t>
  </si>
  <si>
    <t>参考値_事業者全体</t>
  </si>
  <si>
    <t>メニューなし</t>
  </si>
  <si>
    <t>メニューＤ</t>
  </si>
  <si>
    <t>メニューＥ</t>
  </si>
  <si>
    <t>メニューＦ</t>
  </si>
  <si>
    <t>A0555</t>
  </si>
  <si>
    <t>ＭＧＣエネルギー(株)</t>
  </si>
  <si>
    <t>福島フェニックス電力(株)</t>
  </si>
  <si>
    <t>エア・ウォーター(株)</t>
  </si>
  <si>
    <t>おいでんエネルギー(株)</t>
  </si>
  <si>
    <t>丸紅伊那みらいでんき(株)</t>
  </si>
  <si>
    <t>富士山エナジー(株)</t>
  </si>
  <si>
    <t>グリーンシティこばやし(株)</t>
  </si>
  <si>
    <t>スマートエナジー熊本(株)</t>
  </si>
  <si>
    <t>福山未来エナジー(株)</t>
  </si>
  <si>
    <t>五島市民電力(株)</t>
  </si>
  <si>
    <t>電力保全サービス(株)</t>
  </si>
  <si>
    <t>リストプロパティーズ(株)</t>
  </si>
  <si>
    <t>緑屋電気(株)</t>
  </si>
  <si>
    <t>(株)イーネットワーク</t>
  </si>
  <si>
    <t>スマートエコエナジー(株)</t>
  </si>
  <si>
    <t>新電力新潟(株)</t>
  </si>
  <si>
    <t>気仙沼グリーンエナジー(株)</t>
  </si>
  <si>
    <t>生活協同組合コープながの</t>
  </si>
  <si>
    <t>酒田天然瓦斯(株)</t>
  </si>
  <si>
    <t>新潟スワンエナジー(株)</t>
  </si>
  <si>
    <t>グリーンピープルズパワー(株)</t>
  </si>
  <si>
    <t>(株)デンケン</t>
  </si>
  <si>
    <t>(株)東名</t>
  </si>
  <si>
    <t>北海道電力コクリエーション(株)</t>
  </si>
  <si>
    <t>デジタルグリッド(株)</t>
  </si>
  <si>
    <t>電気事業者の販売実績年度</t>
    <rPh sb="0" eb="2">
      <t>デンキ</t>
    </rPh>
    <rPh sb="2" eb="5">
      <t>ジギョウシャ</t>
    </rPh>
    <rPh sb="6" eb="8">
      <t>ハンバイ</t>
    </rPh>
    <rPh sb="8" eb="10">
      <t>ジッセキ</t>
    </rPh>
    <rPh sb="10" eb="12">
      <t>ネンド</t>
    </rPh>
    <phoneticPr fontId="60"/>
  </si>
  <si>
    <t>県に提出する計画書の初年度</t>
    <rPh sb="0" eb="1">
      <t>ケン</t>
    </rPh>
    <rPh sb="2" eb="4">
      <t>テイシュツ</t>
    </rPh>
    <rPh sb="6" eb="8">
      <t>ケイカク</t>
    </rPh>
    <rPh sb="8" eb="9">
      <t>ショ</t>
    </rPh>
    <rPh sb="10" eb="13">
      <t>ショネンド</t>
    </rPh>
    <phoneticPr fontId="60"/>
  </si>
  <si>
    <t>国の公表年月日</t>
    <rPh sb="0" eb="1">
      <t>クニ</t>
    </rPh>
    <rPh sb="2" eb="4">
      <t>コウヒョウ</t>
    </rPh>
    <rPh sb="4" eb="7">
      <t>ネンガッピ</t>
    </rPh>
    <phoneticPr fontId="60"/>
  </si>
  <si>
    <t>調整後</t>
    <rPh sb="0" eb="3">
      <t>チョウセイゴ</t>
    </rPh>
    <phoneticPr fontId="60"/>
  </si>
  <si>
    <t>メニューＫ</t>
  </si>
  <si>
    <t>メニューＬ</t>
  </si>
  <si>
    <t>メニューＭ</t>
  </si>
  <si>
    <t>対象</t>
    <rPh sb="0" eb="2">
      <t>タイショウ</t>
    </rPh>
    <phoneticPr fontId="5"/>
  </si>
  <si>
    <t>：</t>
    <phoneticPr fontId="5"/>
  </si>
  <si>
    <t>( A )</t>
    <phoneticPr fontId="5"/>
  </si>
  <si>
    <t>( C )</t>
    <phoneticPr fontId="5"/>
  </si>
  <si>
    <t>↑今年度の計画書等
　に記載する排出量</t>
    <phoneticPr fontId="5"/>
  </si>
  <si>
    <t>年間
走行
距離
(km)(a)</t>
    <rPh sb="0" eb="2">
      <t>ネンカン</t>
    </rPh>
    <rPh sb="3" eb="5">
      <t>ソウコウ</t>
    </rPh>
    <rPh sb="6" eb="8">
      <t>キョリ</t>
    </rPh>
    <phoneticPr fontId="5"/>
  </si>
  <si>
    <t>年間
燃料補給量</t>
    <rPh sb="0" eb="2">
      <t>ネンカン</t>
    </rPh>
    <rPh sb="3" eb="5">
      <t>ネンリョウ</t>
    </rPh>
    <rPh sb="5" eb="7">
      <t>ホキュウ</t>
    </rPh>
    <rPh sb="7" eb="8">
      <t>リョウ</t>
    </rPh>
    <phoneticPr fontId="5"/>
  </si>
  <si>
    <t>(b)</t>
    <phoneticPr fontId="5"/>
  </si>
  <si>
    <t>燃費
（　/km)</t>
    <rPh sb="0" eb="2">
      <t>ネンピ</t>
    </rPh>
    <phoneticPr fontId="5"/>
  </si>
  <si>
    <t>(b÷a)</t>
    <phoneticPr fontId="5"/>
  </si>
  <si>
    <r>
      <rPr>
        <u/>
        <sz val="12"/>
        <rFont val="ＭＳ Ｐゴシック"/>
        <family val="3"/>
        <charset val="128"/>
      </rPr>
      <t>走行距離（千km）以外を指標</t>
    </r>
    <r>
      <rPr>
        <sz val="12"/>
        <rFont val="ＭＳ Ｐゴシック"/>
        <family val="3"/>
        <charset val="128"/>
      </rPr>
      <t>とした場合
の排出量原単位</t>
    </r>
    <rPh sb="9" eb="11">
      <t>イガイ</t>
    </rPh>
    <rPh sb="17" eb="19">
      <t>バアイ</t>
    </rPh>
    <rPh sb="21" eb="23">
      <t>ハイシュツ</t>
    </rPh>
    <rPh sb="23" eb="24">
      <t>リョウ</t>
    </rPh>
    <rPh sb="24" eb="27">
      <t>ゲンタンイ</t>
    </rPh>
    <phoneticPr fontId="5"/>
  </si>
  <si>
    <t>↑昨年度提出した計画書等の第１面（上段）に記載した
　台数と一致 （新規提出の場合を除く。）</t>
    <rPh sb="1" eb="4">
      <t>サクネンド</t>
    </rPh>
    <rPh sb="4" eb="6">
      <t>テイシュツ</t>
    </rPh>
    <rPh sb="8" eb="11">
      <t>ケイカクショ</t>
    </rPh>
    <rPh sb="11" eb="12">
      <t>トウ</t>
    </rPh>
    <rPh sb="13" eb="14">
      <t>ダイ</t>
    </rPh>
    <rPh sb="15" eb="16">
      <t>メン</t>
    </rPh>
    <rPh sb="17" eb="19">
      <t>ジョウダン</t>
    </rPh>
    <rPh sb="21" eb="23">
      <t>キサイ</t>
    </rPh>
    <rPh sb="27" eb="29">
      <t>ダイスウ</t>
    </rPh>
    <rPh sb="30" eb="32">
      <t>イッチ</t>
    </rPh>
    <rPh sb="34" eb="36">
      <t>シンキ</t>
    </rPh>
    <rPh sb="36" eb="38">
      <t>テイシュツ</t>
    </rPh>
    <rPh sb="39" eb="41">
      <t>バアイ</t>
    </rPh>
    <rPh sb="42" eb="43">
      <t>ノゾ</t>
    </rPh>
    <phoneticPr fontId="5"/>
  </si>
  <si>
    <t>↑年間走行台数の合計値と（Ａ＋Ｃ）の値が一致</t>
    <rPh sb="1" eb="3">
      <t>ネンカン</t>
    </rPh>
    <rPh sb="3" eb="5">
      <t>ソウコウ</t>
    </rPh>
    <rPh sb="5" eb="7">
      <t>ダイスウ</t>
    </rPh>
    <rPh sb="8" eb="11">
      <t>ゴウケイチ</t>
    </rPh>
    <rPh sb="18" eb="19">
      <t>アタイ</t>
    </rPh>
    <rPh sb="20" eb="22">
      <t>イッチ</t>
    </rPh>
    <phoneticPr fontId="5"/>
  </si>
  <si>
    <t>別紙２（自動車管理表）</t>
    <rPh sb="0" eb="2">
      <t>ベッシ</t>
    </rPh>
    <rPh sb="4" eb="6">
      <t>ジドウ</t>
    </rPh>
    <rPh sb="6" eb="7">
      <t>シャ</t>
    </rPh>
    <rPh sb="7" eb="9">
      <t>カンリ</t>
    </rPh>
    <rPh sb="9" eb="10">
      <t>ヒョウ</t>
    </rPh>
    <phoneticPr fontId="5"/>
  </si>
  <si>
    <t>うち県域</t>
    <rPh sb="2" eb="4">
      <t>ケンイキ</t>
    </rPh>
    <phoneticPr fontId="5"/>
  </si>
  <si>
    <t>全県</t>
    <rPh sb="0" eb="2">
      <t>ゼンケン</t>
    </rPh>
    <phoneticPr fontId="5"/>
  </si>
  <si>
    <t>全県</t>
    <rPh sb="0" eb="2">
      <t>ゼンケン</t>
    </rPh>
    <phoneticPr fontId="5"/>
  </si>
  <si>
    <t>排出量原単位の指標</t>
    <phoneticPr fontId="5"/>
  </si>
  <si>
    <t>量</t>
    <rPh sb="0" eb="1">
      <t>リョウ</t>
    </rPh>
    <phoneticPr fontId="5"/>
  </si>
  <si>
    <t>単位</t>
    <rPh sb="0" eb="2">
      <t>タンイ</t>
    </rPh>
    <phoneticPr fontId="5"/>
  </si>
  <si>
    <t>調整後</t>
    <phoneticPr fontId="5"/>
  </si>
  <si>
    <t>報告対象年度に走行した
車両台数（Ａ＋Ｃ）</t>
    <rPh sb="0" eb="2">
      <t>ホウコク</t>
    </rPh>
    <rPh sb="2" eb="4">
      <t>タイショウ</t>
    </rPh>
    <rPh sb="4" eb="6">
      <t>ネンド</t>
    </rPh>
    <rPh sb="7" eb="9">
      <t>ソウコウ</t>
    </rPh>
    <rPh sb="12" eb="14">
      <t>シャリョウ</t>
    </rPh>
    <rPh sb="14" eb="15">
      <t>ダイ</t>
    </rPh>
    <rPh sb="15" eb="16">
      <t>スウ</t>
    </rPh>
    <phoneticPr fontId="5"/>
  </si>
  <si>
    <t>↑今年度提出する計画書等の第１面（上段）に記載する台数</t>
    <rPh sb="1" eb="4">
      <t>コンネンド</t>
    </rPh>
    <rPh sb="4" eb="6">
      <t>テイシュツ</t>
    </rPh>
    <rPh sb="8" eb="10">
      <t>ケイカク</t>
    </rPh>
    <rPh sb="10" eb="11">
      <t>ショ</t>
    </rPh>
    <rPh sb="11" eb="12">
      <t>トウ</t>
    </rPh>
    <rPh sb="13" eb="14">
      <t>ダイ</t>
    </rPh>
    <rPh sb="15" eb="16">
      <t>メン</t>
    </rPh>
    <rPh sb="17" eb="19">
      <t>ジョウダン</t>
    </rPh>
    <rPh sb="21" eb="23">
      <t>キサイ</t>
    </rPh>
    <rPh sb="25" eb="27">
      <t>ダイスウ</t>
    </rPh>
    <phoneticPr fontId="5"/>
  </si>
  <si>
    <t>【選択可能なメニュー】</t>
    <phoneticPr fontId="22"/>
  </si>
  <si>
    <t>メニューＡ</t>
    <phoneticPr fontId="60"/>
  </si>
  <si>
    <t>メニューＢ</t>
    <phoneticPr fontId="60"/>
  </si>
  <si>
    <t>メニューＣ</t>
    <phoneticPr fontId="60"/>
  </si>
  <si>
    <t>メニューＤ</t>
    <phoneticPr fontId="60"/>
  </si>
  <si>
    <t>メニューＥ</t>
    <phoneticPr fontId="60"/>
  </si>
  <si>
    <t>メニューＦ</t>
    <phoneticPr fontId="60"/>
  </si>
  <si>
    <t>メニューＧ</t>
    <phoneticPr fontId="60"/>
  </si>
  <si>
    <t>メニューＨ</t>
    <phoneticPr fontId="60"/>
  </si>
  <si>
    <t>メニューＩ</t>
    <phoneticPr fontId="60"/>
  </si>
  <si>
    <t>メニューＪ</t>
    <phoneticPr fontId="60"/>
  </si>
  <si>
    <t>メニューＫ</t>
    <phoneticPr fontId="60"/>
  </si>
  <si>
    <t>メニューＬ</t>
    <phoneticPr fontId="60"/>
  </si>
  <si>
    <t>メニューＭ</t>
    <phoneticPr fontId="60"/>
  </si>
  <si>
    <t>参考値_事業者全体</t>
    <phoneticPr fontId="60"/>
  </si>
  <si>
    <r>
      <rPr>
        <b/>
        <sz val="14"/>
        <rFont val="ＭＳ Ｐゴシック"/>
        <family val="3"/>
        <charset val="128"/>
      </rPr>
      <t>二酸化炭素排出合計量(tCO2)</t>
    </r>
    <r>
      <rPr>
        <sz val="12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（有効数字３桁処理後）</t>
    </r>
    <rPh sb="0" eb="3">
      <t>ニサンカ</t>
    </rPh>
    <rPh sb="3" eb="5">
      <t>タンソ</t>
    </rPh>
    <rPh sb="5" eb="7">
      <t>ハイシュツ</t>
    </rPh>
    <rPh sb="7" eb="9">
      <t>ゴウケイ</t>
    </rPh>
    <rPh sb="9" eb="10">
      <t>リョウ</t>
    </rPh>
    <rPh sb="18" eb="20">
      <t>ユウコウ</t>
    </rPh>
    <rPh sb="20" eb="22">
      <t>スウジ</t>
    </rPh>
    <rPh sb="23" eb="24">
      <t>ケタ</t>
    </rPh>
    <rPh sb="24" eb="26">
      <t>ショリ</t>
    </rPh>
    <rPh sb="26" eb="27">
      <t>ゴ</t>
    </rPh>
    <phoneticPr fontId="5"/>
  </si>
  <si>
    <t>報告対象年度中の
走行の有無</t>
    <rPh sb="0" eb="2">
      <t>ホウコク</t>
    </rPh>
    <rPh sb="2" eb="4">
      <t>タイショウ</t>
    </rPh>
    <rPh sb="4" eb="6">
      <t>ネンド</t>
    </rPh>
    <rPh sb="6" eb="7">
      <t>ナカ</t>
    </rPh>
    <rPh sb="9" eb="11">
      <t>ソウコウ</t>
    </rPh>
    <rPh sb="12" eb="14">
      <t>ウム</t>
    </rPh>
    <phoneticPr fontId="5"/>
  </si>
  <si>
    <r>
      <t>走行</t>
    </r>
    <r>
      <rPr>
        <b/>
        <u/>
        <sz val="12"/>
        <color indexed="8"/>
        <rFont val="ＭＳ Ｐゴシック"/>
        <family val="3"/>
        <charset val="128"/>
      </rPr>
      <t>あり</t>
    </r>
    <rPh sb="0" eb="2">
      <t>ソウコウ</t>
    </rPh>
    <phoneticPr fontId="5"/>
  </si>
  <si>
    <r>
      <t>走行</t>
    </r>
    <r>
      <rPr>
        <b/>
        <u/>
        <sz val="12"/>
        <rFont val="ＭＳ Ｐゴシック"/>
        <family val="3"/>
        <charset val="128"/>
      </rPr>
      <t>なし</t>
    </r>
    <rPh sb="0" eb="2">
      <t>ソウコウ</t>
    </rPh>
    <rPh sb="1" eb="2">
      <t>ネンドチュウ</t>
    </rPh>
    <phoneticPr fontId="5"/>
  </si>
  <si>
    <r>
      <rPr>
        <b/>
        <sz val="11"/>
        <rFont val="ＭＳ Ｐゴシック"/>
        <family val="3"/>
        <charset val="128"/>
      </rPr>
      <t>報告対象年度の前年度末
に</t>
    </r>
    <r>
      <rPr>
        <b/>
        <sz val="11"/>
        <rFont val="ＭＳ Ｐゴシック"/>
        <family val="3"/>
        <charset val="128"/>
      </rPr>
      <t>所有していた車両</t>
    </r>
    <r>
      <rPr>
        <b/>
        <sz val="10"/>
        <rFont val="ＭＳ Ｐゴシック"/>
        <family val="3"/>
        <charset val="128"/>
      </rPr>
      <t>（台）</t>
    </r>
    <rPh sb="0" eb="2">
      <t>ホウコク</t>
    </rPh>
    <rPh sb="2" eb="4">
      <t>タイショウ</t>
    </rPh>
    <rPh sb="4" eb="6">
      <t>ネンド</t>
    </rPh>
    <rPh sb="7" eb="10">
      <t>ゼンネンド</t>
    </rPh>
    <rPh sb="10" eb="11">
      <t>マツ</t>
    </rPh>
    <rPh sb="13" eb="15">
      <t>ショユウ</t>
    </rPh>
    <rPh sb="19" eb="21">
      <t>シャリョウ</t>
    </rPh>
    <rPh sb="22" eb="23">
      <t>ダイ</t>
    </rPh>
    <phoneticPr fontId="5"/>
  </si>
  <si>
    <r>
      <rPr>
        <b/>
        <sz val="11"/>
        <rFont val="ＭＳ Ｐゴシック"/>
        <family val="3"/>
        <charset val="128"/>
      </rPr>
      <t>報告対象年度中に</t>
    </r>
    <r>
      <rPr>
        <b/>
        <sz val="12"/>
        <rFont val="ＭＳ Ｐゴシック"/>
        <family val="3"/>
        <charset val="128"/>
      </rPr>
      <t xml:space="preserve">
</t>
    </r>
    <r>
      <rPr>
        <b/>
        <u/>
        <sz val="11"/>
        <rFont val="ＭＳ Ｐゴシック"/>
        <family val="3"/>
        <charset val="128"/>
      </rPr>
      <t>増車</t>
    </r>
    <r>
      <rPr>
        <b/>
        <sz val="11"/>
        <rFont val="ＭＳ Ｐゴシック"/>
        <family val="3"/>
        <charset val="128"/>
      </rPr>
      <t>した車両</t>
    </r>
    <r>
      <rPr>
        <b/>
        <sz val="10"/>
        <rFont val="ＭＳ Ｐゴシック"/>
        <family val="3"/>
        <charset val="128"/>
      </rPr>
      <t>（台）</t>
    </r>
    <rPh sb="0" eb="2">
      <t>ホウコク</t>
    </rPh>
    <rPh sb="2" eb="4">
      <t>タイショウ</t>
    </rPh>
    <rPh sb="4" eb="7">
      <t>ネンドチュウ</t>
    </rPh>
    <rPh sb="6" eb="7">
      <t>チュウ</t>
    </rPh>
    <rPh sb="9" eb="11">
      <t>ゾウシャ</t>
    </rPh>
    <rPh sb="13" eb="15">
      <t>シャリョウ</t>
    </rPh>
    <rPh sb="16" eb="17">
      <t>ダイ</t>
    </rPh>
    <phoneticPr fontId="5"/>
  </si>
  <si>
    <r>
      <t>報告対象年度末の所有車両</t>
    </r>
    <r>
      <rPr>
        <b/>
        <sz val="10"/>
        <rFont val="ＭＳ Ｐゴシック"/>
        <family val="3"/>
        <charset val="128"/>
      </rPr>
      <t xml:space="preserve">（台）
</t>
    </r>
    <r>
      <rPr>
        <sz val="10"/>
        <rFont val="ＭＳ Ｐゴシック"/>
        <family val="3"/>
        <charset val="128"/>
      </rPr>
      <t>　( A-B+C-D )</t>
    </r>
    <rPh sb="0" eb="2">
      <t>ホウコク</t>
    </rPh>
    <rPh sb="2" eb="4">
      <t>タイショウ</t>
    </rPh>
    <rPh sb="4" eb="7">
      <t>ネンドマツ</t>
    </rPh>
    <rPh sb="5" eb="6">
      <t>ド</t>
    </rPh>
    <rPh sb="6" eb="7">
      <t>マツ</t>
    </rPh>
    <rPh sb="8" eb="10">
      <t>ショユウ</t>
    </rPh>
    <rPh sb="10" eb="12">
      <t>シャリョウ</t>
    </rPh>
    <rPh sb="13" eb="14">
      <t>ダイ</t>
    </rPh>
    <phoneticPr fontId="5"/>
  </si>
  <si>
    <r>
      <t>うち報告対象年度中に</t>
    </r>
    <r>
      <rPr>
        <b/>
        <u/>
        <sz val="12"/>
        <rFont val="ＭＳ Ｐゴシック"/>
        <family val="3"/>
        <charset val="128"/>
      </rPr>
      <t>廃車</t>
    </r>
    <r>
      <rPr>
        <sz val="10"/>
        <rFont val="ＭＳ Ｐゴシック"/>
        <family val="3"/>
        <charset val="128"/>
      </rPr>
      <t>した車両
（台）( B )</t>
    </r>
    <rPh sb="2" eb="4">
      <t>ホウコク</t>
    </rPh>
    <rPh sb="4" eb="6">
      <t>タイショウ</t>
    </rPh>
    <rPh sb="6" eb="9">
      <t>ネンドチュウ</t>
    </rPh>
    <rPh sb="7" eb="8">
      <t>ガンネン</t>
    </rPh>
    <rPh sb="8" eb="9">
      <t>チュウ</t>
    </rPh>
    <rPh sb="10" eb="12">
      <t>ハイシャ</t>
    </rPh>
    <rPh sb="14" eb="16">
      <t>シャリョウ</t>
    </rPh>
    <rPh sb="18" eb="19">
      <t>ダイ</t>
    </rPh>
    <phoneticPr fontId="5"/>
  </si>
  <si>
    <r>
      <t>うち報告対象年度中に</t>
    </r>
    <r>
      <rPr>
        <b/>
        <u/>
        <sz val="12"/>
        <rFont val="ＭＳ Ｐゴシック"/>
        <family val="3"/>
        <charset val="128"/>
      </rPr>
      <t>廃車</t>
    </r>
    <r>
      <rPr>
        <sz val="10"/>
        <rFont val="ＭＳ Ｐゴシック"/>
        <family val="3"/>
        <charset val="128"/>
      </rPr>
      <t>した車両
（台）( Ｄ )</t>
    </r>
    <rPh sb="2" eb="4">
      <t>ホウコク</t>
    </rPh>
    <rPh sb="4" eb="6">
      <t>タイショウ</t>
    </rPh>
    <rPh sb="6" eb="9">
      <t>ネンドチュウ</t>
    </rPh>
    <phoneticPr fontId="5"/>
  </si>
  <si>
    <t>全県</t>
    <rPh sb="0" eb="2">
      <t>ゼンケン</t>
    </rPh>
    <phoneticPr fontId="5"/>
  </si>
  <si>
    <t>うち県域</t>
    <rPh sb="2" eb="4">
      <t>ケンイキ</t>
    </rPh>
    <phoneticPr fontId="5"/>
  </si>
  <si>
    <t>基礎</t>
    <rPh sb="0" eb="2">
      <t>キソ</t>
    </rPh>
    <phoneticPr fontId="5"/>
  </si>
  <si>
    <t>調整後</t>
    <rPh sb="0" eb="3">
      <t>チョウセイゴ</t>
    </rPh>
    <phoneticPr fontId="5"/>
  </si>
  <si>
    <t>走行距離</t>
    <rPh sb="0" eb="2">
      <t>ソウコウ</t>
    </rPh>
    <rPh sb="2" eb="4">
      <t>キョリ</t>
    </rPh>
    <phoneticPr fontId="5"/>
  </si>
  <si>
    <t>量</t>
    <rPh sb="0" eb="1">
      <t>リョウ</t>
    </rPh>
    <phoneticPr fontId="5"/>
  </si>
  <si>
    <t>単位★</t>
    <rPh sb="0" eb="2">
      <t>タンイ</t>
    </rPh>
    <phoneticPr fontId="5"/>
  </si>
  <si>
    <t xml:space="preserve">排出量原単位の指標
</t>
    <rPh sb="0" eb="2">
      <t>ハイシュツ</t>
    </rPh>
    <rPh sb="2" eb="3">
      <t>リョウ</t>
    </rPh>
    <rPh sb="3" eb="6">
      <t>ゲンタンイ</t>
    </rPh>
    <rPh sb="7" eb="9">
      <t>シヒョウ</t>
    </rPh>
    <phoneticPr fontId="5"/>
  </si>
  <si>
    <t>千km</t>
    <rPh sb="0" eb="1">
      <t>セン</t>
    </rPh>
    <phoneticPr fontId="5"/>
  </si>
  <si>
    <t>走行なし</t>
    <rPh sb="0" eb="2">
      <t>ソウコウ</t>
    </rPh>
    <phoneticPr fontId="5"/>
  </si>
  <si>
    <t>走行台数</t>
    <rPh sb="0" eb="2">
      <t>ソウコウ</t>
    </rPh>
    <rPh sb="2" eb="4">
      <t>ダイスウ</t>
    </rPh>
    <phoneticPr fontId="5"/>
  </si>
  <si>
    <t>継続台数</t>
    <rPh sb="0" eb="2">
      <t>ケイゾク</t>
    </rPh>
    <rPh sb="2" eb="4">
      <t>ダイスウ</t>
    </rPh>
    <phoneticPr fontId="5"/>
  </si>
  <si>
    <t>新規台数</t>
    <rPh sb="0" eb="2">
      <t>シンキ</t>
    </rPh>
    <rPh sb="2" eb="4">
      <t>ダイスウ</t>
    </rPh>
    <phoneticPr fontId="5"/>
  </si>
  <si>
    <t>減車台数</t>
    <rPh sb="0" eb="1">
      <t>ゲン</t>
    </rPh>
    <rPh sb="1" eb="2">
      <t>シャ</t>
    </rPh>
    <rPh sb="2" eb="4">
      <t>ダイスウ</t>
    </rPh>
    <phoneticPr fontId="5"/>
  </si>
  <si>
    <r>
      <rPr>
        <sz val="9"/>
        <rFont val="ＭＳ Ｐゴシック"/>
        <family val="3"/>
        <charset val="128"/>
        <scheme val="minor"/>
      </rPr>
      <t>横浜・川崎を除く</t>
    </r>
    <r>
      <rPr>
        <b/>
        <sz val="11"/>
        <rFont val="ＭＳ Ｐゴシック"/>
        <family val="3"/>
        <charset val="128"/>
        <scheme val="minor"/>
      </rPr>
      <t>県域</t>
    </r>
    <rPh sb="0" eb="1">
      <t>ヨコ</t>
    </rPh>
    <rPh sb="1" eb="2">
      <t>ハマ</t>
    </rPh>
    <rPh sb="3" eb="5">
      <t>カワサキ</t>
    </rPh>
    <rPh sb="6" eb="7">
      <t>ノゾ</t>
    </rPh>
    <rPh sb="8" eb="10">
      <t>ケンイキ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</si>
  <si>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</si>
  <si>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</si>
  <si>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</si>
  <si>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</si>
  <si>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r>
      <t>走行あり</t>
    </r>
    <r>
      <rPr>
        <sz val="9"/>
        <color theme="0"/>
        <rFont val="ＭＳ Ｐゴシック"/>
        <family val="3"/>
        <charset val="128"/>
        <scheme val="minor"/>
      </rPr>
      <t>①</t>
    </r>
    <rPh sb="0" eb="2">
      <t>ソウコウ</t>
    </rPh>
    <phoneticPr fontId="5"/>
  </si>
  <si>
    <r>
      <t>走行あり</t>
    </r>
    <r>
      <rPr>
        <sz val="9"/>
        <color theme="0"/>
        <rFont val="ＭＳ Ｐゴシック"/>
        <family val="3"/>
        <charset val="128"/>
        <scheme val="minor"/>
      </rPr>
      <t>②</t>
    </r>
    <rPh sb="0" eb="2">
      <t>ソウコウ</t>
    </rPh>
    <phoneticPr fontId="5"/>
  </si>
  <si>
    <r>
      <t>走行あり</t>
    </r>
    <r>
      <rPr>
        <sz val="9"/>
        <color theme="0"/>
        <rFont val="ＭＳ Ｐゴシック"/>
        <family val="3"/>
        <charset val="128"/>
        <scheme val="minor"/>
      </rPr>
      <t>③</t>
    </r>
    <rPh sb="0" eb="2">
      <t>ソウコウ</t>
    </rPh>
    <phoneticPr fontId="5"/>
  </si>
  <si>
    <r>
      <t>走行あり</t>
    </r>
    <r>
      <rPr>
        <sz val="9"/>
        <color theme="0"/>
        <rFont val="ＭＳ Ｐゴシック"/>
        <family val="3"/>
        <charset val="128"/>
        <scheme val="minor"/>
      </rPr>
      <t>④</t>
    </r>
    <rPh sb="0" eb="2">
      <t>ソウコウ</t>
    </rPh>
    <phoneticPr fontId="5"/>
  </si>
  <si>
    <t>(①+②+③+④)</t>
    <phoneticPr fontId="5"/>
  </si>
  <si>
    <t>２　報告対象年度に走行した車両の走行距離等</t>
    <rPh sb="2" eb="4">
      <t>ホウコク</t>
    </rPh>
    <rPh sb="4" eb="6">
      <t>タイショウ</t>
    </rPh>
    <rPh sb="6" eb="8">
      <t>ネンド</t>
    </rPh>
    <rPh sb="9" eb="11">
      <t>ソウコウ</t>
    </rPh>
    <rPh sb="13" eb="15">
      <t>シャリョウ</t>
    </rPh>
    <rPh sb="16" eb="18">
      <t>ソウコウ</t>
    </rPh>
    <rPh sb="18" eb="20">
      <t>キョリ</t>
    </rPh>
    <rPh sb="20" eb="21">
      <t>トウ</t>
    </rPh>
    <phoneticPr fontId="5"/>
  </si>
  <si>
    <t>３　報告対象年度の二酸化炭素排出量等</t>
    <rPh sb="2" eb="4">
      <t>ホウコク</t>
    </rPh>
    <rPh sb="4" eb="6">
      <t>タイショウ</t>
    </rPh>
    <rPh sb="6" eb="8">
      <t>ネンド</t>
    </rPh>
    <rPh sb="9" eb="12">
      <t>ニサンカ</t>
    </rPh>
    <rPh sb="12" eb="14">
      <t>タンソ</t>
    </rPh>
    <rPh sb="14" eb="16">
      <t>ハイシュツ</t>
    </rPh>
    <rPh sb="16" eb="17">
      <t>リョウ</t>
    </rPh>
    <rPh sb="17" eb="18">
      <t>トウ</t>
    </rPh>
    <phoneticPr fontId="5"/>
  </si>
  <si>
    <r>
      <t>走行台数</t>
    </r>
    <r>
      <rPr>
        <sz val="9"/>
        <color theme="0"/>
        <rFont val="ＭＳ Ｐゴシック"/>
        <family val="3"/>
        <charset val="128"/>
        <scheme val="minor"/>
      </rPr>
      <t>（検算用）</t>
    </r>
    <rPh sb="0" eb="2">
      <t>ソウコウ</t>
    </rPh>
    <rPh sb="2" eb="3">
      <t>ダイ</t>
    </rPh>
    <rPh sb="3" eb="4">
      <t>スウ</t>
    </rPh>
    <rPh sb="5" eb="7">
      <t>ケンザン</t>
    </rPh>
    <rPh sb="7" eb="8">
      <t>ヨウ</t>
    </rPh>
    <phoneticPr fontId="5"/>
  </si>
  <si>
    <r>
      <t xml:space="preserve">排出量原単位
（tCO2／★）
</t>
    </r>
    <r>
      <rPr>
        <sz val="9"/>
        <color theme="0"/>
        <rFont val="ＭＳ Ｐゴシック"/>
        <family val="3"/>
        <charset val="128"/>
        <scheme val="minor"/>
      </rPr>
      <t>(有効数字３桁処理後)</t>
    </r>
    <rPh sb="0" eb="2">
      <t>ハイシュツ</t>
    </rPh>
    <rPh sb="2" eb="3">
      <t>リョウ</t>
    </rPh>
    <rPh sb="3" eb="6">
      <t>ゲンタンイ</t>
    </rPh>
    <phoneticPr fontId="5"/>
  </si>
  <si>
    <t>電気事業者別_CO2排出係数（単位：t-CO2/kWh）</t>
    <rPh sb="10" eb="12">
      <t>ハイシュツ</t>
    </rPh>
    <phoneticPr fontId="60"/>
  </si>
  <si>
    <t>メニューＧ</t>
  </si>
  <si>
    <t>メニューＨ</t>
  </si>
  <si>
    <t>メニューＩ</t>
  </si>
  <si>
    <t>メニューＪ</t>
  </si>
  <si>
    <t>電気事業者名を選択</t>
    <rPh sb="0" eb="2">
      <t>デンキ</t>
    </rPh>
    <rPh sb="2" eb="5">
      <t>ジギョウシャ</t>
    </rPh>
    <rPh sb="5" eb="6">
      <t>メイ</t>
    </rPh>
    <rPh sb="7" eb="9">
      <t>センタク</t>
    </rPh>
    <phoneticPr fontId="11"/>
  </si>
  <si>
    <t>A0002_イーレックス(株)</t>
  </si>
  <si>
    <t>A0003_リエスパワー(株)</t>
  </si>
  <si>
    <t>A0004_エバーグリーン・リテイリング（株）（旧イーレックス・スパーク・マーケティング(株)）</t>
  </si>
  <si>
    <t>A0006</t>
  </si>
  <si>
    <t>A0006_エバーグリーン・マーケティング（株）</t>
  </si>
  <si>
    <t>A0007_(株)ＳＥウイングズ</t>
  </si>
  <si>
    <t>A0008_(株)イーセル</t>
  </si>
  <si>
    <t>A0009_(株)エネット</t>
  </si>
  <si>
    <t>A0011_須賀川瓦斯(株)</t>
  </si>
  <si>
    <t>A0014_エネサーブ(株)</t>
  </si>
  <si>
    <t>A0016_ミツウロコグリーンエネルギー(株)</t>
  </si>
  <si>
    <t>A0018_ネクストパワーやまと(株)</t>
  </si>
  <si>
    <t>A0019_日本テクノ(株)</t>
  </si>
  <si>
    <t>A0020_中央電力エナジー(株)</t>
  </si>
  <si>
    <t>A0021_(株)Ｌｏｏｏｐ</t>
  </si>
  <si>
    <t>A0023_(株)ナンワエナジー</t>
  </si>
  <si>
    <t>A0024_静岡ガス＆パワー(株)</t>
  </si>
  <si>
    <t>A0025_荏原環境プラント(株)</t>
  </si>
  <si>
    <t>A0026_東京エコサービス(株)</t>
  </si>
  <si>
    <t>A0027_ダイヤモンドパワー(株)</t>
  </si>
  <si>
    <t>A0028_出光グリーンパワー(株)</t>
  </si>
  <si>
    <t>A0031_(株)新出光</t>
  </si>
  <si>
    <t>A0036_(株)グリーンサークル</t>
  </si>
  <si>
    <t>A0037_(株)ウエスト電力</t>
  </si>
  <si>
    <t>A0039_北海道瓦斯(株)</t>
  </si>
  <si>
    <t>A0042_新エネルギー開発(株)</t>
  </si>
  <si>
    <t>A0043_伊藤忠エネクス(株)</t>
  </si>
  <si>
    <t>A0045_(株)Ｖ－Ｐｏｗｅｒ</t>
  </si>
  <si>
    <t>A0046_大和エネルギー(株)</t>
  </si>
  <si>
    <t>A0048_大阪瓦斯(株)</t>
  </si>
  <si>
    <t>A0051_真庭バイオエネルギー(株)</t>
  </si>
  <si>
    <t>A0052_三井物産(株)</t>
  </si>
  <si>
    <t>A0053_オリックス(株)</t>
  </si>
  <si>
    <t>A0054_(株)エネサンス関東</t>
  </si>
  <si>
    <t>A0057_(株)サニックス</t>
  </si>
  <si>
    <t>A0058_(株)コンシェルジュ</t>
  </si>
  <si>
    <t>A0060_(株)アイ・グリッド・ソリューションズ</t>
  </si>
  <si>
    <t>A0061_サミットエナジー(株)</t>
  </si>
  <si>
    <t>A0062_リコージャパン(株)</t>
  </si>
  <si>
    <t>A0063_(株)エネルギア・ソリューション・アンド・サービス</t>
  </si>
  <si>
    <t>A0064_東京ガス(株)</t>
  </si>
  <si>
    <t>A0065_テス・エンジニアリング(株)</t>
  </si>
  <si>
    <t>A0066_青梅ガス(株)</t>
  </si>
  <si>
    <t>A0067_(株)イーネットワークシステムズ</t>
  </si>
  <si>
    <t>A0069_(株)東急パワーサプライ</t>
  </si>
  <si>
    <t>A0070_王子・伊藤忠エネクス電力販売(株)</t>
  </si>
  <si>
    <t>A0071_伊藤忠商事(株)</t>
  </si>
  <si>
    <t>A0072_(株)エコスタイル</t>
  </si>
  <si>
    <t>A0073_入間ガス(株)</t>
  </si>
  <si>
    <t>A0074_テプコカスタマーサービス(株)</t>
  </si>
  <si>
    <t>A0075_(株)とんでんホールディングス</t>
  </si>
  <si>
    <t>A0079_イワタニ関東(株)</t>
  </si>
  <si>
    <t>A0080_イワタニ首都圏(株)</t>
  </si>
  <si>
    <t>A0081_サーラｅエナジー(株)</t>
  </si>
  <si>
    <t>A0082_(株)地球クラブ</t>
  </si>
  <si>
    <t>A0083_(株)エコア</t>
  </si>
  <si>
    <t>A0084_西部瓦斯(株)</t>
  </si>
  <si>
    <t>A0085_東邦ガス(株)</t>
  </si>
  <si>
    <t>A0086_シナネン(株)</t>
  </si>
  <si>
    <t>A0087_(株)シナジアパワー</t>
  </si>
  <si>
    <t>A0089_大一ガス(株)</t>
  </si>
  <si>
    <t>A0090_(株)リミックスポイント</t>
  </si>
  <si>
    <t>A0091_大阪いずみ市民生活協同組合</t>
  </si>
  <si>
    <t>A0092_(株)中海テレビ放送</t>
  </si>
  <si>
    <t>A0093_パシフィックパワー(株)</t>
  </si>
  <si>
    <t>A0098_(株)ジェイコムウエスト</t>
  </si>
  <si>
    <t>A0104_(株)ジェイコム札幌</t>
  </si>
  <si>
    <t>A0107_(株)ジェイコム千葉</t>
  </si>
  <si>
    <t>A0110_(株)ジェイコム東京</t>
  </si>
  <si>
    <t>A0119_土浦ケーブルテレビ(株)</t>
  </si>
  <si>
    <t>A0120_鹿児島電力(株)</t>
  </si>
  <si>
    <t>A0121_太陽ガス(株)</t>
  </si>
  <si>
    <t>A0122_アーバンエナジー(株)</t>
  </si>
  <si>
    <t>A0124_合同会社北上新電力</t>
  </si>
  <si>
    <t>A0125_パーパススマートパワー(株)</t>
  </si>
  <si>
    <t>A0126_(株)タクマエナジー</t>
  </si>
  <si>
    <t>A0127_(株)スマートテック</t>
  </si>
  <si>
    <t>A0128_水戸電力(株)</t>
  </si>
  <si>
    <t>A0130_丸紅新電力(株)</t>
  </si>
  <si>
    <t>A0133_奈良電力(株)</t>
  </si>
  <si>
    <t>A0134_日立造船(株)</t>
  </si>
  <si>
    <t>A0135_大東ガス(株)</t>
  </si>
  <si>
    <t>A0137_アストモスエネルギー(株)</t>
  </si>
  <si>
    <t>A0138_(株)関電エネルギーソリューション</t>
  </si>
  <si>
    <t>A0140_ＭＣリテールエナジー(株)</t>
  </si>
  <si>
    <t>A0141_(株)北九州パワー</t>
  </si>
  <si>
    <t>A0142_武州瓦斯(株)</t>
  </si>
  <si>
    <t>A0144_大垣ガス(株)</t>
  </si>
  <si>
    <t>A0145_(株)藤田商店</t>
  </si>
  <si>
    <t>A0146_(株)ケーブルネット下関</t>
  </si>
  <si>
    <t>A0147_(株)ジェイコム九州</t>
  </si>
  <si>
    <t>A0149_(株)グローバルエンジニアリング</t>
  </si>
  <si>
    <t>A0150_九州エナジー(株)</t>
  </si>
  <si>
    <t>A0153_(株)エナリス・パワー・マーケティング</t>
  </si>
  <si>
    <t>A0155_みやまスマートエネルギー(株)</t>
  </si>
  <si>
    <t>A0156_エフィシエント(株)</t>
  </si>
  <si>
    <t>A0157_(株)生活クラブエナジー</t>
  </si>
  <si>
    <t>A0158_生活協同組合コープこうべ</t>
  </si>
  <si>
    <t>A0159_(株)シーエナジー</t>
  </si>
  <si>
    <t>A0160_角栄ガス(株)</t>
  </si>
  <si>
    <t>A0161_京葉瓦斯(株)</t>
  </si>
  <si>
    <t>A0162_凸版印刷(株)</t>
  </si>
  <si>
    <t>A0163_伊勢崎ガス(株)</t>
  </si>
  <si>
    <t>A0164_キヤノンマーケティングジャパン(株)</t>
  </si>
  <si>
    <t>A0165_(株)とっとり市民電力</t>
  </si>
  <si>
    <t>A0166_(株)イーエムアイ</t>
  </si>
  <si>
    <t>A0167_佐野瓦斯(株)</t>
  </si>
  <si>
    <t>A0168_桐生瓦斯(株)</t>
  </si>
  <si>
    <t>A0169_森の電力(株)</t>
  </si>
  <si>
    <t>A0172_ＨＴＢエナジー(株)</t>
  </si>
  <si>
    <t>A0173_(株)アシストワンエナジー</t>
  </si>
  <si>
    <t>A0175_(株)フソウ・エナジー</t>
  </si>
  <si>
    <t>A0177_湘南電力(株)</t>
  </si>
  <si>
    <t>A0181_鈴与商事(株)</t>
  </si>
  <si>
    <t>A0183_(株)バランスハーツ</t>
  </si>
  <si>
    <t>A0184_ワタミエナジー(株)</t>
  </si>
  <si>
    <t>A0185_(株)パルシステム電力</t>
  </si>
  <si>
    <t>A0186_ＳＢパワー(株)</t>
  </si>
  <si>
    <t>A0187_ＮＦパワーサービス(株)</t>
  </si>
  <si>
    <t>A0188_ひおき地域エネルギー(株)</t>
  </si>
  <si>
    <t>A0189_和歌山電力(株)</t>
  </si>
  <si>
    <t>A0191_(株)トドック電力</t>
  </si>
  <si>
    <t>A0193_九電みらいエナジー(株)</t>
  </si>
  <si>
    <t>A0194_(株)ミツウロコヴェッセル</t>
  </si>
  <si>
    <t>A0195_(株)フォレストパワー</t>
  </si>
  <si>
    <t>A0196_日高都市ガス(株)</t>
  </si>
  <si>
    <t>A0197_(株)アドバンテック</t>
  </si>
  <si>
    <t>A0199_ローカルエナジー(株)</t>
  </si>
  <si>
    <t>A0200_エネックス(株)</t>
  </si>
  <si>
    <t>A0204_なでしこ電力(株)</t>
  </si>
  <si>
    <t>A0206_日田グリーン電力(株)</t>
  </si>
  <si>
    <t>A0209_埼玉ガス(株)</t>
  </si>
  <si>
    <t>A0210_宮崎パワーライン(株)</t>
  </si>
  <si>
    <t>A0211_(株)パワー・オプティマイザー</t>
  </si>
  <si>
    <t>A0214_(株)ＴＴＳパワー</t>
  </si>
  <si>
    <t>A0216_(株)岩手ウッドパワー</t>
  </si>
  <si>
    <t>A0217_里山パワーワークス(株)</t>
  </si>
  <si>
    <t>A0218_(株)中之条パワー</t>
  </si>
  <si>
    <t>A0220_日産トレーデイング(株)</t>
  </si>
  <si>
    <t>A0223_伊藤忠エネクスホームライフ西日本(株)</t>
  </si>
  <si>
    <t>A0227_はりま電力(株)</t>
  </si>
  <si>
    <t>A0228_(株)浜松新電力</t>
  </si>
  <si>
    <t>A0229_ゼロワットパワー(株)</t>
  </si>
  <si>
    <t>A0231_(株)やまがた新電力</t>
  </si>
  <si>
    <t>A0234_(株)グリーンパワー大東</t>
  </si>
  <si>
    <t>A0237_御所野縄文電力(株)</t>
  </si>
  <si>
    <t>A0239_宮古新電力(株)</t>
  </si>
  <si>
    <t>A0240_長崎地域電力(株)</t>
  </si>
  <si>
    <t>A0243_近畿電力(株)</t>
  </si>
  <si>
    <t>A0245_新電力おおいた(株)</t>
  </si>
  <si>
    <t>A0246_(株)日本セレモニー</t>
  </si>
  <si>
    <t>A0248_(株)池見石油店</t>
  </si>
  <si>
    <t>A0250_芝浦電力(株)</t>
  </si>
  <si>
    <t>A0254_スズカ電工(株)</t>
  </si>
  <si>
    <t>A0256_(株)エーコープサービス</t>
  </si>
  <si>
    <t>A0257_サンリン(株)</t>
  </si>
  <si>
    <t>A0258_(株)宮崎ガスリビング</t>
  </si>
  <si>
    <t>A0259_山陰エレキ・アライアンス(株)</t>
  </si>
  <si>
    <t>A0261_ミライフ東日本(株)</t>
  </si>
  <si>
    <t>A0263</t>
  </si>
  <si>
    <t>A0263_(株)ウッドエナジー</t>
  </si>
  <si>
    <t>A0264_山陰酸素工業(株)</t>
  </si>
  <si>
    <t>A0265_武陽ガス(株)</t>
  </si>
  <si>
    <t>A0267_北海道電力(株)</t>
  </si>
  <si>
    <t>A0268_東北電力(株)</t>
  </si>
  <si>
    <t>A0271_北陸電力(株)</t>
  </si>
  <si>
    <t>A0273_中国電力(株)</t>
  </si>
  <si>
    <t>A0274_四国電力(株)</t>
  </si>
  <si>
    <t>A0275_九州電力(株)</t>
  </si>
  <si>
    <t>A0276_沖縄電力(株)</t>
  </si>
  <si>
    <t>A0277_北日本石油(株)</t>
  </si>
  <si>
    <t>A0278_千葉電力(株)</t>
  </si>
  <si>
    <t>A0279_(株)坊っちゃん電力</t>
  </si>
  <si>
    <t>A0281_(株)アースインフィニティ</t>
  </si>
  <si>
    <t>A0283_足利ガス(株)</t>
  </si>
  <si>
    <t>A0284_(株)Ｍｉｓｕｍｉ</t>
  </si>
  <si>
    <t>A0285_米子瓦斯(株)</t>
  </si>
  <si>
    <t>A0286_(株)エルピオ</t>
  </si>
  <si>
    <t>A0287_浜田ガス(株)</t>
  </si>
  <si>
    <t>A0288_(株)アメニティ電力</t>
  </si>
  <si>
    <t>A0292_岡田建設(株)</t>
  </si>
  <si>
    <t>A0293_出雲ガス(株)</t>
  </si>
  <si>
    <t>A0294_富山電力(株)</t>
  </si>
  <si>
    <t>A0298</t>
  </si>
  <si>
    <t>イオンディライト(株)</t>
  </si>
  <si>
    <t>A0298_イオンディライト(株)</t>
  </si>
  <si>
    <t>A0300_(株)ファミリーネット・ジャパン</t>
  </si>
  <si>
    <t>A0303_ＭＫステーションズ(株)</t>
  </si>
  <si>
    <t>A0306_(株)ＪＴＢコミュニケーションデザイン</t>
  </si>
  <si>
    <t>A0308_積水化学工業(株)</t>
  </si>
  <si>
    <t>A0310_全農エネルギー(株)</t>
  </si>
  <si>
    <t>A0311_(株)ハルエネ</t>
  </si>
  <si>
    <t>A0313_(株)リケン工業</t>
  </si>
  <si>
    <t>A0314_(株)ビビット</t>
  </si>
  <si>
    <t>A0315_(株)おおた電力</t>
  </si>
  <si>
    <t>A0317_伊藤忠プランテック(株)</t>
  </si>
  <si>
    <t>A0318_(株)オカモト</t>
  </si>
  <si>
    <t>A0323_キタコー(株)</t>
  </si>
  <si>
    <t>A0324_生活協同組合コープしが</t>
  </si>
  <si>
    <t>A0336_(株)沖縄ガスニューパワー</t>
  </si>
  <si>
    <t>A0337_諏訪瓦斯(株)</t>
  </si>
  <si>
    <t>A0342_(株)いちき串木野電力</t>
  </si>
  <si>
    <t>A0344_西武ガス(株)</t>
  </si>
  <si>
    <t>A0345_松本ガス(株)</t>
  </si>
  <si>
    <t>A0348_南部だんだんエナジー(株)</t>
  </si>
  <si>
    <t>A0349_(株)エフエネ</t>
  </si>
  <si>
    <t>A0350_こなんウルトラパワー(株)</t>
  </si>
  <si>
    <t>A0351_(株)ＣＨＩＢＡむつざわエナジー</t>
  </si>
  <si>
    <t>A0353_奥出雲電力(株)</t>
  </si>
  <si>
    <t>A0356_(株)成田香取エネルギー</t>
  </si>
  <si>
    <t>A0360_グローバルソリューションサービス(株)</t>
  </si>
  <si>
    <t>A0362_(株)ＣＷＳ</t>
  </si>
  <si>
    <t>A0364_ふくしま新電力(株)</t>
  </si>
  <si>
    <t>A0366_(株)エネクスライフサービス</t>
  </si>
  <si>
    <t>A0367_ネイチャーエナジー小国(株)</t>
  </si>
  <si>
    <t>A0369_京都生活協同組合</t>
  </si>
  <si>
    <t>A0373_日本ファシリティ・ソリューション(株)</t>
  </si>
  <si>
    <t>A0376_自然電力(株)</t>
  </si>
  <si>
    <t>A0377_(株)オノプロックス</t>
  </si>
  <si>
    <t>A0378_本庄ガス(株)</t>
  </si>
  <si>
    <t>A0379_(株)フィット</t>
  </si>
  <si>
    <t>A0380_青森県民エナジー(株)</t>
  </si>
  <si>
    <t>A0381_国際航業(株)</t>
  </si>
  <si>
    <t>A0382_ローカルでんき(株)</t>
  </si>
  <si>
    <t>A0383_(株)明治産業</t>
  </si>
  <si>
    <t>A0385_岡山電力(株)</t>
  </si>
  <si>
    <t>A0386_ミライフ(株)</t>
  </si>
  <si>
    <t>A0387_(株)翠光トップライン</t>
  </si>
  <si>
    <t>A0389_うすきエネルギー(株)</t>
  </si>
  <si>
    <t>A0392_岐阜電力(株)</t>
  </si>
  <si>
    <t>A0393_格安電力(株)</t>
  </si>
  <si>
    <t>A0396_(株)エスケーエナジー</t>
  </si>
  <si>
    <t>A0397_名南共同エネルギー(株)</t>
  </si>
  <si>
    <t>A0398_Ａｐａｍａｎ　Ｅｎｅｒｇｙ(株)</t>
  </si>
  <si>
    <t>A0402_(株)ＴＯＫＹＯ油電力</t>
  </si>
  <si>
    <t>A0403_大分ケーブルテレコム(株)</t>
  </si>
  <si>
    <t>A0406_生活協同組合コープみらい</t>
  </si>
  <si>
    <t>A0411_福井電力(株)</t>
  </si>
  <si>
    <t>A0413</t>
  </si>
  <si>
    <t>A0416_(株)ネクシィーズ・ゼロ</t>
  </si>
  <si>
    <t>A0418</t>
  </si>
  <si>
    <t>A0419_スマートエナジー磐田(株)</t>
  </si>
  <si>
    <t>A0420_そうまＩグリッド合同会社</t>
  </si>
  <si>
    <t>A0424_新潟県民電力(株)</t>
  </si>
  <si>
    <t>A0425_エネトレード(株)</t>
  </si>
  <si>
    <t>A0427_Ｍｙシティ電力(株)</t>
  </si>
  <si>
    <t>A0429</t>
  </si>
  <si>
    <t>A0430</t>
  </si>
  <si>
    <t>A0430_(株)さくら新電力</t>
  </si>
  <si>
    <t>A0431_(株)グローアップ</t>
  </si>
  <si>
    <t>A0435_いこま市民パワー(株)</t>
  </si>
  <si>
    <t>A0436_(株)コープでんき東北</t>
  </si>
  <si>
    <t>A0437_おもてなし山形(株)</t>
  </si>
  <si>
    <t>A0438_長野都市ガス(株)</t>
  </si>
  <si>
    <t>A0439_上田ガス(株)</t>
  </si>
  <si>
    <t>A0441_(株)内藤工業所</t>
  </si>
  <si>
    <t>A0442_(株)シグナストラスト</t>
  </si>
  <si>
    <t>A0443_ゲーテハウス(株)</t>
  </si>
  <si>
    <t>A0445_岩手電力(株)</t>
  </si>
  <si>
    <t>A0446_ＪＰエネルギー(株)</t>
  </si>
  <si>
    <t>A0447_兵庫電力(株)</t>
  </si>
  <si>
    <t>A0448_大和ライフエナジア(株)</t>
  </si>
  <si>
    <t>A0451_Ｃｏｃｏテラスたがわ(株)</t>
  </si>
  <si>
    <t>A0452_東北電力エナジートレーディング(株)</t>
  </si>
  <si>
    <t>A0453_(株)横浜環境デザイン</t>
  </si>
  <si>
    <t>A0454_(株)まち未来製作所</t>
  </si>
  <si>
    <t>A0455_ＴＲＥＮＤＥ(株)</t>
  </si>
  <si>
    <t>A0456_(株)どさんこパワー</t>
  </si>
  <si>
    <t>A0461_(株)ＬＩＸＩＬ　ＴＥＰＣＯ　スマートパートナーズ</t>
  </si>
  <si>
    <t>A0463</t>
  </si>
  <si>
    <t>A0466_(株)宮交シティ</t>
  </si>
  <si>
    <t>A0467_(株)アルファライズ</t>
  </si>
  <si>
    <t>A0468_おおすみ半島スマートエネルギー(株)</t>
  </si>
  <si>
    <t>A0470_おきなわコープエナジー(株)</t>
  </si>
  <si>
    <t>A0471_久慈地域エネルギー(株)</t>
  </si>
  <si>
    <t>A0472_弘前ガス(株)</t>
  </si>
  <si>
    <t>A0477_くるめエネルギー(株)</t>
  </si>
  <si>
    <t>A0480_松阪新電力(株)</t>
  </si>
  <si>
    <t>A0481_ヒューリックプロパティソリューション(株)</t>
  </si>
  <si>
    <t>A0484_三友エンテック(株)</t>
  </si>
  <si>
    <t>A0486_府中・調布まちなかエナジー(株)</t>
  </si>
  <si>
    <t>A0487_伊勢志摩電力(株)</t>
  </si>
  <si>
    <t>A0490_(株)ＣＤエナジーダイレクト</t>
  </si>
  <si>
    <t>A0493_(株)ぶんごおおのエナジー</t>
  </si>
  <si>
    <t>A0494_ヴィジョナリーパワー(株)</t>
  </si>
  <si>
    <t>A0495_有明エナジー(株)</t>
  </si>
  <si>
    <t>A0499_厚木瓦斯(株)</t>
  </si>
  <si>
    <t>A0500_(株)エネ・ビジョン</t>
  </si>
  <si>
    <t>A0501_イワタニ三重(株)</t>
  </si>
  <si>
    <t>A0502_(株)マルヰ</t>
  </si>
  <si>
    <t>A0503_大多喜ガス(株)</t>
  </si>
  <si>
    <t>A0506_鈴与電力(株)</t>
  </si>
  <si>
    <t>A0507_コープ電力(株)</t>
  </si>
  <si>
    <t>A0508_生活協同組合コープぐんま</t>
  </si>
  <si>
    <t>A0509_とちぎコープ生活協同組合</t>
  </si>
  <si>
    <t>A0510_いばらきコープ生活協同組合</t>
  </si>
  <si>
    <t>A0511_亀岡ふるさとエナジー(株)</t>
  </si>
  <si>
    <t>A0513_(株)織戸組</t>
  </si>
  <si>
    <t>A0514_ふかやｅパワー(株)</t>
  </si>
  <si>
    <t>A0515_(株)Ｌｉｎｋ　Ｌｉｆｅ</t>
  </si>
  <si>
    <t>A0518</t>
  </si>
  <si>
    <t>A0518_(株)グローバルキャスト</t>
  </si>
  <si>
    <t>A0519_日本エネルギー総合システム(株)</t>
  </si>
  <si>
    <t>A0520_イワタニ東海(株)</t>
  </si>
  <si>
    <t>A0522</t>
  </si>
  <si>
    <t>(株)デライトアップ</t>
  </si>
  <si>
    <t>A0522_(株)デライトアップ</t>
  </si>
  <si>
    <t>A0525_(株)ところざわ未来電力</t>
  </si>
  <si>
    <t>A0526_朝日ガスエナジー(株)</t>
  </si>
  <si>
    <t>A0528_(株)エネファント</t>
  </si>
  <si>
    <t>A0529</t>
  </si>
  <si>
    <t>A0533</t>
  </si>
  <si>
    <t>A0534_みよしエナジー(株)</t>
  </si>
  <si>
    <t>A0536_東日本ガス(株)</t>
  </si>
  <si>
    <t>A0537_東彩ガス(株)</t>
  </si>
  <si>
    <t>A0538</t>
  </si>
  <si>
    <t>A0539_(株)ｋａｒｃｈ</t>
  </si>
  <si>
    <t>A0543_(株)かみでん里山公社</t>
  </si>
  <si>
    <t>A0546</t>
  </si>
  <si>
    <t>A0547</t>
  </si>
  <si>
    <t>A0548_北日本ガス(株)</t>
  </si>
  <si>
    <t>A0549</t>
  </si>
  <si>
    <t>A0551</t>
  </si>
  <si>
    <t>A0552_イワタニ長野(株)</t>
  </si>
  <si>
    <t>A0553</t>
  </si>
  <si>
    <t>A0556</t>
  </si>
  <si>
    <t>越後天然ガス(株)</t>
  </si>
  <si>
    <t>A0556_越後天然ガス(株)</t>
  </si>
  <si>
    <t>A0558</t>
  </si>
  <si>
    <t>坂戸ガス(株)</t>
  </si>
  <si>
    <t>A0558_坂戸ガス(株)</t>
  </si>
  <si>
    <t>A0559</t>
  </si>
  <si>
    <t>A0560</t>
  </si>
  <si>
    <t>(株)テレ・マーカー</t>
  </si>
  <si>
    <t>A0560_(株)テレ・マーカー</t>
  </si>
  <si>
    <t>A0562</t>
  </si>
  <si>
    <t>A0562_ＭＧＣエネルギー(株)</t>
  </si>
  <si>
    <t>A0565</t>
  </si>
  <si>
    <t>A0565_福島フェニックス電力(株)</t>
  </si>
  <si>
    <t>A0567</t>
  </si>
  <si>
    <t>A0567_(株)美作国電力</t>
  </si>
  <si>
    <t>A0568</t>
  </si>
  <si>
    <t>A0568_エア・ウォーター(株)</t>
  </si>
  <si>
    <t>A0570</t>
  </si>
  <si>
    <t>A0570_八幡商事(株)</t>
  </si>
  <si>
    <t>A0571</t>
  </si>
  <si>
    <t>A0571_おいでんエネルギー(株)</t>
  </si>
  <si>
    <t>A0572</t>
  </si>
  <si>
    <t>(株)イシオ</t>
  </si>
  <si>
    <t>A0572_(株)イシオ</t>
  </si>
  <si>
    <t>A0575</t>
  </si>
  <si>
    <t>A0577</t>
  </si>
  <si>
    <t>A0577_丸紅伊那みらいでんき(株)</t>
  </si>
  <si>
    <t>A0578</t>
  </si>
  <si>
    <t>A0578_富士山エナジー(株)</t>
  </si>
  <si>
    <t>A0581</t>
  </si>
  <si>
    <t>A0582</t>
  </si>
  <si>
    <t>A0583</t>
  </si>
  <si>
    <t>A0584</t>
  </si>
  <si>
    <t>A0586</t>
  </si>
  <si>
    <t>A0586_グリーンシティこばやし(株)</t>
  </si>
  <si>
    <t>A0587</t>
  </si>
  <si>
    <t>A0587_(株)吉田石油店</t>
  </si>
  <si>
    <t>A0589</t>
  </si>
  <si>
    <t>A0589_スマートエナジー熊本(株)</t>
  </si>
  <si>
    <t>A0590</t>
  </si>
  <si>
    <t>A0590_福山未来エナジー(株)</t>
  </si>
  <si>
    <t>A0592</t>
  </si>
  <si>
    <t>A0596</t>
  </si>
  <si>
    <t>A0596_五島市民電力(株)</t>
  </si>
  <si>
    <t>A0597</t>
  </si>
  <si>
    <t>A0597_電力保全サービス(株)</t>
  </si>
  <si>
    <t>A0598</t>
  </si>
  <si>
    <t>A0598_リストプロパティーズ(株)</t>
  </si>
  <si>
    <t>A0602</t>
  </si>
  <si>
    <t>A0602_(株)情熱電力</t>
  </si>
  <si>
    <t>A0603</t>
  </si>
  <si>
    <t>A0603_バンプーパワートレーディング合同会社</t>
  </si>
  <si>
    <t>A0605</t>
  </si>
  <si>
    <t>(株)センカク</t>
  </si>
  <si>
    <t>A0605_(株)センカク</t>
  </si>
  <si>
    <t>A0606</t>
  </si>
  <si>
    <t>A0607</t>
  </si>
  <si>
    <t>A0607_緑屋電気(株)</t>
  </si>
  <si>
    <t>A0609</t>
  </si>
  <si>
    <t>(株)ミナサポ</t>
  </si>
  <si>
    <t>A0609_(株)ミナサポ</t>
  </si>
  <si>
    <t>A0610</t>
  </si>
  <si>
    <t>A0610_唐津電力(株)</t>
  </si>
  <si>
    <t>A0611</t>
  </si>
  <si>
    <t>A0615</t>
  </si>
  <si>
    <t>A0615_(株)イーネットワーク</t>
  </si>
  <si>
    <t>A0617</t>
  </si>
  <si>
    <t>A0617_スマートエコエナジー(株)</t>
  </si>
  <si>
    <t>A0620</t>
  </si>
  <si>
    <t>A0622</t>
  </si>
  <si>
    <t>A0624</t>
  </si>
  <si>
    <t>A0627</t>
  </si>
  <si>
    <t>A0627_フィンテックラボ協同組合</t>
  </si>
  <si>
    <t>A0629</t>
  </si>
  <si>
    <t>A0629_新電力新潟(株)</t>
  </si>
  <si>
    <t>A0630</t>
  </si>
  <si>
    <t>A0631</t>
  </si>
  <si>
    <t>A0631_気仙沼グリーンエナジー(株)</t>
  </si>
  <si>
    <t>A0632</t>
  </si>
  <si>
    <t>(株)ユーラスグリーンエナジー</t>
  </si>
  <si>
    <t>A0632_(株)ユーラスグリーンエナジー</t>
  </si>
  <si>
    <t>A0636</t>
  </si>
  <si>
    <t>A0636_生活協同組合コープながの</t>
  </si>
  <si>
    <t>A0637</t>
  </si>
  <si>
    <t>A0637_京セラ関電エナジー合同会社</t>
  </si>
  <si>
    <t>A0639</t>
  </si>
  <si>
    <t>A0639_酒田天然瓦斯(株)</t>
  </si>
  <si>
    <t>A0640</t>
  </si>
  <si>
    <t>A0640_東亜ガス(株)</t>
  </si>
  <si>
    <t>A0641</t>
  </si>
  <si>
    <t>(株)三河の山里コミュニティパワー</t>
  </si>
  <si>
    <t>A0641_(株)三河の山里コミュニティパワー</t>
  </si>
  <si>
    <t>A0642</t>
  </si>
  <si>
    <t>A0642_新潟スワンエナジー(株)</t>
  </si>
  <si>
    <t>A0644</t>
  </si>
  <si>
    <t>A0644_グリーンピープルズパワー(株)</t>
  </si>
  <si>
    <t>A0648</t>
  </si>
  <si>
    <t>(株)マルイファシリティーズ</t>
  </si>
  <si>
    <t>A0648_(株)マルイファシリティーズ</t>
  </si>
  <si>
    <t>A0649</t>
  </si>
  <si>
    <t>A0649_(株)デンケン</t>
  </si>
  <si>
    <t>A0650</t>
  </si>
  <si>
    <t>A0650_(株)東名</t>
  </si>
  <si>
    <t>A0652</t>
  </si>
  <si>
    <t>A0652_北海道電力コクリエーション(株)</t>
  </si>
  <si>
    <t>A0655</t>
  </si>
  <si>
    <t>(株)唐津パワーホールディングス</t>
  </si>
  <si>
    <t>A0655_(株)唐津パワーホールディングス</t>
  </si>
  <si>
    <t>A0656</t>
  </si>
  <si>
    <t>A0656_(株)クリーンエネルギー総合研究所</t>
  </si>
  <si>
    <t>A0660</t>
  </si>
  <si>
    <t>A0661</t>
  </si>
  <si>
    <t>A0664</t>
  </si>
  <si>
    <t>A0664_デジタルグリッド(株)</t>
  </si>
  <si>
    <t>A0666</t>
  </si>
  <si>
    <t>A0666_(株)西九州させぼパワーズ</t>
  </si>
  <si>
    <t>A0667</t>
  </si>
  <si>
    <t>A0668</t>
  </si>
  <si>
    <t>A0670</t>
  </si>
  <si>
    <t>A0670_(株)再エネ思考電力</t>
  </si>
  <si>
    <t>A0671</t>
  </si>
  <si>
    <t>(株)スマート</t>
  </si>
  <si>
    <t>A0671_(株)スマート</t>
  </si>
  <si>
    <t>A0673</t>
  </si>
  <si>
    <t>(株)ジャパネットサービスイノベーション</t>
  </si>
  <si>
    <t>A0673_(株)ジャパネットサービスイノベーション</t>
  </si>
  <si>
    <t>A0675</t>
  </si>
  <si>
    <t>(株)リクルート</t>
  </si>
  <si>
    <t>A0675_(株)リクルート</t>
  </si>
  <si>
    <t>A0676</t>
  </si>
  <si>
    <t>A0677</t>
  </si>
  <si>
    <t>A0677_(株)しおさい電力</t>
  </si>
  <si>
    <t>A0678</t>
  </si>
  <si>
    <t>アスエネ(株)</t>
  </si>
  <si>
    <t>A0678_アスエネ(株)</t>
  </si>
  <si>
    <t>A0679</t>
  </si>
  <si>
    <t>A0681</t>
  </si>
  <si>
    <t>A0681_うべ未来エネルギー(株)</t>
  </si>
  <si>
    <t>A0685</t>
  </si>
  <si>
    <t>A0685_陸前高田しみんエネルギー(株)</t>
  </si>
  <si>
    <t>A0687</t>
  </si>
  <si>
    <t>(株)チャームドライフ</t>
  </si>
  <si>
    <t>A0687_(株)チャームドライフ</t>
  </si>
  <si>
    <t>A0689</t>
  </si>
  <si>
    <t>スターティア(株)</t>
  </si>
  <si>
    <t>A0689_スターティア(株)</t>
  </si>
  <si>
    <t>A0690</t>
  </si>
  <si>
    <t>A0690_東広島スマートエネルギー(株)</t>
  </si>
  <si>
    <t>A0692</t>
  </si>
  <si>
    <t>A0692_旭化成(株)</t>
  </si>
  <si>
    <t>A0693</t>
  </si>
  <si>
    <t>A0693_京和ガス(株)</t>
  </si>
  <si>
    <t>A0696</t>
  </si>
  <si>
    <t>A0696_(株)岡崎建材</t>
  </si>
  <si>
    <t>A0698</t>
  </si>
  <si>
    <t>A0698_(株)エフオン</t>
  </si>
  <si>
    <t>A0699</t>
  </si>
  <si>
    <t>A0699_(株)岡崎さくら電力</t>
  </si>
  <si>
    <t>A0702</t>
  </si>
  <si>
    <t>旭マルヰガス(株)</t>
  </si>
  <si>
    <t>A0702_旭マルヰガス(株)</t>
  </si>
  <si>
    <t>A0704</t>
  </si>
  <si>
    <t>A0705</t>
  </si>
  <si>
    <t>A0705_神戸電力(株)</t>
  </si>
  <si>
    <t>A0708</t>
  </si>
  <si>
    <t>A0709</t>
  </si>
  <si>
    <t>生活協同組合ひろしま</t>
  </si>
  <si>
    <t>A0709_生活協同組合ひろしま</t>
  </si>
  <si>
    <t>A0711</t>
  </si>
  <si>
    <t>A0712</t>
  </si>
  <si>
    <t>アークエルテクノロジーズ(株)</t>
  </si>
  <si>
    <t>A0712_アークエルテクノロジーズ(株)</t>
  </si>
  <si>
    <t>A0713</t>
  </si>
  <si>
    <t>A0713_弥富ガス協同組合</t>
  </si>
  <si>
    <t>A0714</t>
  </si>
  <si>
    <t>エルメック(株)</t>
  </si>
  <si>
    <t>A0714_エルメック(株)</t>
  </si>
  <si>
    <t>A0715</t>
  </si>
  <si>
    <t>(株)オズエナジー</t>
  </si>
  <si>
    <t>A0715_(株)オズエナジー</t>
  </si>
  <si>
    <t>A0720</t>
  </si>
  <si>
    <t>A0721</t>
  </si>
  <si>
    <t>A0721_中小企業支援(株)</t>
  </si>
  <si>
    <t>A0722</t>
  </si>
  <si>
    <t>A0722_サントラベラーズサービス有限会社</t>
  </si>
  <si>
    <t>A0729</t>
  </si>
  <si>
    <t>A0729_神楽電力(株)</t>
  </si>
  <si>
    <t>A0732</t>
  </si>
  <si>
    <t>A0732_(株)ながさきサステナエナジー</t>
  </si>
  <si>
    <t>A0739</t>
  </si>
  <si>
    <t>A0739_高知ニューエナジー(株)</t>
  </si>
  <si>
    <t>A0740</t>
  </si>
  <si>
    <t>A0740_もみじ電力(株)</t>
  </si>
  <si>
    <t>A0743</t>
  </si>
  <si>
    <t>A0748</t>
  </si>
  <si>
    <t>A0748_穂の国とよはし電力(株)</t>
  </si>
  <si>
    <t>一般送配電3_東京電力パワーグリッド(株)</t>
  </si>
  <si>
    <t>一般送配電10_沖縄電力(株)</t>
  </si>
  <si>
    <t>神奈川県</t>
    <rPh sb="0" eb="4">
      <t>カナガワケン</t>
    </rPh>
    <phoneticPr fontId="5"/>
  </si>
  <si>
    <t>参考_電気のCO2排出係数シートの参照行⇒</t>
    <rPh sb="0" eb="2">
      <t>サンコウ</t>
    </rPh>
    <rPh sb="3" eb="5">
      <t>デンキ</t>
    </rPh>
    <rPh sb="9" eb="11">
      <t>ハイシュツ</t>
    </rPh>
    <rPh sb="11" eb="13">
      <t>ケイスウ</t>
    </rPh>
    <rPh sb="17" eb="19">
      <t>サンショウ</t>
    </rPh>
    <rPh sb="19" eb="20">
      <t>ギョウ</t>
    </rPh>
    <phoneticPr fontId="22"/>
  </si>
  <si>
    <t>（初期表示用）</t>
    <rPh sb="1" eb="3">
      <t>ショキ</t>
    </rPh>
    <rPh sb="3" eb="5">
      <t>ヒョウジ</t>
    </rPh>
    <rPh sb="5" eb="6">
      <t>ヨウ</t>
    </rPh>
    <phoneticPr fontId="5"/>
  </si>
  <si>
    <t>←Ｋ列：条件付き書式設定あり（全県＜県域の場合、赤く網掛け）</t>
    <rPh sb="2" eb="3">
      <t>レツ</t>
    </rPh>
    <rPh sb="4" eb="6">
      <t>ジョウケン</t>
    </rPh>
    <rPh sb="6" eb="7">
      <t>ツ</t>
    </rPh>
    <rPh sb="8" eb="12">
      <t>ショシキセッテイ</t>
    </rPh>
    <rPh sb="15" eb="17">
      <t>ゼンケン</t>
    </rPh>
    <rPh sb="18" eb="20">
      <t>ケンイキ</t>
    </rPh>
    <rPh sb="21" eb="23">
      <t>バアイ</t>
    </rPh>
    <rPh sb="24" eb="25">
      <t>アカ</t>
    </rPh>
    <rPh sb="26" eb="28">
      <t>アミカ</t>
    </rPh>
    <phoneticPr fontId="5"/>
  </si>
  <si>
    <t>←Ｉ、Ｋ列：条件付き書式設定あり（６０行目≠６１行目の場合、赤く網掛け）</t>
    <rPh sb="4" eb="5">
      <t>レツ</t>
    </rPh>
    <rPh sb="6" eb="8">
      <t>ジョウケン</t>
    </rPh>
    <rPh sb="8" eb="9">
      <t>ツ</t>
    </rPh>
    <rPh sb="10" eb="14">
      <t>ショシキセッテイ</t>
    </rPh>
    <rPh sb="19" eb="21">
      <t>ギョウメ</t>
    </rPh>
    <rPh sb="24" eb="26">
      <t>ギョウメ</t>
    </rPh>
    <rPh sb="27" eb="29">
      <t>バアイ</t>
    </rPh>
    <rPh sb="30" eb="31">
      <t>アカ</t>
    </rPh>
    <rPh sb="32" eb="34">
      <t>アミカ</t>
    </rPh>
    <phoneticPr fontId="5"/>
  </si>
  <si>
    <t>←Ｄ列：条件付き書式設定あり（「電気事業者名を選択」の時に黄色く網掛け）</t>
    <rPh sb="2" eb="3">
      <t>レツ</t>
    </rPh>
    <rPh sb="4" eb="6">
      <t>ジョウケン</t>
    </rPh>
    <rPh sb="6" eb="7">
      <t>ツ</t>
    </rPh>
    <rPh sb="8" eb="12">
      <t>ショシキセッテイ</t>
    </rPh>
    <rPh sb="16" eb="22">
      <t>デンキジギョウシャメイ</t>
    </rPh>
    <rPh sb="23" eb="25">
      <t>センタク</t>
    </rPh>
    <rPh sb="27" eb="28">
      <t>トキ</t>
    </rPh>
    <rPh sb="29" eb="31">
      <t>キイロ</t>
    </rPh>
    <rPh sb="32" eb="34">
      <t>アミカ</t>
    </rPh>
    <phoneticPr fontId="22"/>
  </si>
  <si>
    <t>←Ｆ列：条件付き書式設定あり（空欄時に赤く網掛け）</t>
    <rPh sb="2" eb="3">
      <t>レツ</t>
    </rPh>
    <rPh sb="4" eb="6">
      <t>ジョウケン</t>
    </rPh>
    <rPh sb="6" eb="7">
      <t>ツ</t>
    </rPh>
    <rPh sb="8" eb="12">
      <t>ショシキセッテイ</t>
    </rPh>
    <rPh sb="15" eb="17">
      <t>クウラン</t>
    </rPh>
    <rPh sb="17" eb="18">
      <t>ジ</t>
    </rPh>
    <rPh sb="19" eb="20">
      <t>アカ</t>
    </rPh>
    <rPh sb="21" eb="23">
      <t>アミカ</t>
    </rPh>
    <phoneticPr fontId="22"/>
  </si>
  <si>
    <t>←Ｆ列：条件付き書式設定あり（Ｄ列が「電気事業者名を選択」のとき、Ｆ列が「メニューを選択」のままだと赤く網掛け）</t>
    <rPh sb="2" eb="3">
      <t>レツ</t>
    </rPh>
    <rPh sb="4" eb="6">
      <t>ジョウケン</t>
    </rPh>
    <rPh sb="6" eb="7">
      <t>ツ</t>
    </rPh>
    <rPh sb="8" eb="12">
      <t>ショシキセッテイ</t>
    </rPh>
    <rPh sb="16" eb="17">
      <t>レツ</t>
    </rPh>
    <rPh sb="19" eb="21">
      <t>デンキ</t>
    </rPh>
    <rPh sb="21" eb="23">
      <t>ジギョウ</t>
    </rPh>
    <rPh sb="23" eb="24">
      <t>シャ</t>
    </rPh>
    <rPh sb="24" eb="25">
      <t>メイ</t>
    </rPh>
    <rPh sb="26" eb="28">
      <t>センタク</t>
    </rPh>
    <rPh sb="34" eb="35">
      <t>レツ</t>
    </rPh>
    <rPh sb="42" eb="44">
      <t>センタク</t>
    </rPh>
    <rPh sb="50" eb="51">
      <t>アカ</t>
    </rPh>
    <rPh sb="52" eb="54">
      <t>アミカ</t>
    </rPh>
    <phoneticPr fontId="22"/>
  </si>
  <si>
    <t>１　事業者名</t>
    <rPh sb="2" eb="4">
      <t>ジギョウ</t>
    </rPh>
    <rPh sb="4" eb="5">
      <t>シャ</t>
    </rPh>
    <rPh sb="5" eb="6">
      <t>メイ</t>
    </rPh>
    <phoneticPr fontId="5"/>
  </si>
  <si>
    <t>２　報告対象年度の車両台数</t>
    <rPh sb="2" eb="4">
      <t>ホウコク</t>
    </rPh>
    <rPh sb="4" eb="6">
      <t>タイショウ</t>
    </rPh>
    <rPh sb="6" eb="8">
      <t>ネンド</t>
    </rPh>
    <rPh sb="9" eb="11">
      <t>シャリョウ</t>
    </rPh>
    <rPh sb="11" eb="13">
      <t>ダイスウ</t>
    </rPh>
    <phoneticPr fontId="5"/>
  </si>
  <si>
    <t>a'</t>
    <phoneticPr fontId="5"/>
  </si>
  <si>
    <t>b'</t>
    <phoneticPr fontId="5"/>
  </si>
  <si>
    <t>c'</t>
    <phoneticPr fontId="5"/>
  </si>
  <si>
    <t>d'</t>
    <phoneticPr fontId="5"/>
  </si>
  <si>
    <r>
      <t>走行あり</t>
    </r>
    <r>
      <rPr>
        <sz val="9"/>
        <color theme="0"/>
        <rFont val="ＭＳ Ｐゴシック"/>
        <family val="3"/>
        <charset val="128"/>
        <scheme val="minor"/>
      </rPr>
      <t>①'</t>
    </r>
    <rPh sb="0" eb="2">
      <t>ソウコウ</t>
    </rPh>
    <phoneticPr fontId="5"/>
  </si>
  <si>
    <r>
      <t>走行あり</t>
    </r>
    <r>
      <rPr>
        <sz val="9"/>
        <color theme="0"/>
        <rFont val="ＭＳ Ｐゴシック"/>
        <family val="3"/>
        <charset val="128"/>
        <scheme val="minor"/>
      </rPr>
      <t>②'</t>
    </r>
    <rPh sb="0" eb="2">
      <t>ソウコウ</t>
    </rPh>
    <phoneticPr fontId="5"/>
  </si>
  <si>
    <r>
      <t>走行あり</t>
    </r>
    <r>
      <rPr>
        <sz val="9"/>
        <color theme="0"/>
        <rFont val="ＭＳ Ｐゴシック"/>
        <family val="3"/>
        <charset val="128"/>
        <scheme val="minor"/>
      </rPr>
      <t>③'</t>
    </r>
    <rPh sb="0" eb="2">
      <t>ソウコウ</t>
    </rPh>
    <phoneticPr fontId="5"/>
  </si>
  <si>
    <r>
      <t>走行あり</t>
    </r>
    <r>
      <rPr>
        <sz val="9"/>
        <color theme="0"/>
        <rFont val="ＭＳ Ｐゴシック"/>
        <family val="3"/>
        <charset val="128"/>
        <scheme val="minor"/>
      </rPr>
      <t>④'</t>
    </r>
    <rPh sb="0" eb="2">
      <t>ソウコウ</t>
    </rPh>
    <phoneticPr fontId="5"/>
  </si>
  <si>
    <t>(①'+②'+③'+④')</t>
    <phoneticPr fontId="5"/>
  </si>
  <si>
    <t>台</t>
    <rPh sb="0" eb="1">
      <t>ダイ</t>
    </rPh>
    <phoneticPr fontId="5"/>
  </si>
  <si>
    <t>年度末所有車両</t>
    <rPh sb="5" eb="7">
      <t>シャリョウ</t>
    </rPh>
    <phoneticPr fontId="5"/>
  </si>
  <si>
    <t>年度末所有車両</t>
    <rPh sb="0" eb="2">
      <t>ネンド</t>
    </rPh>
    <rPh sb="2" eb="3">
      <t>マツ</t>
    </rPh>
    <rPh sb="3" eb="5">
      <t>ショユウ</t>
    </rPh>
    <rPh sb="5" eb="7">
      <t>シャリョウ</t>
    </rPh>
    <phoneticPr fontId="5"/>
  </si>
  <si>
    <t>←全県の車両台数の入力欄（黄色網掛け部分）：入力規則あり（０以上の整数）</t>
    <rPh sb="1" eb="3">
      <t>ゼンケン</t>
    </rPh>
    <rPh sb="4" eb="6">
      <t>シャリョウ</t>
    </rPh>
    <rPh sb="6" eb="8">
      <t>ダイスウ</t>
    </rPh>
    <rPh sb="9" eb="11">
      <t>ニュウリョク</t>
    </rPh>
    <rPh sb="11" eb="12">
      <t>ラン</t>
    </rPh>
    <rPh sb="13" eb="15">
      <t>キイロ</t>
    </rPh>
    <rPh sb="15" eb="17">
      <t>アミカ</t>
    </rPh>
    <rPh sb="18" eb="20">
      <t>ブブン</t>
    </rPh>
    <rPh sb="22" eb="24">
      <t>ニュウリョク</t>
    </rPh>
    <rPh sb="24" eb="26">
      <t>キソク</t>
    </rPh>
    <rPh sb="30" eb="32">
      <t>イジョウ</t>
    </rPh>
    <rPh sb="33" eb="35">
      <t>セイスウ</t>
    </rPh>
    <phoneticPr fontId="5"/>
  </si>
  <si>
    <t>←県域の車両台数の入力欄（黄色網掛け部分）：入力規則あり（０以上の整数）</t>
    <rPh sb="1" eb="3">
      <t>ケンイキ</t>
    </rPh>
    <rPh sb="4" eb="6">
      <t>シャリョウ</t>
    </rPh>
    <rPh sb="6" eb="8">
      <t>ダイスウ</t>
    </rPh>
    <rPh sb="9" eb="11">
      <t>ニュウリョク</t>
    </rPh>
    <rPh sb="11" eb="12">
      <t>ラン</t>
    </rPh>
    <rPh sb="13" eb="15">
      <t>キイロ</t>
    </rPh>
    <rPh sb="15" eb="17">
      <t>アミカ</t>
    </rPh>
    <rPh sb="18" eb="20">
      <t>ブブン</t>
    </rPh>
    <rPh sb="22" eb="24">
      <t>ニュウリョク</t>
    </rPh>
    <rPh sb="24" eb="26">
      <t>キソク</t>
    </rPh>
    <rPh sb="30" eb="32">
      <t>イジョウ</t>
    </rPh>
    <rPh sb="33" eb="35">
      <t>セイスウ</t>
    </rPh>
    <phoneticPr fontId="5"/>
  </si>
  <si>
    <t>←県域の車両台数欄（全て）：条件付き書式設定あり（０未満の場合赤く網掛け）</t>
    <rPh sb="1" eb="3">
      <t>ケンイキ</t>
    </rPh>
    <rPh sb="4" eb="6">
      <t>シャリョウ</t>
    </rPh>
    <rPh sb="6" eb="8">
      <t>ダイスウ</t>
    </rPh>
    <rPh sb="8" eb="9">
      <t>ラン</t>
    </rPh>
    <rPh sb="10" eb="11">
      <t>スベ</t>
    </rPh>
    <rPh sb="14" eb="17">
      <t>ジョウケンツ</t>
    </rPh>
    <rPh sb="18" eb="22">
      <t>ショシキセッテイ</t>
    </rPh>
    <rPh sb="26" eb="28">
      <t>ミマン</t>
    </rPh>
    <rPh sb="29" eb="31">
      <t>バアイ</t>
    </rPh>
    <rPh sb="31" eb="32">
      <t>アカ</t>
    </rPh>
    <rPh sb="33" eb="35">
      <t>アミカ</t>
    </rPh>
    <phoneticPr fontId="5"/>
  </si>
  <si>
    <t>←全県の車両台数欄（全て）：条件付き書式設定あり（０未満の場合赤く網掛け）</t>
    <rPh sb="1" eb="3">
      <t>ゼンケン</t>
    </rPh>
    <rPh sb="4" eb="6">
      <t>シャリョウ</t>
    </rPh>
    <rPh sb="6" eb="8">
      <t>ダイスウ</t>
    </rPh>
    <rPh sb="8" eb="9">
      <t>ラン</t>
    </rPh>
    <rPh sb="10" eb="11">
      <t>スベ</t>
    </rPh>
    <rPh sb="14" eb="17">
      <t>ジョウケンツ</t>
    </rPh>
    <rPh sb="18" eb="22">
      <t>ショシキセッテイ</t>
    </rPh>
    <rPh sb="26" eb="28">
      <t>ミマン</t>
    </rPh>
    <rPh sb="29" eb="31">
      <t>バアイ</t>
    </rPh>
    <rPh sb="31" eb="32">
      <t>アカ</t>
    </rPh>
    <rPh sb="33" eb="35">
      <t>アミカ</t>
    </rPh>
    <phoneticPr fontId="5"/>
  </si>
  <si>
    <t>←県域の車両台数欄（すべて）：条件付き書式設定あり（対応する全県の件数より大の場合赤く網掛け）</t>
    <rPh sb="1" eb="3">
      <t>ケンイキ</t>
    </rPh>
    <rPh sb="4" eb="6">
      <t>シャリョウ</t>
    </rPh>
    <rPh sb="6" eb="8">
      <t>ダイスウ</t>
    </rPh>
    <rPh sb="8" eb="9">
      <t>ラン</t>
    </rPh>
    <rPh sb="15" eb="18">
      <t>ジョウケンツ</t>
    </rPh>
    <rPh sb="19" eb="23">
      <t>ショシキセッテイ</t>
    </rPh>
    <rPh sb="26" eb="28">
      <t>タイオウ</t>
    </rPh>
    <rPh sb="30" eb="32">
      <t>ゼンケン</t>
    </rPh>
    <rPh sb="33" eb="35">
      <t>ケンスウ</t>
    </rPh>
    <rPh sb="37" eb="38">
      <t>ダイ</t>
    </rPh>
    <rPh sb="39" eb="41">
      <t>バアイ</t>
    </rPh>
    <rPh sb="41" eb="42">
      <t>アカ</t>
    </rPh>
    <rPh sb="43" eb="45">
      <t>アミカ</t>
    </rPh>
    <phoneticPr fontId="5"/>
  </si>
  <si>
    <t>【エラーチェック】</t>
    <phoneticPr fontId="22"/>
  </si>
  <si>
    <t>【設定メモ】</t>
    <rPh sb="1" eb="3">
      <t>セッテイ</t>
    </rPh>
    <phoneticPr fontId="22"/>
  </si>
  <si>
    <t>集計の対象となる自動車</t>
    <rPh sb="0" eb="2">
      <t>シュウケイ</t>
    </rPh>
    <rPh sb="3" eb="5">
      <t>タイショウ</t>
    </rPh>
    <rPh sb="8" eb="11">
      <t>ジドウシャ</t>
    </rPh>
    <phoneticPr fontId="5"/>
  </si>
  <si>
    <r>
      <t>０　はじめにお読みください　</t>
    </r>
    <r>
      <rPr>
        <sz val="11"/>
        <color theme="0"/>
        <rFont val="ＭＳ Ｐゴシック"/>
        <family val="3"/>
        <charset val="128"/>
        <scheme val="minor"/>
      </rPr>
      <t>※この項目は印刷対象範囲外です。</t>
    </r>
    <rPh sb="7" eb="8">
      <t>ヨ</t>
    </rPh>
    <rPh sb="22" eb="24">
      <t>タイショウ</t>
    </rPh>
    <phoneticPr fontId="5"/>
  </si>
  <si>
    <t>◆被けん引車</t>
    <phoneticPr fontId="5"/>
  </si>
  <si>
    <t>◆貨物運送等を委託する場合に、その受託者が使用する自動車</t>
    <phoneticPr fontId="5"/>
  </si>
  <si>
    <t>◆中古車等を販売している事業者などが、販売することを前提に所有している自動車</t>
    <phoneticPr fontId="5"/>
  </si>
  <si>
    <r>
      <t>◆</t>
    </r>
    <r>
      <rPr>
        <b/>
        <u/>
        <sz val="11"/>
        <color theme="1"/>
        <rFont val="ＭＳ Ｐゴシック"/>
        <family val="3"/>
        <charset val="128"/>
        <scheme val="minor"/>
      </rPr>
      <t>軽自動車</t>
    </r>
    <rPh sb="1" eb="5">
      <t>ケイジドウシャ</t>
    </rPh>
    <phoneticPr fontId="5"/>
  </si>
  <si>
    <r>
      <t>集計の</t>
    </r>
    <r>
      <rPr>
        <b/>
        <u/>
        <sz val="12"/>
        <color theme="1"/>
        <rFont val="ＭＳ Ｐゴシック"/>
        <family val="3"/>
        <charset val="128"/>
        <scheme val="minor"/>
      </rPr>
      <t>対象外</t>
    </r>
    <r>
      <rPr>
        <b/>
        <sz val="12"/>
        <color theme="1"/>
        <rFont val="ＭＳ Ｐゴシック"/>
        <family val="3"/>
        <charset val="128"/>
        <scheme val="minor"/>
      </rPr>
      <t>となる自動車</t>
    </r>
    <rPh sb="0" eb="2">
      <t>シュウケイ</t>
    </rPh>
    <rPh sb="3" eb="5">
      <t>タイショウ</t>
    </rPh>
    <rPh sb="5" eb="6">
      <t>ガイ</t>
    </rPh>
    <rPh sb="9" eb="12">
      <t>ジドウシャ</t>
    </rPh>
    <phoneticPr fontId="5"/>
  </si>
  <si>
    <r>
      <t>集計の結果、</t>
    </r>
    <r>
      <rPr>
        <b/>
        <u/>
        <sz val="12"/>
        <color theme="1"/>
        <rFont val="ＭＳ Ｐゴシック"/>
        <family val="3"/>
        <charset val="128"/>
        <scheme val="minor"/>
      </rPr>
      <t>前年度以前の報告台数等に誤りがあることが判明した場合</t>
    </r>
    <r>
      <rPr>
        <b/>
        <sz val="12"/>
        <color theme="1"/>
        <rFont val="ＭＳ Ｐゴシック"/>
        <family val="3"/>
        <charset val="128"/>
        <scheme val="minor"/>
      </rPr>
      <t>の対応</t>
    </r>
    <rPh sb="0" eb="2">
      <t>シュウケイ</t>
    </rPh>
    <rPh sb="3" eb="5">
      <t>ケッカ</t>
    </rPh>
    <rPh sb="6" eb="9">
      <t>ゼンネンド</t>
    </rPh>
    <rPh sb="9" eb="11">
      <t>イゼン</t>
    </rPh>
    <rPh sb="12" eb="14">
      <t>ホウコク</t>
    </rPh>
    <rPh sb="14" eb="16">
      <t>ダイスウ</t>
    </rPh>
    <rPh sb="16" eb="17">
      <t>トウ</t>
    </rPh>
    <rPh sb="18" eb="19">
      <t>アヤマ</t>
    </rPh>
    <rPh sb="26" eb="28">
      <t>ハンメイ</t>
    </rPh>
    <rPh sb="30" eb="32">
      <t>バアイ</t>
    </rPh>
    <rPh sb="33" eb="35">
      <t>タイオウ</t>
    </rPh>
    <phoneticPr fontId="5"/>
  </si>
  <si>
    <t>※自動車ＮＯx・ＰＭ法の報告対象車両との違い</t>
    <rPh sb="12" eb="14">
      <t>ホウコク</t>
    </rPh>
    <rPh sb="16" eb="18">
      <t>シャリョウ</t>
    </rPh>
    <rPh sb="20" eb="21">
      <t>チガ</t>
    </rPh>
    <phoneticPr fontId="5"/>
  </si>
  <si>
    <r>
      <t>◆従業員の自家用車</t>
    </r>
    <r>
      <rPr>
        <sz val="11"/>
        <color theme="1"/>
        <rFont val="ＭＳ Ｐゴシック"/>
        <family val="3"/>
        <charset val="128"/>
        <scheme val="minor"/>
      </rPr>
      <t>（車検証の「使用者の氏名又は名称」欄が当該事業者ではないもの）</t>
    </r>
    <rPh sb="1" eb="4">
      <t>ジュウギョウイン</t>
    </rPh>
    <rPh sb="5" eb="9">
      <t>ジカヨウシャ</t>
    </rPh>
    <rPh sb="10" eb="13">
      <t>シャケンショウ</t>
    </rPh>
    <rPh sb="15" eb="18">
      <t>シヨウシャ</t>
    </rPh>
    <rPh sb="19" eb="21">
      <t>シメイ</t>
    </rPh>
    <rPh sb="21" eb="22">
      <t>マタ</t>
    </rPh>
    <rPh sb="23" eb="25">
      <t>メイショウ</t>
    </rPh>
    <rPh sb="26" eb="27">
      <t>ラン</t>
    </rPh>
    <rPh sb="28" eb="30">
      <t>トウガイ</t>
    </rPh>
    <rPh sb="30" eb="32">
      <t>ジギョウ</t>
    </rPh>
    <rPh sb="32" eb="33">
      <t>シャ</t>
    </rPh>
    <phoneticPr fontId="5"/>
  </si>
  <si>
    <r>
      <t>◆自動車検査証の</t>
    </r>
    <r>
      <rPr>
        <b/>
        <u/>
        <sz val="11"/>
        <color theme="1"/>
        <rFont val="ＭＳ ゴシック"/>
        <family val="3"/>
        <charset val="128"/>
      </rPr>
      <t>「使用者の氏名又は名称」欄</t>
    </r>
    <r>
      <rPr>
        <u/>
        <sz val="11"/>
        <color theme="1"/>
        <rFont val="ＭＳ ゴシック"/>
        <family val="3"/>
        <charset val="128"/>
      </rPr>
      <t>が自身（自社）</t>
    </r>
    <r>
      <rPr>
        <sz val="11"/>
        <color theme="1"/>
        <rFont val="ＭＳ ゴシック"/>
        <family val="3"/>
        <charset val="128"/>
      </rPr>
      <t>であり、かつ</t>
    </r>
    <r>
      <rPr>
        <b/>
        <u/>
        <sz val="11"/>
        <color theme="1"/>
        <rFont val="ＭＳ ゴシック"/>
        <family val="3"/>
        <charset val="128"/>
      </rPr>
      <t xml:space="preserve">「使用の本拠の位置」
</t>
    </r>
    <r>
      <rPr>
        <b/>
        <sz val="11"/>
        <color theme="1"/>
        <rFont val="ＭＳ ゴシック"/>
        <family val="3"/>
        <charset val="128"/>
      </rPr>
      <t>　</t>
    </r>
    <r>
      <rPr>
        <b/>
        <u/>
        <sz val="11"/>
        <color theme="1"/>
        <rFont val="ＭＳ ゴシック"/>
        <family val="3"/>
        <charset val="128"/>
      </rPr>
      <t>欄</t>
    </r>
    <r>
      <rPr>
        <u/>
        <sz val="11"/>
        <color theme="1"/>
        <rFont val="ＭＳ ゴシック"/>
        <family val="3"/>
        <charset val="128"/>
      </rPr>
      <t>が神奈川県内</t>
    </r>
    <r>
      <rPr>
        <sz val="11"/>
        <color theme="1"/>
        <rFont val="ＭＳ ゴシック"/>
        <family val="3"/>
        <charset val="128"/>
      </rPr>
      <t>にある自動車（※）
　⇒リース車両など、</t>
    </r>
    <r>
      <rPr>
        <u/>
        <sz val="11"/>
        <color theme="1"/>
        <rFont val="ＭＳ ゴシック"/>
        <family val="3"/>
        <charset val="128"/>
      </rPr>
      <t xml:space="preserve">１年以上継続的に借り受けて使用する自動車は、使用者となる事業者の自動車
</t>
    </r>
    <r>
      <rPr>
        <sz val="11"/>
        <color theme="1"/>
        <rFont val="ＭＳ ゴシック"/>
        <family val="3"/>
        <charset val="128"/>
      </rPr>
      <t>　　</t>
    </r>
    <r>
      <rPr>
        <u/>
        <sz val="11"/>
        <color theme="1"/>
        <rFont val="ＭＳ ゴシック"/>
        <family val="3"/>
        <charset val="128"/>
      </rPr>
      <t>として取扱い、集計対象の台数に含めてください</t>
    </r>
    <r>
      <rPr>
        <sz val="11"/>
        <color theme="1"/>
        <rFont val="ＭＳ ゴシック"/>
        <family val="3"/>
        <charset val="128"/>
      </rPr>
      <t>。</t>
    </r>
    <rPh sb="20" eb="21">
      <t>ラン</t>
    </rPh>
    <rPh sb="22" eb="24">
      <t>ジシン</t>
    </rPh>
    <rPh sb="25" eb="27">
      <t>ジシャ</t>
    </rPh>
    <rPh sb="46" eb="47">
      <t>ラン</t>
    </rPh>
    <phoneticPr fontId="5"/>
  </si>
  <si>
    <t>　本県の事業活動温暖化対策計画書制度では、自動車ＮＯx・ＰＭ法の対策地域以外の県内の区域（相模原市の一部（旧津久井町、旧相模湖町、旧藤野町）、南足柄市、松田町、山北町、開成町、箱根町、真鶴町、湯河原町、清川村）に使用の本拠の位置を有する自動車も集計の対象となります。</t>
    <rPh sb="1" eb="3">
      <t>ホンケン</t>
    </rPh>
    <rPh sb="4" eb="6">
      <t>ジギョウ</t>
    </rPh>
    <rPh sb="6" eb="8">
      <t>カツドウ</t>
    </rPh>
    <rPh sb="8" eb="11">
      <t>オンダンカ</t>
    </rPh>
    <rPh sb="11" eb="13">
      <t>タイサク</t>
    </rPh>
    <rPh sb="13" eb="16">
      <t>ケイカクショ</t>
    </rPh>
    <rPh sb="16" eb="18">
      <t>セイド</t>
    </rPh>
    <rPh sb="32" eb="34">
      <t>タイサク</t>
    </rPh>
    <rPh sb="112" eb="114">
      <t>イチ</t>
    </rPh>
    <rPh sb="122" eb="124">
      <t>シュウケイ</t>
    </rPh>
    <rPh sb="125" eb="127">
      <t>タイショウ</t>
    </rPh>
    <phoneticPr fontId="5"/>
  </si>
  <si>
    <t>別紙２（自動車管理表）　入力シート</t>
    <rPh sb="0" eb="2">
      <t>ベッシ</t>
    </rPh>
    <rPh sb="4" eb="6">
      <t>ジドウ</t>
    </rPh>
    <rPh sb="6" eb="7">
      <t>シャ</t>
    </rPh>
    <rPh sb="7" eb="9">
      <t>カンリ</t>
    </rPh>
    <rPh sb="9" eb="10">
      <t>ヒョウ</t>
    </rPh>
    <rPh sb="12" eb="14">
      <t>ニュウリョク</t>
    </rPh>
    <phoneticPr fontId="5"/>
  </si>
  <si>
    <t>※2022年度から「計画の初年度」の選択は不要となりました。</t>
    <rPh sb="5" eb="7">
      <t>ネンド</t>
    </rPh>
    <rPh sb="10" eb="12">
      <t>ケイカク</t>
    </rPh>
    <rPh sb="13" eb="16">
      <t>ショネンド</t>
    </rPh>
    <rPh sb="18" eb="20">
      <t>センタク</t>
    </rPh>
    <rPh sb="21" eb="23">
      <t>フヨウ</t>
    </rPh>
    <phoneticPr fontId="5"/>
  </si>
  <si>
    <t>区域</t>
    <rPh sb="0" eb="2">
      <t>クイキ</t>
    </rPh>
    <phoneticPr fontId="5"/>
  </si>
  <si>
    <r>
      <t>注意：報告対象年度中に減車（</t>
    </r>
    <r>
      <rPr>
        <b/>
        <u/>
        <sz val="10"/>
        <color rgb="FFFF0000"/>
        <rFont val="ＭＳ Ｐゴシック"/>
        <family val="3"/>
        <charset val="128"/>
        <scheme val="minor"/>
      </rPr>
      <t>廃止）した車両（走行あり）</t>
    </r>
    <r>
      <rPr>
        <b/>
        <sz val="10"/>
        <color rgb="FFFF0000"/>
        <rFont val="ＭＳ Ｐゴシック"/>
        <family val="3"/>
        <charset val="128"/>
        <scheme val="minor"/>
      </rPr>
      <t>を含みます。</t>
    </r>
    <rPh sb="0" eb="2">
      <t>チュウイ</t>
    </rPh>
    <rPh sb="3" eb="5">
      <t>ホウコク</t>
    </rPh>
    <rPh sb="5" eb="7">
      <t>タイショウ</t>
    </rPh>
    <rPh sb="7" eb="9">
      <t>ネンド</t>
    </rPh>
    <rPh sb="9" eb="10">
      <t>ナカ</t>
    </rPh>
    <rPh sb="11" eb="13">
      <t>ゲンシャ</t>
    </rPh>
    <rPh sb="14" eb="16">
      <t>ハイシ</t>
    </rPh>
    <rPh sb="19" eb="21">
      <t>シャリョウ</t>
    </rPh>
    <rPh sb="22" eb="24">
      <t>ソウコウ</t>
    </rPh>
    <rPh sb="28" eb="29">
      <t>フク</t>
    </rPh>
    <phoneticPr fontId="5"/>
  </si>
  <si>
    <r>
      <t xml:space="preserve">走行距離 </t>
    </r>
    <r>
      <rPr>
        <sz val="10"/>
        <color theme="0"/>
        <rFont val="ＭＳ Ｐゴシック"/>
        <family val="3"/>
        <charset val="128"/>
        <scheme val="minor"/>
      </rPr>
      <t>(km/年)</t>
    </r>
    <r>
      <rPr>
        <b/>
        <sz val="8"/>
        <color theme="0"/>
        <rFont val="ＭＳ Ｐゴシック"/>
        <family val="3"/>
        <charset val="128"/>
        <scheme val="minor"/>
      </rPr>
      <t xml:space="preserve">
</t>
    </r>
    <r>
      <rPr>
        <sz val="10"/>
        <color theme="0"/>
        <rFont val="ＭＳ Ｐゴシック"/>
        <family val="3"/>
        <charset val="128"/>
        <scheme val="minor"/>
      </rPr>
      <t xml:space="preserve"> (a)</t>
    </r>
    <rPh sb="0" eb="2">
      <t>ソウコウ</t>
    </rPh>
    <rPh sb="2" eb="4">
      <t>キョリ</t>
    </rPh>
    <rPh sb="9" eb="10">
      <t>ネン</t>
    </rPh>
    <phoneticPr fontId="5"/>
  </si>
  <si>
    <r>
      <t xml:space="preserve">走行台数 </t>
    </r>
    <r>
      <rPr>
        <sz val="10"/>
        <color theme="0"/>
        <rFont val="ＭＳ Ｐゴシック"/>
        <family val="3"/>
        <charset val="128"/>
        <scheme val="minor"/>
      </rPr>
      <t>（台/年）</t>
    </r>
    <rPh sb="0" eb="2">
      <t>ソウコウ</t>
    </rPh>
    <rPh sb="2" eb="4">
      <t>ダイスウ</t>
    </rPh>
    <rPh sb="6" eb="7">
      <t>ダイ</t>
    </rPh>
    <rPh sb="8" eb="9">
      <t>ネン</t>
    </rPh>
    <phoneticPr fontId="5"/>
  </si>
  <si>
    <r>
      <t xml:space="preserve">燃料補給量 </t>
    </r>
    <r>
      <rPr>
        <sz val="10"/>
        <color theme="0"/>
        <rFont val="ＭＳ Ｐゴシック"/>
        <family val="3"/>
        <charset val="128"/>
        <scheme val="minor"/>
      </rPr>
      <t xml:space="preserve">( 　/年) </t>
    </r>
    <r>
      <rPr>
        <b/>
        <sz val="8"/>
        <color theme="0"/>
        <rFont val="ＭＳ Ｐゴシック"/>
        <family val="3"/>
        <charset val="128"/>
        <scheme val="minor"/>
      </rPr>
      <t xml:space="preserve">
</t>
    </r>
    <r>
      <rPr>
        <sz val="10"/>
        <color theme="0"/>
        <rFont val="ＭＳ Ｐゴシック"/>
        <family val="3"/>
        <charset val="128"/>
        <scheme val="minor"/>
      </rPr>
      <t>(b)</t>
    </r>
    <rPh sb="0" eb="2">
      <t>ネンリョウ</t>
    </rPh>
    <rPh sb="2" eb="4">
      <t>ホキュウ</t>
    </rPh>
    <rPh sb="4" eb="5">
      <t>リョウ</t>
    </rPh>
    <rPh sb="10" eb="11">
      <t>ネン</t>
    </rPh>
    <phoneticPr fontId="5"/>
  </si>
  <si>
    <r>
      <t xml:space="preserve">燃費 </t>
    </r>
    <r>
      <rPr>
        <sz val="10"/>
        <color theme="0"/>
        <rFont val="ＭＳ Ｐゴシック"/>
        <family val="3"/>
        <charset val="128"/>
        <scheme val="minor"/>
      </rPr>
      <t>（　/km)</t>
    </r>
    <r>
      <rPr>
        <b/>
        <sz val="8"/>
        <color theme="0"/>
        <rFont val="ＭＳ Ｐゴシック"/>
        <family val="3"/>
        <charset val="128"/>
        <scheme val="minor"/>
      </rPr>
      <t xml:space="preserve">
</t>
    </r>
    <r>
      <rPr>
        <sz val="10"/>
        <color theme="0"/>
        <rFont val="ＭＳ Ｐゴシック"/>
        <family val="3"/>
        <charset val="128"/>
        <scheme val="minor"/>
      </rPr>
      <t>(b÷a)</t>
    </r>
    <rPh sb="0" eb="2">
      <t>ネンピ</t>
    </rPh>
    <phoneticPr fontId="5"/>
  </si>
  <si>
    <t>←検算用の値と走行台数の合計値が一致</t>
    <rPh sb="7" eb="9">
      <t>ソウコウ</t>
    </rPh>
    <rPh sb="9" eb="11">
      <t>ダイスウ</t>
    </rPh>
    <rPh sb="12" eb="15">
      <t>ゴウケイチ</t>
    </rPh>
    <rPh sb="16" eb="18">
      <t>イッチ</t>
    </rPh>
    <phoneticPr fontId="5"/>
  </si>
  <si>
    <t>↑昨年度提出した計画書等の第１面（上段）に記載した台数 （新規事業者の場合を除く。）</t>
    <rPh sb="31" eb="33">
      <t>ジギョウ</t>
    </rPh>
    <rPh sb="33" eb="34">
      <t>シャ</t>
    </rPh>
    <phoneticPr fontId="5"/>
  </si>
  <si>
    <t>↑昨年度提出した計画書等の第１面（下段）に記載した台数 （新規事業者の場合を除く。）</t>
    <rPh sb="17" eb="18">
      <t>シタ</t>
    </rPh>
    <phoneticPr fontId="5"/>
  </si>
  <si>
    <t>台</t>
    <rPh sb="0" eb="1">
      <t>ダイ</t>
    </rPh>
    <phoneticPr fontId="5"/>
  </si>
  <si>
    <t>tCO2/千km</t>
    <phoneticPr fontId="5"/>
  </si>
  <si>
    <r>
      <t>※</t>
    </r>
    <r>
      <rPr>
        <u/>
        <sz val="9"/>
        <color theme="0"/>
        <rFont val="ＭＳ Ｐゴシック"/>
        <family val="3"/>
        <charset val="128"/>
        <scheme val="minor"/>
      </rPr>
      <t>走行距離以外</t>
    </r>
    <r>
      <rPr>
        <sz val="9"/>
        <color theme="0"/>
        <rFont val="ＭＳ Ｐゴシック"/>
        <family val="3"/>
        <charset val="128"/>
        <scheme val="minor"/>
      </rPr>
      <t>の原単位指標を
使用する場合は右欄に入力↓</t>
    </r>
    <phoneticPr fontId="5"/>
  </si>
  <si>
    <t>←Ｑ９４～Ｓ９５セル：条件付き書式設定あり（Ｑ９２が空欄でなければグレーアウト解除）</t>
    <rPh sb="11" eb="14">
      <t>ジョウケンツ</t>
    </rPh>
    <rPh sb="15" eb="19">
      <t>ショシキセッテイ</t>
    </rPh>
    <rPh sb="26" eb="28">
      <t>クウラン</t>
    </rPh>
    <rPh sb="39" eb="41">
      <t>カイジョ</t>
    </rPh>
    <phoneticPr fontId="5"/>
  </si>
  <si>
    <r>
      <t>【排出量原単位計算書】</t>
    </r>
    <r>
      <rPr>
        <sz val="12"/>
        <rFont val="ＭＳ ゴシック"/>
        <family val="3"/>
        <charset val="128"/>
      </rPr>
      <t>（排出量原単位の目標を設定している場合のみ）</t>
    </r>
    <rPh sb="12" eb="14">
      <t>ハイシュツ</t>
    </rPh>
    <rPh sb="14" eb="15">
      <t>リョウ</t>
    </rPh>
    <rPh sb="15" eb="18">
      <t>ゲンタンイ</t>
    </rPh>
    <rPh sb="19" eb="21">
      <t>モクヒョウ</t>
    </rPh>
    <rPh sb="22" eb="24">
      <t>セッテイ</t>
    </rPh>
    <rPh sb="28" eb="30">
      <t>バアイ</t>
    </rPh>
    <phoneticPr fontId="5"/>
  </si>
  <si>
    <t>車両台数</t>
    <rPh sb="0" eb="2">
      <t>シャリョウ</t>
    </rPh>
    <rPh sb="2" eb="4">
      <t>ダイスウ</t>
    </rPh>
    <phoneticPr fontId="5"/>
  </si>
  <si>
    <r>
      <t>↑今年度提出する計画書等の第１面（下段）に記載する台数</t>
    </r>
    <r>
      <rPr>
        <sz val="9"/>
        <color theme="1"/>
        <rFont val="ＭＳ Ｐゴシック"/>
        <family val="3"/>
        <charset val="128"/>
        <scheme val="minor"/>
      </rPr>
      <t>　(a'+c')</t>
    </r>
    <rPh sb="17" eb="18">
      <t>シタ</t>
    </rPh>
    <phoneticPr fontId="5"/>
  </si>
  <si>
    <r>
      <t xml:space="preserve">二酸化炭素排出の
合計量（tCO2）
</t>
    </r>
    <r>
      <rPr>
        <sz val="9"/>
        <color theme="0"/>
        <rFont val="ＭＳ Ｐゴシック"/>
        <family val="3"/>
        <charset val="128"/>
        <scheme val="minor"/>
      </rPr>
      <t>(有効数字３桁処理後)</t>
    </r>
    <rPh sb="0" eb="3">
      <t>ニサンカ</t>
    </rPh>
    <rPh sb="3" eb="5">
      <t>タンソ</t>
    </rPh>
    <rPh sb="5" eb="7">
      <t>ハイシュツ</t>
    </rPh>
    <rPh sb="9" eb="11">
      <t>ゴウケイ</t>
    </rPh>
    <rPh sb="11" eb="12">
      <t>リョウ</t>
    </rPh>
    <rPh sb="20" eb="22">
      <t>ユウコウ</t>
    </rPh>
    <rPh sb="22" eb="24">
      <t>スウジ</t>
    </rPh>
    <rPh sb="25" eb="26">
      <t>ケタ</t>
    </rPh>
    <rPh sb="26" eb="28">
      <t>ショリ</t>
    </rPh>
    <rPh sb="28" eb="29">
      <t>ゴ</t>
    </rPh>
    <phoneticPr fontId="5"/>
  </si>
  <si>
    <t>←Ｍ９４～Ｏ９５セル：条件付き書式設定あり（Ｑ９２が空欄でなければグレーアウト）</t>
    <rPh sb="11" eb="14">
      <t>ジョウケンツ</t>
    </rPh>
    <rPh sb="15" eb="19">
      <t>ショシキセッテイ</t>
    </rPh>
    <rPh sb="26" eb="28">
      <t>クウラン</t>
    </rPh>
    <phoneticPr fontId="5"/>
  </si>
  <si>
    <r>
      <t>↑今年度提出する計画書等の第１面（上段）に記載する台数</t>
    </r>
    <r>
      <rPr>
        <sz val="9"/>
        <color theme="1"/>
        <rFont val="ＭＳ Ｐゴシック"/>
        <family val="3"/>
        <charset val="128"/>
        <scheme val="minor"/>
      </rPr>
      <t>　(a+c)</t>
    </r>
    <phoneticPr fontId="5"/>
  </si>
  <si>
    <t>↑今年度提出の計画書第４面／結果・排出状況報告書第３面に記載（原単位は目標設定がある場合のみ）↑</t>
    <rPh sb="1" eb="4">
      <t>コンネンド</t>
    </rPh>
    <rPh sb="14" eb="16">
      <t>ケッカ</t>
    </rPh>
    <rPh sb="17" eb="19">
      <t>ハイシュツ</t>
    </rPh>
    <rPh sb="19" eb="21">
      <t>ジョウキョウ</t>
    </rPh>
    <rPh sb="21" eb="24">
      <t>ホウコクショ</t>
    </rPh>
    <rPh sb="24" eb="25">
      <t>ダイ</t>
    </rPh>
    <rPh sb="26" eb="27">
      <t>メン</t>
    </rPh>
    <rPh sb="31" eb="34">
      <t>ゲンタンイ</t>
    </rPh>
    <rPh sb="35" eb="37">
      <t>モクヒョウ</t>
    </rPh>
    <rPh sb="37" eb="39">
      <t>セッテイ</t>
    </rPh>
    <rPh sb="42" eb="44">
      <t>バアイ</t>
    </rPh>
    <phoneticPr fontId="5"/>
  </si>
  <si>
    <t>（法人・団体名を入力）</t>
    <rPh sb="1" eb="3">
      <t>ホウジン</t>
    </rPh>
    <rPh sb="4" eb="6">
      <t>ダンタイ</t>
    </rPh>
    <rPh sb="6" eb="7">
      <t>メイ</t>
    </rPh>
    <rPh sb="8" eb="10">
      <t>ニュウリョク</t>
    </rPh>
    <phoneticPr fontId="5"/>
  </si>
  <si>
    <t>メニューを選択</t>
  </si>
  <si>
    <t>セル内のデフォルト入力内容：（法人・団体名を入力）</t>
    <phoneticPr fontId="22"/>
  </si>
  <si>
    <t>←Ｏ列：条件付き書式設定あり（①：全県＜県域、②：I列＝K列かつM列＞O列の場合、赤く網掛け）</t>
    <rPh sb="2" eb="3">
      <t>レツ</t>
    </rPh>
    <rPh sb="4" eb="6">
      <t>ジョウケン</t>
    </rPh>
    <rPh sb="6" eb="7">
      <t>ツ</t>
    </rPh>
    <rPh sb="8" eb="12">
      <t>ショシキセッテイ</t>
    </rPh>
    <rPh sb="17" eb="19">
      <t>ゼンケン</t>
    </rPh>
    <rPh sb="20" eb="22">
      <t>ケンイキ</t>
    </rPh>
    <rPh sb="26" eb="27">
      <t>レツ</t>
    </rPh>
    <rPh sb="29" eb="30">
      <t>レツ</t>
    </rPh>
    <rPh sb="33" eb="34">
      <t>レツ</t>
    </rPh>
    <rPh sb="36" eb="37">
      <t>レツ</t>
    </rPh>
    <rPh sb="38" eb="40">
      <t>バアイ</t>
    </rPh>
    <rPh sb="41" eb="42">
      <t>アカ</t>
    </rPh>
    <rPh sb="43" eb="45">
      <t>アミカ</t>
    </rPh>
    <phoneticPr fontId="5"/>
  </si>
  <si>
    <t>←Ｔ列：条件付き書式設定あり（①：全県＜県域、②：I列＝K列かつＱ列＞Ｔ列の場合、赤く網掛け）</t>
    <rPh sb="2" eb="3">
      <t>レツ</t>
    </rPh>
    <rPh sb="4" eb="6">
      <t>ジョウケン</t>
    </rPh>
    <rPh sb="6" eb="7">
      <t>ツ</t>
    </rPh>
    <rPh sb="8" eb="12">
      <t>ショシキセッテイ</t>
    </rPh>
    <rPh sb="17" eb="19">
      <t>ゼンケン</t>
    </rPh>
    <rPh sb="20" eb="22">
      <t>ケンイキ</t>
    </rPh>
    <rPh sb="26" eb="27">
      <t>レツ</t>
    </rPh>
    <rPh sb="29" eb="30">
      <t>レツ</t>
    </rPh>
    <rPh sb="33" eb="34">
      <t>レツ</t>
    </rPh>
    <rPh sb="36" eb="37">
      <t>レツ</t>
    </rPh>
    <rPh sb="38" eb="40">
      <t>バアイ</t>
    </rPh>
    <rPh sb="41" eb="42">
      <t>アカ</t>
    </rPh>
    <rPh sb="43" eb="45">
      <t>アミカ</t>
    </rPh>
    <phoneticPr fontId="5"/>
  </si>
  <si>
    <t>←Ｕ列：条件付き書式設定あり（①：全県＜県域、②：I列＝K列かつＲ列＞Ｕ列の場合、赤く網掛け）</t>
    <rPh sb="2" eb="3">
      <t>レツ</t>
    </rPh>
    <rPh sb="4" eb="6">
      <t>ジョウケン</t>
    </rPh>
    <rPh sb="6" eb="7">
      <t>ツ</t>
    </rPh>
    <rPh sb="8" eb="12">
      <t>ショシキセッテイ</t>
    </rPh>
    <rPh sb="17" eb="19">
      <t>ゼンケン</t>
    </rPh>
    <rPh sb="20" eb="22">
      <t>ケンイキ</t>
    </rPh>
    <rPh sb="26" eb="27">
      <t>レツ</t>
    </rPh>
    <rPh sb="29" eb="30">
      <t>レツ</t>
    </rPh>
    <rPh sb="33" eb="34">
      <t>レツ</t>
    </rPh>
    <rPh sb="36" eb="37">
      <t>レツ</t>
    </rPh>
    <rPh sb="38" eb="40">
      <t>バアイ</t>
    </rPh>
    <rPh sb="41" eb="42">
      <t>アカ</t>
    </rPh>
    <rPh sb="43" eb="45">
      <t>アミカ</t>
    </rPh>
    <phoneticPr fontId="5"/>
  </si>
  <si>
    <r>
      <t>⇒前年度以前の報告台数等は県ホームページ上で公開しており、内容修正のため、</t>
    </r>
    <r>
      <rPr>
        <b/>
        <u/>
        <sz val="11"/>
        <color theme="1"/>
        <rFont val="ＭＳ Ｐゴシック"/>
        <family val="3"/>
        <charset val="128"/>
        <scheme val="minor"/>
      </rPr>
      <t>「修正理由書」</t>
    </r>
    <r>
      <rPr>
        <u/>
        <sz val="11"/>
        <color theme="1"/>
        <rFont val="ＭＳ Ｐゴシック"/>
        <family val="3"/>
        <charset val="128"/>
        <scheme val="minor"/>
      </rPr>
      <t>（押印不要）</t>
    </r>
    <r>
      <rPr>
        <sz val="11"/>
        <color theme="1"/>
        <rFont val="ＭＳ Ｐゴシック"/>
        <family val="3"/>
        <charset val="128"/>
        <scheme val="minor"/>
      </rPr>
      <t>を提出していただきます。誤りが判明した場合は、速やかにご相談ください。</t>
    </r>
    <rPh sb="1" eb="4">
      <t>ゼンネンド</t>
    </rPh>
    <rPh sb="4" eb="6">
      <t>イゼン</t>
    </rPh>
    <rPh sb="7" eb="9">
      <t>ホウコク</t>
    </rPh>
    <rPh sb="9" eb="11">
      <t>ダイスウ</t>
    </rPh>
    <rPh sb="11" eb="12">
      <t>トウ</t>
    </rPh>
    <rPh sb="13" eb="14">
      <t>ケン</t>
    </rPh>
    <rPh sb="20" eb="21">
      <t>ジョウ</t>
    </rPh>
    <rPh sb="22" eb="24">
      <t>コウカイ</t>
    </rPh>
    <rPh sb="29" eb="31">
      <t>ナイヨウ</t>
    </rPh>
    <rPh sb="31" eb="33">
      <t>シュウセイ</t>
    </rPh>
    <rPh sb="38" eb="40">
      <t>シュウセイ</t>
    </rPh>
    <rPh sb="40" eb="43">
      <t>リユウショ</t>
    </rPh>
    <rPh sb="45" eb="47">
      <t>オウイン</t>
    </rPh>
    <rPh sb="47" eb="49">
      <t>フヨウ</t>
    </rPh>
    <rPh sb="51" eb="53">
      <t>テイシュツ</t>
    </rPh>
    <rPh sb="62" eb="63">
      <t>アヤマ</t>
    </rPh>
    <rPh sb="65" eb="67">
      <t>ハンメイ</t>
    </rPh>
    <rPh sb="69" eb="71">
      <t>バアイ</t>
    </rPh>
    <rPh sb="73" eb="74">
      <t>スミ</t>
    </rPh>
    <rPh sb="78" eb="80">
      <t>ソウダン</t>
    </rPh>
    <phoneticPr fontId="5"/>
  </si>
  <si>
    <t>エバーグリーン・マーケティング(株)</t>
  </si>
  <si>
    <t>A0006_エバーグリーン・マーケティング(株)</t>
  </si>
  <si>
    <t>エフビットコミュニケーションズ(株)　</t>
  </si>
  <si>
    <t>A0049_エフビットコミュニケーションズ(株)　</t>
  </si>
  <si>
    <t>ａｕエネルギー＆ライフ(株)(旧：ＫＤＤＩ(株))</t>
  </si>
  <si>
    <t>A0077_ａｕエネルギー＆ライフ(株)(旧：ＫＤＤＩ(株))</t>
  </si>
  <si>
    <t>パナソニックオペレーショナルエクセレンス(株)(旧：パナソニック(株))</t>
  </si>
  <si>
    <t>A0136_パナソニックオペレーショナルエクセレンス(株)(旧：パナソニック(株))</t>
  </si>
  <si>
    <t>リニューアブル・ジャパン(株)(旧：(株)みらい電力)</t>
  </si>
  <si>
    <t>A0143_リニューアブル・ジャパン(株)(旧：(株)みらい電力)</t>
  </si>
  <si>
    <t>A0154</t>
  </si>
  <si>
    <t>歌舞伎エナジー(株)</t>
  </si>
  <si>
    <t>A0154_歌舞伎エナジー(株)</t>
  </si>
  <si>
    <t>大和ハウス工業(株)　</t>
  </si>
  <si>
    <t>A0170_大和ハウス工業(株)　</t>
  </si>
  <si>
    <t>Ｊａｐａｎ電力(株)</t>
  </si>
  <si>
    <t>A0179_Ｊａｐａｎ電力(株)</t>
  </si>
  <si>
    <t>電源開発(株)</t>
  </si>
  <si>
    <t>A0180_電源開発(株)</t>
  </si>
  <si>
    <t>日本瓦斯(株)(旧：(株)エナジードリーム)</t>
  </si>
  <si>
    <t>A0190_日本瓦斯(株)(旧：(株)エナジードリーム)</t>
  </si>
  <si>
    <t>(株)Ｕ－ＰＯＷＥＲ</t>
  </si>
  <si>
    <t>A0213_(株)Ｕ－ＰＯＷＥＲ</t>
  </si>
  <si>
    <t>A0238</t>
  </si>
  <si>
    <t>(株)カーボンニュートラル(旧：西多摩バイオパワー(株))</t>
  </si>
  <si>
    <t>A0238_(株)カーボンニュートラル(旧：西多摩バイオパワー(株))</t>
  </si>
  <si>
    <t>(株)地域創生ホールディングス</t>
  </si>
  <si>
    <t>A0253_(株)地域創生ホールディングス</t>
  </si>
  <si>
    <t>三愛オブリ(株)(旧：三愛石油(株))</t>
  </si>
  <si>
    <t>A0312_三愛オブリ(株)(旧：三愛石油(株))</t>
  </si>
  <si>
    <t>香川電力(株)　</t>
  </si>
  <si>
    <t>A0330_香川電力(株)　</t>
  </si>
  <si>
    <t>(株)エージーピー　</t>
  </si>
  <si>
    <t>A0340_(株)エージーピー　</t>
  </si>
  <si>
    <t>(株)クローバー・テクノロジーズ(旧：四つ葉電力(株))</t>
  </si>
  <si>
    <t>A0343_(株)クローバー・テクノロジーズ(旧：四つ葉電力(株))</t>
  </si>
  <si>
    <t>(株)関西空調　</t>
  </si>
  <si>
    <t>A0352_(株)関西空調　</t>
  </si>
  <si>
    <t>リエスパワーネクスト(株)</t>
  </si>
  <si>
    <t>A0368_リエスパワーネクスト(株)</t>
  </si>
  <si>
    <t>横浜ウォーター(株)</t>
  </si>
  <si>
    <t>A0418_横浜ウォーター(株)</t>
  </si>
  <si>
    <t>ニシムラ(株)</t>
  </si>
  <si>
    <t>A0429_ニシムラ(株)</t>
  </si>
  <si>
    <t>A0457</t>
  </si>
  <si>
    <t>トリニティエナジー(株)</t>
  </si>
  <si>
    <t>A0457_トリニティエナジー(株)</t>
  </si>
  <si>
    <t>(株)ＮＥＸＴ　ＯＮＥ</t>
  </si>
  <si>
    <t>A0463_(株)ＮＥＸＴ　ＯＮＥ</t>
  </si>
  <si>
    <t>(株)フォーバルテレコム　</t>
  </si>
  <si>
    <t>A0473_(株)フォーバルテレコム　</t>
  </si>
  <si>
    <t>秩父新電力(株)</t>
  </si>
  <si>
    <t>A0533_秩父新電力(株)</t>
  </si>
  <si>
    <t>綿半パートナーズ(株)</t>
  </si>
  <si>
    <t>A0538_綿半パートナーズ(株)</t>
  </si>
  <si>
    <t>(株)三郷ひまわりエナジー</t>
  </si>
  <si>
    <t>A0546_(株)三郷ひまわりエナジー</t>
  </si>
  <si>
    <t>(株)球磨村森電力</t>
  </si>
  <si>
    <t>A0547_(株)球磨村森電力</t>
  </si>
  <si>
    <t>くこくエネルギー(株)(旧：熊本電力(株))</t>
  </si>
  <si>
    <t>A0549_くこくエネルギー(株)(旧：熊本電力(株))</t>
  </si>
  <si>
    <t>A0550</t>
  </si>
  <si>
    <t>(株)エコログ</t>
  </si>
  <si>
    <t>A0550_(株)エコログ</t>
  </si>
  <si>
    <t>飯田まちづくり電力(株)</t>
  </si>
  <si>
    <t>A0551_飯田まちづくり電力(株)</t>
  </si>
  <si>
    <t>シェルジャパン(株)</t>
  </si>
  <si>
    <t>A0553_シェルジャパン(株)</t>
  </si>
  <si>
    <t>石油資源開発(株)</t>
  </si>
  <si>
    <t>A0555_石油資源開発(株)</t>
  </si>
  <si>
    <t>A0573</t>
  </si>
  <si>
    <t>北陸電力ビズ・エナジーソリューション(株)</t>
  </si>
  <si>
    <t>A0573_北陸電力ビズ・エナジーソリューション(株)</t>
  </si>
  <si>
    <t>ＷＳエナジー(株)</t>
  </si>
  <si>
    <t>A0581_ＷＳエナジー(株)</t>
  </si>
  <si>
    <t>(株)ケアネス(旧：(株)ルーア)</t>
  </si>
  <si>
    <t>A0583_(株)ケアネス(旧：(株)ルーア)</t>
  </si>
  <si>
    <t>ＭＣＰＤ(株)(旧：ＭＣＰＤ合同会社)</t>
  </si>
  <si>
    <t>A0584_ＭＣＰＤ(株)(旧：ＭＣＰＤ合同会社)</t>
  </si>
  <si>
    <t>A0604</t>
  </si>
  <si>
    <t>(株)エイチティーピー</t>
  </si>
  <si>
    <t>A0604_(株)エイチティーピー</t>
  </si>
  <si>
    <t>新電力いばらき(株)</t>
  </si>
  <si>
    <t>A0606_新電力いばらき(株)</t>
  </si>
  <si>
    <t>ＲＥ１００電力(株)</t>
  </si>
  <si>
    <t>A0611_ＲＥ１００電力(株)</t>
  </si>
  <si>
    <t>(株)ＬＥＮＥＴＳ</t>
  </si>
  <si>
    <t>A0620_(株)ＬＥＮＥＴＳ</t>
  </si>
  <si>
    <t>(株)エネクル(旧：堀川産業(株))</t>
  </si>
  <si>
    <t>A0624_(株)エネクル(旧：堀川産業(株))</t>
  </si>
  <si>
    <t>A0647</t>
  </si>
  <si>
    <t>レネックス電力合同会社</t>
  </si>
  <si>
    <t>A0647_レネックス電力合同会社</t>
  </si>
  <si>
    <t>A0653</t>
  </si>
  <si>
    <t>ＮＴＴアノードエナジー(株)</t>
  </si>
  <si>
    <t>A0653_ＮＴＴアノードエナジー(株)</t>
  </si>
  <si>
    <t>A0654</t>
  </si>
  <si>
    <t>スマート電気(株)</t>
  </si>
  <si>
    <t>A0654_スマート電気(株)</t>
  </si>
  <si>
    <t>ＵＮＩＶＥＲＧＹ(株)</t>
  </si>
  <si>
    <t>A0660_ＵＮＩＶＥＲＧＹ(株)</t>
  </si>
  <si>
    <t>ＪＲ西日本住宅サービス(株)</t>
  </si>
  <si>
    <t>A0661_ＪＲ西日本住宅サービス(株)</t>
  </si>
  <si>
    <t>A0663</t>
  </si>
  <si>
    <t>(株)アイキューブ・マーケティング</t>
  </si>
  <si>
    <t>A0663_(株)アイキューブ・マーケティング</t>
  </si>
  <si>
    <t>たんたんエナジー(株)</t>
  </si>
  <si>
    <t>A0667_たんたんエナジー(株)</t>
  </si>
  <si>
    <t>(株)能勢・豊能まちづくり</t>
  </si>
  <si>
    <t>A0668_(株)能勢・豊能まちづくり</t>
  </si>
  <si>
    <t>ＫＢＮ(株)</t>
  </si>
  <si>
    <t>A0676_ＫＢＮ(株)</t>
  </si>
  <si>
    <t>ＴＥＰＣＯライフサービス(株)</t>
  </si>
  <si>
    <t>A0679_ＴＥＰＣＯライフサービス(株)</t>
  </si>
  <si>
    <t>A0680</t>
  </si>
  <si>
    <t>会津エナジー(株)</t>
  </si>
  <si>
    <t>A0680_会津エナジー(株)</t>
  </si>
  <si>
    <t>A0683</t>
  </si>
  <si>
    <t>永井自動車工業(株)</t>
  </si>
  <si>
    <t>A0683_永井自動車工業(株)</t>
  </si>
  <si>
    <t>A0703</t>
  </si>
  <si>
    <t>ＪＲＥトレーディング(株)</t>
  </si>
  <si>
    <t>A0703_ＪＲＥトレーディング(株)</t>
  </si>
  <si>
    <t>エア・ウォーター・ライフソリューション(株)(旧：エア・ウォーター北海道(株))</t>
  </si>
  <si>
    <t>A0708_エア・ウォーター・ライフソリューション(株)(旧：エア・ウォーター北海道(株))</t>
  </si>
  <si>
    <t>A0716</t>
  </si>
  <si>
    <t>レモンガス(株)</t>
  </si>
  <si>
    <t>A0716_レモンガス(株)</t>
  </si>
  <si>
    <t>A0718</t>
  </si>
  <si>
    <t>(株)日本海水</t>
  </si>
  <si>
    <t>A0718_(株)日本海水</t>
  </si>
  <si>
    <t>A0726</t>
  </si>
  <si>
    <t>八千代エンジニヤリング(株)</t>
  </si>
  <si>
    <t>A0726_八千代エンジニヤリング(株)</t>
  </si>
  <si>
    <t>A0730</t>
  </si>
  <si>
    <t>ゆきぐに新電力(株)</t>
  </si>
  <si>
    <t>A0730_ゆきぐに新電力(株)</t>
  </si>
  <si>
    <t>A0734</t>
  </si>
  <si>
    <t>(株)Ｉ＆Ｉ</t>
  </si>
  <si>
    <t>A0734_(株)Ｉ＆Ｉ</t>
  </si>
  <si>
    <t>A0738</t>
  </si>
  <si>
    <t>(株)グルーヴエナジー</t>
  </si>
  <si>
    <t>A0738_(株)グルーヴエナジー</t>
  </si>
  <si>
    <t>A0742</t>
  </si>
  <si>
    <t>(株)縁人</t>
  </si>
  <si>
    <t>A0742_(株)縁人</t>
  </si>
  <si>
    <t>A0744</t>
  </si>
  <si>
    <t>(株)ルーク</t>
  </si>
  <si>
    <t>A0744_(株)ルーク</t>
  </si>
  <si>
    <t>A0746</t>
  </si>
  <si>
    <t>かけがわ報徳パワー(株)</t>
  </si>
  <si>
    <t>A0746_かけがわ報徳パワー(株)</t>
  </si>
  <si>
    <t>A0747</t>
  </si>
  <si>
    <t>ＳｕｓｔａｉｎａｂｌｅＥｎｅｒｇｙ(株)</t>
  </si>
  <si>
    <t>A0747_ＳｕｓｔａｉｎａｂｌｅＥｎｅｒｇｙ(株)</t>
  </si>
  <si>
    <t>A0752</t>
  </si>
  <si>
    <t>イワタニセントラル北海道(株)</t>
  </si>
  <si>
    <t>A0752_イワタニセントラル北海道(株)</t>
  </si>
  <si>
    <t>A0753</t>
  </si>
  <si>
    <t>ホームタウンエナジー(株)</t>
  </si>
  <si>
    <t>A0753_ホームタウンエナジー(株)</t>
  </si>
  <si>
    <t>A0754</t>
  </si>
  <si>
    <t>(株)彩の国でんき</t>
  </si>
  <si>
    <t>A0754_(株)彩の国でんき</t>
  </si>
  <si>
    <t>A0759</t>
  </si>
  <si>
    <t>(株)クリーンベンチャー２１</t>
  </si>
  <si>
    <t>A0759_(株)クリーンベンチャー２１</t>
  </si>
  <si>
    <t>A0760</t>
  </si>
  <si>
    <t>三河商事(株)</t>
  </si>
  <si>
    <t>A0760_三河商事(株)</t>
  </si>
  <si>
    <t>A0761</t>
  </si>
  <si>
    <t>(株)みとや</t>
  </si>
  <si>
    <t>A0761_(株)みとや</t>
  </si>
  <si>
    <t>A0762</t>
  </si>
  <si>
    <t>三州電力(株)</t>
  </si>
  <si>
    <t>A0762_三州電力(株)</t>
  </si>
  <si>
    <t>A0763</t>
  </si>
  <si>
    <t>フラットエナジー(株)</t>
  </si>
  <si>
    <t>A0763_フラットエナジー(株)</t>
  </si>
  <si>
    <t>A0764</t>
  </si>
  <si>
    <t>沖縄新エネ開発(株)</t>
  </si>
  <si>
    <t>A0764_沖縄新エネ開発(株)</t>
  </si>
  <si>
    <t>A0766</t>
  </si>
  <si>
    <t>つづくみらいエナジー(株)</t>
  </si>
  <si>
    <t>A0766_つづくみらいエナジー(株)</t>
  </si>
  <si>
    <t>A0769</t>
  </si>
  <si>
    <t>(株)中庄商店</t>
  </si>
  <si>
    <t>A0769_(株)中庄商店</t>
  </si>
  <si>
    <t>A0770</t>
  </si>
  <si>
    <t>(株)ほくだん</t>
  </si>
  <si>
    <t>A0770_(株)ほくだん</t>
  </si>
  <si>
    <t>A0774</t>
  </si>
  <si>
    <t>(株)コノミヤホールディングス</t>
  </si>
  <si>
    <t>A0774_(株)コノミヤホールディングス</t>
  </si>
  <si>
    <t>A0780</t>
  </si>
  <si>
    <t>(株)ビジョン</t>
  </si>
  <si>
    <t>A0780_(株)ビジョン</t>
  </si>
  <si>
    <t>A0781</t>
  </si>
  <si>
    <t>(株)丸の内電力</t>
  </si>
  <si>
    <t>A0781_(株)丸の内電力</t>
  </si>
  <si>
    <t>A0782</t>
  </si>
  <si>
    <t>西川建材工業(株)</t>
  </si>
  <si>
    <t>A0782_西川建材工業(株)</t>
  </si>
  <si>
    <t>A0783</t>
  </si>
  <si>
    <t>(株)中京電力</t>
  </si>
  <si>
    <t>A0783_(株)中京電力</t>
  </si>
  <si>
    <t>A0785</t>
  </si>
  <si>
    <t>(株)クオリティプラス</t>
  </si>
  <si>
    <t>A0785_(株)クオリティプラス</t>
  </si>
  <si>
    <t>A0786</t>
  </si>
  <si>
    <t>Ｙ．Ｗ．Ｃ(株)</t>
  </si>
  <si>
    <t>A0786_Ｙ．Ｗ．Ｃ(株)</t>
  </si>
  <si>
    <t>A0793</t>
  </si>
  <si>
    <t>ＴＧオクトパスエナジー(株)</t>
  </si>
  <si>
    <t>A0793_ＴＧオクトパスエナジー(株)</t>
  </si>
  <si>
    <t>A0796</t>
  </si>
  <si>
    <t>東北電力フロンティア(株)</t>
  </si>
  <si>
    <t>A0796_東北電力フロンティア(株)</t>
  </si>
  <si>
    <t>A0798</t>
  </si>
  <si>
    <t>(株)ファラデー</t>
  </si>
  <si>
    <t>A0798_(株)ファラデー</t>
  </si>
  <si>
    <t>A0803</t>
  </si>
  <si>
    <t>出雲ケーブルビジョン(株)</t>
  </si>
  <si>
    <t>A0803_出雲ケーブルビジョン(株)</t>
  </si>
  <si>
    <t>A0806</t>
  </si>
  <si>
    <t>いずも縁結び電力(株)</t>
  </si>
  <si>
    <t>A0806_いずも縁結び電力(株)</t>
  </si>
  <si>
    <t>A0808</t>
  </si>
  <si>
    <t>宇都宮ライトパワー(株)</t>
  </si>
  <si>
    <t>A0808_宇都宮ライトパワー(株)</t>
  </si>
  <si>
    <t>メニューＮ</t>
    <phoneticPr fontId="60"/>
  </si>
  <si>
    <t>【参考】有効数字処理前→</t>
    <rPh sb="1" eb="3">
      <t>サンコウ</t>
    </rPh>
    <rPh sb="4" eb="6">
      <t>ユウコウ</t>
    </rPh>
    <rPh sb="6" eb="8">
      <t>スウジ</t>
    </rPh>
    <rPh sb="8" eb="10">
      <t>ショリ</t>
    </rPh>
    <rPh sb="10" eb="11">
      <t>マエ</t>
    </rPh>
    <phoneticPr fontId="5"/>
  </si>
  <si>
    <t>2024年度提出用（2023年度実績値）Ver.1</t>
    <phoneticPr fontId="5"/>
  </si>
  <si>
    <t>イーレックス(株)</t>
  </si>
  <si>
    <t/>
  </si>
  <si>
    <t>リエスパワー(株)</t>
  </si>
  <si>
    <t>エバーグリーン・リテイリング(株)</t>
  </si>
  <si>
    <t>A0004_エバーグリーン・リテイリング(株)</t>
  </si>
  <si>
    <t>(株)ＳＥウイングズ</t>
  </si>
  <si>
    <t>(株)イーセル</t>
  </si>
  <si>
    <t>(株)エネット</t>
  </si>
  <si>
    <t>須賀川瓦斯(株)</t>
  </si>
  <si>
    <t>出光興産(株)</t>
  </si>
  <si>
    <t>A0012_出光興産(株)</t>
  </si>
  <si>
    <t>(株)オプテージ</t>
  </si>
  <si>
    <t>A0013_(株)オプテージ</t>
  </si>
  <si>
    <t>エネサーブ(株)</t>
  </si>
  <si>
    <t>(株)エネワンでんき(旧：(株)いちたかガスワン)</t>
  </si>
  <si>
    <t>A0015_(株)エネワンでんき(旧：(株)いちたかガスワン)</t>
  </si>
  <si>
    <t>ミツウロコグリーンエネルギー(株)</t>
  </si>
  <si>
    <t>(株)リエネ (旧：(株)Ｓｈａｒｅｄ　Ｅｎｅｒｇｙ)</t>
  </si>
  <si>
    <t>A0017_(株)リエネ (旧：(株)Ｓｈａｒｅｄ　Ｅｎｅｒｇｙ)</t>
  </si>
  <si>
    <t>ネクストパワーやまと(株)</t>
  </si>
  <si>
    <t>日本テクノ(株)</t>
  </si>
  <si>
    <t>中央電力エナジー(株)</t>
  </si>
  <si>
    <t>(株)Ｌｏｏｏｐ</t>
  </si>
  <si>
    <t>(株)ナンワエナジー</t>
  </si>
  <si>
    <t>静岡ガス＆パワー(株)</t>
  </si>
  <si>
    <t>荏原環境プラント(株)</t>
  </si>
  <si>
    <t>東京エコサービス(株)</t>
  </si>
  <si>
    <t>ダイヤモンドパワー(株)</t>
  </si>
  <si>
    <t>出光グリーンパワー(株)</t>
  </si>
  <si>
    <t>(株)新出光</t>
  </si>
  <si>
    <t>セントラル石油瓦斯(株)</t>
  </si>
  <si>
    <t>A0032_セントラル石油瓦斯(株)</t>
  </si>
  <si>
    <t>一般財団法人泉佐野電力　　</t>
  </si>
  <si>
    <t>A0034_一般財団法人泉佐野電力　　</t>
  </si>
  <si>
    <t>コスモエネルギーソリューションズ(株)</t>
  </si>
  <si>
    <t>A0035_コスモエネルギーソリューションズ(株)</t>
  </si>
  <si>
    <t>(株)グリーンサークル</t>
  </si>
  <si>
    <t>(株)ウエスト電力</t>
  </si>
  <si>
    <t>北海道瓦斯(株)</t>
  </si>
  <si>
    <t>A0040</t>
  </si>
  <si>
    <t>アルカナエナジー(株)</t>
  </si>
  <si>
    <t>A0040_アルカナエナジー(株)</t>
  </si>
  <si>
    <t>新エネルギー開発(株)</t>
  </si>
  <si>
    <t>伊藤忠エネクス(株)</t>
  </si>
  <si>
    <t>(株)Ｖ－Ｐｏｗｅｒ</t>
  </si>
  <si>
    <t>大和エネルギー(株)</t>
  </si>
  <si>
    <t>大阪瓦斯(株)</t>
  </si>
  <si>
    <t>ＥＮＥＯＳ(株)</t>
  </si>
  <si>
    <t>A0050_ＥＮＥＯＳ(株)</t>
  </si>
  <si>
    <t>真庭バイオエネルギー(株)</t>
  </si>
  <si>
    <t>三井物産(株)</t>
  </si>
  <si>
    <t>オリックス(株)</t>
  </si>
  <si>
    <t>(株)エネサンス関東</t>
  </si>
  <si>
    <t>(株)ＵＰＤＡＴＥＲ</t>
  </si>
  <si>
    <t>A0055_(株)ＵＰＤＡＴＥＲ</t>
  </si>
  <si>
    <t>シン・エナジー(株)</t>
  </si>
  <si>
    <t>A0056_シン・エナジー(株)</t>
  </si>
  <si>
    <t>(株)サニックス</t>
  </si>
  <si>
    <t>(株)コンシェルジュ</t>
  </si>
  <si>
    <t>(株)アイ・グリッド・ソリューションズ</t>
  </si>
  <si>
    <t>サミットエナジー(株)</t>
  </si>
  <si>
    <t>リコージャパン(株)</t>
  </si>
  <si>
    <t>(株)エネルギア・ソリューション・アンド・サービス</t>
  </si>
  <si>
    <t>東京ガス(株)</t>
  </si>
  <si>
    <t>テス・エンジニアリング(株)</t>
  </si>
  <si>
    <t>青梅ガス(株)</t>
  </si>
  <si>
    <t>(株)イーネットワークシステムズ</t>
  </si>
  <si>
    <t>(株)エネアーク関東</t>
  </si>
  <si>
    <t>A0068_(株)エネアーク関東</t>
  </si>
  <si>
    <t>(株)東急パワーサプライ</t>
  </si>
  <si>
    <t>王子・伊藤忠エネクス電力販売(株)</t>
  </si>
  <si>
    <t>伊藤忠商事(株)</t>
  </si>
  <si>
    <t>(株)エコスタイル</t>
  </si>
  <si>
    <t>入間ガス(株)</t>
  </si>
  <si>
    <t>テプコカスタマーサービス(株)</t>
  </si>
  <si>
    <t>(株)とんでんホールディングス</t>
  </si>
  <si>
    <t>日鉄エンジニアリング(株)</t>
  </si>
  <si>
    <t>A0076_日鉄エンジニアリング(株)</t>
  </si>
  <si>
    <t>イワタニ関東(株)</t>
  </si>
  <si>
    <t>イワタニ首都圏(株)</t>
  </si>
  <si>
    <t>サーラｅエナジー(株)</t>
  </si>
  <si>
    <t>(株)地球クラブ</t>
  </si>
  <si>
    <t>(株)エコア</t>
  </si>
  <si>
    <t>西部瓦斯(株)</t>
  </si>
  <si>
    <t>東邦ガス(株)</t>
  </si>
  <si>
    <t>シナネン(株)</t>
  </si>
  <si>
    <t>(株)シナジアパワー</t>
  </si>
  <si>
    <t>カワサキグリーンエナジー(株)</t>
  </si>
  <si>
    <t>A0088_カワサキグリーンエナジー(株)</t>
  </si>
  <si>
    <t>大一ガス(株)</t>
  </si>
  <si>
    <t>(株)リミックスポイント</t>
  </si>
  <si>
    <t>大阪いずみ市民生活協同組合</t>
  </si>
  <si>
    <t>(株)中海テレビ放送</t>
  </si>
  <si>
    <t>パシフィックパワー(株)</t>
  </si>
  <si>
    <t>(株)ジェイコムウエスト</t>
  </si>
  <si>
    <t>(株)ジェイコム埼玉・東日本</t>
  </si>
  <si>
    <t>A0103_(株)ジェイコム埼玉・東日本</t>
  </si>
  <si>
    <t>(株)ジェイコム札幌</t>
  </si>
  <si>
    <t>(株)ジェイコム湘南・神奈川</t>
  </si>
  <si>
    <t>A0105_(株)ジェイコム湘南・神奈川</t>
  </si>
  <si>
    <t>(株)ジェイコム千葉</t>
  </si>
  <si>
    <t>(株)ジェイコム東京</t>
  </si>
  <si>
    <t>土浦ケーブルテレビ(株)</t>
  </si>
  <si>
    <t>鹿児島電力(株)</t>
  </si>
  <si>
    <t>太陽ガス(株)</t>
  </si>
  <si>
    <t>アーバンエナジー(株)</t>
  </si>
  <si>
    <t>パワーネクスト(株)</t>
  </si>
  <si>
    <t>A0123_パワーネクスト(株)</t>
  </si>
  <si>
    <t>合同会社北上新電力</t>
  </si>
  <si>
    <t>パーパススマートパワー(株)</t>
  </si>
  <si>
    <t>(株)タクマエナジー</t>
  </si>
  <si>
    <t>(株)スマートテック</t>
  </si>
  <si>
    <t>水戸電力(株)</t>
  </si>
  <si>
    <t>丸紅新電力(株)</t>
  </si>
  <si>
    <t>奈良電力(株)</t>
  </si>
  <si>
    <t>日立造船(株)</t>
  </si>
  <si>
    <t>大東ガス(株)</t>
  </si>
  <si>
    <t>アストモスエネルギー(株)</t>
  </si>
  <si>
    <t>(株)関電エネルギーソリューション</t>
  </si>
  <si>
    <t>ＭＣリテールエナジー(株)</t>
  </si>
  <si>
    <t>(株)北九州パワー</t>
  </si>
  <si>
    <t>武州瓦斯(株)</t>
  </si>
  <si>
    <t>大垣ガス(株)</t>
  </si>
  <si>
    <t>(株)藤田商店</t>
  </si>
  <si>
    <t>(株)ケーブルネット下関</t>
  </si>
  <si>
    <t>(株)ジェイコム九州</t>
  </si>
  <si>
    <t>(株)グローバルエンジニアリング</t>
  </si>
  <si>
    <t>九州エナジー(株)</t>
  </si>
  <si>
    <t>(株)トヨタエナジーソリューションズ</t>
  </si>
  <si>
    <t>A0151_(株)トヨタエナジーソリューションズ</t>
  </si>
  <si>
    <t>(株)エナリス・パワー・マーケティング</t>
  </si>
  <si>
    <t>みやまスマートエネルギー(株)</t>
  </si>
  <si>
    <t>エフィシエント(株)</t>
  </si>
  <si>
    <t>(株)生活クラブエナジー</t>
  </si>
  <si>
    <t>生活協同組合コープこうべ</t>
  </si>
  <si>
    <t>(株)シーエナジー</t>
  </si>
  <si>
    <t>角栄ガス(株)</t>
  </si>
  <si>
    <t>京葉瓦斯(株)</t>
  </si>
  <si>
    <t>凸版印刷(株)</t>
  </si>
  <si>
    <t>伊勢崎ガス(株)</t>
  </si>
  <si>
    <t>キヤノンマーケティングジャパン(株)</t>
  </si>
  <si>
    <t>(株)とっとり市民電力</t>
  </si>
  <si>
    <t>(株)イーエムアイ</t>
  </si>
  <si>
    <t>佐野瓦斯(株)</t>
  </si>
  <si>
    <t>桐生瓦斯(株)</t>
  </si>
  <si>
    <t>森の電力(株)</t>
  </si>
  <si>
    <t>ＨＴＢエナジー(株)</t>
  </si>
  <si>
    <t>(株)アシストワンエナジー</t>
  </si>
  <si>
    <t>(株)フソウ・エナジー</t>
  </si>
  <si>
    <t>湘南電力(株)</t>
  </si>
  <si>
    <t>大東建託パートナーズ(株)</t>
  </si>
  <si>
    <t>A0178_大東建託パートナーズ(株)</t>
  </si>
  <si>
    <t>鈴与商事(株)</t>
  </si>
  <si>
    <t>(株)バランスハーツ</t>
  </si>
  <si>
    <t>ワタミエナジー(株)</t>
  </si>
  <si>
    <t>(株)パルシステム電力</t>
  </si>
  <si>
    <t>ＳＢパワー(株)</t>
  </si>
  <si>
    <t>ＮＦパワーサービス(株)</t>
  </si>
  <si>
    <t>ひおき地域エネルギー(株)</t>
  </si>
  <si>
    <t>和歌山電力(株)</t>
  </si>
  <si>
    <t>(株)トドック電力</t>
  </si>
  <si>
    <t>九電みらいエナジー(株)</t>
  </si>
  <si>
    <t>(株)ミツウロコヴェッセル</t>
  </si>
  <si>
    <t>(株)フォレストパワー</t>
  </si>
  <si>
    <t>日高都市ガス(株)</t>
  </si>
  <si>
    <t>(株)アドバンテック</t>
  </si>
  <si>
    <t>ローカルエナジー(株)</t>
  </si>
  <si>
    <t>エネックス(株)</t>
  </si>
  <si>
    <t>(株)レクスポート</t>
  </si>
  <si>
    <t>A0203_(株)レクスポート</t>
  </si>
  <si>
    <t>なでしこ電力(株)</t>
  </si>
  <si>
    <t>日田グリーン電力(株)</t>
  </si>
  <si>
    <t>埼玉ガス(株)</t>
  </si>
  <si>
    <t>宮崎パワーライン(株)</t>
  </si>
  <si>
    <t>(株)パワー・オプティマイザー</t>
  </si>
  <si>
    <t>(株)ＴＴＳパワー</t>
  </si>
  <si>
    <t>(株)岩手ウッドパワー</t>
  </si>
  <si>
    <t>里山パワーワークス(株)</t>
  </si>
  <si>
    <t>(株)中之条パワー</t>
  </si>
  <si>
    <t>日産トレーデイング(株)</t>
  </si>
  <si>
    <t>(株)エネウィル</t>
  </si>
  <si>
    <t>A0221_(株)エネウィル</t>
  </si>
  <si>
    <t>Ｎｅｘｔ　Ｐｏｗｅｒ(株)</t>
  </si>
  <si>
    <t>A0222_Ｎｅｘｔ　Ｐｏｗｅｒ(株)</t>
  </si>
  <si>
    <t>伊藤忠エネクスホームライフ西日本(株)</t>
  </si>
  <si>
    <t>グリーナ(株)</t>
  </si>
  <si>
    <t>A0226_グリーナ(株)</t>
  </si>
  <si>
    <t>はりま電力(株)</t>
  </si>
  <si>
    <t>(株)浜松新電力</t>
  </si>
  <si>
    <t>ゼロワットパワー(株)</t>
  </si>
  <si>
    <t>アストマックス(株)</t>
  </si>
  <si>
    <t>A0230_アストマックス(株)</t>
  </si>
  <si>
    <t>(株)やまがた新電力</t>
  </si>
  <si>
    <t>一般社団法人東松島みらいとし機構</t>
  </si>
  <si>
    <t>A0232_一般社団法人東松島みらいとし機構</t>
  </si>
  <si>
    <t>(株)グリーンパワー大東</t>
  </si>
  <si>
    <t>(株)シーラパワー</t>
  </si>
  <si>
    <t>A0236_(株)シーラパワー</t>
  </si>
  <si>
    <t>御所野縄文電力(株)</t>
  </si>
  <si>
    <t>宮古新電力(株)</t>
  </si>
  <si>
    <t>長崎地域電力(株)</t>
  </si>
  <si>
    <t>(株)エネアーク関西</t>
  </si>
  <si>
    <t>A0241_(株)エネアーク関西</t>
  </si>
  <si>
    <t>近畿電力(株)</t>
  </si>
  <si>
    <t>新電力おおいた(株)</t>
  </si>
  <si>
    <t>(株)日本セレモニー</t>
  </si>
  <si>
    <t>(株)池見石油店</t>
  </si>
  <si>
    <t>芝浦電力(株)</t>
  </si>
  <si>
    <t>スズカ電工(株)</t>
  </si>
  <si>
    <t>(株)エーコープサービス</t>
  </si>
  <si>
    <t>サンリン(株)</t>
  </si>
  <si>
    <t>(株)宮崎ガスリビング</t>
  </si>
  <si>
    <t>山陰エレキ・アライアンス(株)</t>
  </si>
  <si>
    <t>ミライフ東日本(株)</t>
  </si>
  <si>
    <t>(株)ウッドエナジー</t>
  </si>
  <si>
    <t>山陰酸素工業(株)</t>
  </si>
  <si>
    <t>武陽ガス(株)</t>
  </si>
  <si>
    <t>中部電力ミライズ(株)</t>
  </si>
  <si>
    <t>A0270_中部電力ミライズ(株)</t>
  </si>
  <si>
    <t>関西電力(株) (旧：(株)Ｋｅｎｅｓエネルギーサービス)</t>
  </si>
  <si>
    <t>A0272_関西電力(株) (旧：(株)Ｋｅｎｅｓエネルギーサービス)</t>
  </si>
  <si>
    <t>北日本石油(株)</t>
  </si>
  <si>
    <t>千葉電力(株)</t>
  </si>
  <si>
    <t>(株)坊っちゃん電力</t>
  </si>
  <si>
    <t>やめエネルギー(株)</t>
  </si>
  <si>
    <t>A0280_やめエネルギー(株)</t>
  </si>
  <si>
    <t>(株)アースインフィニティ</t>
  </si>
  <si>
    <t>足利ガス(株)</t>
  </si>
  <si>
    <t>(株)Ｍｉｓｕｍｉ</t>
  </si>
  <si>
    <t>米子瓦斯(株)</t>
  </si>
  <si>
    <t>(株)エルピオ</t>
  </si>
  <si>
    <t>浜田ガス(株)</t>
  </si>
  <si>
    <t>(株)アメニティ電力</t>
  </si>
  <si>
    <t>岡田建設(株)</t>
  </si>
  <si>
    <t>出雲ガス(株)</t>
  </si>
  <si>
    <t>富山電力(株)</t>
  </si>
  <si>
    <t>一般社団法人グリーンコープでんき</t>
  </si>
  <si>
    <t>A0295_一般社団法人グリーンコープでんき</t>
  </si>
  <si>
    <t>公益財団法人東京都環境公社</t>
  </si>
  <si>
    <t>A0296_公益財団法人東京都環境公社</t>
  </si>
  <si>
    <t>(株)ファミリーネット・ジャパン</t>
  </si>
  <si>
    <t>ＭＫステーションズ(株)</t>
  </si>
  <si>
    <t>フラワーペイメント(株)</t>
  </si>
  <si>
    <t>A0305_フラワーペイメント(株)</t>
  </si>
  <si>
    <t>(株)ＪＴＢコミュニケーションデザイン</t>
  </si>
  <si>
    <t>積水化学工業(株)</t>
  </si>
  <si>
    <t>全農エネルギー(株)</t>
  </si>
  <si>
    <t>(株)ハルエネ</t>
  </si>
  <si>
    <t>(株)リケン工業</t>
  </si>
  <si>
    <t>(株)ビビット</t>
  </si>
  <si>
    <t>(株)おおた電力</t>
  </si>
  <si>
    <t>伊藤忠プランテック(株)</t>
  </si>
  <si>
    <t>(株)オカモト</t>
  </si>
  <si>
    <t>キタコー(株)</t>
  </si>
  <si>
    <t>生活協同組合コープしが</t>
  </si>
  <si>
    <t>(株)ＰｉｎＴ</t>
  </si>
  <si>
    <t>A0332_(株)ＰｉｎＴ</t>
  </si>
  <si>
    <t>(株)沖縄ガスニューパワー</t>
  </si>
  <si>
    <t>諏訪瓦斯(株)</t>
  </si>
  <si>
    <t>エッセンシャルエナジー(株)</t>
  </si>
  <si>
    <t>A0338_エッセンシャルエナジー(株)</t>
  </si>
  <si>
    <t>(株)いちき串木野電力</t>
  </si>
  <si>
    <t>西武ガス(株)</t>
  </si>
  <si>
    <t>松本ガス(株)</t>
  </si>
  <si>
    <t>南部だんだんエナジー(株)</t>
  </si>
  <si>
    <t>(株)エフエネ</t>
  </si>
  <si>
    <t>こなんウルトラパワー(株)</t>
  </si>
  <si>
    <t>(株)ＣＨＩＢＡむつざわエナジー</t>
  </si>
  <si>
    <t>奥出雲電力(株)</t>
  </si>
  <si>
    <t>レジル(株)(旧：中央電力(株))</t>
  </si>
  <si>
    <t>A0355_レジル(株)(旧：中央電力(株))</t>
  </si>
  <si>
    <t>(株)成田香取エネルギー</t>
  </si>
  <si>
    <t>グローバルソリューションサービス(株)</t>
  </si>
  <si>
    <t>(株)ＣＷＳ</t>
  </si>
  <si>
    <t>ふくしま新電力(株)</t>
  </si>
  <si>
    <t>ティーダッシュ合同会社</t>
  </si>
  <si>
    <t>A0365_ティーダッシュ合同会社</t>
  </si>
  <si>
    <t>(株)エネクスライフサービス</t>
  </si>
  <si>
    <t>ネイチャーエナジー小国(株)</t>
  </si>
  <si>
    <t>京都生活協同組合</t>
  </si>
  <si>
    <t>エネルギーパワー(株)</t>
  </si>
  <si>
    <t>A0371_エネルギーパワー(株)</t>
  </si>
  <si>
    <t>(株)グリムスパワー</t>
  </si>
  <si>
    <t>A0372_(株)グリムスパワー</t>
  </si>
  <si>
    <t>日本ファシリティ・ソリューション(株)</t>
  </si>
  <si>
    <t>自然電力(株)</t>
  </si>
  <si>
    <t>(株)オノプロックス</t>
  </si>
  <si>
    <t>本庄ガス(株)</t>
  </si>
  <si>
    <t>(株)フィット</t>
  </si>
  <si>
    <t>青森県民エナジー(株)</t>
  </si>
  <si>
    <t>国際航業(株)</t>
  </si>
  <si>
    <t>ローカルでんき(株)</t>
  </si>
  <si>
    <t>(株)明治産業</t>
  </si>
  <si>
    <t>岡山電力(株)</t>
  </si>
  <si>
    <t>ミライフ(株)</t>
  </si>
  <si>
    <t>(株)翠光トップライン</t>
  </si>
  <si>
    <t>楽天エナジー(株)</t>
  </si>
  <si>
    <t>A0388_楽天エナジー(株)</t>
  </si>
  <si>
    <t>うすきエネルギー(株)</t>
  </si>
  <si>
    <t>(株)トーヨーエネルギーファーム</t>
  </si>
  <si>
    <t>A0390_(株)トーヨーエネルギーファーム</t>
  </si>
  <si>
    <t>森のエネルギー(株)</t>
  </si>
  <si>
    <t>A0391_森のエネルギー(株)</t>
  </si>
  <si>
    <t>岐阜電力(株)</t>
  </si>
  <si>
    <t>格安電力(株)</t>
  </si>
  <si>
    <t>(株)エスケーエナジー</t>
  </si>
  <si>
    <t>名南共同エネルギー(株)</t>
  </si>
  <si>
    <t>Ａｐａｍａｎ　Ｅｎｅｒｇｙ(株)</t>
  </si>
  <si>
    <t>(株)ＴＯＫＹＯ油電力</t>
  </si>
  <si>
    <t>大分ケーブルテレコム(株)</t>
  </si>
  <si>
    <t>アストマックス・エネルギー合同会社</t>
  </si>
  <si>
    <t>A0405_アストマックス・エネルギー合同会社</t>
  </si>
  <si>
    <t>生活協同組合コープみらい</t>
  </si>
  <si>
    <t>福井電力(株)</t>
  </si>
  <si>
    <t>(株)ＭＫエネルギー</t>
  </si>
  <si>
    <t>A0413_(株)ＭＫエネルギー</t>
  </si>
  <si>
    <t>エネラボ(株)</t>
  </si>
  <si>
    <t>A0415_エネラボ(株)</t>
  </si>
  <si>
    <t>(株)ネクシィーズ・ゼロ</t>
  </si>
  <si>
    <t>スマートエナジー磐田(株)</t>
  </si>
  <si>
    <t>そうまＩグリッド合同会社</t>
  </si>
  <si>
    <t>新潟県民電力(株)</t>
  </si>
  <si>
    <t>エネトレード(株)</t>
  </si>
  <si>
    <t>Ｍｙシティ電力(株)</t>
  </si>
  <si>
    <t>(株)さくら新電力</t>
  </si>
  <si>
    <t>(株)グローアップ</t>
  </si>
  <si>
    <t>いこま市民パワー(株)</t>
  </si>
  <si>
    <t>(株)コープでんき東北</t>
  </si>
  <si>
    <t>おもてなし山形(株)</t>
  </si>
  <si>
    <t>長野都市ガス(株)</t>
  </si>
  <si>
    <t>上田ガス(株)</t>
  </si>
  <si>
    <t>日本瓦斯(株)</t>
  </si>
  <si>
    <t>A0440_日本瓦斯(株)</t>
  </si>
  <si>
    <t>(株)内藤工業所</t>
  </si>
  <si>
    <t>(株)シグナストラスト</t>
  </si>
  <si>
    <t>ゲーテハウス(株)</t>
  </si>
  <si>
    <t>岩手電力(株)</t>
  </si>
  <si>
    <t>ＪＰエネルギー(株)</t>
  </si>
  <si>
    <t>兵庫電力(株)</t>
  </si>
  <si>
    <t>大和ライフエナジア(株)</t>
  </si>
  <si>
    <t>Ｃｏｃｏテラスたがわ(株)</t>
  </si>
  <si>
    <t>東北電力エナジートレーディング(株)</t>
  </si>
  <si>
    <t>(株)横浜環境デザイン</t>
  </si>
  <si>
    <t>(株)まち未来製作所</t>
  </si>
  <si>
    <t>ＴＲＥＮＤＥ(株)</t>
  </si>
  <si>
    <t>(株)どさんこパワー</t>
  </si>
  <si>
    <t>ワンワールドエナジー(株)</t>
  </si>
  <si>
    <t>A0458_ワンワールドエナジー(株)</t>
  </si>
  <si>
    <t>(株)ＬＩＸＩＬ　ＴＥＰＣＯ　スマートパートナーズ</t>
  </si>
  <si>
    <t>(株)ムダカラ(旧：(株)ユビニティー)</t>
  </si>
  <si>
    <t>A0465_(株)ムダカラ(旧：(株)ユビニティー)</t>
  </si>
  <si>
    <t>(株)宮交シティ</t>
  </si>
  <si>
    <t>(株)アルファライズ</t>
  </si>
  <si>
    <t>おおすみ半島スマートエネルギー(株)</t>
  </si>
  <si>
    <t>おきなわコープエナジー(株)</t>
  </si>
  <si>
    <t>久慈地域エネルギー(株)</t>
  </si>
  <si>
    <t>弘前ガス(株)</t>
  </si>
  <si>
    <t>(株)グランデータ</t>
  </si>
  <si>
    <t>A0476_(株)グランデータ</t>
  </si>
  <si>
    <t>くるめエネルギー(株)</t>
  </si>
  <si>
    <t>松阪新電力(株)</t>
  </si>
  <si>
    <t>ヒューリックプロパティソリューション(株)</t>
  </si>
  <si>
    <t>宮崎電力(株)</t>
  </si>
  <si>
    <t>A0482_宮崎電力(株)</t>
  </si>
  <si>
    <t>三友エンテック(株)</t>
  </si>
  <si>
    <t>府中・調布まちなかエナジー(株)</t>
  </si>
  <si>
    <t>伊勢志摩電力(株)</t>
  </si>
  <si>
    <t>(株)ＣＤエナジーダイレクト</t>
  </si>
  <si>
    <t>Ｑ．ＥＮＥＳＴでんき(株)</t>
  </si>
  <si>
    <t>A0491_Ｑ．ＥＮＥＳＴでんき(株)</t>
  </si>
  <si>
    <t>(株)ぶんごおおのエナジー</t>
  </si>
  <si>
    <t>ヴィジョナリーパワー(株)</t>
  </si>
  <si>
    <t>有明エナジー(株)</t>
  </si>
  <si>
    <t>厚木瓦斯(株)</t>
  </si>
  <si>
    <t>(株)エネ・ビジョン</t>
  </si>
  <si>
    <t>イワタニ三重(株)</t>
  </si>
  <si>
    <t>(株)マルヰ</t>
  </si>
  <si>
    <t>大多喜ガス(株)</t>
  </si>
  <si>
    <t>鈴与電力(株)</t>
  </si>
  <si>
    <t>コープ電力(株)</t>
  </si>
  <si>
    <t>生活協同組合コープぐんま</t>
  </si>
  <si>
    <t>とちぎコープ生活協同組合</t>
  </si>
  <si>
    <t>いばらきコープ生活協同組合</t>
  </si>
  <si>
    <t>亀岡ふるさとエナジー(株)</t>
  </si>
  <si>
    <t>(株)織戸組</t>
  </si>
  <si>
    <t>ふかやｅパワー(株)</t>
  </si>
  <si>
    <t>(株)Ｌｉｎｋ　Ｌｉｆｅ</t>
  </si>
  <si>
    <t>(株)グローバルキャスト</t>
  </si>
  <si>
    <t>日本エネルギー総合システム(株)</t>
  </si>
  <si>
    <t>イワタニ東海(株)</t>
  </si>
  <si>
    <t>(株)ところざわ未来電力</t>
  </si>
  <si>
    <t>朝日ガスエナジー(株)</t>
  </si>
  <si>
    <t>(株)エネファント</t>
  </si>
  <si>
    <t>(株)エスエナジー</t>
  </si>
  <si>
    <t>A0529_(株)エスエナジー</t>
  </si>
  <si>
    <t>みよしエナジー(株)</t>
  </si>
  <si>
    <t>東日本ガス(株)</t>
  </si>
  <si>
    <t>東彩ガス(株)</t>
  </si>
  <si>
    <t>(株)ｋａｒｃｈ</t>
  </si>
  <si>
    <t>(株)かみでん里山公社</t>
  </si>
  <si>
    <t>北日本ガス(株)</t>
  </si>
  <si>
    <t>イワタニ長野(株)</t>
  </si>
  <si>
    <t>(株)デベロップ</t>
  </si>
  <si>
    <t>A0559_(株)デベロップ</t>
  </si>
  <si>
    <t>(株)美作国電力</t>
  </si>
  <si>
    <t>八幡商事(株)</t>
  </si>
  <si>
    <t>エンジー・エナジー・マーケティング・ジャパン(株)(旧：加賀市総合サービス(株))</t>
  </si>
  <si>
    <t>A0575_エンジー・エナジー・マーケティング・ジャパン(株)(旧：加賀市総合サービス(株))</t>
  </si>
  <si>
    <t>ＴＥＲＡ　Ｅｎｅｒｇｙ(株)</t>
  </si>
  <si>
    <t>A0582_ＴＥＲＡ　Ｅｎｅｒｇｙ(株)</t>
  </si>
  <si>
    <t>(株)吉田石油店</t>
  </si>
  <si>
    <t>(株)メディオテック</t>
  </si>
  <si>
    <t>A0592_(株)メディオテック</t>
  </si>
  <si>
    <t>(株)情熱電力</t>
  </si>
  <si>
    <t>バンプーパワートレーディング合同会社</t>
  </si>
  <si>
    <t>唐津電力(株)</t>
  </si>
  <si>
    <t>A0612</t>
  </si>
  <si>
    <t>日本エネルギーファーム(株)</t>
  </si>
  <si>
    <t>A0612_日本エネルギーファーム(株)</t>
  </si>
  <si>
    <t>アイエスジー(株)</t>
  </si>
  <si>
    <t>A0622_アイエスジー(株)</t>
  </si>
  <si>
    <t>フィンテックラボ協同組合</t>
  </si>
  <si>
    <t>(株)タケエイでんき(旧：(株)ふくしま未来パワー、(株)花巻銀河パワー、(株)大仙こまちパワー、(株)津軽あっぷるパワー)</t>
  </si>
  <si>
    <t>A0630_(株)タケエイでんき(旧：(株)ふくしま未来パワー、(株)花巻銀河パワー、(株)大仙こまちパワー、(株)津軽あっぷるパワー)</t>
  </si>
  <si>
    <t>京セラ関電エナジー合同会社</t>
  </si>
  <si>
    <t>東亜ガス(株)</t>
  </si>
  <si>
    <t>(株)クリーンエネルギー総合研究所</t>
  </si>
  <si>
    <t>A0659</t>
  </si>
  <si>
    <t>(株)かづのパワー</t>
  </si>
  <si>
    <t>A0659_(株)かづのパワー</t>
  </si>
  <si>
    <t>(株)西九州させぼパワーズ</t>
  </si>
  <si>
    <t>(株)再エネ思考電力</t>
  </si>
  <si>
    <t>(株)しおさい電力</t>
  </si>
  <si>
    <t>うべ未来エネルギー(株)</t>
  </si>
  <si>
    <t>陸前高田しみんエネルギー(株)</t>
  </si>
  <si>
    <t>東広島スマートエネルギー(株)</t>
  </si>
  <si>
    <t>旭化成(株)</t>
  </si>
  <si>
    <t>京和ガス(株)</t>
  </si>
  <si>
    <t>A0695</t>
  </si>
  <si>
    <t>ＫＭパワー(株)</t>
  </si>
  <si>
    <t>A0695_ＫＭパワー(株)</t>
  </si>
  <si>
    <t>(株)岡崎建材</t>
  </si>
  <si>
    <t>(株)エフオン</t>
  </si>
  <si>
    <t>(株)岡崎さくら電力</t>
  </si>
  <si>
    <t>Ｃａｓｔｌｅｔｏｎ　Ｃｏｍｍｏｄｉｔｉｅｓ　Ｊａｐａｎ合同会社</t>
  </si>
  <si>
    <t>A0704_Ｃａｓｔｌｅｔｏｎ　Ｃｏｍｍｏｄｉｔｉｅｓ　Ｊａｐａｎ合同会社</t>
  </si>
  <si>
    <t>神戸電力(株)</t>
  </si>
  <si>
    <t>(株)ＲｅｎｏＬａｂｏ</t>
  </si>
  <si>
    <t>A0711_(株)ＲｅｎｏＬａｂｏ</t>
  </si>
  <si>
    <t>弥富ガス協同組合</t>
  </si>
  <si>
    <t>(株)ａｆｔｅｒＦＩＴ</t>
  </si>
  <si>
    <t>A0720_(株)ａｆｔｅｒＦＩＴ</t>
  </si>
  <si>
    <t>中小企業支援(株)</t>
  </si>
  <si>
    <t>サントラベラーズサービス有限会社</t>
  </si>
  <si>
    <t>神楽電力(株)</t>
  </si>
  <si>
    <t>(株)ながさきサステナエナジー</t>
  </si>
  <si>
    <t>A0733</t>
  </si>
  <si>
    <t>葛尾創生電力(株)</t>
  </si>
  <si>
    <t>A0733_葛尾創生電力(株)</t>
  </si>
  <si>
    <t>A0737</t>
  </si>
  <si>
    <t>(株)ライフエナジー</t>
  </si>
  <si>
    <t>A0737_(株)ライフエナジー</t>
  </si>
  <si>
    <t>高知ニューエナジー(株)</t>
  </si>
  <si>
    <t>もみじ電力(株)</t>
  </si>
  <si>
    <t>A0741</t>
  </si>
  <si>
    <t>Ｎａｔｕｒｅ(株)</t>
  </si>
  <si>
    <t>A0741_Ｎａｔｕｒｅ(株)</t>
  </si>
  <si>
    <t>Ｔ＆Ｔエナジー(株)</t>
  </si>
  <si>
    <t>A0743_Ｔ＆Ｔエナジー(株)</t>
  </si>
  <si>
    <t>穂の国とよはし電力(株)</t>
  </si>
  <si>
    <t>A0758</t>
  </si>
  <si>
    <t>(株)みやきエネルギー</t>
  </si>
  <si>
    <t>A0758_(株)みやきエネルギー</t>
  </si>
  <si>
    <t>A0772</t>
  </si>
  <si>
    <t>(株)エスコ</t>
  </si>
  <si>
    <t>A0772_(株)エスコ</t>
  </si>
  <si>
    <t>A0792</t>
  </si>
  <si>
    <t>(株)ＭＴエナジー</t>
  </si>
  <si>
    <t>A0792_(株)ＭＴエナジー</t>
  </si>
  <si>
    <t>A0802</t>
  </si>
  <si>
    <t>大塚ビジネスサポート(株)</t>
  </si>
  <si>
    <t>A0802_大塚ビジネスサポート(株)</t>
  </si>
  <si>
    <t>A0807</t>
  </si>
  <si>
    <r>
      <rPr>
        <sz val="11"/>
        <color theme="1"/>
        <rFont val="ＭＳ ゴシック"/>
        <family val="3"/>
        <charset val="128"/>
      </rPr>
      <t>恵那電力</t>
    </r>
    <r>
      <rPr>
        <sz val="11"/>
        <color theme="1"/>
        <rFont val="Arial"/>
        <family val="2"/>
      </rPr>
      <t>(</t>
    </r>
    <r>
      <rPr>
        <sz val="11"/>
        <color theme="1"/>
        <rFont val="ＭＳ ゴシック"/>
        <family val="3"/>
        <charset val="128"/>
      </rPr>
      <t>株</t>
    </r>
    <r>
      <rPr>
        <sz val="11"/>
        <color theme="1"/>
        <rFont val="Arial"/>
        <family val="2"/>
      </rPr>
      <t>)</t>
    </r>
    <rPh sb="0" eb="4">
      <t>エナデンリョク</t>
    </rPh>
    <phoneticPr fontId="38"/>
  </si>
  <si>
    <t>A0807_恵那電力(株)</t>
  </si>
  <si>
    <t>A0809</t>
  </si>
  <si>
    <t>帯広電力(株)</t>
  </si>
  <si>
    <t>A0809_帯広電力(株)</t>
  </si>
  <si>
    <t>A0817</t>
  </si>
  <si>
    <t>(株)なんとエナジー</t>
  </si>
  <si>
    <t>A0817_(株)なんとエナジー</t>
  </si>
  <si>
    <t>A0819</t>
  </si>
  <si>
    <t>(株)ボーダレス・ジャパン</t>
  </si>
  <si>
    <t>A0819_(株)ボーダレス・ジャパン</t>
  </si>
  <si>
    <t>A0820</t>
  </si>
  <si>
    <t>(株)ワット</t>
  </si>
  <si>
    <t>A0820_(株)ワット</t>
  </si>
  <si>
    <t>A0822</t>
  </si>
  <si>
    <t>広島ガス(株)</t>
  </si>
  <si>
    <t>A0822_広島ガス(株)</t>
  </si>
  <si>
    <t>A0826</t>
  </si>
  <si>
    <t>(株)ＦＰＳ</t>
  </si>
  <si>
    <t>A0826_(株)ＦＰＳ</t>
  </si>
  <si>
    <t>A0827</t>
  </si>
  <si>
    <t>大熊るるるん電力(株)</t>
  </si>
  <si>
    <t>A0827_大熊るるるん電力(株)</t>
  </si>
  <si>
    <t>A0829</t>
  </si>
  <si>
    <t>特種東海製紙(株)</t>
  </si>
  <si>
    <t>A0829_特種東海製紙(株)</t>
  </si>
  <si>
    <t>A0831</t>
  </si>
  <si>
    <t>おきたま新電力(株)</t>
  </si>
  <si>
    <t>A0831_おきたま新電力(株)</t>
  </si>
  <si>
    <t>A0835</t>
  </si>
  <si>
    <t>河原実業(株)</t>
  </si>
  <si>
    <t>A0835_河原実業(株)</t>
  </si>
  <si>
    <t>A0840</t>
  </si>
  <si>
    <t>アースシグナルソリューションズ(株)</t>
  </si>
  <si>
    <t>A0840_アースシグナルソリューションズ(株)</t>
  </si>
  <si>
    <t>一般送配電1</t>
    <rPh sb="0" eb="2">
      <t>イッパン</t>
    </rPh>
    <rPh sb="2" eb="3">
      <t>ソウ</t>
    </rPh>
    <rPh sb="3" eb="5">
      <t>ハイデン</t>
    </rPh>
    <phoneticPr fontId="8"/>
  </si>
  <si>
    <t>北海道電力ネットワーク(株)</t>
  </si>
  <si>
    <t>一般送配電1_北海道電力ネットワーク(株)</t>
  </si>
  <si>
    <t>一般送配電2</t>
    <rPh sb="0" eb="2">
      <t>イッパン</t>
    </rPh>
    <rPh sb="2" eb="3">
      <t>ソウ</t>
    </rPh>
    <rPh sb="3" eb="5">
      <t>ハイデン</t>
    </rPh>
    <phoneticPr fontId="8"/>
  </si>
  <si>
    <t>東北電力ネットワーク(株)</t>
  </si>
  <si>
    <t>一般送配電2_東北電力ネットワーク(株)</t>
  </si>
  <si>
    <t>一般送配電3</t>
    <rPh sb="0" eb="2">
      <t>イッパン</t>
    </rPh>
    <rPh sb="2" eb="3">
      <t>ソウ</t>
    </rPh>
    <rPh sb="3" eb="5">
      <t>ハイデン</t>
    </rPh>
    <phoneticPr fontId="8"/>
  </si>
  <si>
    <t>東京電力パワーグリッド(株)</t>
  </si>
  <si>
    <t>一般送配電4</t>
    <rPh sb="0" eb="2">
      <t>イッパン</t>
    </rPh>
    <rPh sb="2" eb="3">
      <t>ソウ</t>
    </rPh>
    <rPh sb="3" eb="5">
      <t>ハイデン</t>
    </rPh>
    <phoneticPr fontId="8"/>
  </si>
  <si>
    <t>中部電力パワーグリッド(株)</t>
  </si>
  <si>
    <t>一般送配電4_中部電力パワーグリッド(株)</t>
  </si>
  <si>
    <t>一般送配電5</t>
    <rPh sb="0" eb="2">
      <t>イッパン</t>
    </rPh>
    <rPh sb="2" eb="3">
      <t>ソウ</t>
    </rPh>
    <rPh sb="3" eb="5">
      <t>ハイデン</t>
    </rPh>
    <phoneticPr fontId="8"/>
  </si>
  <si>
    <t>北陸電力送配電(株)</t>
  </si>
  <si>
    <t>一般送配電5_北陸電力送配電(株)</t>
  </si>
  <si>
    <t>一般送配電6</t>
    <rPh sb="0" eb="2">
      <t>イッパン</t>
    </rPh>
    <rPh sb="2" eb="3">
      <t>ソウ</t>
    </rPh>
    <rPh sb="3" eb="5">
      <t>ハイデン</t>
    </rPh>
    <phoneticPr fontId="8"/>
  </si>
  <si>
    <t>関西電力送配電(株)</t>
  </si>
  <si>
    <t>一般送配電6_関西電力送配電(株)</t>
  </si>
  <si>
    <t>一般送配電7</t>
    <rPh sb="0" eb="2">
      <t>イッパン</t>
    </rPh>
    <rPh sb="2" eb="3">
      <t>ソウ</t>
    </rPh>
    <rPh sb="3" eb="5">
      <t>ハイデン</t>
    </rPh>
    <phoneticPr fontId="8"/>
  </si>
  <si>
    <t>中国電力ネットワーク(株)</t>
    <phoneticPr fontId="22"/>
  </si>
  <si>
    <t>一般送配電7_中国電力ネットワーク(株)</t>
  </si>
  <si>
    <t>一般送配電8</t>
    <rPh sb="0" eb="2">
      <t>イッパン</t>
    </rPh>
    <rPh sb="2" eb="3">
      <t>ソウ</t>
    </rPh>
    <rPh sb="3" eb="5">
      <t>ハイデン</t>
    </rPh>
    <phoneticPr fontId="8"/>
  </si>
  <si>
    <t>四国電力送配電(株)</t>
  </si>
  <si>
    <t>一般送配電8_四国電力送配電(株)</t>
  </si>
  <si>
    <t>一般送配電9</t>
    <rPh sb="0" eb="2">
      <t>イッパン</t>
    </rPh>
    <rPh sb="2" eb="3">
      <t>ソウ</t>
    </rPh>
    <rPh sb="3" eb="5">
      <t>ハイデン</t>
    </rPh>
    <phoneticPr fontId="8"/>
  </si>
  <si>
    <t>九州電力送配電(株)</t>
  </si>
  <si>
    <t>一般送配電9_九州電力送配電(株)</t>
  </si>
  <si>
    <t>一般送配電10</t>
    <rPh sb="0" eb="2">
      <t>イッパン</t>
    </rPh>
    <rPh sb="2" eb="3">
      <t>ソウ</t>
    </rPh>
    <rPh sb="3" eb="5">
      <t>ハイデン</t>
    </rPh>
    <phoneticPr fontId="8"/>
  </si>
  <si>
    <t>代替値</t>
    <rPh sb="0" eb="2">
      <t>ダイタイ</t>
    </rPh>
    <rPh sb="2" eb="3">
      <t>アタイ</t>
    </rPh>
    <phoneticPr fontId="24"/>
  </si>
  <si>
    <t>メニューＮ</t>
    <phoneticPr fontId="22"/>
  </si>
  <si>
    <t>メニューO</t>
    <phoneticPr fontId="22"/>
  </si>
  <si>
    <t>メニューP</t>
    <phoneticPr fontId="22"/>
  </si>
  <si>
    <t>メニューO</t>
    <phoneticPr fontId="5"/>
  </si>
  <si>
    <t>メニューP</t>
    <phoneticPr fontId="5"/>
  </si>
  <si>
    <r>
      <t xml:space="preserve">報告対象年度
の前年度
</t>
    </r>
    <r>
      <rPr>
        <sz val="11"/>
        <color theme="0"/>
        <rFont val="ＭＳ Ｐゴシック"/>
        <family val="3"/>
        <charset val="128"/>
        <scheme val="minor"/>
      </rPr>
      <t>（2022年度）</t>
    </r>
    <rPh sb="0" eb="2">
      <t>ホウコク</t>
    </rPh>
    <rPh sb="2" eb="4">
      <t>タイショウ</t>
    </rPh>
    <rPh sb="4" eb="6">
      <t>ネンド</t>
    </rPh>
    <phoneticPr fontId="5"/>
  </si>
  <si>
    <r>
      <t xml:space="preserve">報告対象年度
</t>
    </r>
    <r>
      <rPr>
        <sz val="11"/>
        <color theme="0"/>
        <rFont val="ＭＳ Ｐゴシック"/>
        <family val="3"/>
        <charset val="128"/>
        <scheme val="minor"/>
      </rPr>
      <t>（2023年度）</t>
    </r>
    <rPh sb="0" eb="2">
      <t>ホウコク</t>
    </rPh>
    <rPh sb="2" eb="4">
      <t>タイショウ</t>
    </rPh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</si>
</sst>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0_ "/>
    <numFmt numFmtId="177" formatCode="#,##0_ "/>
    <numFmt numFmtId="178" formatCode="#,##0.00_ "/>
    <numFmt numFmtId="179" formatCode="#,##0.0000_);[Red]\(#,##0.0000\)"/>
    <numFmt numFmtId="180" formatCode="#,##0_ ;[Red]\-#,##0\ "/>
    <numFmt numFmtId="181" formatCode="#,##0_);[Red]\(#,##0\)"/>
    <numFmt numFmtId="182" formatCode="#,##0.00_);[Red]\(#,##0.00\)"/>
    <numFmt numFmtId="183" formatCode="0.000000_ "/>
    <numFmt numFmtId="184" formatCode="0.000000_);[Red]\(0.000000\)"/>
    <numFmt numFmtId="185" formatCode="#,##0.000000_);[Red]\(#,##0.000000\)"/>
    <numFmt numFmtId="186" formatCode="yyyy/m/d;@"/>
    <numFmt numFmtId="187" formatCode="0.0000_ "/>
    <numFmt numFmtId="188" formatCode="0.000000"/>
    <numFmt numFmtId="189" formatCode="\(#\)"/>
    <numFmt numFmtId="190" formatCode="#,##0.00000_);[Red]\(#,##0.00000\)"/>
    <numFmt numFmtId="191" formatCode="0.0000"/>
  </numFmts>
  <fonts count="122">
    <font>
      <sz val="12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8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2"/>
      <color rgb="FF9C6500"/>
      <name val="ＭＳ 明朝"/>
      <family val="1"/>
      <charset val="128"/>
    </font>
    <font>
      <sz val="12"/>
      <color rgb="FFFA7D00"/>
      <name val="ＭＳ 明朝"/>
      <family val="1"/>
      <charset val="128"/>
    </font>
    <font>
      <sz val="12"/>
      <color rgb="FF9C0006"/>
      <name val="ＭＳ 明朝"/>
      <family val="1"/>
      <charset val="128"/>
    </font>
    <font>
      <b/>
      <sz val="12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2"/>
      <color rgb="FF3F3F3F"/>
      <name val="ＭＳ 明朝"/>
      <family val="1"/>
      <charset val="128"/>
    </font>
    <font>
      <i/>
      <sz val="12"/>
      <color rgb="FF7F7F7F"/>
      <name val="ＭＳ 明朝"/>
      <family val="1"/>
      <charset val="128"/>
    </font>
    <font>
      <sz val="12"/>
      <color rgb="FF3F3F76"/>
      <name val="ＭＳ 明朝"/>
      <family val="1"/>
      <charset val="128"/>
    </font>
    <font>
      <sz val="12"/>
      <color rgb="FF006100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u/>
      <sz val="16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u/>
      <sz val="9"/>
      <color theme="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9"/>
      <color rgb="FFC0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85">
    <border>
      <left/>
      <right/>
      <top/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</borders>
  <cellStyleXfs count="49"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29" borderId="28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" fillId="4" borderId="29" applyNumberFormat="0" applyFont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3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41" fillId="32" borderId="3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" borderId="31" applyNumberFormat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2">
    <xf numFmtId="0" fontId="0" fillId="0" borderId="0" xfId="0" applyAlignment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/>
    </xf>
    <xf numFmtId="0" fontId="49" fillId="0" borderId="0" xfId="0" applyFont="1" applyFill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/>
    </xf>
    <xf numFmtId="181" fontId="23" fillId="0" borderId="11" xfId="33" applyNumberFormat="1" applyFont="1" applyFill="1" applyBorder="1" applyAlignment="1" applyProtection="1">
      <alignment horizontal="center" vertical="center" shrinkToFit="1"/>
    </xf>
    <xf numFmtId="182" fontId="63" fillId="0" borderId="4" xfId="33" applyNumberFormat="1" applyFont="1" applyBorder="1" applyAlignment="1" applyProtection="1">
      <alignment horizontal="right" vertical="center" wrapText="1" shrinkToFit="1"/>
    </xf>
    <xf numFmtId="0" fontId="29" fillId="0" borderId="2" xfId="0" applyFont="1" applyFill="1" applyBorder="1" applyAlignment="1" applyProtection="1">
      <alignment vertical="center"/>
    </xf>
    <xf numFmtId="0" fontId="29" fillId="0" borderId="11" xfId="0" applyFont="1" applyBorder="1" applyAlignment="1" applyProtection="1">
      <alignment horizontal="center" vertical="center" shrinkToFit="1"/>
    </xf>
    <xf numFmtId="0" fontId="29" fillId="0" borderId="12" xfId="0" applyFont="1" applyBorder="1" applyAlignment="1" applyProtection="1">
      <alignment horizontal="center" vertical="center" shrinkToFit="1"/>
    </xf>
    <xf numFmtId="181" fontId="23" fillId="0" borderId="12" xfId="33" applyNumberFormat="1" applyFont="1" applyFill="1" applyBorder="1" applyAlignment="1" applyProtection="1">
      <alignment horizontal="center" vertical="center" shrinkToFit="1"/>
    </xf>
    <xf numFmtId="182" fontId="63" fillId="0" borderId="13" xfId="33" applyNumberFormat="1" applyFont="1" applyBorder="1" applyAlignment="1" applyProtection="1">
      <alignment horizontal="right" vertical="center" wrapText="1" shrinkToFit="1"/>
    </xf>
    <xf numFmtId="0" fontId="29" fillId="0" borderId="21" xfId="0" applyFont="1" applyBorder="1" applyAlignment="1" applyProtection="1">
      <alignment horizontal="center" vertical="center" shrinkToFit="1"/>
    </xf>
    <xf numFmtId="181" fontId="23" fillId="0" borderId="21" xfId="33" applyNumberFormat="1" applyFont="1" applyFill="1" applyBorder="1" applyAlignment="1" applyProtection="1">
      <alignment horizontal="center" vertical="center" shrinkToFit="1"/>
    </xf>
    <xf numFmtId="0" fontId="29" fillId="0" borderId="42" xfId="0" applyFont="1" applyBorder="1" applyAlignment="1" applyProtection="1">
      <alignment horizontal="center" vertical="center" shrinkToFit="1"/>
    </xf>
    <xf numFmtId="181" fontId="23" fillId="0" borderId="42" xfId="33" applyNumberFormat="1" applyFont="1" applyFill="1" applyBorder="1" applyAlignment="1" applyProtection="1">
      <alignment horizontal="center" vertical="center" shrinkToFit="1"/>
    </xf>
    <xf numFmtId="0" fontId="8" fillId="0" borderId="41" xfId="0" applyFont="1" applyBorder="1" applyAlignment="1" applyProtection="1">
      <alignment vertical="center"/>
    </xf>
    <xf numFmtId="178" fontId="48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178" fontId="19" fillId="0" borderId="0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vertical="center"/>
    </xf>
    <xf numFmtId="178" fontId="19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177" fontId="18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178" fontId="27" fillId="0" borderId="0" xfId="0" applyNumberFormat="1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178" fontId="51" fillId="0" borderId="0" xfId="0" applyNumberFormat="1" applyFont="1" applyFill="1" applyBorder="1" applyAlignment="1" applyProtection="1">
      <alignment horizontal="left" vertical="center" wrapText="1"/>
    </xf>
    <xf numFmtId="178" fontId="26" fillId="0" borderId="0" xfId="0" applyNumberFormat="1" applyFont="1" applyFill="1" applyBorder="1" applyAlignment="1" applyProtection="1">
      <alignment horizontal="right" vertical="center"/>
    </xf>
    <xf numFmtId="0" fontId="46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178" fontId="47" fillId="14" borderId="0" xfId="0" applyNumberFormat="1" applyFont="1" applyFill="1" applyBorder="1" applyAlignment="1" applyProtection="1">
      <alignment horizontal="left" vertical="center"/>
    </xf>
    <xf numFmtId="180" fontId="11" fillId="3" borderId="0" xfId="33" applyNumberFormat="1" applyFont="1" applyFill="1" applyBorder="1" applyAlignment="1" applyProtection="1">
      <alignment horizontal="center" vertical="center"/>
    </xf>
    <xf numFmtId="178" fontId="20" fillId="14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181" fontId="10" fillId="0" borderId="0" xfId="0" applyNumberFormat="1" applyFont="1" applyFill="1" applyBorder="1" applyAlignment="1" applyProtection="1">
      <alignment horizontal="right" vertical="center" shrinkToFit="1"/>
    </xf>
    <xf numFmtId="0" fontId="8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181" fontId="54" fillId="0" borderId="0" xfId="0" applyNumberFormat="1" applyFont="1" applyFill="1" applyBorder="1" applyAlignment="1" applyProtection="1">
      <alignment horizontal="right" vertical="center" shrinkToFit="1"/>
    </xf>
    <xf numFmtId="0" fontId="55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center" vertical="top" wrapText="1"/>
    </xf>
    <xf numFmtId="0" fontId="29" fillId="0" borderId="2" xfId="0" applyFont="1" applyFill="1" applyBorder="1" applyAlignment="1" applyProtection="1">
      <alignment horizontal="center" vertical="center" wrapText="1"/>
    </xf>
    <xf numFmtId="181" fontId="10" fillId="0" borderId="2" xfId="33" applyNumberFormat="1" applyFont="1" applyFill="1" applyBorder="1" applyAlignment="1" applyProtection="1">
      <alignment horizontal="right" vertical="center" shrinkToFit="1"/>
    </xf>
    <xf numFmtId="181" fontId="29" fillId="0" borderId="2" xfId="33" applyNumberFormat="1" applyFont="1" applyFill="1" applyBorder="1" applyAlignment="1" applyProtection="1">
      <alignment horizontal="right" vertical="center" shrinkToFit="1"/>
    </xf>
    <xf numFmtId="0" fontId="67" fillId="0" borderId="0" xfId="46" applyFont="1" applyProtection="1">
      <alignment vertical="center"/>
    </xf>
    <xf numFmtId="0" fontId="65" fillId="0" borderId="0" xfId="46" applyFont="1" applyProtection="1">
      <alignment vertical="center"/>
    </xf>
    <xf numFmtId="0" fontId="65" fillId="38" borderId="20" xfId="46" applyFont="1" applyFill="1" applyBorder="1" applyAlignment="1" applyProtection="1">
      <alignment vertical="center"/>
    </xf>
    <xf numFmtId="0" fontId="65" fillId="0" borderId="0" xfId="46" applyFont="1" applyAlignment="1" applyProtection="1">
      <alignment vertical="center"/>
    </xf>
    <xf numFmtId="0" fontId="65" fillId="38" borderId="7" xfId="46" applyFont="1" applyFill="1" applyBorder="1" applyAlignment="1" applyProtection="1">
      <alignment vertical="top"/>
    </xf>
    <xf numFmtId="0" fontId="68" fillId="39" borderId="3" xfId="45" applyFont="1" applyFill="1" applyBorder="1" applyAlignment="1" applyProtection="1">
      <alignment horizontal="right" vertical="center"/>
    </xf>
    <xf numFmtId="57" fontId="68" fillId="39" borderId="3" xfId="45" applyNumberFormat="1" applyFont="1" applyFill="1" applyBorder="1" applyAlignment="1" applyProtection="1">
      <alignment horizontal="center" vertical="center" shrinkToFit="1"/>
    </xf>
    <xf numFmtId="0" fontId="25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71" fillId="0" borderId="0" xfId="0" applyFont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58" fillId="0" borderId="0" xfId="0" applyFont="1" applyBorder="1" applyAlignment="1" applyProtection="1">
      <alignment vertical="top" wrapText="1"/>
    </xf>
    <xf numFmtId="0" fontId="29" fillId="0" borderId="11" xfId="0" applyFont="1" applyFill="1" applyBorder="1" applyAlignment="1" applyProtection="1">
      <alignment horizontal="center" vertical="center" shrinkToFit="1"/>
    </xf>
    <xf numFmtId="0" fontId="29" fillId="0" borderId="12" xfId="0" applyFont="1" applyFill="1" applyBorder="1" applyAlignment="1" applyProtection="1">
      <alignment horizontal="center" vertical="center" shrinkToFit="1"/>
    </xf>
    <xf numFmtId="0" fontId="10" fillId="40" borderId="3" xfId="0" applyFont="1" applyFill="1" applyBorder="1" applyAlignment="1" applyProtection="1">
      <alignment horizontal="center" vertical="center" shrinkToFit="1"/>
    </xf>
    <xf numFmtId="177" fontId="57" fillId="0" borderId="2" xfId="0" applyNumberFormat="1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58" fillId="0" borderId="13" xfId="0" applyFont="1" applyFill="1" applyBorder="1" applyAlignment="1" applyProtection="1">
      <alignment horizontal="right" vertical="top" wrapText="1"/>
    </xf>
    <xf numFmtId="0" fontId="58" fillId="0" borderId="25" xfId="0" applyFont="1" applyFill="1" applyBorder="1" applyAlignment="1" applyProtection="1">
      <alignment horizontal="right" vertical="top" wrapText="1"/>
    </xf>
    <xf numFmtId="181" fontId="29" fillId="0" borderId="8" xfId="33" applyNumberFormat="1" applyFont="1" applyFill="1" applyBorder="1" applyAlignment="1" applyProtection="1">
      <alignment horizontal="right" vertical="center" wrapText="1" shrinkToFit="1"/>
    </xf>
    <xf numFmtId="0" fontId="50" fillId="0" borderId="0" xfId="0" applyFont="1" applyFill="1" applyBorder="1" applyAlignment="1" applyProtection="1">
      <alignment vertical="center"/>
    </xf>
    <xf numFmtId="178" fontId="51" fillId="0" borderId="0" xfId="0" applyNumberFormat="1" applyFont="1" applyFill="1" applyBorder="1" applyAlignment="1" applyProtection="1">
      <alignment horizontal="left" vertical="center"/>
    </xf>
    <xf numFmtId="182" fontId="63" fillId="0" borderId="3" xfId="33" applyNumberFormat="1" applyFont="1" applyBorder="1" applyAlignment="1" applyProtection="1">
      <alignment horizontal="right" vertical="center" wrapText="1" shrinkToFit="1"/>
    </xf>
    <xf numFmtId="182" fontId="63" fillId="0" borderId="62" xfId="33" applyNumberFormat="1" applyFont="1" applyBorder="1" applyAlignment="1" applyProtection="1">
      <alignment horizontal="right" vertical="center" wrapText="1" shrinkToFit="1"/>
    </xf>
    <xf numFmtId="0" fontId="58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center" vertical="center" wrapText="1"/>
    </xf>
    <xf numFmtId="0" fontId="10" fillId="40" borderId="17" xfId="0" applyFont="1" applyFill="1" applyBorder="1" applyAlignment="1" applyProtection="1">
      <alignment horizontal="center" vertical="top" wrapText="1"/>
    </xf>
    <xf numFmtId="0" fontId="10" fillId="40" borderId="25" xfId="0" applyFont="1" applyFill="1" applyBorder="1" applyAlignment="1" applyProtection="1">
      <alignment horizontal="center" vertical="top" wrapText="1"/>
    </xf>
    <xf numFmtId="0" fontId="52" fillId="0" borderId="0" xfId="0" applyFont="1" applyFill="1" applyBorder="1" applyAlignment="1" applyProtection="1">
      <alignment horizontal="center" vertical="center" wrapText="1"/>
    </xf>
    <xf numFmtId="181" fontId="29" fillId="0" borderId="64" xfId="33" applyNumberFormat="1" applyFont="1" applyFill="1" applyBorder="1" applyAlignment="1" applyProtection="1">
      <alignment horizontal="right" vertical="center" shrinkToFit="1"/>
    </xf>
    <xf numFmtId="181" fontId="10" fillId="0" borderId="19" xfId="33" applyNumberFormat="1" applyFont="1" applyFill="1" applyBorder="1" applyAlignment="1" applyProtection="1">
      <alignment horizontal="right" vertical="center" shrinkToFit="1"/>
    </xf>
    <xf numFmtId="179" fontId="74" fillId="0" borderId="0" xfId="0" applyNumberFormat="1" applyFont="1" applyFill="1" applyBorder="1" applyAlignment="1" applyProtection="1">
      <alignment horizontal="right" vertical="center" shrinkToFit="1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46" fillId="0" borderId="0" xfId="0" applyFont="1" applyAlignment="1" applyProtection="1">
      <alignment vertical="center"/>
    </xf>
    <xf numFmtId="0" fontId="77" fillId="0" borderId="0" xfId="0" applyFont="1" applyAlignment="1" applyProtection="1">
      <alignment vertical="center"/>
    </xf>
    <xf numFmtId="0" fontId="78" fillId="0" borderId="0" xfId="0" applyFont="1" applyFill="1" applyBorder="1" applyAlignment="1" applyProtection="1">
      <alignment horizontal="left" vertical="center" wrapText="1" shrinkToFit="1"/>
    </xf>
    <xf numFmtId="0" fontId="46" fillId="0" borderId="0" xfId="0" applyFont="1" applyAlignment="1" applyProtection="1">
      <alignment vertical="center" shrinkToFit="1"/>
    </xf>
    <xf numFmtId="0" fontId="79" fillId="0" borderId="0" xfId="0" applyFont="1" applyFill="1" applyAlignment="1" applyProtection="1">
      <alignment horizontal="right"/>
    </xf>
    <xf numFmtId="0" fontId="80" fillId="0" borderId="0" xfId="0" applyFont="1" applyFill="1" applyBorder="1" applyAlignment="1" applyProtection="1">
      <alignment horizontal="center" vertical="center" wrapText="1" shrinkToFit="1"/>
    </xf>
    <xf numFmtId="0" fontId="46" fillId="0" borderId="0" xfId="0" applyFont="1" applyFill="1" applyAlignment="1" applyProtection="1">
      <alignment vertical="center"/>
    </xf>
    <xf numFmtId="181" fontId="46" fillId="0" borderId="0" xfId="0" applyNumberFormat="1" applyFont="1" applyFill="1" applyBorder="1" applyAlignment="1" applyProtection="1">
      <alignment horizontal="right" vertical="center" shrinkToFit="1"/>
    </xf>
    <xf numFmtId="0" fontId="46" fillId="0" borderId="0" xfId="0" applyFont="1" applyFill="1" applyBorder="1" applyAlignment="1" applyProtection="1">
      <alignment vertical="center" wrapText="1"/>
    </xf>
    <xf numFmtId="180" fontId="46" fillId="0" borderId="0" xfId="0" applyNumberFormat="1" applyFont="1" applyFill="1" applyBorder="1" applyAlignment="1" applyProtection="1">
      <alignment vertical="center" shrinkToFit="1"/>
    </xf>
    <xf numFmtId="0" fontId="88" fillId="0" borderId="0" xfId="0" applyFont="1" applyFill="1" applyBorder="1" applyAlignment="1" applyProtection="1">
      <alignment horizontal="left" vertical="top" wrapText="1"/>
    </xf>
    <xf numFmtId="0" fontId="46" fillId="0" borderId="0" xfId="0" applyFont="1" applyAlignment="1" applyProtection="1">
      <alignment horizontal="center" vertical="center"/>
    </xf>
    <xf numFmtId="0" fontId="89" fillId="0" borderId="0" xfId="0" applyFont="1" applyBorder="1" applyAlignment="1" applyProtection="1">
      <alignment vertical="top" wrapText="1"/>
    </xf>
    <xf numFmtId="0" fontId="81" fillId="0" borderId="0" xfId="0" applyFont="1" applyAlignment="1" applyProtection="1">
      <alignment horizontal="left" vertical="center"/>
    </xf>
    <xf numFmtId="0" fontId="92" fillId="0" borderId="0" xfId="0" applyFont="1" applyFill="1" applyBorder="1" applyAlignment="1" applyProtection="1">
      <alignment horizontal="left" vertical="top" wrapText="1"/>
    </xf>
    <xf numFmtId="0" fontId="46" fillId="0" borderId="2" xfId="0" applyFont="1" applyFill="1" applyBorder="1" applyAlignment="1" applyProtection="1">
      <alignment horizontal="center" vertical="top" wrapText="1"/>
    </xf>
    <xf numFmtId="0" fontId="86" fillId="0" borderId="2" xfId="0" applyFont="1" applyFill="1" applyBorder="1" applyAlignment="1" applyProtection="1">
      <alignment horizontal="center" vertical="center" wrapText="1"/>
    </xf>
    <xf numFmtId="181" fontId="45" fillId="0" borderId="11" xfId="33" applyNumberFormat="1" applyFont="1" applyFill="1" applyBorder="1" applyAlignment="1" applyProtection="1">
      <alignment horizontal="center" vertical="center" shrinkToFit="1"/>
    </xf>
    <xf numFmtId="181" fontId="46" fillId="0" borderId="2" xfId="33" applyNumberFormat="1" applyFont="1" applyFill="1" applyBorder="1" applyAlignment="1" applyProtection="1">
      <alignment horizontal="right" vertical="center" shrinkToFit="1"/>
    </xf>
    <xf numFmtId="181" fontId="52" fillId="0" borderId="9" xfId="33" applyNumberFormat="1" applyFont="1" applyFill="1" applyBorder="1" applyAlignment="1" applyProtection="1">
      <alignment horizontal="right" vertical="center" shrinkToFit="1"/>
    </xf>
    <xf numFmtId="181" fontId="52" fillId="0" borderId="38" xfId="33" applyNumberFormat="1" applyFont="1" applyFill="1" applyBorder="1" applyAlignment="1" applyProtection="1">
      <alignment horizontal="right" vertical="center" shrinkToFit="1"/>
    </xf>
    <xf numFmtId="181" fontId="45" fillId="0" borderId="10" xfId="33" applyNumberFormat="1" applyFont="1" applyFill="1" applyBorder="1" applyAlignment="1" applyProtection="1">
      <alignment horizontal="center" vertical="center" shrinkToFit="1"/>
    </xf>
    <xf numFmtId="181" fontId="52" fillId="0" borderId="2" xfId="33" applyNumberFormat="1" applyFont="1" applyFill="1" applyBorder="1" applyAlignment="1" applyProtection="1">
      <alignment horizontal="right" vertical="center" shrinkToFit="1"/>
    </xf>
    <xf numFmtId="0" fontId="80" fillId="0" borderId="3" xfId="0" applyFont="1" applyBorder="1" applyAlignment="1" applyProtection="1">
      <alignment vertical="center" shrinkToFit="1"/>
    </xf>
    <xf numFmtId="183" fontId="84" fillId="38" borderId="3" xfId="44" applyNumberFormat="1" applyFont="1" applyFill="1" applyBorder="1" applyAlignment="1" applyProtection="1">
      <alignment horizontal="center" vertical="top" shrinkToFit="1"/>
    </xf>
    <xf numFmtId="0" fontId="52" fillId="0" borderId="11" xfId="0" applyFont="1" applyFill="1" applyBorder="1" applyAlignment="1" applyProtection="1">
      <alignment horizontal="center" vertical="center" shrinkToFit="1"/>
    </xf>
    <xf numFmtId="0" fontId="52" fillId="0" borderId="12" xfId="0" applyFont="1" applyFill="1" applyBorder="1" applyAlignment="1" applyProtection="1">
      <alignment horizontal="center" vertical="center" shrinkToFit="1"/>
    </xf>
    <xf numFmtId="181" fontId="45" fillId="0" borderId="12" xfId="33" applyNumberFormat="1" applyFont="1" applyFill="1" applyBorder="1" applyAlignment="1" applyProtection="1">
      <alignment horizontal="center" vertical="center" shrinkToFit="1"/>
    </xf>
    <xf numFmtId="0" fontId="52" fillId="0" borderId="21" xfId="0" applyFont="1" applyFill="1" applyBorder="1" applyAlignment="1" applyProtection="1">
      <alignment horizontal="center" vertical="center" shrinkToFit="1"/>
    </xf>
    <xf numFmtId="181" fontId="45" fillId="0" borderId="21" xfId="33" applyNumberFormat="1" applyFont="1" applyFill="1" applyBorder="1" applyAlignment="1" applyProtection="1">
      <alignment horizontal="center" vertical="center" shrinkToFit="1"/>
    </xf>
    <xf numFmtId="0" fontId="52" fillId="0" borderId="42" xfId="0" applyFont="1" applyFill="1" applyBorder="1" applyAlignment="1" applyProtection="1">
      <alignment horizontal="center" vertical="center" shrinkToFit="1"/>
    </xf>
    <xf numFmtId="181" fontId="45" fillId="0" borderId="42" xfId="33" applyNumberFormat="1" applyFont="1" applyFill="1" applyBorder="1" applyAlignment="1" applyProtection="1">
      <alignment horizontal="center" vertical="center" shrinkToFit="1"/>
    </xf>
    <xf numFmtId="0" fontId="80" fillId="0" borderId="0" xfId="0" applyFont="1" applyFill="1" applyBorder="1" applyAlignment="1" applyProtection="1">
      <alignment vertical="center" wrapText="1"/>
    </xf>
    <xf numFmtId="177" fontId="93" fillId="0" borderId="0" xfId="0" applyNumberFormat="1" applyFont="1" applyFill="1" applyBorder="1" applyAlignment="1" applyProtection="1">
      <alignment vertical="center" shrinkToFit="1"/>
    </xf>
    <xf numFmtId="177" fontId="94" fillId="0" borderId="0" xfId="0" applyNumberFormat="1" applyFont="1" applyFill="1" applyBorder="1" applyAlignment="1" applyProtection="1">
      <alignment vertical="center" shrinkToFit="1"/>
    </xf>
    <xf numFmtId="177" fontId="94" fillId="0" borderId="0" xfId="0" applyNumberFormat="1" applyFont="1" applyFill="1" applyBorder="1" applyAlignment="1" applyProtection="1">
      <alignment horizontal="right" vertical="center" shrinkToFit="1"/>
    </xf>
    <xf numFmtId="177" fontId="95" fillId="0" borderId="0" xfId="0" applyNumberFormat="1" applyFont="1" applyFill="1" applyBorder="1" applyAlignment="1" applyProtection="1">
      <alignment horizontal="left" vertical="top" wrapText="1"/>
    </xf>
    <xf numFmtId="0" fontId="84" fillId="0" borderId="0" xfId="0" applyFont="1" applyAlignment="1" applyProtection="1">
      <alignment vertical="center"/>
    </xf>
    <xf numFmtId="0" fontId="84" fillId="0" borderId="0" xfId="0" applyFont="1" applyFill="1" applyAlignment="1" applyProtection="1">
      <alignment vertical="center"/>
    </xf>
    <xf numFmtId="0" fontId="84" fillId="0" borderId="0" xfId="0" applyFont="1" applyAlignment="1" applyProtection="1">
      <alignment vertical="center" shrinkToFit="1"/>
    </xf>
    <xf numFmtId="0" fontId="84" fillId="0" borderId="0" xfId="0" applyFont="1" applyAlignment="1" applyProtection="1">
      <alignment horizontal="center" vertical="center"/>
    </xf>
    <xf numFmtId="0" fontId="96" fillId="0" borderId="0" xfId="0" applyFont="1" applyBorder="1" applyAlignment="1" applyProtection="1">
      <alignment vertical="top" wrapText="1"/>
    </xf>
    <xf numFmtId="0" fontId="46" fillId="0" borderId="0" xfId="0" applyFont="1" applyFill="1" applyBorder="1" applyAlignment="1" applyProtection="1">
      <alignment horizontal="center" vertical="top" wrapText="1"/>
    </xf>
    <xf numFmtId="0" fontId="86" fillId="0" borderId="0" xfId="0" applyFont="1" applyFill="1" applyBorder="1" applyAlignment="1" applyProtection="1">
      <alignment horizontal="center" vertical="center" wrapText="1"/>
    </xf>
    <xf numFmtId="181" fontId="46" fillId="0" borderId="0" xfId="33" applyNumberFormat="1" applyFont="1" applyFill="1" applyBorder="1" applyAlignment="1" applyProtection="1">
      <alignment horizontal="right" vertical="center" shrinkToFit="1"/>
    </xf>
    <xf numFmtId="181" fontId="52" fillId="0" borderId="0" xfId="33" applyNumberFormat="1" applyFont="1" applyFill="1" applyBorder="1" applyAlignment="1" applyProtection="1">
      <alignment horizontal="right" vertical="center" shrinkToFit="1"/>
    </xf>
    <xf numFmtId="0" fontId="97" fillId="0" borderId="0" xfId="0" applyFont="1" applyAlignment="1" applyProtection="1">
      <alignment horizontal="left" vertical="center"/>
    </xf>
    <xf numFmtId="0" fontId="89" fillId="0" borderId="0" xfId="0" applyFont="1" applyBorder="1" applyAlignment="1" applyProtection="1">
      <alignment horizontal="right" vertical="top" wrapText="1"/>
    </xf>
    <xf numFmtId="0" fontId="46" fillId="35" borderId="0" xfId="0" applyFont="1" applyFill="1" applyBorder="1" applyAlignment="1" applyProtection="1">
      <alignment vertical="center"/>
    </xf>
    <xf numFmtId="0" fontId="86" fillId="35" borderId="0" xfId="0" applyFont="1" applyFill="1" applyBorder="1" applyAlignment="1" applyProtection="1">
      <alignment horizontal="center" vertical="center" wrapText="1"/>
    </xf>
    <xf numFmtId="0" fontId="46" fillId="35" borderId="0" xfId="0" applyFont="1" applyFill="1" applyAlignment="1" applyProtection="1">
      <alignment vertical="center"/>
    </xf>
    <xf numFmtId="0" fontId="46" fillId="35" borderId="0" xfId="0" applyFont="1" applyFill="1" applyAlignment="1" applyProtection="1">
      <alignment horizontal="right" vertical="center"/>
    </xf>
    <xf numFmtId="0" fontId="46" fillId="35" borderId="0" xfId="0" applyFont="1" applyFill="1" applyBorder="1" applyAlignment="1" applyProtection="1">
      <alignment vertical="top" wrapText="1"/>
    </xf>
    <xf numFmtId="0" fontId="46" fillId="35" borderId="19" xfId="0" applyFont="1" applyFill="1" applyBorder="1" applyAlignment="1" applyProtection="1">
      <alignment horizontal="center" vertical="center"/>
    </xf>
    <xf numFmtId="0" fontId="46" fillId="35" borderId="0" xfId="0" applyFont="1" applyFill="1" applyBorder="1" applyAlignment="1" applyProtection="1">
      <alignment horizontal="left" vertical="center"/>
    </xf>
    <xf numFmtId="0" fontId="87" fillId="35" borderId="0" xfId="0" applyFont="1" applyFill="1" applyBorder="1" applyAlignment="1" applyProtection="1">
      <alignment vertical="top" wrapText="1"/>
    </xf>
    <xf numFmtId="0" fontId="84" fillId="35" borderId="0" xfId="0" applyFont="1" applyFill="1" applyBorder="1" applyAlignment="1" applyProtection="1">
      <alignment horizontal="right" vertical="top" wrapText="1"/>
    </xf>
    <xf numFmtId="0" fontId="46" fillId="35" borderId="0" xfId="0" applyFont="1" applyFill="1" applyBorder="1" applyAlignment="1" applyProtection="1">
      <alignment vertical="center" wrapText="1"/>
    </xf>
    <xf numFmtId="180" fontId="46" fillId="35" borderId="0" xfId="0" applyNumberFormat="1" applyFont="1" applyFill="1" applyBorder="1" applyAlignment="1" applyProtection="1">
      <alignment vertical="center" shrinkToFit="1"/>
    </xf>
    <xf numFmtId="0" fontId="46" fillId="40" borderId="0" xfId="0" applyFont="1" applyFill="1" applyBorder="1" applyAlignment="1" applyProtection="1">
      <alignment vertical="center"/>
    </xf>
    <xf numFmtId="0" fontId="86" fillId="40" borderId="0" xfId="0" applyFont="1" applyFill="1" applyBorder="1" applyAlignment="1" applyProtection="1">
      <alignment horizontal="center" vertical="center" wrapText="1"/>
    </xf>
    <xf numFmtId="0" fontId="46" fillId="40" borderId="0" xfId="0" applyFont="1" applyFill="1" applyAlignment="1" applyProtection="1">
      <alignment vertical="center"/>
    </xf>
    <xf numFmtId="0" fontId="46" fillId="40" borderId="0" xfId="0" applyFont="1" applyFill="1" applyAlignment="1" applyProtection="1">
      <alignment horizontal="right" vertical="center"/>
    </xf>
    <xf numFmtId="0" fontId="46" fillId="40" borderId="0" xfId="0" applyFont="1" applyFill="1" applyBorder="1" applyAlignment="1" applyProtection="1">
      <alignment vertical="top" wrapText="1"/>
    </xf>
    <xf numFmtId="0" fontId="46" fillId="40" borderId="19" xfId="0" applyFont="1" applyFill="1" applyBorder="1" applyAlignment="1" applyProtection="1">
      <alignment horizontal="center" vertical="center"/>
    </xf>
    <xf numFmtId="0" fontId="46" fillId="40" borderId="0" xfId="0" applyFont="1" applyFill="1" applyBorder="1" applyAlignment="1" applyProtection="1">
      <alignment horizontal="left" vertical="center"/>
    </xf>
    <xf numFmtId="0" fontId="87" fillId="40" borderId="0" xfId="0" applyFont="1" applyFill="1" applyBorder="1" applyAlignment="1" applyProtection="1">
      <alignment vertical="top" wrapText="1"/>
    </xf>
    <xf numFmtId="0" fontId="84" fillId="40" borderId="0" xfId="0" applyFont="1" applyFill="1" applyBorder="1" applyAlignment="1" applyProtection="1">
      <alignment horizontal="right" vertical="top" wrapText="1"/>
    </xf>
    <xf numFmtId="0" fontId="46" fillId="40" borderId="0" xfId="0" applyFont="1" applyFill="1" applyBorder="1" applyAlignment="1" applyProtection="1">
      <alignment vertical="center" wrapText="1"/>
    </xf>
    <xf numFmtId="180" fontId="46" fillId="40" borderId="0" xfId="0" applyNumberFormat="1" applyFont="1" applyFill="1" applyBorder="1" applyAlignment="1" applyProtection="1">
      <alignment vertical="center" shrinkToFit="1"/>
    </xf>
    <xf numFmtId="0" fontId="86" fillId="40" borderId="68" xfId="0" applyFont="1" applyFill="1" applyBorder="1" applyAlignment="1" applyProtection="1">
      <alignment horizontal="center" vertical="center" wrapText="1"/>
    </xf>
    <xf numFmtId="0" fontId="52" fillId="40" borderId="69" xfId="0" applyFont="1" applyFill="1" applyBorder="1" applyAlignment="1" applyProtection="1">
      <alignment horizontal="center" vertical="center" wrapText="1"/>
    </xf>
    <xf numFmtId="0" fontId="52" fillId="40" borderId="68" xfId="0" applyNumberFormat="1" applyFont="1" applyFill="1" applyBorder="1" applyAlignment="1" applyProtection="1">
      <alignment vertical="center" shrinkToFit="1"/>
    </xf>
    <xf numFmtId="0" fontId="46" fillId="40" borderId="68" xfId="0" applyFont="1" applyFill="1" applyBorder="1" applyAlignment="1" applyProtection="1">
      <alignment vertical="center"/>
    </xf>
    <xf numFmtId="0" fontId="46" fillId="40" borderId="69" xfId="0" applyFont="1" applyFill="1" applyBorder="1" applyAlignment="1" applyProtection="1">
      <alignment horizontal="center" vertical="center"/>
    </xf>
    <xf numFmtId="0" fontId="46" fillId="40" borderId="68" xfId="0" applyFont="1" applyFill="1" applyBorder="1" applyAlignment="1" applyProtection="1">
      <alignment horizontal="left" vertical="center"/>
    </xf>
    <xf numFmtId="0" fontId="46" fillId="40" borderId="69" xfId="0" applyFont="1" applyFill="1" applyBorder="1" applyAlignment="1" applyProtection="1">
      <alignment horizontal="left" vertical="center"/>
    </xf>
    <xf numFmtId="0" fontId="46" fillId="40" borderId="69" xfId="0" applyFont="1" applyFill="1" applyBorder="1" applyAlignment="1" applyProtection="1">
      <alignment vertical="center"/>
    </xf>
    <xf numFmtId="0" fontId="46" fillId="40" borderId="68" xfId="0" applyFont="1" applyFill="1" applyBorder="1" applyAlignment="1" applyProtection="1">
      <alignment vertical="center" wrapText="1"/>
    </xf>
    <xf numFmtId="0" fontId="46" fillId="40" borderId="69" xfId="0" applyFont="1" applyFill="1" applyBorder="1" applyAlignment="1" applyProtection="1">
      <alignment vertical="center" wrapText="1"/>
    </xf>
    <xf numFmtId="0" fontId="46" fillId="0" borderId="68" xfId="0" applyFont="1" applyFill="1" applyBorder="1" applyAlignment="1" applyProtection="1">
      <alignment vertical="center" wrapText="1"/>
    </xf>
    <xf numFmtId="0" fontId="46" fillId="0" borderId="69" xfId="0" applyFont="1" applyFill="1" applyBorder="1" applyAlignment="1" applyProtection="1">
      <alignment vertical="center" wrapText="1"/>
    </xf>
    <xf numFmtId="0" fontId="86" fillId="35" borderId="68" xfId="0" applyFont="1" applyFill="1" applyBorder="1" applyAlignment="1" applyProtection="1">
      <alignment horizontal="center" vertical="center" wrapText="1"/>
    </xf>
    <xf numFmtId="0" fontId="52" fillId="35" borderId="69" xfId="0" applyFont="1" applyFill="1" applyBorder="1" applyAlignment="1" applyProtection="1">
      <alignment horizontal="center" vertical="center" wrapText="1"/>
    </xf>
    <xf numFmtId="0" fontId="52" fillId="35" borderId="68" xfId="0" applyNumberFormat="1" applyFont="1" applyFill="1" applyBorder="1" applyAlignment="1" applyProtection="1">
      <alignment vertical="center" shrinkToFit="1"/>
    </xf>
    <xf numFmtId="0" fontId="46" fillId="35" borderId="68" xfId="0" applyFont="1" applyFill="1" applyBorder="1" applyAlignment="1" applyProtection="1">
      <alignment vertical="center"/>
    </xf>
    <xf numFmtId="0" fontId="46" fillId="35" borderId="69" xfId="0" applyFont="1" applyFill="1" applyBorder="1" applyAlignment="1" applyProtection="1">
      <alignment horizontal="center" vertical="center"/>
    </xf>
    <xf numFmtId="0" fontId="46" fillId="35" borderId="68" xfId="0" applyFont="1" applyFill="1" applyBorder="1" applyAlignment="1" applyProtection="1">
      <alignment horizontal="left" vertical="center"/>
    </xf>
    <xf numFmtId="0" fontId="46" fillId="35" borderId="69" xfId="0" applyFont="1" applyFill="1" applyBorder="1" applyAlignment="1" applyProtection="1">
      <alignment horizontal="left" vertical="center"/>
    </xf>
    <xf numFmtId="0" fontId="46" fillId="35" borderId="69" xfId="0" applyFont="1" applyFill="1" applyBorder="1" applyAlignment="1" applyProtection="1">
      <alignment vertical="center"/>
    </xf>
    <xf numFmtId="0" fontId="46" fillId="35" borderId="68" xfId="0" applyFont="1" applyFill="1" applyBorder="1" applyAlignment="1" applyProtection="1">
      <alignment vertical="center" wrapText="1"/>
    </xf>
    <xf numFmtId="0" fontId="46" fillId="35" borderId="69" xfId="0" applyFont="1" applyFill="1" applyBorder="1" applyAlignment="1" applyProtection="1">
      <alignment vertical="center" wrapText="1"/>
    </xf>
    <xf numFmtId="0" fontId="79" fillId="40" borderId="0" xfId="0" applyFont="1" applyFill="1" applyBorder="1" applyAlignment="1" applyProtection="1">
      <alignment horizontal="right" vertical="top"/>
    </xf>
    <xf numFmtId="181" fontId="46" fillId="40" borderId="0" xfId="0" applyNumberFormat="1" applyFont="1" applyFill="1" applyBorder="1" applyAlignment="1" applyProtection="1">
      <alignment horizontal="right" vertical="center" shrinkToFit="1"/>
    </xf>
    <xf numFmtId="0" fontId="79" fillId="35" borderId="0" xfId="0" applyFont="1" applyFill="1" applyBorder="1" applyAlignment="1" applyProtection="1">
      <alignment horizontal="right" vertical="top"/>
    </xf>
    <xf numFmtId="181" fontId="46" fillId="35" borderId="0" xfId="0" applyNumberFormat="1" applyFont="1" applyFill="1" applyBorder="1" applyAlignment="1" applyProtection="1">
      <alignment horizontal="right" vertical="center" shrinkToFit="1"/>
    </xf>
    <xf numFmtId="0" fontId="46" fillId="0" borderId="68" xfId="0" applyFont="1" applyFill="1" applyBorder="1" applyAlignment="1" applyProtection="1">
      <alignment vertical="center"/>
    </xf>
    <xf numFmtId="0" fontId="79" fillId="0" borderId="68" xfId="0" applyFont="1" applyFill="1" applyBorder="1" applyAlignment="1" applyProtection="1">
      <alignment horizontal="right" vertical="top"/>
    </xf>
    <xf numFmtId="0" fontId="46" fillId="0" borderId="68" xfId="0" applyFont="1" applyFill="1" applyBorder="1" applyAlignment="1" applyProtection="1">
      <alignment horizontal="center" vertical="center"/>
    </xf>
    <xf numFmtId="181" fontId="46" fillId="0" borderId="68" xfId="0" applyNumberFormat="1" applyFont="1" applyFill="1" applyBorder="1" applyAlignment="1" applyProtection="1">
      <alignment horizontal="right" vertical="center" shrinkToFit="1"/>
    </xf>
    <xf numFmtId="0" fontId="101" fillId="44" borderId="0" xfId="0" applyFont="1" applyFill="1" applyAlignment="1" applyProtection="1">
      <alignment horizontal="left" vertical="center"/>
    </xf>
    <xf numFmtId="0" fontId="99" fillId="44" borderId="0" xfId="0" applyFont="1" applyFill="1" applyAlignment="1" applyProtection="1">
      <alignment horizontal="center" vertical="center"/>
    </xf>
    <xf numFmtId="0" fontId="99" fillId="44" borderId="0" xfId="0" applyFont="1" applyFill="1" applyAlignment="1" applyProtection="1">
      <alignment vertical="center"/>
    </xf>
    <xf numFmtId="0" fontId="98" fillId="44" borderId="0" xfId="0" applyFont="1" applyFill="1" applyBorder="1" applyAlignment="1" applyProtection="1">
      <alignment vertical="top" wrapText="1"/>
    </xf>
    <xf numFmtId="0" fontId="100" fillId="44" borderId="0" xfId="0" applyFont="1" applyFill="1" applyBorder="1" applyAlignment="1" applyProtection="1">
      <alignment horizontal="left" vertical="center"/>
    </xf>
    <xf numFmtId="0" fontId="99" fillId="44" borderId="0" xfId="0" applyFont="1" applyFill="1" applyBorder="1" applyAlignment="1" applyProtection="1">
      <alignment horizontal="center" vertical="center"/>
    </xf>
    <xf numFmtId="0" fontId="102" fillId="44" borderId="0" xfId="0" applyFont="1" applyFill="1" applyBorder="1" applyAlignment="1" applyProtection="1">
      <alignment horizontal="center" vertical="center"/>
    </xf>
    <xf numFmtId="0" fontId="98" fillId="44" borderId="0" xfId="0" applyFont="1" applyFill="1" applyBorder="1" applyAlignment="1" applyProtection="1">
      <alignment vertical="center" wrapText="1" shrinkToFit="1"/>
    </xf>
    <xf numFmtId="177" fontId="103" fillId="44" borderId="0" xfId="0" applyNumberFormat="1" applyFont="1" applyFill="1" applyBorder="1" applyAlignment="1" applyProtection="1">
      <alignment vertical="center" shrinkToFit="1"/>
    </xf>
    <xf numFmtId="177" fontId="100" fillId="44" borderId="0" xfId="0" applyNumberFormat="1" applyFont="1" applyFill="1" applyBorder="1" applyAlignment="1" applyProtection="1">
      <alignment horizontal="left" vertical="top" wrapText="1"/>
    </xf>
    <xf numFmtId="0" fontId="52" fillId="35" borderId="69" xfId="0" applyNumberFormat="1" applyFont="1" applyFill="1" applyBorder="1" applyAlignment="1" applyProtection="1">
      <alignment horizontal="center" vertical="center" shrinkToFit="1"/>
    </xf>
    <xf numFmtId="0" fontId="52" fillId="40" borderId="69" xfId="0" applyNumberFormat="1" applyFont="1" applyFill="1" applyBorder="1" applyAlignment="1" applyProtection="1">
      <alignment horizontal="center" vertical="center" shrinkToFit="1"/>
    </xf>
    <xf numFmtId="0" fontId="65" fillId="0" borderId="0" xfId="46" applyFont="1" applyAlignment="1" applyProtection="1">
      <alignment vertical="center" shrinkToFit="1"/>
    </xf>
    <xf numFmtId="0" fontId="68" fillId="39" borderId="3" xfId="45" applyFont="1" applyFill="1" applyBorder="1" applyAlignment="1" applyProtection="1">
      <alignment horizontal="center" vertical="center"/>
    </xf>
    <xf numFmtId="0" fontId="99" fillId="0" borderId="0" xfId="0" applyFont="1" applyFill="1" applyAlignment="1" applyProtection="1">
      <alignment horizontal="center" vertical="center"/>
    </xf>
    <xf numFmtId="0" fontId="85" fillId="0" borderId="0" xfId="0" applyFont="1" applyAlignment="1" applyProtection="1">
      <alignment vertical="center"/>
    </xf>
    <xf numFmtId="0" fontId="85" fillId="0" borderId="0" xfId="0" applyFont="1" applyFill="1" applyBorder="1" applyAlignment="1" applyProtection="1">
      <alignment vertical="center"/>
    </xf>
    <xf numFmtId="0" fontId="65" fillId="38" borderId="16" xfId="44" applyFont="1" applyFill="1" applyBorder="1" applyAlignment="1" applyProtection="1">
      <alignment vertical="center" wrapText="1"/>
    </xf>
    <xf numFmtId="0" fontId="65" fillId="38" borderId="16" xfId="44" applyFont="1" applyFill="1" applyBorder="1" applyAlignment="1" applyProtection="1">
      <alignment vertical="center"/>
    </xf>
    <xf numFmtId="0" fontId="69" fillId="38" borderId="3" xfId="44" applyFont="1" applyFill="1" applyBorder="1" applyAlignment="1" applyProtection="1">
      <alignment horizontal="left" vertical="center" wrapText="1"/>
    </xf>
    <xf numFmtId="183" fontId="65" fillId="38" borderId="3" xfId="44" applyNumberFormat="1" applyFont="1" applyFill="1" applyBorder="1" applyAlignment="1" applyProtection="1">
      <alignment horizontal="center" vertical="top" shrinkToFit="1"/>
    </xf>
    <xf numFmtId="183" fontId="65" fillId="38" borderId="3" xfId="44" applyNumberFormat="1" applyFont="1" applyFill="1" applyBorder="1" applyAlignment="1" applyProtection="1">
      <alignment horizontal="center" vertical="top" wrapText="1" shrinkToFit="1"/>
    </xf>
    <xf numFmtId="0" fontId="65" fillId="0" borderId="3" xfId="44" applyFont="1" applyBorder="1" applyAlignment="1" applyProtection="1">
      <alignment vertical="center"/>
    </xf>
    <xf numFmtId="0" fontId="65" fillId="0" borderId="3" xfId="44" applyFont="1" applyBorder="1" applyProtection="1">
      <alignment vertical="center"/>
    </xf>
    <xf numFmtId="0" fontId="10" fillId="0" borderId="0" xfId="45" applyAlignment="1">
      <alignment vertical="center"/>
    </xf>
    <xf numFmtId="189" fontId="66" fillId="0" borderId="0" xfId="0" applyNumberFormat="1" applyFont="1" applyFill="1" applyAlignment="1" applyProtection="1">
      <alignment vertical="center" shrinkToFit="1"/>
    </xf>
    <xf numFmtId="0" fontId="83" fillId="0" borderId="0" xfId="0" applyFont="1" applyFill="1" applyBorder="1" applyAlignment="1" applyProtection="1">
      <alignment vertical="center"/>
    </xf>
    <xf numFmtId="181" fontId="46" fillId="42" borderId="25" xfId="33" applyNumberFormat="1" applyFont="1" applyFill="1" applyBorder="1" applyAlignment="1" applyProtection="1">
      <alignment horizontal="right" vertical="center" shrinkToFit="1"/>
      <protection locked="0"/>
    </xf>
    <xf numFmtId="181" fontId="46" fillId="42" borderId="19" xfId="33" applyNumberFormat="1" applyFont="1" applyFill="1" applyBorder="1" applyAlignment="1" applyProtection="1">
      <alignment horizontal="right" vertical="center" shrinkToFit="1"/>
    </xf>
    <xf numFmtId="181" fontId="46" fillId="42" borderId="25" xfId="33" applyNumberFormat="1" applyFont="1" applyFill="1" applyBorder="1" applyAlignment="1" applyProtection="1">
      <alignment horizontal="right" vertical="center" shrinkToFit="1"/>
    </xf>
    <xf numFmtId="181" fontId="46" fillId="42" borderId="17" xfId="33" applyNumberFormat="1" applyFont="1" applyFill="1" applyBorder="1" applyAlignment="1" applyProtection="1">
      <alignment horizontal="right" vertical="center" shrinkToFit="1"/>
    </xf>
    <xf numFmtId="181" fontId="46" fillId="42" borderId="37" xfId="33" applyNumberFormat="1" applyFont="1" applyFill="1" applyBorder="1" applyAlignment="1" applyProtection="1">
      <alignment horizontal="right" vertical="center" shrinkToFit="1"/>
    </xf>
    <xf numFmtId="0" fontId="46" fillId="40" borderId="0" xfId="0" applyFont="1" applyFill="1" applyBorder="1" applyAlignment="1" applyProtection="1">
      <alignment horizontal="center" vertical="center"/>
    </xf>
    <xf numFmtId="0" fontId="46" fillId="35" borderId="0" xfId="0" applyFont="1" applyFill="1" applyBorder="1" applyAlignment="1" applyProtection="1">
      <alignment horizontal="center" vertical="center"/>
    </xf>
    <xf numFmtId="181" fontId="46" fillId="42" borderId="19" xfId="33" applyNumberFormat="1" applyFont="1" applyFill="1" applyBorder="1" applyAlignment="1" applyProtection="1">
      <alignment horizontal="right" vertical="center" shrinkToFit="1"/>
      <protection locked="0"/>
    </xf>
    <xf numFmtId="181" fontId="10" fillId="0" borderId="19" xfId="33" applyNumberFormat="1" applyFont="1" applyFill="1" applyBorder="1" applyAlignment="1" applyProtection="1">
      <alignment horizontal="right" vertical="center" shrinkToFit="1"/>
    </xf>
    <xf numFmtId="0" fontId="58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10" fillId="40" borderId="25" xfId="0" applyFont="1" applyFill="1" applyBorder="1" applyAlignment="1" applyProtection="1">
      <alignment horizontal="center" vertical="top" wrapText="1"/>
    </xf>
    <xf numFmtId="0" fontId="10" fillId="40" borderId="17" xfId="0" applyFont="1" applyFill="1" applyBorder="1" applyAlignment="1" applyProtection="1">
      <alignment horizontal="center" vertical="top" wrapText="1"/>
    </xf>
    <xf numFmtId="184" fontId="65" fillId="38" borderId="3" xfId="44" applyNumberFormat="1" applyFont="1" applyFill="1" applyBorder="1" applyAlignment="1" applyProtection="1">
      <alignment horizontal="left" vertical="center" shrinkToFit="1"/>
    </xf>
    <xf numFmtId="0" fontId="46" fillId="0" borderId="0" xfId="0" applyFont="1" applyFill="1" applyAlignment="1" applyProtection="1">
      <alignment vertical="center" shrinkToFit="1"/>
    </xf>
    <xf numFmtId="0" fontId="85" fillId="0" borderId="71" xfId="0" applyFont="1" applyFill="1" applyBorder="1" applyAlignment="1" applyProtection="1">
      <alignment vertical="center"/>
    </xf>
    <xf numFmtId="0" fontId="85" fillId="0" borderId="71" xfId="0" applyFont="1" applyFill="1" applyBorder="1" applyAlignment="1" applyProtection="1">
      <alignment vertical="center" shrinkToFit="1"/>
    </xf>
    <xf numFmtId="0" fontId="85" fillId="43" borderId="11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77" fillId="0" borderId="0" xfId="0" applyFont="1" applyFill="1" applyAlignment="1" applyProtection="1">
      <alignment vertical="center"/>
    </xf>
    <xf numFmtId="0" fontId="77" fillId="36" borderId="0" xfId="0" applyFont="1" applyFill="1" applyAlignment="1" applyProtection="1">
      <alignment vertical="center"/>
    </xf>
    <xf numFmtId="0" fontId="84" fillId="36" borderId="0" xfId="0" applyFont="1" applyFill="1" applyAlignment="1" applyProtection="1">
      <alignment horizontal="right"/>
    </xf>
    <xf numFmtId="0" fontId="84" fillId="0" borderId="0" xfId="0" applyFont="1" applyAlignment="1" applyProtection="1">
      <alignment horizontal="left" vertical="center"/>
    </xf>
    <xf numFmtId="0" fontId="96" fillId="0" borderId="0" xfId="0" applyFont="1" applyAlignment="1" applyProtection="1">
      <alignment horizontal="left" vertical="center"/>
    </xf>
    <xf numFmtId="0" fontId="104" fillId="0" borderId="0" xfId="0" applyFont="1" applyAlignment="1" applyProtection="1">
      <alignment horizontal="left" vertical="center"/>
    </xf>
    <xf numFmtId="0" fontId="62" fillId="39" borderId="3" xfId="47" applyFont="1" applyFill="1" applyBorder="1" applyAlignment="1" applyProtection="1">
      <alignment horizontal="center" vertical="center" shrinkToFit="1"/>
    </xf>
    <xf numFmtId="186" fontId="62" fillId="39" borderId="3" xfId="47" applyNumberFormat="1" applyFont="1" applyFill="1" applyBorder="1" applyAlignment="1" applyProtection="1">
      <alignment horizontal="center" vertical="center" shrinkToFit="1"/>
    </xf>
    <xf numFmtId="0" fontId="65" fillId="0" borderId="0" xfId="46" applyFont="1" applyAlignment="1" applyProtection="1">
      <alignment vertical="center" wrapText="1"/>
    </xf>
    <xf numFmtId="0" fontId="70" fillId="0" borderId="0" xfId="46" applyFont="1" applyAlignment="1" applyProtection="1">
      <alignment vertical="center" wrapText="1"/>
    </xf>
    <xf numFmtId="0" fontId="10" fillId="0" borderId="0" xfId="46" applyFont="1" applyAlignment="1" applyProtection="1">
      <alignment vertical="center" wrapText="1"/>
    </xf>
    <xf numFmtId="0" fontId="70" fillId="0" borderId="0" xfId="46" applyFont="1" applyProtection="1">
      <alignment vertical="center"/>
    </xf>
    <xf numFmtId="0" fontId="83" fillId="45" borderId="0" xfId="0" applyFont="1" applyFill="1" applyBorder="1" applyAlignment="1" applyProtection="1">
      <alignment vertical="center" textRotation="255"/>
    </xf>
    <xf numFmtId="0" fontId="71" fillId="0" borderId="0" xfId="0" applyFont="1" applyBorder="1" applyAlignment="1" applyProtection="1">
      <alignment horizontal="right"/>
    </xf>
    <xf numFmtId="0" fontId="84" fillId="0" borderId="0" xfId="0" applyFont="1" applyFill="1" applyAlignment="1" applyProtection="1">
      <alignment horizontal="center" vertical="center"/>
    </xf>
    <xf numFmtId="0" fontId="84" fillId="40" borderId="3" xfId="0" applyFont="1" applyFill="1" applyBorder="1" applyAlignment="1" applyProtection="1">
      <alignment horizontal="left" vertical="center"/>
    </xf>
    <xf numFmtId="0" fontId="6" fillId="0" borderId="79" xfId="0" applyFont="1" applyFill="1" applyBorder="1" applyAlignment="1" applyProtection="1">
      <alignment vertical="top" wrapText="1" shrinkToFit="1"/>
    </xf>
    <xf numFmtId="182" fontId="63" fillId="0" borderId="4" xfId="33" applyNumberFormat="1" applyFont="1" applyBorder="1" applyAlignment="1" applyProtection="1">
      <alignment horizontal="left" vertical="center" wrapText="1" shrinkToFit="1"/>
    </xf>
    <xf numFmtId="0" fontId="46" fillId="0" borderId="0" xfId="0" applyFont="1" applyAlignment="1" applyProtection="1">
      <alignment horizontal="right" vertical="center"/>
    </xf>
    <xf numFmtId="0" fontId="118" fillId="0" borderId="0" xfId="0" applyFont="1" applyBorder="1" applyAlignment="1" applyProtection="1"/>
    <xf numFmtId="0" fontId="118" fillId="0" borderId="0" xfId="0" applyFont="1" applyBorder="1" applyAlignment="1" applyProtection="1">
      <alignment vertical="top"/>
    </xf>
    <xf numFmtId="0" fontId="101" fillId="0" borderId="0" xfId="0" applyFont="1" applyFill="1" applyAlignment="1" applyProtection="1">
      <alignment horizontal="left" vertical="center"/>
    </xf>
    <xf numFmtId="0" fontId="99" fillId="0" borderId="0" xfId="0" applyFont="1" applyFill="1" applyAlignment="1" applyProtection="1">
      <alignment vertical="center"/>
    </xf>
    <xf numFmtId="0" fontId="98" fillId="0" borderId="0" xfId="0" applyFont="1" applyFill="1" applyBorder="1" applyAlignment="1" applyProtection="1">
      <alignment vertical="top" wrapText="1"/>
    </xf>
    <xf numFmtId="0" fontId="96" fillId="0" borderId="0" xfId="0" applyFont="1" applyFill="1" applyAlignment="1" applyProtection="1">
      <alignment horizontal="left" vertical="center"/>
    </xf>
    <xf numFmtId="0" fontId="111" fillId="0" borderId="0" xfId="0" applyFont="1" applyFill="1" applyAlignment="1" applyProtection="1">
      <alignment vertical="top" wrapText="1"/>
    </xf>
    <xf numFmtId="0" fontId="104" fillId="0" borderId="0" xfId="0" applyFont="1" applyFill="1" applyAlignment="1" applyProtection="1">
      <alignment horizontal="left" vertical="center"/>
    </xf>
    <xf numFmtId="0" fontId="84" fillId="0" borderId="0" xfId="0" applyFont="1" applyFill="1" applyAlignment="1" applyProtection="1">
      <alignment vertical="top" wrapText="1"/>
    </xf>
    <xf numFmtId="0" fontId="84" fillId="0" borderId="0" xfId="0" applyFont="1" applyFill="1" applyAlignment="1" applyProtection="1">
      <alignment horizontal="left" vertical="center"/>
    </xf>
    <xf numFmtId="0" fontId="84" fillId="0" borderId="0" xfId="0" applyFont="1" applyFill="1" applyAlignment="1" applyProtection="1">
      <alignment horizontal="right"/>
    </xf>
    <xf numFmtId="181" fontId="46" fillId="42" borderId="17" xfId="33" applyNumberFormat="1" applyFont="1" applyFill="1" applyBorder="1" applyAlignment="1" applyProtection="1">
      <alignment horizontal="right" vertical="center" shrinkToFit="1"/>
      <protection locked="0"/>
    </xf>
    <xf numFmtId="181" fontId="46" fillId="42" borderId="37" xfId="33" applyNumberFormat="1" applyFont="1" applyFill="1" applyBorder="1" applyAlignment="1" applyProtection="1">
      <alignment horizontal="right" vertical="center" shrinkToFit="1"/>
      <protection locked="0"/>
    </xf>
    <xf numFmtId="0" fontId="86" fillId="40" borderId="0" xfId="0" applyFont="1" applyFill="1" applyBorder="1" applyAlignment="1" applyProtection="1">
      <alignment horizontal="center" vertical="top" wrapText="1" shrinkToFit="1"/>
    </xf>
    <xf numFmtId="0" fontId="86" fillId="40" borderId="0" xfId="0" applyFont="1" applyFill="1" applyBorder="1" applyAlignment="1" applyProtection="1">
      <alignment horizontal="center" vertical="top" shrinkToFit="1"/>
    </xf>
    <xf numFmtId="0" fontId="86" fillId="35" borderId="0" xfId="0" applyFont="1" applyFill="1" applyBorder="1" applyAlignment="1" applyProtection="1">
      <alignment horizontal="center" vertical="top" wrapText="1" shrinkToFit="1"/>
    </xf>
    <xf numFmtId="0" fontId="86" fillId="35" borderId="0" xfId="0" applyFont="1" applyFill="1" applyBorder="1" applyAlignment="1" applyProtection="1">
      <alignment horizontal="center" vertical="top" shrinkToFit="1"/>
    </xf>
    <xf numFmtId="0" fontId="86" fillId="35" borderId="0" xfId="0" applyFont="1" applyFill="1" applyBorder="1" applyAlignment="1" applyProtection="1">
      <alignment horizontal="right" vertical="top" shrinkToFit="1"/>
    </xf>
    <xf numFmtId="0" fontId="0" fillId="0" borderId="0" xfId="0" applyFont="1" applyAlignment="1" applyProtection="1">
      <alignment horizontal="right" vertical="center" shrinkToFit="1"/>
    </xf>
    <xf numFmtId="0" fontId="0" fillId="0" borderId="0" xfId="0" applyAlignment="1" applyProtection="1">
      <alignment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85" fillId="43" borderId="71" xfId="0" applyFont="1" applyFill="1" applyBorder="1" applyAlignment="1" applyProtection="1">
      <alignment vertical="center"/>
    </xf>
    <xf numFmtId="0" fontId="46" fillId="40" borderId="17" xfId="0" applyFont="1" applyFill="1" applyBorder="1" applyAlignment="1" applyProtection="1">
      <alignment horizontal="center" vertical="center"/>
    </xf>
    <xf numFmtId="0" fontId="85" fillId="0" borderId="11" xfId="0" applyFont="1" applyFill="1" applyBorder="1" applyAlignment="1" applyProtection="1">
      <alignment vertical="center"/>
    </xf>
    <xf numFmtId="181" fontId="10" fillId="0" borderId="19" xfId="33" applyNumberFormat="1" applyFont="1" applyFill="1" applyBorder="1" applyAlignment="1" applyProtection="1">
      <alignment horizontal="right" vertical="center" shrinkToFit="1"/>
    </xf>
    <xf numFmtId="181" fontId="46" fillId="42" borderId="19" xfId="33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Fill="1" applyBorder="1" applyAlignment="1" applyProtection="1">
      <alignment vertical="center"/>
    </xf>
    <xf numFmtId="186" fontId="62" fillId="47" borderId="3" xfId="47" applyNumberFormat="1" applyFont="1" applyFill="1" applyBorder="1" applyAlignment="1" applyProtection="1">
      <alignment horizontal="center" vertical="center" shrinkToFit="1"/>
    </xf>
    <xf numFmtId="0" fontId="65" fillId="38" borderId="16" xfId="46" applyFont="1" applyFill="1" applyBorder="1" applyAlignment="1" applyProtection="1">
      <alignment vertical="center" wrapText="1"/>
    </xf>
    <xf numFmtId="0" fontId="65" fillId="38" borderId="16" xfId="46" applyFont="1" applyFill="1" applyBorder="1" applyAlignment="1" applyProtection="1">
      <alignment vertical="center"/>
    </xf>
    <xf numFmtId="0" fontId="69" fillId="38" borderId="3" xfId="46" applyFont="1" applyFill="1" applyBorder="1" applyAlignment="1" applyProtection="1">
      <alignment horizontal="left" vertical="center" wrapText="1"/>
    </xf>
    <xf numFmtId="184" fontId="65" fillId="42" borderId="3" xfId="46" applyNumberFormat="1" applyFont="1" applyFill="1" applyBorder="1" applyAlignment="1" applyProtection="1">
      <alignment horizontal="left" vertical="center" shrinkToFit="1"/>
    </xf>
    <xf numFmtId="0" fontId="65" fillId="47" borderId="7" xfId="44" applyFont="1" applyFill="1" applyBorder="1" applyProtection="1">
      <alignment vertical="center"/>
    </xf>
    <xf numFmtId="0" fontId="65" fillId="47" borderId="13" xfId="44" applyFont="1" applyFill="1" applyBorder="1" applyAlignment="1" applyProtection="1">
      <alignment vertical="center" shrinkToFit="1"/>
    </xf>
    <xf numFmtId="0" fontId="61" fillId="47" borderId="4" xfId="44" applyFont="1" applyFill="1" applyBorder="1" applyAlignment="1" applyProtection="1">
      <alignment vertical="center" shrinkToFit="1"/>
    </xf>
    <xf numFmtId="183" fontId="121" fillId="47" borderId="7" xfId="0" applyNumberFormat="1" applyFont="1" applyFill="1" applyBorder="1" applyAlignment="1">
      <alignment vertical="center"/>
    </xf>
    <xf numFmtId="183" fontId="121" fillId="43" borderId="16" xfId="0" applyNumberFormat="1" applyFont="1" applyFill="1" applyBorder="1" applyAlignment="1">
      <alignment horizontal="center" vertical="center"/>
    </xf>
    <xf numFmtId="0" fontId="65" fillId="47" borderId="3" xfId="44" applyFont="1" applyFill="1" applyBorder="1" applyProtection="1">
      <alignment vertical="center"/>
    </xf>
    <xf numFmtId="0" fontId="65" fillId="47" borderId="4" xfId="44" applyFont="1" applyFill="1" applyBorder="1" applyAlignment="1" applyProtection="1">
      <alignment vertical="center" shrinkToFit="1"/>
    </xf>
    <xf numFmtId="183" fontId="121" fillId="47" borderId="3" xfId="0" applyNumberFormat="1" applyFont="1" applyFill="1" applyBorder="1" applyAlignment="1">
      <alignment vertical="center"/>
    </xf>
    <xf numFmtId="184" fontId="65" fillId="43" borderId="3" xfId="44" applyNumberFormat="1" applyFont="1" applyFill="1" applyBorder="1" applyAlignment="1" applyProtection="1">
      <alignment horizontal="left" vertical="center" shrinkToFit="1"/>
    </xf>
    <xf numFmtId="184" fontId="121" fillId="47" borderId="3" xfId="44" applyNumberFormat="1" applyFont="1" applyFill="1" applyBorder="1" applyAlignment="1" applyProtection="1">
      <alignment vertical="center" shrinkToFit="1"/>
    </xf>
    <xf numFmtId="183" fontId="121" fillId="43" borderId="83" xfId="0" applyNumberFormat="1" applyFont="1" applyFill="1" applyBorder="1" applyAlignment="1">
      <alignment horizontal="center" vertical="center"/>
    </xf>
    <xf numFmtId="183" fontId="121" fillId="43" borderId="84" xfId="0" applyNumberFormat="1" applyFont="1" applyFill="1" applyBorder="1" applyAlignment="1">
      <alignment horizontal="center" vertical="center"/>
    </xf>
    <xf numFmtId="184" fontId="65" fillId="43" borderId="3" xfId="44" applyNumberFormat="1" applyFont="1" applyFill="1" applyBorder="1" applyAlignment="1" applyProtection="1">
      <alignment vertical="center" shrinkToFit="1"/>
    </xf>
    <xf numFmtId="0" fontId="65" fillId="47" borderId="4" xfId="44" applyFont="1" applyFill="1" applyBorder="1" applyAlignment="1" applyProtection="1">
      <alignment horizontal="left" vertical="center" shrinkToFit="1"/>
    </xf>
    <xf numFmtId="0" fontId="65" fillId="47" borderId="3" xfId="44" applyFont="1" applyFill="1" applyBorder="1" applyAlignment="1" applyProtection="1">
      <alignment vertical="center" shrinkToFit="1"/>
    </xf>
    <xf numFmtId="184" fontId="65" fillId="47" borderId="3" xfId="46" applyNumberFormat="1" applyFont="1" applyFill="1" applyBorder="1" applyAlignment="1" applyProtection="1">
      <alignment horizontal="left" vertical="center" shrinkToFit="1"/>
    </xf>
    <xf numFmtId="184" fontId="65" fillId="43" borderId="3" xfId="46" applyNumberFormat="1" applyFont="1" applyFill="1" applyBorder="1" applyAlignment="1" applyProtection="1">
      <alignment horizontal="left" vertical="center" shrinkToFit="1"/>
    </xf>
    <xf numFmtId="184" fontId="65" fillId="47" borderId="3" xfId="44" applyNumberFormat="1" applyFont="1" applyFill="1" applyBorder="1" applyAlignment="1" applyProtection="1">
      <alignment horizontal="left" vertical="center" shrinkToFit="1"/>
    </xf>
    <xf numFmtId="188" fontId="65" fillId="47" borderId="16" xfId="44" applyNumberFormat="1" applyFont="1" applyFill="1" applyBorder="1" applyAlignment="1" applyProtection="1">
      <alignment horizontal="left" vertical="center"/>
    </xf>
    <xf numFmtId="183" fontId="65" fillId="43" borderId="16" xfId="44" applyNumberFormat="1" applyFont="1" applyFill="1" applyBorder="1" applyAlignment="1" applyProtection="1">
      <alignment horizontal="left" vertical="center" shrinkToFit="1"/>
    </xf>
    <xf numFmtId="179" fontId="85" fillId="0" borderId="13" xfId="33" applyNumberFormat="1" applyFont="1" applyBorder="1" applyAlignment="1" applyProtection="1">
      <alignment horizontal="right" vertical="center" shrinkToFit="1"/>
    </xf>
    <xf numFmtId="179" fontId="85" fillId="0" borderId="12" xfId="33" applyNumberFormat="1" applyFont="1" applyBorder="1" applyAlignment="1" applyProtection="1">
      <alignment horizontal="right" vertical="center" shrinkToFit="1"/>
    </xf>
    <xf numFmtId="179" fontId="85" fillId="0" borderId="18" xfId="33" applyNumberFormat="1" applyFont="1" applyBorder="1" applyAlignment="1" applyProtection="1">
      <alignment horizontal="right" vertical="center" shrinkToFit="1"/>
    </xf>
    <xf numFmtId="179" fontId="85" fillId="0" borderId="21" xfId="33" applyNumberFormat="1" applyFont="1" applyBorder="1" applyAlignment="1" applyProtection="1">
      <alignment horizontal="right" vertical="center" shrinkToFit="1"/>
    </xf>
    <xf numFmtId="0" fontId="90" fillId="0" borderId="17" xfId="0" applyFont="1" applyBorder="1" applyAlignment="1" applyProtection="1">
      <alignment horizontal="left" vertical="top" wrapText="1"/>
    </xf>
    <xf numFmtId="0" fontId="46" fillId="0" borderId="4" xfId="0" applyFont="1" applyFill="1" applyBorder="1" applyAlignment="1" applyProtection="1">
      <alignment horizontal="left" vertical="center"/>
    </xf>
    <xf numFmtId="0" fontId="46" fillId="0" borderId="19" xfId="0" applyFont="1" applyFill="1" applyBorder="1" applyAlignment="1" applyProtection="1">
      <alignment horizontal="left" vertical="center"/>
    </xf>
    <xf numFmtId="0" fontId="46" fillId="0" borderId="11" xfId="0" applyFont="1" applyFill="1" applyBorder="1" applyAlignment="1" applyProtection="1">
      <alignment horizontal="left" vertical="center"/>
    </xf>
    <xf numFmtId="181" fontId="46" fillId="42" borderId="4" xfId="33" applyNumberFormat="1" applyFont="1" applyFill="1" applyBorder="1" applyAlignment="1" applyProtection="1">
      <alignment horizontal="right" vertical="center" shrinkToFit="1"/>
      <protection locked="0"/>
    </xf>
    <xf numFmtId="181" fontId="46" fillId="42" borderId="19" xfId="33" applyNumberFormat="1" applyFont="1" applyFill="1" applyBorder="1" applyAlignment="1" applyProtection="1">
      <alignment horizontal="right" vertical="center" shrinkToFit="1"/>
      <protection locked="0"/>
    </xf>
    <xf numFmtId="179" fontId="85" fillId="0" borderId="4" xfId="33" applyNumberFormat="1" applyFont="1" applyBorder="1" applyAlignment="1" applyProtection="1">
      <alignment horizontal="right" vertical="center" shrinkToFit="1"/>
    </xf>
    <xf numFmtId="179" fontId="85" fillId="0" borderId="11" xfId="33" applyNumberFormat="1" applyFont="1" applyBorder="1" applyAlignment="1" applyProtection="1">
      <alignment horizontal="right" vertical="center" shrinkToFit="1"/>
    </xf>
    <xf numFmtId="181" fontId="46" fillId="42" borderId="11" xfId="33" applyNumberFormat="1" applyFont="1" applyFill="1" applyBorder="1" applyAlignment="1" applyProtection="1">
      <alignment horizontal="right" vertical="center" shrinkToFit="1"/>
      <protection locked="0"/>
    </xf>
    <xf numFmtId="0" fontId="99" fillId="45" borderId="13" xfId="0" applyFont="1" applyFill="1" applyBorder="1" applyAlignment="1" applyProtection="1">
      <alignment horizontal="center" vertical="top" wrapText="1"/>
    </xf>
    <xf numFmtId="0" fontId="99" fillId="45" borderId="25" xfId="0" applyFont="1" applyFill="1" applyBorder="1" applyAlignment="1" applyProtection="1">
      <alignment horizontal="center" vertical="top" wrapText="1"/>
    </xf>
    <xf numFmtId="0" fontId="99" fillId="45" borderId="12" xfId="0" applyFont="1" applyFill="1" applyBorder="1" applyAlignment="1" applyProtection="1">
      <alignment horizontal="center" vertical="top" wrapText="1"/>
    </xf>
    <xf numFmtId="0" fontId="99" fillId="45" borderId="18" xfId="0" applyFont="1" applyFill="1" applyBorder="1" applyAlignment="1" applyProtection="1">
      <alignment horizontal="center" vertical="top" wrapText="1"/>
    </xf>
    <xf numFmtId="0" fontId="99" fillId="45" borderId="17" xfId="0" applyFont="1" applyFill="1" applyBorder="1" applyAlignment="1" applyProtection="1">
      <alignment horizontal="center" vertical="top" wrapText="1"/>
    </xf>
    <xf numFmtId="0" fontId="99" fillId="45" borderId="21" xfId="0" applyFont="1" applyFill="1" applyBorder="1" applyAlignment="1" applyProtection="1">
      <alignment horizontal="center" vertical="top" wrapText="1"/>
    </xf>
    <xf numFmtId="181" fontId="46" fillId="42" borderId="13" xfId="33" applyNumberFormat="1" applyFont="1" applyFill="1" applyBorder="1" applyAlignment="1" applyProtection="1">
      <alignment horizontal="right" vertical="center" shrinkToFit="1"/>
      <protection locked="0"/>
    </xf>
    <xf numFmtId="181" fontId="46" fillId="42" borderId="12" xfId="33" applyNumberFormat="1" applyFont="1" applyFill="1" applyBorder="1" applyAlignment="1" applyProtection="1">
      <alignment horizontal="right" vertical="center" shrinkToFit="1"/>
      <protection locked="0"/>
    </xf>
    <xf numFmtId="181" fontId="46" fillId="42" borderId="18" xfId="33" applyNumberFormat="1" applyFont="1" applyFill="1" applyBorder="1" applyAlignment="1" applyProtection="1">
      <alignment horizontal="right" vertical="center" shrinkToFit="1"/>
      <protection locked="0"/>
    </xf>
    <xf numFmtId="181" fontId="46" fillId="42" borderId="21" xfId="33" applyNumberFormat="1" applyFont="1" applyFill="1" applyBorder="1" applyAlignment="1" applyProtection="1">
      <alignment horizontal="right" vertical="center" shrinkToFit="1"/>
      <protection locked="0"/>
    </xf>
    <xf numFmtId="38" fontId="83" fillId="45" borderId="13" xfId="33" applyFont="1" applyFill="1" applyBorder="1" applyAlignment="1" applyProtection="1">
      <alignment horizontal="center" vertical="top" wrapText="1"/>
    </xf>
    <xf numFmtId="38" fontId="83" fillId="45" borderId="25" xfId="33" applyFont="1" applyFill="1" applyBorder="1" applyAlignment="1" applyProtection="1">
      <alignment horizontal="center" vertical="top" wrapText="1"/>
    </xf>
    <xf numFmtId="38" fontId="83" fillId="45" borderId="12" xfId="33" applyFont="1" applyFill="1" applyBorder="1" applyAlignment="1" applyProtection="1">
      <alignment horizontal="center" vertical="top" wrapText="1"/>
    </xf>
    <xf numFmtId="0" fontId="46" fillId="40" borderId="3" xfId="0" applyFont="1" applyFill="1" applyBorder="1" applyAlignment="1" applyProtection="1">
      <alignment horizontal="center" vertical="center" wrapText="1"/>
    </xf>
    <xf numFmtId="38" fontId="46" fillId="40" borderId="3" xfId="33" applyFont="1" applyFill="1" applyBorder="1" applyAlignment="1" applyProtection="1">
      <alignment horizontal="center" vertical="center" wrapText="1"/>
    </xf>
    <xf numFmtId="0" fontId="46" fillId="35" borderId="4" xfId="0" applyFont="1" applyFill="1" applyBorder="1" applyAlignment="1" applyProtection="1">
      <alignment horizontal="center" vertical="center" shrinkToFit="1"/>
    </xf>
    <xf numFmtId="0" fontId="46" fillId="35" borderId="11" xfId="0" applyFont="1" applyFill="1" applyBorder="1" applyAlignment="1" applyProtection="1">
      <alignment horizontal="center" vertical="center" shrinkToFit="1"/>
    </xf>
    <xf numFmtId="0" fontId="83" fillId="45" borderId="13" xfId="0" applyFont="1" applyFill="1" applyBorder="1" applyAlignment="1" applyProtection="1">
      <alignment horizontal="center" vertical="top" wrapText="1"/>
    </xf>
    <xf numFmtId="0" fontId="83" fillId="45" borderId="25" xfId="0" applyFont="1" applyFill="1" applyBorder="1" applyAlignment="1" applyProtection="1">
      <alignment horizontal="center" vertical="top" wrapText="1"/>
    </xf>
    <xf numFmtId="0" fontId="83" fillId="45" borderId="12" xfId="0" applyFont="1" applyFill="1" applyBorder="1" applyAlignment="1" applyProtection="1">
      <alignment horizontal="center" vertical="top" wrapText="1"/>
    </xf>
    <xf numFmtId="179" fontId="59" fillId="0" borderId="4" xfId="48" applyNumberFormat="1" applyFont="1" applyBorder="1" applyAlignment="1" applyProtection="1">
      <alignment horizontal="right" vertical="center" shrinkToFit="1"/>
    </xf>
    <xf numFmtId="179" fontId="59" fillId="0" borderId="11" xfId="48" applyNumberFormat="1" applyFont="1" applyBorder="1" applyAlignment="1" applyProtection="1">
      <alignment horizontal="right" vertical="center" shrinkToFit="1"/>
    </xf>
    <xf numFmtId="179" fontId="86" fillId="0" borderId="9" xfId="33" applyNumberFormat="1" applyFont="1" applyFill="1" applyBorder="1" applyAlignment="1" applyProtection="1">
      <alignment horizontal="right" vertical="center" shrinkToFit="1"/>
    </xf>
    <xf numFmtId="179" fontId="86" fillId="0" borderId="10" xfId="33" applyNumberFormat="1" applyFont="1" applyFill="1" applyBorder="1" applyAlignment="1" applyProtection="1">
      <alignment horizontal="right" vertical="center" shrinkToFit="1"/>
    </xf>
    <xf numFmtId="0" fontId="46" fillId="35" borderId="3" xfId="0" applyFont="1" applyFill="1" applyBorder="1" applyAlignment="1" applyProtection="1">
      <alignment horizontal="center" vertical="center" shrinkToFit="1"/>
    </xf>
    <xf numFmtId="0" fontId="111" fillId="0" borderId="0" xfId="0" applyFont="1" applyAlignment="1" applyProtection="1">
      <alignment horizontal="left" vertical="top" wrapText="1"/>
    </xf>
    <xf numFmtId="0" fontId="84" fillId="0" borderId="0" xfId="0" applyFont="1" applyAlignment="1" applyProtection="1">
      <alignment horizontal="left" vertical="top" wrapText="1"/>
    </xf>
    <xf numFmtId="177" fontId="85" fillId="42" borderId="70" xfId="0" applyNumberFormat="1" applyFont="1" applyFill="1" applyBorder="1" applyAlignment="1" applyProtection="1">
      <alignment horizontal="right" vertical="center" shrinkToFit="1"/>
      <protection locked="0"/>
    </xf>
    <xf numFmtId="177" fontId="85" fillId="42" borderId="45" xfId="0" applyNumberFormat="1" applyFont="1" applyFill="1" applyBorder="1" applyAlignment="1" applyProtection="1">
      <alignment horizontal="right" vertical="center" shrinkToFit="1"/>
      <protection locked="0"/>
    </xf>
    <xf numFmtId="177" fontId="85" fillId="42" borderId="70" xfId="0" applyNumberFormat="1" applyFont="1" applyFill="1" applyBorder="1" applyAlignment="1" applyProtection="1">
      <alignment horizontal="right" vertical="center"/>
      <protection locked="0"/>
    </xf>
    <xf numFmtId="177" fontId="85" fillId="42" borderId="45" xfId="0" applyNumberFormat="1" applyFont="1" applyFill="1" applyBorder="1" applyAlignment="1" applyProtection="1">
      <alignment horizontal="right" vertical="center"/>
      <protection locked="0"/>
    </xf>
    <xf numFmtId="177" fontId="85" fillId="43" borderId="4" xfId="0" applyNumberFormat="1" applyFont="1" applyFill="1" applyBorder="1" applyAlignment="1" applyProtection="1">
      <alignment horizontal="right" vertical="center"/>
    </xf>
    <xf numFmtId="177" fontId="85" fillId="43" borderId="19" xfId="0" applyNumberFormat="1" applyFont="1" applyFill="1" applyBorder="1" applyAlignment="1" applyProtection="1">
      <alignment horizontal="right" vertical="center"/>
    </xf>
    <xf numFmtId="177" fontId="85" fillId="0" borderId="4" xfId="0" applyNumberFormat="1" applyFont="1" applyFill="1" applyBorder="1" applyAlignment="1" applyProtection="1">
      <alignment horizontal="right" vertical="center" shrinkToFit="1"/>
    </xf>
    <xf numFmtId="177" fontId="85" fillId="0" borderId="19" xfId="0" applyNumberFormat="1" applyFont="1" applyFill="1" applyBorder="1" applyAlignment="1" applyProtection="1">
      <alignment horizontal="right" vertical="center" shrinkToFit="1"/>
    </xf>
    <xf numFmtId="0" fontId="85" fillId="0" borderId="75" xfId="0" applyFont="1" applyFill="1" applyBorder="1" applyAlignment="1" applyProtection="1">
      <alignment horizontal="left" vertical="center"/>
    </xf>
    <xf numFmtId="0" fontId="85" fillId="0" borderId="69" xfId="0" applyFont="1" applyFill="1" applyBorder="1" applyAlignment="1" applyProtection="1">
      <alignment horizontal="left" vertical="center"/>
    </xf>
    <xf numFmtId="177" fontId="81" fillId="34" borderId="74" xfId="0" applyNumberFormat="1" applyFont="1" applyFill="1" applyBorder="1" applyAlignment="1" applyProtection="1">
      <alignment horizontal="right" vertical="center" shrinkToFit="1"/>
    </xf>
    <xf numFmtId="177" fontId="81" fillId="34" borderId="43" xfId="0" applyNumberFormat="1" applyFont="1" applyFill="1" applyBorder="1" applyAlignment="1" applyProtection="1">
      <alignment horizontal="right" vertical="center" shrinkToFit="1"/>
    </xf>
    <xf numFmtId="177" fontId="81" fillId="34" borderId="68" xfId="0" applyNumberFormat="1" applyFont="1" applyFill="1" applyBorder="1" applyAlignment="1" applyProtection="1">
      <alignment horizontal="right" vertical="center" shrinkToFit="1"/>
    </xf>
    <xf numFmtId="177" fontId="81" fillId="34" borderId="0" xfId="0" applyNumberFormat="1" applyFont="1" applyFill="1" applyBorder="1" applyAlignment="1" applyProtection="1">
      <alignment horizontal="right" vertical="center" shrinkToFit="1"/>
    </xf>
    <xf numFmtId="177" fontId="81" fillId="34" borderId="76" xfId="0" applyNumberFormat="1" applyFont="1" applyFill="1" applyBorder="1" applyAlignment="1" applyProtection="1">
      <alignment horizontal="right" vertical="center" shrinkToFit="1"/>
    </xf>
    <xf numFmtId="177" fontId="81" fillId="34" borderId="77" xfId="0" applyNumberFormat="1" applyFont="1" applyFill="1" applyBorder="1" applyAlignment="1" applyProtection="1">
      <alignment horizontal="right" vertical="center" shrinkToFit="1"/>
    </xf>
    <xf numFmtId="0" fontId="88" fillId="0" borderId="68" xfId="0" applyFont="1" applyBorder="1" applyAlignment="1" applyProtection="1">
      <alignment horizontal="left" shrinkToFit="1"/>
    </xf>
    <xf numFmtId="0" fontId="88" fillId="0" borderId="0" xfId="0" applyFont="1" applyAlignment="1" applyProtection="1">
      <alignment horizontal="left" shrinkToFit="1"/>
    </xf>
    <xf numFmtId="177" fontId="81" fillId="42" borderId="74" xfId="0" applyNumberFormat="1" applyFont="1" applyFill="1" applyBorder="1" applyAlignment="1" applyProtection="1">
      <alignment horizontal="right" vertical="center" shrinkToFit="1"/>
      <protection locked="0"/>
    </xf>
    <xf numFmtId="177" fontId="81" fillId="42" borderId="43" xfId="0" applyNumberFormat="1" applyFont="1" applyFill="1" applyBorder="1" applyAlignment="1" applyProtection="1">
      <alignment horizontal="right" vertical="center" shrinkToFit="1"/>
      <protection locked="0"/>
    </xf>
    <xf numFmtId="177" fontId="81" fillId="42" borderId="68" xfId="0" applyNumberFormat="1" applyFont="1" applyFill="1" applyBorder="1" applyAlignment="1" applyProtection="1">
      <alignment horizontal="right" vertical="center" shrinkToFit="1"/>
      <protection locked="0"/>
    </xf>
    <xf numFmtId="177" fontId="81" fillId="42" borderId="0" xfId="0" applyNumberFormat="1" applyFont="1" applyFill="1" applyBorder="1" applyAlignment="1" applyProtection="1">
      <alignment horizontal="right" vertical="center" shrinkToFit="1"/>
      <protection locked="0"/>
    </xf>
    <xf numFmtId="0" fontId="96" fillId="42" borderId="70" xfId="0" applyFont="1" applyFill="1" applyBorder="1" applyAlignment="1" applyProtection="1">
      <alignment horizontal="left" vertical="center" shrinkToFit="1"/>
      <protection locked="0"/>
    </xf>
    <xf numFmtId="0" fontId="96" fillId="42" borderId="45" xfId="0" applyFont="1" applyFill="1" applyBorder="1" applyAlignment="1" applyProtection="1">
      <alignment horizontal="left" vertical="center" shrinkToFit="1"/>
      <protection locked="0"/>
    </xf>
    <xf numFmtId="0" fontId="96" fillId="42" borderId="71" xfId="0" applyFont="1" applyFill="1" applyBorder="1" applyAlignment="1" applyProtection="1">
      <alignment horizontal="left" vertical="center" shrinkToFit="1"/>
      <protection locked="0"/>
    </xf>
    <xf numFmtId="0" fontId="46" fillId="0" borderId="7" xfId="0" applyFont="1" applyFill="1" applyBorder="1" applyAlignment="1" applyProtection="1">
      <alignment horizontal="center" vertical="center" textRotation="255" shrinkToFit="1"/>
    </xf>
    <xf numFmtId="0" fontId="46" fillId="0" borderId="20" xfId="0" applyFont="1" applyFill="1" applyBorder="1" applyAlignment="1" applyProtection="1">
      <alignment horizontal="center" vertical="center" textRotation="255" shrinkToFit="1"/>
    </xf>
    <xf numFmtId="0" fontId="46" fillId="0" borderId="72" xfId="0" applyFont="1" applyFill="1" applyBorder="1" applyAlignment="1" applyProtection="1">
      <alignment horizontal="center" vertical="center" textRotation="255" shrinkToFit="1"/>
    </xf>
    <xf numFmtId="0" fontId="118" fillId="40" borderId="43" xfId="0" applyFont="1" applyFill="1" applyBorder="1" applyAlignment="1" applyProtection="1">
      <alignment horizontal="left" vertical="top" wrapText="1"/>
    </xf>
    <xf numFmtId="0" fontId="118" fillId="40" borderId="0" xfId="0" applyFont="1" applyFill="1" applyBorder="1" applyAlignment="1" applyProtection="1">
      <alignment horizontal="left" vertical="top" wrapText="1"/>
    </xf>
    <xf numFmtId="0" fontId="118" fillId="35" borderId="43" xfId="0" applyFont="1" applyFill="1" applyBorder="1" applyAlignment="1" applyProtection="1">
      <alignment horizontal="left" vertical="top" wrapText="1"/>
    </xf>
    <xf numFmtId="0" fontId="118" fillId="35" borderId="0" xfId="0" applyFont="1" applyFill="1" applyBorder="1" applyAlignment="1" applyProtection="1">
      <alignment horizontal="left" vertical="top" wrapText="1"/>
    </xf>
    <xf numFmtId="0" fontId="118" fillId="35" borderId="17" xfId="0" applyFont="1" applyFill="1" applyBorder="1" applyAlignment="1" applyProtection="1">
      <alignment horizontal="left" vertical="top" wrapText="1"/>
    </xf>
    <xf numFmtId="0" fontId="116" fillId="46" borderId="3" xfId="0" applyFont="1" applyFill="1" applyBorder="1" applyAlignment="1" applyProtection="1">
      <alignment horizontal="center" vertical="center"/>
      <protection locked="0"/>
    </xf>
    <xf numFmtId="0" fontId="96" fillId="40" borderId="3" xfId="0" applyFont="1" applyFill="1" applyBorder="1" applyAlignment="1" applyProtection="1">
      <alignment horizontal="left" vertical="center"/>
    </xf>
    <xf numFmtId="0" fontId="104" fillId="35" borderId="3" xfId="0" applyFont="1" applyFill="1" applyBorder="1" applyAlignment="1" applyProtection="1">
      <alignment horizontal="center" vertical="center"/>
    </xf>
    <xf numFmtId="181" fontId="116" fillId="0" borderId="3" xfId="0" applyNumberFormat="1" applyFont="1" applyBorder="1" applyAlignment="1" applyProtection="1">
      <alignment horizontal="center" vertical="center"/>
    </xf>
    <xf numFmtId="0" fontId="116" fillId="0" borderId="3" xfId="0" applyFont="1" applyBorder="1" applyAlignment="1" applyProtection="1">
      <alignment horizontal="center" vertical="center"/>
    </xf>
    <xf numFmtId="0" fontId="84" fillId="0" borderId="3" xfId="0" applyFont="1" applyBorder="1" applyAlignment="1" applyProtection="1">
      <alignment horizontal="center" vertical="center"/>
    </xf>
    <xf numFmtId="177" fontId="93" fillId="34" borderId="3" xfId="0" applyNumberFormat="1" applyFont="1" applyFill="1" applyBorder="1" applyAlignment="1" applyProtection="1">
      <alignment horizontal="center" vertical="center" shrinkToFit="1"/>
    </xf>
    <xf numFmtId="177" fontId="116" fillId="0" borderId="3" xfId="0" applyNumberFormat="1" applyFont="1" applyBorder="1" applyAlignment="1" applyProtection="1">
      <alignment horizontal="center" vertical="center" shrinkToFit="1"/>
    </xf>
    <xf numFmtId="0" fontId="99" fillId="45" borderId="18" xfId="0" applyFont="1" applyFill="1" applyBorder="1" applyAlignment="1" applyProtection="1">
      <alignment horizontal="center" vertical="center" shrinkToFit="1"/>
    </xf>
    <xf numFmtId="0" fontId="99" fillId="45" borderId="17" xfId="0" applyFont="1" applyFill="1" applyBorder="1" applyAlignment="1" applyProtection="1">
      <alignment horizontal="center" vertical="center" shrinkToFit="1"/>
    </xf>
    <xf numFmtId="0" fontId="99" fillId="45" borderId="21" xfId="0" applyFont="1" applyFill="1" applyBorder="1" applyAlignment="1" applyProtection="1">
      <alignment horizontal="center" vertical="center" shrinkToFit="1"/>
    </xf>
    <xf numFmtId="0" fontId="99" fillId="45" borderId="3" xfId="0" applyFont="1" applyFill="1" applyBorder="1" applyAlignment="1" applyProtection="1">
      <alignment horizontal="center" vertical="center"/>
    </xf>
    <xf numFmtId="0" fontId="110" fillId="0" borderId="13" xfId="0" applyFont="1" applyFill="1" applyBorder="1" applyAlignment="1" applyProtection="1">
      <alignment horizontal="left" vertical="center" wrapText="1" shrinkToFit="1"/>
      <protection locked="0"/>
    </xf>
    <xf numFmtId="0" fontId="110" fillId="0" borderId="25" xfId="0" applyFont="1" applyFill="1" applyBorder="1" applyAlignment="1" applyProtection="1">
      <alignment horizontal="left" vertical="center" wrapText="1" shrinkToFit="1"/>
      <protection locked="0"/>
    </xf>
    <xf numFmtId="0" fontId="110" fillId="0" borderId="12" xfId="0" applyFont="1" applyFill="1" applyBorder="1" applyAlignment="1" applyProtection="1">
      <alignment horizontal="left" vertical="center" wrapText="1" shrinkToFit="1"/>
      <protection locked="0"/>
    </xf>
    <xf numFmtId="0" fontId="110" fillId="0" borderId="18" xfId="0" applyFont="1" applyFill="1" applyBorder="1" applyAlignment="1" applyProtection="1">
      <alignment horizontal="left" vertical="center" wrapText="1" shrinkToFit="1"/>
      <protection locked="0"/>
    </xf>
    <xf numFmtId="0" fontId="110" fillId="0" borderId="17" xfId="0" applyFont="1" applyFill="1" applyBorder="1" applyAlignment="1" applyProtection="1">
      <alignment horizontal="left" vertical="center" wrapText="1" shrinkToFit="1"/>
      <protection locked="0"/>
    </xf>
    <xf numFmtId="0" fontId="110" fillId="0" borderId="21" xfId="0" applyFont="1" applyFill="1" applyBorder="1" applyAlignment="1" applyProtection="1">
      <alignment horizontal="left" vertical="center" wrapText="1" shrinkToFit="1"/>
      <protection locked="0"/>
    </xf>
    <xf numFmtId="0" fontId="110" fillId="0" borderId="13" xfId="0" applyFont="1" applyFill="1" applyBorder="1" applyAlignment="1" applyProtection="1">
      <alignment horizontal="left" vertical="top" wrapText="1" shrinkToFit="1"/>
      <protection locked="0"/>
    </xf>
    <xf numFmtId="0" fontId="110" fillId="0" borderId="25" xfId="0" applyFont="1" applyFill="1" applyBorder="1" applyAlignment="1" applyProtection="1">
      <alignment horizontal="left" vertical="top" wrapText="1" shrinkToFit="1"/>
      <protection locked="0"/>
    </xf>
    <xf numFmtId="0" fontId="110" fillId="0" borderId="12" xfId="0" applyFont="1" applyFill="1" applyBorder="1" applyAlignment="1" applyProtection="1">
      <alignment horizontal="left" vertical="top" wrapText="1" shrinkToFit="1"/>
      <protection locked="0"/>
    </xf>
    <xf numFmtId="0" fontId="110" fillId="0" borderId="18" xfId="0" applyFont="1" applyFill="1" applyBorder="1" applyAlignment="1" applyProtection="1">
      <alignment horizontal="left" vertical="top" wrapText="1" shrinkToFit="1"/>
      <protection locked="0"/>
    </xf>
    <xf numFmtId="0" fontId="110" fillId="0" borderId="17" xfId="0" applyFont="1" applyFill="1" applyBorder="1" applyAlignment="1" applyProtection="1">
      <alignment horizontal="left" vertical="top" wrapText="1" shrinkToFit="1"/>
      <protection locked="0"/>
    </xf>
    <xf numFmtId="0" fontId="110" fillId="0" borderId="21" xfId="0" applyFont="1" applyFill="1" applyBorder="1" applyAlignment="1" applyProtection="1">
      <alignment horizontal="left" vertical="top" wrapText="1" shrinkToFit="1"/>
      <protection locked="0"/>
    </xf>
    <xf numFmtId="181" fontId="84" fillId="40" borderId="4" xfId="0" applyNumberFormat="1" applyFont="1" applyFill="1" applyBorder="1" applyAlignment="1" applyProtection="1">
      <alignment horizontal="right" vertical="center" shrinkToFit="1"/>
    </xf>
    <xf numFmtId="181" fontId="84" fillId="40" borderId="11" xfId="0" applyNumberFormat="1" applyFont="1" applyFill="1" applyBorder="1" applyAlignment="1" applyProtection="1">
      <alignment horizontal="right" vertical="center" shrinkToFit="1"/>
    </xf>
    <xf numFmtId="181" fontId="46" fillId="0" borderId="15" xfId="33" applyNumberFormat="1" applyFont="1" applyFill="1" applyBorder="1" applyAlignment="1" applyProtection="1">
      <alignment horizontal="right" vertical="center" shrinkToFit="1"/>
    </xf>
    <xf numFmtId="181" fontId="46" fillId="0" borderId="27" xfId="33" applyNumberFormat="1" applyFont="1" applyFill="1" applyBorder="1" applyAlignment="1" applyProtection="1">
      <alignment horizontal="right" vertical="center" shrinkToFit="1"/>
    </xf>
    <xf numFmtId="181" fontId="84" fillId="35" borderId="4" xfId="0" applyNumberFormat="1" applyFont="1" applyFill="1" applyBorder="1" applyAlignment="1" applyProtection="1">
      <alignment horizontal="right" vertical="center" shrinkToFit="1"/>
    </xf>
    <xf numFmtId="181" fontId="84" fillId="35" borderId="11" xfId="0" applyNumberFormat="1" applyFont="1" applyFill="1" applyBorder="1" applyAlignment="1" applyProtection="1">
      <alignment horizontal="right" vertical="center" shrinkToFit="1"/>
    </xf>
    <xf numFmtId="0" fontId="98" fillId="45" borderId="16" xfId="0" applyFont="1" applyFill="1" applyBorder="1" applyAlignment="1" applyProtection="1">
      <alignment horizontal="right" wrapText="1"/>
    </xf>
    <xf numFmtId="0" fontId="98" fillId="45" borderId="20" xfId="0" applyFont="1" applyFill="1" applyBorder="1" applyAlignment="1" applyProtection="1">
      <alignment horizontal="right" wrapText="1"/>
    </xf>
    <xf numFmtId="0" fontId="106" fillId="45" borderId="3" xfId="0" applyFont="1" applyFill="1" applyBorder="1" applyAlignment="1" applyProtection="1">
      <alignment horizontal="center" vertical="center"/>
    </xf>
    <xf numFmtId="0" fontId="106" fillId="45" borderId="4" xfId="0" applyFont="1" applyFill="1" applyBorder="1" applyAlignment="1" applyProtection="1">
      <alignment horizontal="center" vertical="center"/>
    </xf>
    <xf numFmtId="0" fontId="96" fillId="42" borderId="80" xfId="0" applyFont="1" applyFill="1" applyBorder="1" applyAlignment="1" applyProtection="1">
      <alignment horizontal="center" vertical="center" shrinkToFit="1"/>
      <protection locked="0"/>
    </xf>
    <xf numFmtId="0" fontId="96" fillId="42" borderId="81" xfId="0" applyFont="1" applyFill="1" applyBorder="1" applyAlignment="1" applyProtection="1">
      <alignment horizontal="center" vertical="center" shrinkToFit="1"/>
      <protection locked="0"/>
    </xf>
    <xf numFmtId="0" fontId="96" fillId="42" borderId="82" xfId="0" applyFont="1" applyFill="1" applyBorder="1" applyAlignment="1" applyProtection="1">
      <alignment horizontal="center" vertical="center" shrinkToFit="1"/>
      <protection locked="0"/>
    </xf>
    <xf numFmtId="0" fontId="106" fillId="45" borderId="16" xfId="0" applyFont="1" applyFill="1" applyBorder="1" applyAlignment="1" applyProtection="1">
      <alignment horizontal="center" vertical="top"/>
    </xf>
    <xf numFmtId="0" fontId="106" fillId="45" borderId="7" xfId="0" applyFont="1" applyFill="1" applyBorder="1" applyAlignment="1" applyProtection="1">
      <alignment horizontal="center" vertical="top" wrapText="1"/>
    </xf>
    <xf numFmtId="0" fontId="106" fillId="45" borderId="7" xfId="0" applyFont="1" applyFill="1" applyBorder="1" applyAlignment="1" applyProtection="1">
      <alignment horizontal="center" vertical="top"/>
    </xf>
    <xf numFmtId="0" fontId="106" fillId="45" borderId="3" xfId="0" applyFont="1" applyFill="1" applyBorder="1" applyAlignment="1" applyProtection="1">
      <alignment horizontal="center" vertical="top" wrapText="1"/>
    </xf>
    <xf numFmtId="0" fontId="46" fillId="35" borderId="3" xfId="0" applyFont="1" applyFill="1" applyBorder="1" applyAlignment="1" applyProtection="1">
      <alignment horizontal="center" vertical="center"/>
    </xf>
    <xf numFmtId="0" fontId="106" fillId="45" borderId="3" xfId="0" applyFont="1" applyFill="1" applyBorder="1" applyAlignment="1" applyProtection="1">
      <alignment horizontal="center" vertical="top"/>
    </xf>
    <xf numFmtId="181" fontId="85" fillId="0" borderId="15" xfId="33" applyNumberFormat="1" applyFont="1" applyFill="1" applyBorder="1" applyAlignment="1" applyProtection="1">
      <alignment horizontal="right" vertical="center" shrinkToFit="1"/>
    </xf>
    <xf numFmtId="181" fontId="85" fillId="0" borderId="27" xfId="33" applyNumberFormat="1" applyFont="1" applyFill="1" applyBorder="1" applyAlignment="1" applyProtection="1">
      <alignment horizontal="right" vertical="center" shrinkToFit="1"/>
    </xf>
    <xf numFmtId="181" fontId="52" fillId="0" borderId="65" xfId="33" applyNumberFormat="1" applyFont="1" applyFill="1" applyBorder="1" applyAlignment="1" applyProtection="1">
      <alignment horizontal="center" vertical="center" shrinkToFit="1"/>
    </xf>
    <xf numFmtId="181" fontId="52" fillId="0" borderId="66" xfId="33" applyNumberFormat="1" applyFont="1" applyFill="1" applyBorder="1" applyAlignment="1" applyProtection="1">
      <alignment horizontal="center" vertical="center" shrinkToFit="1"/>
    </xf>
    <xf numFmtId="181" fontId="52" fillId="0" borderId="67" xfId="33" applyNumberFormat="1" applyFont="1" applyFill="1" applyBorder="1" applyAlignment="1" applyProtection="1">
      <alignment horizontal="center" vertical="center" shrinkToFit="1"/>
    </xf>
    <xf numFmtId="181" fontId="52" fillId="0" borderId="65" xfId="33" applyNumberFormat="1" applyFont="1" applyFill="1" applyBorder="1" applyAlignment="1" applyProtection="1">
      <alignment horizontal="right" vertical="center" shrinkToFit="1"/>
    </xf>
    <xf numFmtId="181" fontId="52" fillId="0" borderId="67" xfId="33" applyNumberFormat="1" applyFont="1" applyFill="1" applyBorder="1" applyAlignment="1" applyProtection="1">
      <alignment horizontal="right" vertical="center" shrinkToFit="1"/>
    </xf>
    <xf numFmtId="0" fontId="85" fillId="0" borderId="15" xfId="0" applyFont="1" applyFill="1" applyBorder="1" applyAlignment="1" applyProtection="1">
      <alignment horizontal="center" vertical="center" shrinkToFit="1"/>
    </xf>
    <xf numFmtId="0" fontId="85" fillId="0" borderId="26" xfId="0" applyFont="1" applyFill="1" applyBorder="1" applyAlignment="1" applyProtection="1">
      <alignment horizontal="center" vertical="center" shrinkToFit="1"/>
    </xf>
    <xf numFmtId="0" fontId="85" fillId="0" borderId="27" xfId="0" applyFont="1" applyFill="1" applyBorder="1" applyAlignment="1" applyProtection="1">
      <alignment horizontal="center" vertical="center" shrinkToFit="1"/>
    </xf>
    <xf numFmtId="0" fontId="85" fillId="40" borderId="0" xfId="0" applyFont="1" applyFill="1" applyBorder="1" applyAlignment="1" applyProtection="1">
      <alignment horizontal="center" vertical="center" textRotation="255"/>
    </xf>
    <xf numFmtId="0" fontId="46" fillId="35" borderId="0" xfId="0" applyFont="1" applyFill="1" applyBorder="1" applyAlignment="1" applyProtection="1">
      <alignment horizontal="center" vertical="center" textRotation="255"/>
    </xf>
    <xf numFmtId="0" fontId="82" fillId="44" borderId="73" xfId="0" applyNumberFormat="1" applyFont="1" applyFill="1" applyBorder="1" applyAlignment="1" applyProtection="1">
      <alignment horizontal="center" vertical="center" shrinkToFit="1"/>
    </xf>
    <xf numFmtId="0" fontId="83" fillId="44" borderId="3" xfId="0" applyFont="1" applyFill="1" applyBorder="1" applyAlignment="1" applyProtection="1">
      <alignment horizontal="center" vertical="center" shrinkToFit="1"/>
    </xf>
    <xf numFmtId="0" fontId="83" fillId="44" borderId="4" xfId="0" applyFont="1" applyFill="1" applyBorder="1" applyAlignment="1" applyProtection="1">
      <alignment horizontal="center" vertical="center"/>
    </xf>
    <xf numFmtId="0" fontId="83" fillId="44" borderId="19" xfId="0" applyFont="1" applyFill="1" applyBorder="1" applyAlignment="1" applyProtection="1">
      <alignment horizontal="center" vertical="center"/>
    </xf>
    <xf numFmtId="0" fontId="83" fillId="44" borderId="11" xfId="0" applyFont="1" applyFill="1" applyBorder="1" applyAlignment="1" applyProtection="1">
      <alignment horizontal="center" vertical="center"/>
    </xf>
    <xf numFmtId="0" fontId="83" fillId="44" borderId="11" xfId="0" applyFont="1" applyFill="1" applyBorder="1" applyAlignment="1" applyProtection="1">
      <alignment horizontal="center" vertical="center" shrinkToFit="1"/>
    </xf>
    <xf numFmtId="0" fontId="83" fillId="44" borderId="7" xfId="0" applyFont="1" applyFill="1" applyBorder="1" applyAlignment="1" applyProtection="1">
      <alignment horizontal="center" vertical="center" shrinkToFit="1"/>
    </xf>
    <xf numFmtId="0" fontId="83" fillId="44" borderId="13" xfId="0" applyFont="1" applyFill="1" applyBorder="1" applyAlignment="1" applyProtection="1">
      <alignment horizontal="center" vertical="center"/>
    </xf>
    <xf numFmtId="0" fontId="83" fillId="44" borderId="25" xfId="0" applyFont="1" applyFill="1" applyBorder="1" applyAlignment="1" applyProtection="1">
      <alignment horizontal="center" vertical="center"/>
    </xf>
    <xf numFmtId="0" fontId="83" fillId="44" borderId="12" xfId="0" applyFont="1" applyFill="1" applyBorder="1" applyAlignment="1" applyProtection="1">
      <alignment horizontal="center" vertical="center"/>
    </xf>
    <xf numFmtId="0" fontId="83" fillId="44" borderId="7" xfId="0" applyFont="1" applyFill="1" applyBorder="1" applyAlignment="1" applyProtection="1">
      <alignment horizontal="center" vertical="center"/>
    </xf>
    <xf numFmtId="0" fontId="83" fillId="45" borderId="68" xfId="0" applyFont="1" applyFill="1" applyBorder="1" applyAlignment="1" applyProtection="1">
      <alignment horizontal="center" vertical="center" wrapText="1"/>
    </xf>
    <xf numFmtId="0" fontId="83" fillId="45" borderId="0" xfId="0" applyFont="1" applyFill="1" applyBorder="1" applyAlignment="1" applyProtection="1">
      <alignment horizontal="center" vertical="center" wrapText="1"/>
    </xf>
    <xf numFmtId="0" fontId="83" fillId="45" borderId="69" xfId="0" applyFont="1" applyFill="1" applyBorder="1" applyAlignment="1" applyProtection="1">
      <alignment horizontal="center" vertical="center" wrapText="1"/>
    </xf>
    <xf numFmtId="0" fontId="83" fillId="45" borderId="68" xfId="0" applyFont="1" applyFill="1" applyBorder="1" applyAlignment="1" applyProtection="1">
      <alignment horizontal="center" vertical="top" wrapText="1" shrinkToFit="1"/>
    </xf>
    <xf numFmtId="0" fontId="83" fillId="45" borderId="0" xfId="0" applyFont="1" applyFill="1" applyBorder="1" applyAlignment="1" applyProtection="1">
      <alignment horizontal="center" vertical="top" wrapText="1" shrinkToFit="1"/>
    </xf>
    <xf numFmtId="0" fontId="83" fillId="45" borderId="69" xfId="0" applyFont="1" applyFill="1" applyBorder="1" applyAlignment="1" applyProtection="1">
      <alignment horizontal="center" vertical="top" wrapText="1" shrinkToFit="1"/>
    </xf>
    <xf numFmtId="0" fontId="83" fillId="44" borderId="3" xfId="0" applyFont="1" applyFill="1" applyBorder="1" applyAlignment="1" applyProtection="1">
      <alignment horizontal="center" vertical="center"/>
    </xf>
    <xf numFmtId="0" fontId="46" fillId="35" borderId="0" xfId="0" applyFont="1" applyFill="1" applyBorder="1" applyAlignment="1" applyProtection="1">
      <alignment horizontal="center" vertical="top" shrinkToFit="1"/>
    </xf>
    <xf numFmtId="0" fontId="85" fillId="0" borderId="14" xfId="0" applyFont="1" applyFill="1" applyBorder="1" applyAlignment="1" applyProtection="1">
      <alignment horizontal="left" vertical="center"/>
    </xf>
    <xf numFmtId="0" fontId="85" fillId="0" borderId="21" xfId="0" applyFont="1" applyFill="1" applyBorder="1" applyAlignment="1" applyProtection="1">
      <alignment horizontal="left" vertical="center"/>
    </xf>
    <xf numFmtId="177" fontId="85" fillId="0" borderId="2" xfId="0" applyNumberFormat="1" applyFont="1" applyFill="1" applyBorder="1" applyAlignment="1" applyProtection="1">
      <alignment horizontal="right" vertical="center" shrinkToFit="1"/>
    </xf>
    <xf numFmtId="177" fontId="85" fillId="0" borderId="0" xfId="0" applyNumberFormat="1" applyFont="1" applyFill="1" applyBorder="1" applyAlignment="1" applyProtection="1">
      <alignment horizontal="right" vertical="center" shrinkToFit="1"/>
    </xf>
    <xf numFmtId="177" fontId="85" fillId="0" borderId="18" xfId="0" applyNumberFormat="1" applyFont="1" applyFill="1" applyBorder="1" applyAlignment="1" applyProtection="1">
      <alignment horizontal="right" vertical="center" shrinkToFit="1"/>
    </xf>
    <xf numFmtId="177" fontId="85" fillId="0" borderId="17" xfId="0" applyNumberFormat="1" applyFont="1" applyFill="1" applyBorder="1" applyAlignment="1" applyProtection="1">
      <alignment horizontal="right" vertical="center" shrinkToFit="1"/>
    </xf>
    <xf numFmtId="177" fontId="85" fillId="0" borderId="13" xfId="0" applyNumberFormat="1" applyFont="1" applyFill="1" applyBorder="1" applyAlignment="1" applyProtection="1">
      <alignment horizontal="right" vertical="center" shrinkToFit="1"/>
    </xf>
    <xf numFmtId="177" fontId="85" fillId="0" borderId="25" xfId="0" applyNumberFormat="1" applyFont="1" applyFill="1" applyBorder="1" applyAlignment="1" applyProtection="1">
      <alignment horizontal="right" vertical="center" shrinkToFit="1"/>
    </xf>
    <xf numFmtId="0" fontId="85" fillId="0" borderId="12" xfId="0" applyFont="1" applyFill="1" applyBorder="1" applyAlignment="1" applyProtection="1">
      <alignment horizontal="left" vertical="center"/>
    </xf>
    <xf numFmtId="0" fontId="106" fillId="45" borderId="11" xfId="0" applyFont="1" applyFill="1" applyBorder="1" applyAlignment="1" applyProtection="1">
      <alignment horizontal="center" vertical="top"/>
    </xf>
    <xf numFmtId="187" fontId="93" fillId="34" borderId="3" xfId="0" applyNumberFormat="1" applyFont="1" applyFill="1" applyBorder="1" applyAlignment="1" applyProtection="1">
      <alignment horizontal="center" vertical="center"/>
    </xf>
    <xf numFmtId="187" fontId="116" fillId="0" borderId="3" xfId="0" applyNumberFormat="1" applyFont="1" applyBorder="1" applyAlignment="1" applyProtection="1">
      <alignment horizontal="center" vertical="center"/>
    </xf>
    <xf numFmtId="0" fontId="96" fillId="42" borderId="70" xfId="0" applyFont="1" applyFill="1" applyBorder="1" applyAlignment="1" applyProtection="1">
      <alignment horizontal="left" vertical="center" shrinkToFit="1"/>
    </xf>
    <xf numFmtId="0" fontId="96" fillId="42" borderId="45" xfId="0" applyFont="1" applyFill="1" applyBorder="1" applyAlignment="1" applyProtection="1">
      <alignment horizontal="left" vertical="center" shrinkToFit="1"/>
    </xf>
    <xf numFmtId="0" fontId="96" fillId="42" borderId="71" xfId="0" applyFont="1" applyFill="1" applyBorder="1" applyAlignment="1" applyProtection="1">
      <alignment horizontal="left" vertical="center" shrinkToFit="1"/>
    </xf>
    <xf numFmtId="177" fontId="81" fillId="42" borderId="74" xfId="0" applyNumberFormat="1" applyFont="1" applyFill="1" applyBorder="1" applyAlignment="1" applyProtection="1">
      <alignment horizontal="right" vertical="center" shrinkToFit="1"/>
    </xf>
    <xf numFmtId="177" fontId="81" fillId="42" borderId="43" xfId="0" applyNumberFormat="1" applyFont="1" applyFill="1" applyBorder="1" applyAlignment="1" applyProtection="1">
      <alignment horizontal="right" vertical="center" shrinkToFit="1"/>
    </xf>
    <xf numFmtId="177" fontId="81" fillId="42" borderId="68" xfId="0" applyNumberFormat="1" applyFont="1" applyFill="1" applyBorder="1" applyAlignment="1" applyProtection="1">
      <alignment horizontal="right" vertical="center" shrinkToFit="1"/>
    </xf>
    <xf numFmtId="177" fontId="81" fillId="42" borderId="0" xfId="0" applyNumberFormat="1" applyFont="1" applyFill="1" applyBorder="1" applyAlignment="1" applyProtection="1">
      <alignment horizontal="right" vertical="center" shrinkToFit="1"/>
    </xf>
    <xf numFmtId="177" fontId="85" fillId="0" borderId="70" xfId="0" applyNumberFormat="1" applyFont="1" applyFill="1" applyBorder="1" applyAlignment="1" applyProtection="1">
      <alignment horizontal="right" vertical="center" shrinkToFit="1"/>
    </xf>
    <xf numFmtId="177" fontId="85" fillId="0" borderId="45" xfId="0" applyNumberFormat="1" applyFont="1" applyFill="1" applyBorder="1" applyAlignment="1" applyProtection="1">
      <alignment horizontal="right" vertical="center" shrinkToFit="1"/>
    </xf>
    <xf numFmtId="177" fontId="85" fillId="42" borderId="70" xfId="0" applyNumberFormat="1" applyFont="1" applyFill="1" applyBorder="1" applyAlignment="1" applyProtection="1">
      <alignment horizontal="right" vertical="center" shrinkToFit="1"/>
    </xf>
    <xf numFmtId="177" fontId="85" fillId="42" borderId="45" xfId="0" applyNumberFormat="1" applyFont="1" applyFill="1" applyBorder="1" applyAlignment="1" applyProtection="1">
      <alignment horizontal="right" vertical="center" shrinkToFit="1"/>
    </xf>
    <xf numFmtId="0" fontId="85" fillId="0" borderId="78" xfId="0" applyFont="1" applyFill="1" applyBorder="1" applyAlignment="1" applyProtection="1">
      <alignment horizontal="left" vertical="center"/>
    </xf>
    <xf numFmtId="0" fontId="118" fillId="40" borderId="17" xfId="0" applyFont="1" applyFill="1" applyBorder="1" applyAlignment="1" applyProtection="1">
      <alignment horizontal="left" vertical="top" wrapText="1"/>
    </xf>
    <xf numFmtId="0" fontId="46" fillId="40" borderId="0" xfId="0" applyFont="1" applyFill="1" applyBorder="1" applyAlignment="1" applyProtection="1">
      <alignment horizontal="center" vertical="top" shrinkToFit="1"/>
    </xf>
    <xf numFmtId="177" fontId="85" fillId="42" borderId="4" xfId="0" applyNumberFormat="1" applyFont="1" applyFill="1" applyBorder="1" applyAlignment="1" applyProtection="1">
      <alignment horizontal="right" vertical="center"/>
    </xf>
    <xf numFmtId="177" fontId="85" fillId="42" borderId="19" xfId="0" applyNumberFormat="1" applyFont="1" applyFill="1" applyBorder="1" applyAlignment="1" applyProtection="1">
      <alignment horizontal="right" vertical="center"/>
    </xf>
    <xf numFmtId="181" fontId="46" fillId="42" borderId="4" xfId="33" applyNumberFormat="1" applyFont="1" applyFill="1" applyBorder="1" applyAlignment="1" applyProtection="1">
      <alignment horizontal="right" vertical="center" shrinkToFit="1"/>
    </xf>
    <xf numFmtId="181" fontId="46" fillId="42" borderId="11" xfId="33" applyNumberFormat="1" applyFont="1" applyFill="1" applyBorder="1" applyAlignment="1" applyProtection="1">
      <alignment horizontal="right" vertical="center" shrinkToFit="1"/>
    </xf>
    <xf numFmtId="181" fontId="46" fillId="42" borderId="19" xfId="33" applyNumberFormat="1" applyFont="1" applyFill="1" applyBorder="1" applyAlignment="1" applyProtection="1">
      <alignment horizontal="right" vertical="center" shrinkToFit="1"/>
    </xf>
    <xf numFmtId="0" fontId="46" fillId="0" borderId="7" xfId="0" applyFont="1" applyFill="1" applyBorder="1" applyAlignment="1" applyProtection="1">
      <alignment horizontal="center" vertical="top" textRotation="255" shrinkToFit="1"/>
    </xf>
    <xf numFmtId="0" fontId="46" fillId="0" borderId="20" xfId="0" applyFont="1" applyFill="1" applyBorder="1" applyAlignment="1" applyProtection="1">
      <alignment horizontal="center" vertical="top" textRotation="255" shrinkToFit="1"/>
    </xf>
    <xf numFmtId="0" fontId="46" fillId="0" borderId="72" xfId="0" applyFont="1" applyFill="1" applyBorder="1" applyAlignment="1" applyProtection="1">
      <alignment horizontal="center" vertical="top" textRotation="255" shrinkToFit="1"/>
    </xf>
    <xf numFmtId="0" fontId="110" fillId="0" borderId="13" xfId="0" applyFont="1" applyFill="1" applyBorder="1" applyAlignment="1" applyProtection="1">
      <alignment horizontal="left" vertical="top" wrapText="1" shrinkToFit="1"/>
    </xf>
    <xf numFmtId="0" fontId="110" fillId="0" borderId="25" xfId="0" applyFont="1" applyFill="1" applyBorder="1" applyAlignment="1" applyProtection="1">
      <alignment horizontal="left" vertical="top" wrapText="1" shrinkToFit="1"/>
    </xf>
    <xf numFmtId="0" fontId="110" fillId="0" borderId="12" xfId="0" applyFont="1" applyFill="1" applyBorder="1" applyAlignment="1" applyProtection="1">
      <alignment horizontal="left" vertical="top" wrapText="1" shrinkToFit="1"/>
    </xf>
    <xf numFmtId="0" fontId="110" fillId="0" borderId="18" xfId="0" applyFont="1" applyFill="1" applyBorder="1" applyAlignment="1" applyProtection="1">
      <alignment horizontal="left" vertical="top" wrapText="1" shrinkToFit="1"/>
    </xf>
    <xf numFmtId="0" fontId="110" fillId="0" borderId="17" xfId="0" applyFont="1" applyFill="1" applyBorder="1" applyAlignment="1" applyProtection="1">
      <alignment horizontal="left" vertical="top" wrapText="1" shrinkToFit="1"/>
    </xf>
    <xf numFmtId="0" fontId="110" fillId="0" borderId="21" xfId="0" applyFont="1" applyFill="1" applyBorder="1" applyAlignment="1" applyProtection="1">
      <alignment horizontal="left" vertical="top" wrapText="1" shrinkToFit="1"/>
    </xf>
    <xf numFmtId="0" fontId="110" fillId="0" borderId="13" xfId="0" applyFont="1" applyFill="1" applyBorder="1" applyAlignment="1" applyProtection="1">
      <alignment horizontal="left" vertical="center" wrapText="1" shrinkToFit="1"/>
    </xf>
    <xf numFmtId="0" fontId="110" fillId="0" borderId="25" xfId="0" applyFont="1" applyFill="1" applyBorder="1" applyAlignment="1" applyProtection="1">
      <alignment horizontal="left" vertical="center" wrapText="1" shrinkToFit="1"/>
    </xf>
    <xf numFmtId="0" fontId="110" fillId="0" borderId="12" xfId="0" applyFont="1" applyFill="1" applyBorder="1" applyAlignment="1" applyProtection="1">
      <alignment horizontal="left" vertical="center" wrapText="1" shrinkToFit="1"/>
    </xf>
    <xf numFmtId="0" fontId="110" fillId="0" borderId="18" xfId="0" applyFont="1" applyFill="1" applyBorder="1" applyAlignment="1" applyProtection="1">
      <alignment horizontal="left" vertical="center" wrapText="1" shrinkToFit="1"/>
    </xf>
    <xf numFmtId="0" fontId="110" fillId="0" borderId="17" xfId="0" applyFont="1" applyFill="1" applyBorder="1" applyAlignment="1" applyProtection="1">
      <alignment horizontal="left" vertical="center" wrapText="1" shrinkToFit="1"/>
    </xf>
    <xf numFmtId="0" fontId="110" fillId="0" borderId="21" xfId="0" applyFont="1" applyFill="1" applyBorder="1" applyAlignment="1" applyProtection="1">
      <alignment horizontal="left" vertical="center" wrapText="1" shrinkToFit="1"/>
    </xf>
    <xf numFmtId="181" fontId="46" fillId="42" borderId="13" xfId="33" applyNumberFormat="1" applyFont="1" applyFill="1" applyBorder="1" applyAlignment="1" applyProtection="1">
      <alignment horizontal="right" vertical="center" shrinkToFit="1"/>
    </xf>
    <xf numFmtId="181" fontId="46" fillId="42" borderId="12" xfId="33" applyNumberFormat="1" applyFont="1" applyFill="1" applyBorder="1" applyAlignment="1" applyProtection="1">
      <alignment horizontal="right" vertical="center" shrinkToFit="1"/>
    </xf>
    <xf numFmtId="181" fontId="46" fillId="42" borderId="18" xfId="33" applyNumberFormat="1" applyFont="1" applyFill="1" applyBorder="1" applyAlignment="1" applyProtection="1">
      <alignment horizontal="right" vertical="center" shrinkToFit="1"/>
    </xf>
    <xf numFmtId="181" fontId="46" fillId="42" borderId="21" xfId="33" applyNumberFormat="1" applyFont="1" applyFill="1" applyBorder="1" applyAlignment="1" applyProtection="1">
      <alignment horizontal="right" vertical="center" shrinkToFit="1"/>
    </xf>
    <xf numFmtId="0" fontId="96" fillId="42" borderId="80" xfId="0" applyFont="1" applyFill="1" applyBorder="1" applyAlignment="1" applyProtection="1">
      <alignment horizontal="center" vertical="center" shrinkToFit="1"/>
    </xf>
    <xf numFmtId="0" fontId="96" fillId="42" borderId="81" xfId="0" applyFont="1" applyFill="1" applyBorder="1" applyAlignment="1" applyProtection="1">
      <alignment horizontal="center" vertical="center" shrinkToFit="1"/>
    </xf>
    <xf numFmtId="0" fontId="96" fillId="42" borderId="82" xfId="0" applyFont="1" applyFill="1" applyBorder="1" applyAlignment="1" applyProtection="1">
      <alignment horizontal="center" vertical="center" shrinkToFit="1"/>
    </xf>
    <xf numFmtId="0" fontId="116" fillId="46" borderId="3" xfId="0" applyFont="1" applyFill="1" applyBorder="1" applyAlignment="1" applyProtection="1">
      <alignment horizontal="center" vertical="center"/>
    </xf>
    <xf numFmtId="0" fontId="29" fillId="35" borderId="3" xfId="0" applyFont="1" applyFill="1" applyBorder="1" applyAlignment="1" applyProtection="1">
      <alignment horizontal="center" vertical="center" wrapText="1"/>
    </xf>
    <xf numFmtId="177" fontId="56" fillId="34" borderId="22" xfId="0" applyNumberFormat="1" applyFont="1" applyFill="1" applyBorder="1" applyAlignment="1" applyProtection="1">
      <alignment horizontal="right" vertical="center" shrinkToFit="1"/>
    </xf>
    <xf numFmtId="177" fontId="56" fillId="34" borderId="24" xfId="0" applyNumberFormat="1" applyFont="1" applyFill="1" applyBorder="1" applyAlignment="1" applyProtection="1">
      <alignment horizontal="right" vertical="center" shrinkToFit="1"/>
    </xf>
    <xf numFmtId="181" fontId="10" fillId="0" borderId="39" xfId="33" applyNumberFormat="1" applyFont="1" applyBorder="1" applyAlignment="1" applyProtection="1">
      <alignment horizontal="right" vertical="center" shrinkToFit="1"/>
    </xf>
    <xf numFmtId="181" fontId="10" fillId="0" borderId="46" xfId="33" applyNumberFormat="1" applyFont="1" applyBorder="1" applyAlignment="1" applyProtection="1">
      <alignment horizontal="right" vertical="center" shrinkToFit="1"/>
    </xf>
    <xf numFmtId="181" fontId="10" fillId="0" borderId="4" xfId="33" applyNumberFormat="1" applyFont="1" applyBorder="1" applyAlignment="1" applyProtection="1">
      <alignment horizontal="right" vertical="center" shrinkToFit="1"/>
    </xf>
    <xf numFmtId="181" fontId="10" fillId="0" borderId="11" xfId="33" applyNumberFormat="1" applyFont="1" applyBorder="1" applyAlignment="1" applyProtection="1">
      <alignment horizontal="right" vertical="center" shrinkToFit="1"/>
    </xf>
    <xf numFmtId="181" fontId="10" fillId="0" borderId="3" xfId="33" applyNumberFormat="1" applyFont="1" applyBorder="1" applyAlignment="1" applyProtection="1">
      <alignment horizontal="right" vertical="center" shrinkToFit="1"/>
    </xf>
    <xf numFmtId="181" fontId="10" fillId="0" borderId="13" xfId="33" applyNumberFormat="1" applyFont="1" applyFill="1" applyBorder="1" applyAlignment="1" applyProtection="1">
      <alignment horizontal="right" vertical="center" shrinkToFit="1"/>
    </xf>
    <xf numFmtId="181" fontId="10" fillId="0" borderId="12" xfId="33" applyNumberFormat="1" applyFont="1" applyFill="1" applyBorder="1" applyAlignment="1" applyProtection="1">
      <alignment horizontal="right" vertical="center" shrinkToFit="1"/>
    </xf>
    <xf numFmtId="181" fontId="10" fillId="0" borderId="18" xfId="33" applyNumberFormat="1" applyFont="1" applyFill="1" applyBorder="1" applyAlignment="1" applyProtection="1">
      <alignment horizontal="right" vertical="center" shrinkToFit="1"/>
    </xf>
    <xf numFmtId="181" fontId="10" fillId="0" borderId="21" xfId="33" applyNumberFormat="1" applyFont="1" applyFill="1" applyBorder="1" applyAlignment="1" applyProtection="1">
      <alignment horizontal="right" vertical="center" shrinkToFit="1"/>
    </xf>
    <xf numFmtId="181" fontId="10" fillId="0" borderId="4" xfId="33" applyNumberFormat="1" applyFont="1" applyFill="1" applyBorder="1" applyAlignment="1" applyProtection="1">
      <alignment horizontal="right" vertical="center" shrinkToFit="1"/>
    </xf>
    <xf numFmtId="181" fontId="10" fillId="0" borderId="11" xfId="33" applyNumberFormat="1" applyFont="1" applyFill="1" applyBorder="1" applyAlignment="1" applyProtection="1">
      <alignment horizontal="right" vertical="center" shrinkToFit="1"/>
    </xf>
    <xf numFmtId="179" fontId="10" fillId="0" borderId="4" xfId="33" applyNumberFormat="1" applyFont="1" applyBorder="1" applyAlignment="1" applyProtection="1">
      <alignment horizontal="right" vertical="center" shrinkToFit="1"/>
    </xf>
    <xf numFmtId="179" fontId="10" fillId="0" borderId="11" xfId="33" applyNumberFormat="1" applyFont="1" applyBorder="1" applyAlignment="1" applyProtection="1">
      <alignment horizontal="right" vertical="center" shrinkToFit="1"/>
    </xf>
    <xf numFmtId="190" fontId="10" fillId="0" borderId="3" xfId="33" applyNumberFormat="1" applyFont="1" applyBorder="1" applyAlignment="1" applyProtection="1">
      <alignment horizontal="right" vertical="center" shrinkToFit="1"/>
    </xf>
    <xf numFmtId="179" fontId="10" fillId="0" borderId="13" xfId="33" applyNumberFormat="1" applyFont="1" applyBorder="1" applyAlignment="1" applyProtection="1">
      <alignment horizontal="right" vertical="center" shrinkToFit="1"/>
    </xf>
    <xf numFmtId="179" fontId="10" fillId="0" borderId="12" xfId="33" applyNumberFormat="1" applyFont="1" applyBorder="1" applyAlignment="1" applyProtection="1">
      <alignment horizontal="right" vertical="center" shrinkToFit="1"/>
    </xf>
    <xf numFmtId="179" fontId="10" fillId="0" borderId="18" xfId="33" applyNumberFormat="1" applyFont="1" applyBorder="1" applyAlignment="1" applyProtection="1">
      <alignment horizontal="right" vertical="center" shrinkToFit="1"/>
    </xf>
    <xf numFmtId="179" fontId="10" fillId="0" borderId="21" xfId="33" applyNumberFormat="1" applyFont="1" applyBorder="1" applyAlignment="1" applyProtection="1">
      <alignment horizontal="right" vertical="center" shrinkToFit="1"/>
    </xf>
    <xf numFmtId="181" fontId="10" fillId="0" borderId="15" xfId="33" applyNumberFormat="1" applyFont="1" applyFill="1" applyBorder="1" applyAlignment="1" applyProtection="1">
      <alignment horizontal="right" vertical="center" shrinkToFit="1"/>
    </xf>
    <xf numFmtId="181" fontId="10" fillId="0" borderId="27" xfId="33" applyNumberFormat="1" applyFont="1" applyFill="1" applyBorder="1" applyAlignment="1" applyProtection="1">
      <alignment horizontal="right" vertical="center" shrinkToFit="1"/>
    </xf>
    <xf numFmtId="181" fontId="29" fillId="0" borderId="58" xfId="33" applyNumberFormat="1" applyFont="1" applyFill="1" applyBorder="1" applyAlignment="1" applyProtection="1">
      <alignment horizontal="center" vertical="center" shrinkToFit="1"/>
    </xf>
    <xf numFmtId="181" fontId="29" fillId="0" borderId="59" xfId="33" applyNumberFormat="1" applyFont="1" applyFill="1" applyBorder="1" applyAlignment="1" applyProtection="1">
      <alignment horizontal="center" vertical="center" shrinkToFit="1"/>
    </xf>
    <xf numFmtId="185" fontId="10" fillId="0" borderId="62" xfId="33" applyNumberFormat="1" applyFont="1" applyFill="1" applyBorder="1" applyAlignment="1" applyProtection="1">
      <alignment horizontal="right" vertical="center" shrinkToFit="1"/>
    </xf>
    <xf numFmtId="181" fontId="29" fillId="0" borderId="60" xfId="33" applyNumberFormat="1" applyFont="1" applyFill="1" applyBorder="1" applyAlignment="1" applyProtection="1">
      <alignment horizontal="center" vertical="center" shrinkToFit="1"/>
    </xf>
    <xf numFmtId="181" fontId="29" fillId="0" borderId="61" xfId="33" applyNumberFormat="1" applyFont="1" applyFill="1" applyBorder="1" applyAlignment="1" applyProtection="1">
      <alignment horizontal="center" vertical="center" shrinkToFit="1"/>
    </xf>
    <xf numFmtId="181" fontId="29" fillId="0" borderId="44" xfId="33" applyNumberFormat="1" applyFont="1" applyFill="1" applyBorder="1" applyAlignment="1" applyProtection="1">
      <alignment horizontal="center" vertical="center" shrinkToFit="1"/>
    </xf>
    <xf numFmtId="0" fontId="58" fillId="0" borderId="0" xfId="0" applyFont="1" applyBorder="1" applyAlignment="1" applyProtection="1">
      <alignment horizontal="left" vertical="top" wrapText="1"/>
    </xf>
    <xf numFmtId="185" fontId="10" fillId="0" borderId="3" xfId="33" applyNumberFormat="1" applyFont="1" applyFill="1" applyBorder="1" applyAlignment="1" applyProtection="1">
      <alignment horizontal="right" vertical="center" shrinkToFit="1"/>
    </xf>
    <xf numFmtId="180" fontId="10" fillId="0" borderId="3" xfId="33" applyNumberFormat="1" applyFont="1" applyFill="1" applyBorder="1" applyAlignment="1" applyProtection="1">
      <alignment horizontal="right" vertical="center" shrinkToFit="1"/>
    </xf>
    <xf numFmtId="180" fontId="65" fillId="0" borderId="5" xfId="0" applyNumberFormat="1" applyFont="1" applyBorder="1" applyAlignment="1" applyProtection="1">
      <alignment horizontal="right" vertical="center" shrinkToFit="1"/>
    </xf>
    <xf numFmtId="180" fontId="10" fillId="0" borderId="7" xfId="33" applyNumberFormat="1" applyFont="1" applyFill="1" applyBorder="1" applyAlignment="1" applyProtection="1">
      <alignment horizontal="right" vertical="center" shrinkToFit="1"/>
    </xf>
    <xf numFmtId="180" fontId="53" fillId="36" borderId="56" xfId="0" applyNumberFormat="1" applyFont="1" applyFill="1" applyBorder="1" applyAlignment="1" applyProtection="1">
      <alignment horizontal="right" vertical="center" shrinkToFit="1"/>
    </xf>
    <xf numFmtId="180" fontId="53" fillId="36" borderId="48" xfId="0" applyNumberFormat="1" applyFont="1" applyFill="1" applyBorder="1" applyAlignment="1" applyProtection="1">
      <alignment horizontal="right" vertical="center" shrinkToFit="1"/>
    </xf>
    <xf numFmtId="180" fontId="53" fillId="36" borderId="49" xfId="0" applyNumberFormat="1" applyFont="1" applyFill="1" applyBorder="1" applyAlignment="1" applyProtection="1">
      <alignment horizontal="right" vertical="center" shrinkToFit="1"/>
    </xf>
    <xf numFmtId="180" fontId="10" fillId="0" borderId="50" xfId="0" applyNumberFormat="1" applyFont="1" applyBorder="1" applyAlignment="1" applyProtection="1">
      <alignment horizontal="right" vertical="center" shrinkToFit="1"/>
    </xf>
    <xf numFmtId="180" fontId="10" fillId="0" borderId="5" xfId="0" applyNumberFormat="1" applyFont="1" applyBorder="1" applyAlignment="1" applyProtection="1">
      <alignment horizontal="right" vertical="center" shrinkToFit="1"/>
    </xf>
    <xf numFmtId="181" fontId="29" fillId="0" borderId="8" xfId="33" applyNumberFormat="1" applyFont="1" applyFill="1" applyBorder="1" applyAlignment="1" applyProtection="1">
      <alignment horizontal="right" vertical="center" shrinkToFit="1"/>
    </xf>
    <xf numFmtId="185" fontId="10" fillId="0" borderId="7" xfId="33" applyNumberFormat="1" applyFont="1" applyFill="1" applyBorder="1" applyAlignment="1" applyProtection="1">
      <alignment horizontal="right" vertical="center" shrinkToFit="1"/>
    </xf>
    <xf numFmtId="179" fontId="29" fillId="0" borderId="9" xfId="33" applyNumberFormat="1" applyFont="1" applyFill="1" applyBorder="1" applyAlignment="1" applyProtection="1">
      <alignment horizontal="right" vertical="center" shrinkToFit="1"/>
    </xf>
    <xf numFmtId="179" fontId="29" fillId="0" borderId="10" xfId="33" applyNumberFormat="1" applyFont="1" applyFill="1" applyBorder="1" applyAlignment="1" applyProtection="1">
      <alignment horizontal="right" vertical="center" shrinkToFit="1"/>
    </xf>
    <xf numFmtId="0" fontId="10" fillId="40" borderId="13" xfId="0" applyFont="1" applyFill="1" applyBorder="1" applyAlignment="1" applyProtection="1">
      <alignment horizontal="center" vertical="top" wrapText="1"/>
    </xf>
    <xf numFmtId="0" fontId="10" fillId="40" borderId="25" xfId="0" applyFont="1" applyFill="1" applyBorder="1" applyAlignment="1" applyProtection="1">
      <alignment horizontal="center" vertical="top" wrapText="1"/>
    </xf>
    <xf numFmtId="0" fontId="10" fillId="40" borderId="12" xfId="0" applyFont="1" applyFill="1" applyBorder="1" applyAlignment="1" applyProtection="1">
      <alignment horizontal="center" vertical="top" wrapText="1"/>
    </xf>
    <xf numFmtId="0" fontId="10" fillId="40" borderId="18" xfId="0" applyFont="1" applyFill="1" applyBorder="1" applyAlignment="1" applyProtection="1">
      <alignment horizontal="center" vertical="center" wrapText="1"/>
    </xf>
    <xf numFmtId="0" fontId="10" fillId="40" borderId="17" xfId="0" applyFont="1" applyFill="1" applyBorder="1" applyAlignment="1" applyProtection="1">
      <alignment horizontal="center" vertical="center" wrapText="1"/>
    </xf>
    <xf numFmtId="0" fontId="10" fillId="40" borderId="21" xfId="0" applyFont="1" applyFill="1" applyBorder="1" applyAlignment="1" applyProtection="1">
      <alignment horizontal="center" vertical="center" wrapText="1"/>
    </xf>
    <xf numFmtId="0" fontId="10" fillId="40" borderId="18" xfId="0" applyFont="1" applyFill="1" applyBorder="1" applyAlignment="1" applyProtection="1">
      <alignment horizontal="center" vertical="top" wrapText="1"/>
    </xf>
    <xf numFmtId="0" fontId="10" fillId="40" borderId="21" xfId="0" applyFont="1" applyFill="1" applyBorder="1" applyAlignment="1" applyProtection="1">
      <alignment horizontal="center" vertical="top" wrapText="1"/>
    </xf>
    <xf numFmtId="0" fontId="64" fillId="0" borderId="13" xfId="0" applyFont="1" applyFill="1" applyBorder="1" applyAlignment="1" applyProtection="1">
      <alignment horizontal="left" vertical="center" wrapText="1" shrinkToFit="1"/>
    </xf>
    <xf numFmtId="0" fontId="64" fillId="0" borderId="25" xfId="0" applyFont="1" applyFill="1" applyBorder="1" applyAlignment="1" applyProtection="1">
      <alignment horizontal="left" vertical="center" wrapText="1" shrinkToFit="1"/>
    </xf>
    <xf numFmtId="0" fontId="64" fillId="0" borderId="12" xfId="0" applyFont="1" applyFill="1" applyBorder="1" applyAlignment="1" applyProtection="1">
      <alignment horizontal="left" vertical="center" wrapText="1" shrinkToFit="1"/>
    </xf>
    <xf numFmtId="0" fontId="64" fillId="0" borderId="18" xfId="0" applyFont="1" applyFill="1" applyBorder="1" applyAlignment="1" applyProtection="1">
      <alignment horizontal="left" vertical="center" wrapText="1" shrinkToFit="1"/>
    </xf>
    <xf numFmtId="0" fontId="64" fillId="0" borderId="17" xfId="0" applyFont="1" applyFill="1" applyBorder="1" applyAlignment="1" applyProtection="1">
      <alignment horizontal="left" vertical="center" wrapText="1" shrinkToFit="1"/>
    </xf>
    <xf numFmtId="0" fontId="64" fillId="0" borderId="21" xfId="0" applyFont="1" applyFill="1" applyBorder="1" applyAlignment="1" applyProtection="1">
      <alignment horizontal="left" vertical="center" wrapText="1" shrinkToFit="1"/>
    </xf>
    <xf numFmtId="0" fontId="63" fillId="0" borderId="13" xfId="0" applyFont="1" applyFill="1" applyBorder="1" applyAlignment="1" applyProtection="1">
      <alignment horizontal="center" vertical="center" wrapText="1" shrinkToFit="1"/>
    </xf>
    <xf numFmtId="0" fontId="63" fillId="0" borderId="12" xfId="0" applyFont="1" applyFill="1" applyBorder="1" applyAlignment="1" applyProtection="1">
      <alignment horizontal="center" vertical="center" wrapText="1" shrinkToFit="1"/>
    </xf>
    <xf numFmtId="0" fontId="63" fillId="0" borderId="18" xfId="0" applyFont="1" applyFill="1" applyBorder="1" applyAlignment="1" applyProtection="1">
      <alignment horizontal="center" vertical="center" wrapText="1" shrinkToFit="1"/>
    </xf>
    <xf numFmtId="0" fontId="63" fillId="0" borderId="21" xfId="0" applyFont="1" applyFill="1" applyBorder="1" applyAlignment="1" applyProtection="1">
      <alignment horizontal="center" vertical="center" wrapText="1" shrinkToFit="1"/>
    </xf>
    <xf numFmtId="180" fontId="54" fillId="41" borderId="55" xfId="0" applyNumberFormat="1" applyFont="1" applyFill="1" applyBorder="1" applyAlignment="1" applyProtection="1">
      <alignment horizontal="right" vertical="center" shrinkToFit="1"/>
    </xf>
    <xf numFmtId="180" fontId="54" fillId="41" borderId="45" xfId="0" applyNumberFormat="1" applyFont="1" applyFill="1" applyBorder="1" applyAlignment="1" applyProtection="1">
      <alignment horizontal="right" vertical="center" shrinkToFit="1"/>
    </xf>
    <xf numFmtId="180" fontId="54" fillId="41" borderId="63" xfId="0" applyNumberFormat="1" applyFont="1" applyFill="1" applyBorder="1" applyAlignment="1" applyProtection="1">
      <alignment horizontal="right" vertical="center" shrinkToFit="1"/>
    </xf>
    <xf numFmtId="180" fontId="10" fillId="0" borderId="52" xfId="0" applyNumberFormat="1" applyFont="1" applyFill="1" applyBorder="1" applyAlignment="1" applyProtection="1">
      <alignment horizontal="right" vertical="center" shrinkToFit="1"/>
    </xf>
    <xf numFmtId="180" fontId="10" fillId="0" borderId="53" xfId="0" applyNumberFormat="1" applyFont="1" applyFill="1" applyBorder="1" applyAlignment="1" applyProtection="1">
      <alignment horizontal="right" vertical="center" shrinkToFit="1"/>
    </xf>
    <xf numFmtId="180" fontId="10" fillId="0" borderId="54" xfId="0" applyNumberFormat="1" applyFont="1" applyFill="1" applyBorder="1" applyAlignment="1" applyProtection="1">
      <alignment horizontal="right" vertical="center" shrinkToFit="1"/>
    </xf>
    <xf numFmtId="180" fontId="10" fillId="0" borderId="4" xfId="0" applyNumberFormat="1" applyFont="1" applyFill="1" applyBorder="1" applyAlignment="1" applyProtection="1">
      <alignment horizontal="right" vertical="center" shrinkToFit="1"/>
    </xf>
    <xf numFmtId="180" fontId="10" fillId="0" borderId="19" xfId="0" applyNumberFormat="1" applyFont="1" applyFill="1" applyBorder="1" applyAlignment="1" applyProtection="1">
      <alignment horizontal="right" vertical="center" shrinkToFit="1"/>
    </xf>
    <xf numFmtId="180" fontId="10" fillId="0" borderId="11" xfId="0" applyNumberFormat="1" applyFont="1" applyFill="1" applyBorder="1" applyAlignment="1" applyProtection="1">
      <alignment horizontal="right" vertical="center" shrinkToFit="1"/>
    </xf>
    <xf numFmtId="0" fontId="58" fillId="0" borderId="43" xfId="0" applyFont="1" applyBorder="1" applyAlignment="1" applyProtection="1">
      <alignment horizontal="left" vertical="top" wrapText="1"/>
    </xf>
    <xf numFmtId="38" fontId="10" fillId="40" borderId="13" xfId="33" applyFont="1" applyFill="1" applyBorder="1" applyAlignment="1" applyProtection="1">
      <alignment horizontal="center" vertical="top" wrapText="1"/>
    </xf>
    <xf numFmtId="38" fontId="10" fillId="40" borderId="12" xfId="33" applyFont="1" applyFill="1" applyBorder="1" applyAlignment="1" applyProtection="1">
      <alignment horizontal="center" vertical="top" wrapText="1"/>
    </xf>
    <xf numFmtId="38" fontId="10" fillId="40" borderId="18" xfId="33" applyFont="1" applyFill="1" applyBorder="1" applyAlignment="1" applyProtection="1">
      <alignment horizontal="center" vertical="center" wrapText="1"/>
    </xf>
    <xf numFmtId="38" fontId="10" fillId="40" borderId="21" xfId="33" applyFont="1" applyFill="1" applyBorder="1" applyAlignment="1" applyProtection="1">
      <alignment horizontal="center" vertical="center" wrapText="1"/>
    </xf>
    <xf numFmtId="0" fontId="10" fillId="40" borderId="4" xfId="0" applyFont="1" applyFill="1" applyBorder="1" applyAlignment="1" applyProtection="1">
      <alignment horizontal="center" vertical="center" wrapText="1"/>
    </xf>
    <xf numFmtId="0" fontId="10" fillId="40" borderId="11" xfId="0" applyFont="1" applyFill="1" applyBorder="1" applyAlignment="1" applyProtection="1">
      <alignment horizontal="center" vertical="center" wrapText="1"/>
    </xf>
    <xf numFmtId="176" fontId="10" fillId="40" borderId="4" xfId="0" applyNumberFormat="1" applyFont="1" applyFill="1" applyBorder="1" applyAlignment="1" applyProtection="1">
      <alignment horizontal="center" vertical="center" wrapText="1"/>
    </xf>
    <xf numFmtId="176" fontId="10" fillId="40" borderId="11" xfId="0" applyNumberFormat="1" applyFont="1" applyFill="1" applyBorder="1" applyAlignment="1" applyProtection="1">
      <alignment horizontal="center" vertical="center" wrapText="1"/>
    </xf>
    <xf numFmtId="0" fontId="10" fillId="40" borderId="4" xfId="0" applyFont="1" applyFill="1" applyBorder="1" applyAlignment="1" applyProtection="1">
      <alignment horizontal="center" vertical="top" wrapText="1"/>
    </xf>
    <xf numFmtId="0" fontId="10" fillId="40" borderId="19" xfId="0" applyFont="1" applyFill="1" applyBorder="1" applyAlignment="1" applyProtection="1">
      <alignment horizontal="center" vertical="top" wrapText="1"/>
    </xf>
    <xf numFmtId="0" fontId="10" fillId="40" borderId="11" xfId="0" applyFont="1" applyFill="1" applyBorder="1" applyAlignment="1" applyProtection="1">
      <alignment horizontal="center" vertical="top" wrapText="1"/>
    </xf>
    <xf numFmtId="176" fontId="10" fillId="40" borderId="13" xfId="0" applyNumberFormat="1" applyFont="1" applyFill="1" applyBorder="1" applyAlignment="1" applyProtection="1">
      <alignment horizontal="center" vertical="center" wrapText="1"/>
    </xf>
    <xf numFmtId="176" fontId="10" fillId="40" borderId="12" xfId="0" applyNumberFormat="1" applyFont="1" applyFill="1" applyBorder="1" applyAlignment="1" applyProtection="1">
      <alignment horizontal="center" vertical="center" wrapText="1"/>
    </xf>
    <xf numFmtId="0" fontId="10" fillId="40" borderId="13" xfId="0" applyFont="1" applyFill="1" applyBorder="1" applyAlignment="1" applyProtection="1">
      <alignment horizontal="center" vertical="center" shrinkToFit="1"/>
    </xf>
    <xf numFmtId="0" fontId="10" fillId="40" borderId="12" xfId="0" applyFont="1" applyFill="1" applyBorder="1" applyAlignment="1" applyProtection="1">
      <alignment horizontal="center" vertical="center" shrinkToFit="1"/>
    </xf>
    <xf numFmtId="181" fontId="29" fillId="0" borderId="9" xfId="33" applyNumberFormat="1" applyFont="1" applyFill="1" applyBorder="1" applyAlignment="1" applyProtection="1">
      <alignment horizontal="right" vertical="center" shrinkToFit="1"/>
    </xf>
    <xf numFmtId="181" fontId="29" fillId="0" borderId="10" xfId="33" applyNumberFormat="1" applyFont="1" applyFill="1" applyBorder="1" applyAlignment="1" applyProtection="1">
      <alignment horizontal="right" vertical="center" shrinkToFit="1"/>
    </xf>
    <xf numFmtId="0" fontId="10" fillId="40" borderId="17" xfId="0" applyFont="1" applyFill="1" applyBorder="1" applyAlignment="1" applyProtection="1">
      <alignment horizontal="center" vertical="top" wrapText="1"/>
    </xf>
    <xf numFmtId="0" fontId="10" fillId="40" borderId="3" xfId="0" applyFont="1" applyFill="1" applyBorder="1" applyAlignment="1" applyProtection="1">
      <alignment horizontal="center" vertical="top" wrapText="1"/>
    </xf>
    <xf numFmtId="181" fontId="10" fillId="0" borderId="13" xfId="33" applyNumberFormat="1" applyFont="1" applyBorder="1" applyAlignment="1" applyProtection="1">
      <alignment horizontal="right" vertical="center" shrinkToFit="1"/>
    </xf>
    <xf numFmtId="181" fontId="10" fillId="0" borderId="12" xfId="33" applyNumberFormat="1" applyFont="1" applyBorder="1" applyAlignment="1" applyProtection="1">
      <alignment horizontal="right" vertical="center" shrinkToFit="1"/>
    </xf>
    <xf numFmtId="0" fontId="10" fillId="40" borderId="13" xfId="0" applyFont="1" applyFill="1" applyBorder="1" applyAlignment="1" applyProtection="1">
      <alignment horizontal="center" vertical="center" wrapText="1"/>
    </xf>
    <xf numFmtId="0" fontId="10" fillId="40" borderId="25" xfId="0" applyFont="1" applyFill="1" applyBorder="1" applyAlignment="1" applyProtection="1">
      <alignment horizontal="center" vertical="center" wrapText="1"/>
    </xf>
    <xf numFmtId="0" fontId="10" fillId="40" borderId="12" xfId="0" applyFont="1" applyFill="1" applyBorder="1" applyAlignment="1" applyProtection="1">
      <alignment horizontal="center" vertical="center" wrapText="1"/>
    </xf>
    <xf numFmtId="0" fontId="10" fillId="40" borderId="19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9" fillId="35" borderId="3" xfId="0" applyFont="1" applyFill="1" applyBorder="1" applyAlignment="1" applyProtection="1">
      <alignment horizontal="center" vertical="top" wrapText="1"/>
    </xf>
    <xf numFmtId="0" fontId="59" fillId="40" borderId="15" xfId="0" applyFont="1" applyFill="1" applyBorder="1" applyAlignment="1" applyProtection="1">
      <alignment horizontal="center" vertical="center"/>
    </xf>
    <xf numFmtId="0" fontId="59" fillId="40" borderId="26" xfId="0" applyFont="1" applyFill="1" applyBorder="1" applyAlignment="1" applyProtection="1">
      <alignment horizontal="center" vertical="center"/>
    </xf>
    <xf numFmtId="0" fontId="59" fillId="40" borderId="57" xfId="0" applyFont="1" applyFill="1" applyBorder="1" applyAlignment="1" applyProtection="1">
      <alignment horizontal="center" vertical="center"/>
    </xf>
    <xf numFmtId="0" fontId="59" fillId="35" borderId="39" xfId="0" applyFont="1" applyFill="1" applyBorder="1" applyAlignment="1" applyProtection="1">
      <alignment horizontal="center" vertical="center" shrinkToFit="1"/>
    </xf>
    <xf numFmtId="0" fontId="59" fillId="35" borderId="40" xfId="0" applyFont="1" applyFill="1" applyBorder="1" applyAlignment="1" applyProtection="1">
      <alignment horizontal="center" vertical="center" shrinkToFit="1"/>
    </xf>
    <xf numFmtId="0" fontId="59" fillId="35" borderId="46" xfId="0" applyFont="1" applyFill="1" applyBorder="1" applyAlignment="1" applyProtection="1">
      <alignment horizontal="center" vertical="center" shrinkToFit="1"/>
    </xf>
    <xf numFmtId="0" fontId="10" fillId="37" borderId="4" xfId="0" applyFont="1" applyFill="1" applyBorder="1" applyAlignment="1" applyProtection="1">
      <alignment horizontal="center" vertical="center" wrapText="1"/>
    </xf>
    <xf numFmtId="0" fontId="10" fillId="37" borderId="19" xfId="0" applyFont="1" applyFill="1" applyBorder="1" applyAlignment="1" applyProtection="1">
      <alignment horizontal="center" vertical="center" wrapText="1"/>
    </xf>
    <xf numFmtId="0" fontId="10" fillId="37" borderId="11" xfId="0" applyFont="1" applyFill="1" applyBorder="1" applyAlignment="1" applyProtection="1">
      <alignment horizontal="center" vertical="center" wrapText="1"/>
    </xf>
    <xf numFmtId="181" fontId="10" fillId="37" borderId="4" xfId="0" applyNumberFormat="1" applyFont="1" applyFill="1" applyBorder="1" applyAlignment="1" applyProtection="1">
      <alignment horizontal="right" vertical="center" shrinkToFit="1"/>
    </xf>
    <xf numFmtId="181" fontId="10" fillId="37" borderId="11" xfId="0" applyNumberFormat="1" applyFont="1" applyFill="1" applyBorder="1" applyAlignment="1" applyProtection="1">
      <alignment horizontal="right" vertical="center" shrinkToFit="1"/>
    </xf>
    <xf numFmtId="180" fontId="10" fillId="0" borderId="51" xfId="0" applyNumberFormat="1" applyFont="1" applyBorder="1" applyAlignment="1" applyProtection="1">
      <alignment horizontal="right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177" fontId="9" fillId="0" borderId="3" xfId="0" applyNumberFormat="1" applyFont="1" applyFill="1" applyBorder="1" applyAlignment="1" applyProtection="1">
      <alignment horizontal="right" vertical="center" shrinkToFit="1"/>
    </xf>
    <xf numFmtId="0" fontId="29" fillId="40" borderId="2" xfId="0" applyFont="1" applyFill="1" applyBorder="1" applyAlignment="1" applyProtection="1">
      <alignment horizontal="center" vertical="top" wrapText="1"/>
    </xf>
    <xf numFmtId="0" fontId="29" fillId="40" borderId="0" xfId="0" applyFont="1" applyFill="1" applyBorder="1" applyAlignment="1" applyProtection="1">
      <alignment horizontal="center" vertical="top" wrapText="1"/>
    </xf>
    <xf numFmtId="0" fontId="29" fillId="40" borderId="14" xfId="0" applyFont="1" applyFill="1" applyBorder="1" applyAlignment="1" applyProtection="1">
      <alignment horizontal="center" vertical="top" wrapText="1"/>
    </xf>
    <xf numFmtId="0" fontId="28" fillId="0" borderId="0" xfId="0" applyFont="1" applyAlignment="1" applyProtection="1">
      <alignment horizontal="left" vertical="center" shrinkToFit="1"/>
    </xf>
    <xf numFmtId="0" fontId="28" fillId="0" borderId="0" xfId="0" applyFont="1" applyAlignment="1" applyProtection="1">
      <alignment horizontal="right" vertical="center" shrinkToFit="1"/>
    </xf>
    <xf numFmtId="0" fontId="28" fillId="0" borderId="0" xfId="0" applyFont="1" applyAlignment="1" applyProtection="1">
      <alignment horizontal="right" vertical="center"/>
    </xf>
    <xf numFmtId="0" fontId="29" fillId="35" borderId="13" xfId="0" applyFont="1" applyFill="1" applyBorder="1" applyAlignment="1" applyProtection="1">
      <alignment horizontal="center" vertical="top" wrapText="1"/>
    </xf>
    <xf numFmtId="0" fontId="29" fillId="35" borderId="25" xfId="0" applyFont="1" applyFill="1" applyBorder="1" applyAlignment="1" applyProtection="1">
      <alignment horizontal="center" vertical="top" wrapText="1"/>
    </xf>
    <xf numFmtId="0" fontId="29" fillId="35" borderId="12" xfId="0" applyFont="1" applyFill="1" applyBorder="1" applyAlignment="1" applyProtection="1">
      <alignment horizontal="center" vertical="top" wrapText="1"/>
    </xf>
    <xf numFmtId="0" fontId="59" fillId="40" borderId="13" xfId="0" applyFont="1" applyFill="1" applyBorder="1" applyAlignment="1" applyProtection="1">
      <alignment horizontal="center" vertical="center" wrapText="1"/>
    </xf>
    <xf numFmtId="0" fontId="59" fillId="40" borderId="25" xfId="0" applyFont="1" applyFill="1" applyBorder="1" applyAlignment="1" applyProtection="1">
      <alignment horizontal="center" vertical="center"/>
    </xf>
    <xf numFmtId="0" fontId="59" fillId="40" borderId="12" xfId="0" applyFont="1" applyFill="1" applyBorder="1" applyAlignment="1" applyProtection="1">
      <alignment horizontal="center" vertical="center"/>
    </xf>
    <xf numFmtId="0" fontId="59" fillId="40" borderId="18" xfId="0" applyFont="1" applyFill="1" applyBorder="1" applyAlignment="1" applyProtection="1">
      <alignment horizontal="center" vertical="center"/>
    </xf>
    <xf numFmtId="0" fontId="59" fillId="40" borderId="17" xfId="0" applyFont="1" applyFill="1" applyBorder="1" applyAlignment="1" applyProtection="1">
      <alignment horizontal="center" vertical="center"/>
    </xf>
    <xf numFmtId="0" fontId="59" fillId="40" borderId="21" xfId="0" applyFont="1" applyFill="1" applyBorder="1" applyAlignment="1" applyProtection="1">
      <alignment horizontal="center" vertical="center"/>
    </xf>
    <xf numFmtId="0" fontId="20" fillId="40" borderId="13" xfId="0" applyFont="1" applyFill="1" applyBorder="1" applyAlignment="1" applyProtection="1">
      <alignment horizontal="left" vertical="top" wrapText="1"/>
    </xf>
    <xf numFmtId="0" fontId="20" fillId="40" borderId="25" xfId="0" applyFont="1" applyFill="1" applyBorder="1" applyAlignment="1" applyProtection="1">
      <alignment horizontal="left" vertical="top" wrapText="1"/>
    </xf>
    <xf numFmtId="0" fontId="20" fillId="40" borderId="12" xfId="0" applyFont="1" applyFill="1" applyBorder="1" applyAlignment="1" applyProtection="1">
      <alignment horizontal="left" vertical="top" wrapText="1"/>
    </xf>
    <xf numFmtId="0" fontId="59" fillId="40" borderId="13" xfId="0" applyFont="1" applyFill="1" applyBorder="1" applyAlignment="1" applyProtection="1">
      <alignment horizontal="center" vertical="top" wrapText="1"/>
    </xf>
    <xf numFmtId="0" fontId="59" fillId="40" borderId="25" xfId="0" applyFont="1" applyFill="1" applyBorder="1" applyAlignment="1" applyProtection="1">
      <alignment horizontal="center" vertical="top" wrapText="1"/>
    </xf>
    <xf numFmtId="0" fontId="59" fillId="40" borderId="12" xfId="0" applyFont="1" applyFill="1" applyBorder="1" applyAlignment="1" applyProtection="1">
      <alignment horizontal="center" vertical="top" wrapText="1"/>
    </xf>
    <xf numFmtId="0" fontId="59" fillId="40" borderId="18" xfId="0" applyFont="1" applyFill="1" applyBorder="1" applyAlignment="1" applyProtection="1">
      <alignment horizontal="center" vertical="top" wrapText="1"/>
    </xf>
    <xf numFmtId="0" fontId="59" fillId="40" borderId="17" xfId="0" applyFont="1" applyFill="1" applyBorder="1" applyAlignment="1" applyProtection="1">
      <alignment horizontal="center" vertical="top" wrapText="1"/>
    </xf>
    <xf numFmtId="0" fontId="59" fillId="40" borderId="21" xfId="0" applyFont="1" applyFill="1" applyBorder="1" applyAlignment="1" applyProtection="1">
      <alignment horizontal="center" vertical="top" wrapText="1"/>
    </xf>
    <xf numFmtId="0" fontId="29" fillId="35" borderId="16" xfId="0" applyFont="1" applyFill="1" applyBorder="1" applyAlignment="1" applyProtection="1">
      <alignment horizontal="center" vertical="center" shrinkToFit="1"/>
    </xf>
    <xf numFmtId="0" fontId="29" fillId="35" borderId="7" xfId="0" applyFont="1" applyFill="1" applyBorder="1" applyAlignment="1" applyProtection="1">
      <alignment horizontal="center" vertical="center" wrapText="1"/>
    </xf>
    <xf numFmtId="190" fontId="68" fillId="0" borderId="0" xfId="0" applyNumberFormat="1" applyFont="1" applyFill="1" applyBorder="1" applyAlignment="1" applyProtection="1">
      <alignment horizontal="center" vertical="center" shrinkToFit="1"/>
    </xf>
    <xf numFmtId="181" fontId="10" fillId="0" borderId="19" xfId="33" applyNumberFormat="1" applyFont="1" applyFill="1" applyBorder="1" applyAlignment="1" applyProtection="1">
      <alignment horizontal="right" vertical="center" shrinkToFit="1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 applyProtection="1">
      <alignment horizontal="left" vertical="center"/>
    </xf>
    <xf numFmtId="181" fontId="29" fillId="0" borderId="58" xfId="33" applyNumberFormat="1" applyFont="1" applyFill="1" applyBorder="1" applyAlignment="1" applyProtection="1">
      <alignment horizontal="right" vertical="center" shrinkToFit="1"/>
    </xf>
    <xf numFmtId="181" fontId="29" fillId="0" borderId="59" xfId="33" applyNumberFormat="1" applyFont="1" applyFill="1" applyBorder="1" applyAlignment="1" applyProtection="1">
      <alignment horizontal="right" vertical="center" shrinkToFit="1"/>
    </xf>
    <xf numFmtId="177" fontId="57" fillId="0" borderId="19" xfId="0" applyNumberFormat="1" applyFont="1" applyFill="1" applyBorder="1" applyAlignment="1" applyProtection="1">
      <alignment horizontal="right" vertical="center" shrinkToFit="1"/>
    </xf>
    <xf numFmtId="177" fontId="57" fillId="0" borderId="11" xfId="0" applyNumberFormat="1" applyFont="1" applyFill="1" applyBorder="1" applyAlignment="1" applyProtection="1">
      <alignment horizontal="right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181" fontId="10" fillId="0" borderId="62" xfId="33" applyNumberFormat="1" applyFont="1" applyBorder="1" applyAlignment="1" applyProtection="1">
      <alignment horizontal="right" vertical="center" shrinkToFit="1"/>
    </xf>
    <xf numFmtId="0" fontId="9" fillId="34" borderId="22" xfId="0" applyFont="1" applyFill="1" applyBorder="1" applyAlignment="1" applyProtection="1">
      <alignment horizontal="center" vertical="center" wrapText="1"/>
    </xf>
    <xf numFmtId="0" fontId="9" fillId="34" borderId="23" xfId="0" applyFont="1" applyFill="1" applyBorder="1" applyAlignment="1" applyProtection="1">
      <alignment horizontal="center" vertical="center" wrapText="1"/>
    </xf>
    <xf numFmtId="0" fontId="9" fillId="34" borderId="24" xfId="0" applyFont="1" applyFill="1" applyBorder="1" applyAlignment="1" applyProtection="1">
      <alignment horizontal="center" vertical="center" wrapText="1"/>
    </xf>
    <xf numFmtId="191" fontId="66" fillId="34" borderId="47" xfId="0" applyNumberFormat="1" applyFont="1" applyFill="1" applyBorder="1" applyAlignment="1" applyProtection="1">
      <alignment horizontal="center" vertical="center"/>
    </xf>
    <xf numFmtId="191" fontId="66" fillId="34" borderId="48" xfId="0" applyNumberFormat="1" applyFont="1" applyFill="1" applyBorder="1" applyAlignment="1" applyProtection="1">
      <alignment horizontal="center" vertical="center"/>
    </xf>
    <xf numFmtId="191" fontId="66" fillId="34" borderId="49" xfId="0" applyNumberFormat="1" applyFont="1" applyFill="1" applyBorder="1" applyAlignment="1" applyProtection="1">
      <alignment horizontal="center" vertical="center"/>
    </xf>
    <xf numFmtId="191" fontId="66" fillId="0" borderId="11" xfId="0" applyNumberFormat="1" applyFont="1" applyFill="1" applyBorder="1" applyAlignment="1" applyProtection="1">
      <alignment horizontal="center" vertical="center"/>
    </xf>
    <xf numFmtId="191" fontId="66" fillId="0" borderId="3" xfId="0" applyNumberFormat="1" applyFont="1" applyFill="1" applyBorder="1" applyAlignment="1" applyProtection="1">
      <alignment horizontal="center" vertical="center"/>
    </xf>
    <xf numFmtId="0" fontId="120" fillId="0" borderId="25" xfId="0" applyFont="1" applyFill="1" applyBorder="1" applyAlignment="1" applyProtection="1">
      <alignment horizontal="center" vertical="center" shrinkToFit="1"/>
    </xf>
    <xf numFmtId="0" fontId="29" fillId="35" borderId="7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textRotation="255" shrinkToFit="1"/>
    </xf>
    <xf numFmtId="0" fontId="10" fillId="0" borderId="20" xfId="0" applyFont="1" applyFill="1" applyBorder="1" applyAlignment="1" applyProtection="1">
      <alignment horizontal="center" vertical="center" textRotation="255" shrinkToFit="1"/>
    </xf>
    <xf numFmtId="0" fontId="10" fillId="0" borderId="72" xfId="0" applyFont="1" applyFill="1" applyBorder="1" applyAlignment="1" applyProtection="1">
      <alignment horizontal="center" vertical="center" textRotation="255" shrinkToFit="1"/>
    </xf>
    <xf numFmtId="181" fontId="29" fillId="0" borderId="9" xfId="33" applyNumberFormat="1" applyFont="1" applyFill="1" applyBorder="1" applyAlignment="1" applyProtection="1">
      <alignment horizontal="center" vertical="center" shrinkToFit="1"/>
    </xf>
    <xf numFmtId="181" fontId="29" fillId="0" borderId="38" xfId="33" applyNumberFormat="1" applyFont="1" applyFill="1" applyBorder="1" applyAlignment="1" applyProtection="1">
      <alignment horizontal="center" vertical="center" shrinkToFit="1"/>
    </xf>
    <xf numFmtId="181" fontId="29" fillId="0" borderId="10" xfId="33" applyNumberFormat="1" applyFont="1" applyFill="1" applyBorder="1" applyAlignment="1" applyProtection="1">
      <alignment horizontal="center" vertical="center" shrinkToFit="1"/>
    </xf>
    <xf numFmtId="177" fontId="72" fillId="0" borderId="6" xfId="0" applyNumberFormat="1" applyFont="1" applyFill="1" applyBorder="1" applyAlignment="1" applyProtection="1">
      <alignment horizontal="left" vertical="top" wrapText="1"/>
    </xf>
    <xf numFmtId="190" fontId="10" fillId="0" borderId="4" xfId="33" applyNumberFormat="1" applyFont="1" applyBorder="1" applyAlignment="1" applyProtection="1">
      <alignment horizontal="right" vertical="center" shrinkToFit="1"/>
    </xf>
    <xf numFmtId="190" fontId="10" fillId="0" borderId="11" xfId="33" applyNumberFormat="1" applyFont="1" applyBorder="1" applyAlignment="1" applyProtection="1">
      <alignment horizontal="right" vertical="center" shrinkToFit="1"/>
    </xf>
    <xf numFmtId="190" fontId="29" fillId="0" borderId="9" xfId="33" applyNumberFormat="1" applyFont="1" applyFill="1" applyBorder="1" applyAlignment="1" applyProtection="1">
      <alignment horizontal="right" vertical="center" shrinkToFit="1"/>
    </xf>
    <xf numFmtId="190" fontId="29" fillId="0" borderId="10" xfId="33" applyNumberFormat="1" applyFont="1" applyFill="1" applyBorder="1" applyAlignment="1" applyProtection="1">
      <alignment horizontal="right" vertical="center" shrinkToFit="1"/>
    </xf>
    <xf numFmtId="190" fontId="10" fillId="0" borderId="13" xfId="33" applyNumberFormat="1" applyFont="1" applyBorder="1" applyAlignment="1" applyProtection="1">
      <alignment horizontal="right" vertical="center" shrinkToFit="1"/>
    </xf>
    <xf numFmtId="190" fontId="10" fillId="0" borderId="12" xfId="33" applyNumberFormat="1" applyFont="1" applyBorder="1" applyAlignment="1" applyProtection="1">
      <alignment horizontal="right" vertical="center" shrinkToFit="1"/>
    </xf>
    <xf numFmtId="190" fontId="10" fillId="0" borderId="18" xfId="33" applyNumberFormat="1" applyFont="1" applyBorder="1" applyAlignment="1" applyProtection="1">
      <alignment horizontal="right" vertical="center" shrinkToFit="1"/>
    </xf>
    <xf numFmtId="190" fontId="10" fillId="0" borderId="21" xfId="33" applyNumberFormat="1" applyFont="1" applyBorder="1" applyAlignment="1" applyProtection="1">
      <alignment horizontal="right" vertical="center" shrinkToFit="1"/>
    </xf>
    <xf numFmtId="185" fontId="68" fillId="0" borderId="0" xfId="0" applyNumberFormat="1" applyFont="1" applyFill="1" applyBorder="1" applyAlignment="1" applyProtection="1">
      <alignment horizontal="center" vertical="center" shrinkToFit="1"/>
    </xf>
    <xf numFmtId="0" fontId="69" fillId="38" borderId="7" xfId="46" applyFont="1" applyFill="1" applyBorder="1" applyAlignment="1" applyProtection="1">
      <alignment horizontal="left" vertical="top" wrapText="1"/>
    </xf>
    <xf numFmtId="0" fontId="69" fillId="38" borderId="20" xfId="46" applyFont="1" applyFill="1" applyBorder="1" applyAlignment="1" applyProtection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8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標準 2 2" xfId="44"/>
    <cellStyle name="標準 2 2 2" xfId="46"/>
    <cellStyle name="標準 3" xfId="45"/>
    <cellStyle name="標準 3 2" xfId="47"/>
    <cellStyle name="良い" xfId="42" builtinId="26" customBuiltin="1"/>
  </cellStyles>
  <dxfs count="73">
    <dxf>
      <fill>
        <patternFill>
          <bgColor theme="1"/>
        </patternFill>
      </fill>
    </dxf>
    <dxf>
      <fill>
        <patternFill>
          <bgColor rgb="FFFFFFCC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  <color rgb="FFFF1515"/>
      <color rgb="FFFFFFCC"/>
      <color rgb="FFCCFF66"/>
      <color rgb="FF99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50</xdr:col>
      <xdr:colOff>29164</xdr:colOff>
      <xdr:row>29</xdr:row>
      <xdr:rowOff>6247</xdr:rowOff>
    </xdr:from>
    <xdr:ext cx="2990967" cy="431903"/>
    <xdr:sp macro="" textlink="">
      <xdr:nvSpPr>
        <xdr:cNvPr id="113" name="正方形/長方形 112"/>
        <xdr:cNvSpPr/>
      </xdr:nvSpPr>
      <xdr:spPr>
        <a:xfrm>
          <a:off x="7982539" y="7416697"/>
          <a:ext cx="2990967" cy="4319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チ</a:t>
          </a:r>
          <a:r>
            <a:rPr lang="ja-JP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ェック</a:t>
          </a:r>
        </a:p>
        <a:p>
          <a:pPr algn="l">
            <a:lnSpc>
              <a:spcPts val="1100"/>
            </a:lnSpc>
          </a:pPr>
          <a:r>
            <a:rPr kumimoji="0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事業者名を入力</a:t>
          </a:r>
          <a:endParaRPr kumimoji="1" lang="ja-JP" altLang="en-US" sz="12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11</xdr:col>
      <xdr:colOff>0</xdr:colOff>
      <xdr:row>44</xdr:row>
      <xdr:rowOff>107674</xdr:rowOff>
    </xdr:from>
    <xdr:to>
      <xdr:col>12</xdr:col>
      <xdr:colOff>0</xdr:colOff>
      <xdr:row>44</xdr:row>
      <xdr:rowOff>107674</xdr:rowOff>
    </xdr:to>
    <xdr:sp macro="" textlink="">
      <xdr:nvSpPr>
        <xdr:cNvPr id="17" name="フリーフォーム 16"/>
        <xdr:cNvSpPr/>
      </xdr:nvSpPr>
      <xdr:spPr>
        <a:xfrm>
          <a:off x="2103783" y="2070652"/>
          <a:ext cx="265043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7327</xdr:colOff>
      <xdr:row>44</xdr:row>
      <xdr:rowOff>107674</xdr:rowOff>
    </xdr:from>
    <xdr:to>
      <xdr:col>12</xdr:col>
      <xdr:colOff>0</xdr:colOff>
      <xdr:row>47</xdr:row>
      <xdr:rowOff>99391</xdr:rowOff>
    </xdr:to>
    <xdr:sp macro="" textlink="">
      <xdr:nvSpPr>
        <xdr:cNvPr id="18" name="フリーフォーム 17"/>
        <xdr:cNvSpPr/>
      </xdr:nvSpPr>
      <xdr:spPr>
        <a:xfrm>
          <a:off x="2652346" y="3375482"/>
          <a:ext cx="329712" cy="570544"/>
        </a:xfrm>
        <a:custGeom>
          <a:avLst/>
          <a:gdLst>
            <a:gd name="connsiteX0" fmla="*/ 0 w 273326"/>
            <a:gd name="connsiteY0" fmla="*/ 0 h 405848"/>
            <a:gd name="connsiteX1" fmla="*/ 107674 w 273326"/>
            <a:gd name="connsiteY1" fmla="*/ 0 h 405848"/>
            <a:gd name="connsiteX2" fmla="*/ 107674 w 273326"/>
            <a:gd name="connsiteY2" fmla="*/ 405848 h 405848"/>
            <a:gd name="connsiteX3" fmla="*/ 273326 w 273326"/>
            <a:gd name="connsiteY3" fmla="*/ 405848 h 405848"/>
            <a:gd name="connsiteX4" fmla="*/ 273326 w 273326"/>
            <a:gd name="connsiteY4" fmla="*/ 405848 h 405848"/>
            <a:gd name="connsiteX5" fmla="*/ 273326 w 273326"/>
            <a:gd name="connsiteY5" fmla="*/ 405848 h 4058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73326" h="405848">
              <a:moveTo>
                <a:pt x="0" y="0"/>
              </a:moveTo>
              <a:lnTo>
                <a:pt x="107674" y="0"/>
              </a:lnTo>
              <a:lnTo>
                <a:pt x="107674" y="405848"/>
              </a:lnTo>
              <a:lnTo>
                <a:pt x="273326" y="405848"/>
              </a:lnTo>
              <a:lnTo>
                <a:pt x="273326" y="405848"/>
              </a:lnTo>
              <a:lnTo>
                <a:pt x="273326" y="405848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7327</xdr:colOff>
      <xdr:row>44</xdr:row>
      <xdr:rowOff>102576</xdr:rowOff>
    </xdr:from>
    <xdr:to>
      <xdr:col>16</xdr:col>
      <xdr:colOff>7327</xdr:colOff>
      <xdr:row>44</xdr:row>
      <xdr:rowOff>102576</xdr:rowOff>
    </xdr:to>
    <xdr:sp macro="" textlink="">
      <xdr:nvSpPr>
        <xdr:cNvPr id="19" name="フリーフォーム 18"/>
        <xdr:cNvSpPr/>
      </xdr:nvSpPr>
      <xdr:spPr>
        <a:xfrm>
          <a:off x="4000500" y="3370384"/>
          <a:ext cx="337039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1742</xdr:colOff>
      <xdr:row>47</xdr:row>
      <xdr:rowOff>100195</xdr:rowOff>
    </xdr:from>
    <xdr:to>
      <xdr:col>16</xdr:col>
      <xdr:colOff>1740</xdr:colOff>
      <xdr:row>47</xdr:row>
      <xdr:rowOff>100195</xdr:rowOff>
    </xdr:to>
    <xdr:sp macro="" textlink="">
      <xdr:nvSpPr>
        <xdr:cNvPr id="20" name="フリーフォーム 19"/>
        <xdr:cNvSpPr/>
      </xdr:nvSpPr>
      <xdr:spPr>
        <a:xfrm>
          <a:off x="3994915" y="3946830"/>
          <a:ext cx="337037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7327</xdr:colOff>
      <xdr:row>38</xdr:row>
      <xdr:rowOff>95249</xdr:rowOff>
    </xdr:from>
    <xdr:to>
      <xdr:col>16</xdr:col>
      <xdr:colOff>7327</xdr:colOff>
      <xdr:row>38</xdr:row>
      <xdr:rowOff>95249</xdr:rowOff>
    </xdr:to>
    <xdr:sp macro="" textlink="">
      <xdr:nvSpPr>
        <xdr:cNvPr id="21" name="フリーフォーム 20"/>
        <xdr:cNvSpPr/>
      </xdr:nvSpPr>
      <xdr:spPr>
        <a:xfrm>
          <a:off x="4000500" y="2205403"/>
          <a:ext cx="337039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1742</xdr:colOff>
      <xdr:row>41</xdr:row>
      <xdr:rowOff>107522</xdr:rowOff>
    </xdr:from>
    <xdr:to>
      <xdr:col>16</xdr:col>
      <xdr:colOff>1740</xdr:colOff>
      <xdr:row>41</xdr:row>
      <xdr:rowOff>107522</xdr:rowOff>
    </xdr:to>
    <xdr:sp macro="" textlink="">
      <xdr:nvSpPr>
        <xdr:cNvPr id="22" name="フリーフォーム 21"/>
        <xdr:cNvSpPr/>
      </xdr:nvSpPr>
      <xdr:spPr>
        <a:xfrm>
          <a:off x="3994915" y="2796503"/>
          <a:ext cx="337037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11906</xdr:colOff>
      <xdr:row>38</xdr:row>
      <xdr:rowOff>83343</xdr:rowOff>
    </xdr:from>
    <xdr:to>
      <xdr:col>12</xdr:col>
      <xdr:colOff>0</xdr:colOff>
      <xdr:row>38</xdr:row>
      <xdr:rowOff>89297</xdr:rowOff>
    </xdr:to>
    <xdr:sp macro="" textlink="">
      <xdr:nvSpPr>
        <xdr:cNvPr id="23" name="フリーフォーム 22"/>
        <xdr:cNvSpPr/>
      </xdr:nvSpPr>
      <xdr:spPr>
        <a:xfrm>
          <a:off x="1226344" y="1160859"/>
          <a:ext cx="1154906" cy="5954"/>
        </a:xfrm>
        <a:custGeom>
          <a:avLst/>
          <a:gdLst>
            <a:gd name="connsiteX0" fmla="*/ 0 w 1154906"/>
            <a:gd name="connsiteY0" fmla="*/ 0 h 5954"/>
            <a:gd name="connsiteX1" fmla="*/ 1154906 w 1154906"/>
            <a:gd name="connsiteY1" fmla="*/ 5954 h 59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54906" h="5954">
              <a:moveTo>
                <a:pt x="0" y="0"/>
              </a:moveTo>
              <a:lnTo>
                <a:pt x="1154906" y="5954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5953</xdr:colOff>
      <xdr:row>38</xdr:row>
      <xdr:rowOff>89296</xdr:rowOff>
    </xdr:from>
    <xdr:to>
      <xdr:col>12</xdr:col>
      <xdr:colOff>0</xdr:colOff>
      <xdr:row>41</xdr:row>
      <xdr:rowOff>83344</xdr:rowOff>
    </xdr:to>
    <xdr:sp macro="" textlink="">
      <xdr:nvSpPr>
        <xdr:cNvPr id="24" name="フリーフォーム 23"/>
        <xdr:cNvSpPr/>
      </xdr:nvSpPr>
      <xdr:spPr>
        <a:xfrm>
          <a:off x="1449357" y="2199450"/>
          <a:ext cx="1532701" cy="572875"/>
        </a:xfrm>
        <a:custGeom>
          <a:avLst/>
          <a:gdLst>
            <a:gd name="connsiteX0" fmla="*/ 0 w 1148953"/>
            <a:gd name="connsiteY0" fmla="*/ 0 h 398860"/>
            <a:gd name="connsiteX1" fmla="*/ 541734 w 1148953"/>
            <a:gd name="connsiteY1" fmla="*/ 0 h 398860"/>
            <a:gd name="connsiteX2" fmla="*/ 541734 w 1148953"/>
            <a:gd name="connsiteY2" fmla="*/ 398860 h 398860"/>
            <a:gd name="connsiteX3" fmla="*/ 1148953 w 1148953"/>
            <a:gd name="connsiteY3" fmla="*/ 398860 h 3988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48953" h="398860">
              <a:moveTo>
                <a:pt x="0" y="0"/>
              </a:moveTo>
              <a:lnTo>
                <a:pt x="541734" y="0"/>
              </a:lnTo>
              <a:lnTo>
                <a:pt x="541734" y="398860"/>
              </a:lnTo>
              <a:lnTo>
                <a:pt x="1148953" y="39886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58</xdr:row>
      <xdr:rowOff>107674</xdr:rowOff>
    </xdr:from>
    <xdr:to>
      <xdr:col>12</xdr:col>
      <xdr:colOff>0</xdr:colOff>
      <xdr:row>58</xdr:row>
      <xdr:rowOff>107674</xdr:rowOff>
    </xdr:to>
    <xdr:sp macro="" textlink="">
      <xdr:nvSpPr>
        <xdr:cNvPr id="25" name="フリーフォーム 24"/>
        <xdr:cNvSpPr/>
      </xdr:nvSpPr>
      <xdr:spPr>
        <a:xfrm>
          <a:off x="2095500" y="2115251"/>
          <a:ext cx="263769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7327</xdr:colOff>
      <xdr:row>58</xdr:row>
      <xdr:rowOff>107674</xdr:rowOff>
    </xdr:from>
    <xdr:to>
      <xdr:col>12</xdr:col>
      <xdr:colOff>0</xdr:colOff>
      <xdr:row>61</xdr:row>
      <xdr:rowOff>99391</xdr:rowOff>
    </xdr:to>
    <xdr:sp macro="" textlink="">
      <xdr:nvSpPr>
        <xdr:cNvPr id="26" name="フリーフォーム 25"/>
        <xdr:cNvSpPr/>
      </xdr:nvSpPr>
      <xdr:spPr>
        <a:xfrm>
          <a:off x="2652346" y="5881289"/>
          <a:ext cx="329712" cy="570544"/>
        </a:xfrm>
        <a:custGeom>
          <a:avLst/>
          <a:gdLst>
            <a:gd name="connsiteX0" fmla="*/ 0 w 273326"/>
            <a:gd name="connsiteY0" fmla="*/ 0 h 405848"/>
            <a:gd name="connsiteX1" fmla="*/ 107674 w 273326"/>
            <a:gd name="connsiteY1" fmla="*/ 0 h 405848"/>
            <a:gd name="connsiteX2" fmla="*/ 107674 w 273326"/>
            <a:gd name="connsiteY2" fmla="*/ 405848 h 405848"/>
            <a:gd name="connsiteX3" fmla="*/ 273326 w 273326"/>
            <a:gd name="connsiteY3" fmla="*/ 405848 h 405848"/>
            <a:gd name="connsiteX4" fmla="*/ 273326 w 273326"/>
            <a:gd name="connsiteY4" fmla="*/ 405848 h 405848"/>
            <a:gd name="connsiteX5" fmla="*/ 273326 w 273326"/>
            <a:gd name="connsiteY5" fmla="*/ 405848 h 4058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73326" h="405848">
              <a:moveTo>
                <a:pt x="0" y="0"/>
              </a:moveTo>
              <a:lnTo>
                <a:pt x="107674" y="0"/>
              </a:lnTo>
              <a:lnTo>
                <a:pt x="107674" y="405848"/>
              </a:lnTo>
              <a:lnTo>
                <a:pt x="273326" y="405848"/>
              </a:lnTo>
              <a:lnTo>
                <a:pt x="273326" y="405848"/>
              </a:lnTo>
              <a:lnTo>
                <a:pt x="273326" y="405848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58</xdr:row>
      <xdr:rowOff>131884</xdr:rowOff>
    </xdr:from>
    <xdr:to>
      <xdr:col>16</xdr:col>
      <xdr:colOff>0</xdr:colOff>
      <xdr:row>58</xdr:row>
      <xdr:rowOff>131884</xdr:rowOff>
    </xdr:to>
    <xdr:sp macro="" textlink="">
      <xdr:nvSpPr>
        <xdr:cNvPr id="27" name="フリーフォーム 26"/>
        <xdr:cNvSpPr/>
      </xdr:nvSpPr>
      <xdr:spPr>
        <a:xfrm>
          <a:off x="3993173" y="5905499"/>
          <a:ext cx="337039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9068</xdr:colOff>
      <xdr:row>61</xdr:row>
      <xdr:rowOff>114849</xdr:rowOff>
    </xdr:from>
    <xdr:to>
      <xdr:col>16</xdr:col>
      <xdr:colOff>9066</xdr:colOff>
      <xdr:row>61</xdr:row>
      <xdr:rowOff>114849</xdr:rowOff>
    </xdr:to>
    <xdr:sp macro="" textlink="">
      <xdr:nvSpPr>
        <xdr:cNvPr id="28" name="フリーフォーム 27"/>
        <xdr:cNvSpPr/>
      </xdr:nvSpPr>
      <xdr:spPr>
        <a:xfrm>
          <a:off x="4002241" y="6467291"/>
          <a:ext cx="337037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52</xdr:row>
      <xdr:rowOff>95249</xdr:rowOff>
    </xdr:from>
    <xdr:to>
      <xdr:col>16</xdr:col>
      <xdr:colOff>0</xdr:colOff>
      <xdr:row>52</xdr:row>
      <xdr:rowOff>95249</xdr:rowOff>
    </xdr:to>
    <xdr:sp macro="" textlink="">
      <xdr:nvSpPr>
        <xdr:cNvPr id="29" name="フリーフォーム 28"/>
        <xdr:cNvSpPr/>
      </xdr:nvSpPr>
      <xdr:spPr>
        <a:xfrm>
          <a:off x="3194538" y="1223595"/>
          <a:ext cx="263770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1741</xdr:colOff>
      <xdr:row>55</xdr:row>
      <xdr:rowOff>122175</xdr:rowOff>
    </xdr:from>
    <xdr:to>
      <xdr:col>16</xdr:col>
      <xdr:colOff>1739</xdr:colOff>
      <xdr:row>55</xdr:row>
      <xdr:rowOff>122175</xdr:rowOff>
    </xdr:to>
    <xdr:sp macro="" textlink="">
      <xdr:nvSpPr>
        <xdr:cNvPr id="30" name="フリーフォーム 29"/>
        <xdr:cNvSpPr/>
      </xdr:nvSpPr>
      <xdr:spPr>
        <a:xfrm>
          <a:off x="3994914" y="5316963"/>
          <a:ext cx="337037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11906</xdr:colOff>
      <xdr:row>52</xdr:row>
      <xdr:rowOff>83343</xdr:rowOff>
    </xdr:from>
    <xdr:to>
      <xdr:col>12</xdr:col>
      <xdr:colOff>0</xdr:colOff>
      <xdr:row>52</xdr:row>
      <xdr:rowOff>89297</xdr:rowOff>
    </xdr:to>
    <xdr:sp macro="" textlink="">
      <xdr:nvSpPr>
        <xdr:cNvPr id="31" name="フリーフォーム 30"/>
        <xdr:cNvSpPr/>
      </xdr:nvSpPr>
      <xdr:spPr>
        <a:xfrm>
          <a:off x="1213521" y="1211689"/>
          <a:ext cx="1145748" cy="5954"/>
        </a:xfrm>
        <a:custGeom>
          <a:avLst/>
          <a:gdLst>
            <a:gd name="connsiteX0" fmla="*/ 0 w 1154906"/>
            <a:gd name="connsiteY0" fmla="*/ 0 h 5954"/>
            <a:gd name="connsiteX1" fmla="*/ 1154906 w 1154906"/>
            <a:gd name="connsiteY1" fmla="*/ 5954 h 59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54906" h="5954">
              <a:moveTo>
                <a:pt x="0" y="0"/>
              </a:moveTo>
              <a:lnTo>
                <a:pt x="1154906" y="5954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5953</xdr:colOff>
      <xdr:row>52</xdr:row>
      <xdr:rowOff>89296</xdr:rowOff>
    </xdr:from>
    <xdr:to>
      <xdr:col>12</xdr:col>
      <xdr:colOff>7327</xdr:colOff>
      <xdr:row>55</xdr:row>
      <xdr:rowOff>83344</xdr:rowOff>
    </xdr:to>
    <xdr:sp macro="" textlink="">
      <xdr:nvSpPr>
        <xdr:cNvPr id="32" name="フリーフォーム 31"/>
        <xdr:cNvSpPr/>
      </xdr:nvSpPr>
      <xdr:spPr>
        <a:xfrm>
          <a:off x="1449357" y="4705258"/>
          <a:ext cx="1540028" cy="572874"/>
        </a:xfrm>
        <a:custGeom>
          <a:avLst/>
          <a:gdLst>
            <a:gd name="connsiteX0" fmla="*/ 0 w 1148953"/>
            <a:gd name="connsiteY0" fmla="*/ 0 h 398860"/>
            <a:gd name="connsiteX1" fmla="*/ 541734 w 1148953"/>
            <a:gd name="connsiteY1" fmla="*/ 0 h 398860"/>
            <a:gd name="connsiteX2" fmla="*/ 541734 w 1148953"/>
            <a:gd name="connsiteY2" fmla="*/ 398860 h 398860"/>
            <a:gd name="connsiteX3" fmla="*/ 1148953 w 1148953"/>
            <a:gd name="connsiteY3" fmla="*/ 398860 h 3988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48953" h="398860">
              <a:moveTo>
                <a:pt x="0" y="0"/>
              </a:moveTo>
              <a:lnTo>
                <a:pt x="541734" y="0"/>
              </a:lnTo>
              <a:lnTo>
                <a:pt x="541734" y="398860"/>
              </a:lnTo>
              <a:lnTo>
                <a:pt x="1148953" y="39886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</xdr:colOff>
      <xdr:row>63</xdr:row>
      <xdr:rowOff>8282</xdr:rowOff>
    </xdr:from>
    <xdr:to>
      <xdr:col>17</xdr:col>
      <xdr:colOff>149086</xdr:colOff>
      <xdr:row>64</xdr:row>
      <xdr:rowOff>2898</xdr:rowOff>
    </xdr:to>
    <xdr:sp macro="" textlink="">
      <xdr:nvSpPr>
        <xdr:cNvPr id="33" name="フリーフォーム 32"/>
        <xdr:cNvSpPr/>
      </xdr:nvSpPr>
      <xdr:spPr>
        <a:xfrm>
          <a:off x="752475" y="13371857"/>
          <a:ext cx="3997186" cy="289891"/>
        </a:xfrm>
        <a:custGeom>
          <a:avLst/>
          <a:gdLst>
            <a:gd name="connsiteX0" fmla="*/ 3114260 w 3114260"/>
            <a:gd name="connsiteY0" fmla="*/ 0 h 215348"/>
            <a:gd name="connsiteX1" fmla="*/ 3114260 w 3114260"/>
            <a:gd name="connsiteY1" fmla="*/ 107674 h 215348"/>
            <a:gd name="connsiteX2" fmla="*/ 0 w 3114260"/>
            <a:gd name="connsiteY2" fmla="*/ 99391 h 215348"/>
            <a:gd name="connsiteX3" fmla="*/ 8282 w 3114260"/>
            <a:gd name="connsiteY3" fmla="*/ 215348 h 2153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114260" h="215348">
              <a:moveTo>
                <a:pt x="3114260" y="0"/>
              </a:moveTo>
              <a:lnTo>
                <a:pt x="3114260" y="107674"/>
              </a:lnTo>
              <a:lnTo>
                <a:pt x="0" y="99391"/>
              </a:lnTo>
              <a:lnTo>
                <a:pt x="8282" y="215348"/>
              </a:lnTo>
            </a:path>
          </a:pathLst>
        </a:custGeom>
        <a:noFill/>
        <a:ln w="28575">
          <a:solidFill>
            <a:srgbClr val="FF0000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50</xdr:col>
      <xdr:colOff>19639</xdr:colOff>
      <xdr:row>32</xdr:row>
      <xdr:rowOff>244372</xdr:rowOff>
    </xdr:from>
    <xdr:ext cx="2990967" cy="593766"/>
    <xdr:sp macro="" textlink="">
      <xdr:nvSpPr>
        <xdr:cNvPr id="68" name="正方形/長方形 67"/>
        <xdr:cNvSpPr/>
      </xdr:nvSpPr>
      <xdr:spPr>
        <a:xfrm>
          <a:off x="7973014" y="8083447"/>
          <a:ext cx="2990967" cy="59376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チ</a:t>
          </a:r>
          <a:r>
            <a:rPr lang="ja-JP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ェック</a:t>
          </a:r>
        </a:p>
        <a:p>
          <a:pPr algn="l">
            <a:lnSpc>
              <a:spcPts val="1100"/>
            </a:lnSpc>
          </a:pPr>
          <a:r>
            <a:rPr kumimoji="0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昨年度に提出した書類の第１面の台数と一致（新規事業者を除く。）</a:t>
          </a:r>
          <a:endParaRPr kumimoji="1" lang="ja-JP" altLang="en-US" sz="12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55</xdr:col>
      <xdr:colOff>38521</xdr:colOff>
      <xdr:row>36</xdr:row>
      <xdr:rowOff>42687</xdr:rowOff>
    </xdr:from>
    <xdr:to>
      <xdr:col>57</xdr:col>
      <xdr:colOff>295274</xdr:colOff>
      <xdr:row>39</xdr:row>
      <xdr:rowOff>50346</xdr:rowOff>
    </xdr:to>
    <xdr:sp macro="" textlink="">
      <xdr:nvSpPr>
        <xdr:cNvPr id="69" name="角丸四角形 68"/>
        <xdr:cNvSpPr/>
      </xdr:nvSpPr>
      <xdr:spPr>
        <a:xfrm>
          <a:off x="11706646" y="8834262"/>
          <a:ext cx="904453" cy="531534"/>
        </a:xfrm>
        <a:prstGeom prst="roundRect">
          <a:avLst>
            <a:gd name="adj" fmla="val 22275"/>
          </a:avLst>
        </a:prstGeom>
        <a:noFill/>
        <a:ln w="38100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50</xdr:col>
      <xdr:colOff>40370</xdr:colOff>
      <xdr:row>43</xdr:row>
      <xdr:rowOff>125172</xdr:rowOff>
    </xdr:from>
    <xdr:ext cx="2992982" cy="1219533"/>
    <xdr:sp macro="" textlink="">
      <xdr:nvSpPr>
        <xdr:cNvPr id="70" name="正方形/長方形 69"/>
        <xdr:cNvSpPr/>
      </xdr:nvSpPr>
      <xdr:spPr>
        <a:xfrm>
          <a:off x="8030164" y="10165643"/>
          <a:ext cx="2992982" cy="121953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チ</a:t>
          </a:r>
          <a:r>
            <a:rPr lang="ja-JP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ェック</a:t>
          </a:r>
        </a:p>
        <a:p>
          <a:pPr algn="l">
            <a:lnSpc>
              <a:spcPts val="1100"/>
            </a:lnSpc>
          </a:pPr>
          <a:r>
            <a:rPr kumimoji="0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全県の数値から、横浜・川崎に使用の本拠のある車両を除いた数値（県域分）を記入</a:t>
          </a:r>
          <a:endParaRPr kumimoji="0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l">
            <a:lnSpc>
              <a:spcPts val="1100"/>
            </a:lnSpc>
          </a:pPr>
          <a:r>
            <a:rPr kumimoji="0"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0"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注意</a:t>
          </a:r>
          <a:r>
            <a:rPr kumimoji="0"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各欄に入力した値が「全県＜県域　」の場合セルが赤くなりますので、「全県≧県域」　となるよう修正してください。</a:t>
          </a:r>
        </a:p>
      </xdr:txBody>
    </xdr:sp>
    <xdr:clientData/>
  </xdr:oneCellAnchor>
  <xdr:oneCellAnchor>
    <xdr:from>
      <xdr:col>50</xdr:col>
      <xdr:colOff>41462</xdr:colOff>
      <xdr:row>55</xdr:row>
      <xdr:rowOff>205873</xdr:rowOff>
    </xdr:from>
    <xdr:ext cx="2916891" cy="684931"/>
    <xdr:sp macro="" textlink="">
      <xdr:nvSpPr>
        <xdr:cNvPr id="71" name="正方形/長方形 70"/>
        <xdr:cNvSpPr/>
      </xdr:nvSpPr>
      <xdr:spPr>
        <a:xfrm>
          <a:off x="8031256" y="12341844"/>
          <a:ext cx="2916891" cy="68493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 </a:t>
          </a:r>
          <a:r>
            <a:rPr lang="en-US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チ</a:t>
          </a:r>
          <a:r>
            <a:rPr lang="ja-JP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ェック</a:t>
          </a:r>
        </a:p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報告対象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年度の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走行距離・燃料補給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実績を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整数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で記入（小数点第１位で四捨五入）</a:t>
          </a:r>
          <a:endParaRPr lang="ja-JP" altLang="ja-JP" sz="1200">
            <a:solidFill>
              <a:schemeClr val="tx1"/>
            </a:solidFill>
            <a:effectLst/>
          </a:endParaRPr>
        </a:p>
      </xdr:txBody>
    </xdr:sp>
    <xdr:clientData/>
  </xdr:oneCellAnchor>
  <xdr:twoCellAnchor>
    <xdr:from>
      <xdr:col>64</xdr:col>
      <xdr:colOff>36738</xdr:colOff>
      <xdr:row>69</xdr:row>
      <xdr:rowOff>8617</xdr:rowOff>
    </xdr:from>
    <xdr:to>
      <xdr:col>73</xdr:col>
      <xdr:colOff>19050</xdr:colOff>
      <xdr:row>74</xdr:row>
      <xdr:rowOff>9525</xdr:rowOff>
    </xdr:to>
    <xdr:sp macro="" textlink="">
      <xdr:nvSpPr>
        <xdr:cNvPr id="72" name="角丸四角形 71"/>
        <xdr:cNvSpPr/>
      </xdr:nvSpPr>
      <xdr:spPr>
        <a:xfrm>
          <a:off x="14295663" y="14781892"/>
          <a:ext cx="2896962" cy="1191533"/>
        </a:xfrm>
        <a:prstGeom prst="roundRect">
          <a:avLst>
            <a:gd name="adj" fmla="val 6848"/>
          </a:avLst>
        </a:prstGeom>
        <a:noFill/>
        <a:ln w="38100">
          <a:solidFill>
            <a:srgbClr val="FF1515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50</xdr:col>
      <xdr:colOff>34206</xdr:colOff>
      <xdr:row>52</xdr:row>
      <xdr:rowOff>6177</xdr:rowOff>
    </xdr:from>
    <xdr:ext cx="2992983" cy="651460"/>
    <xdr:sp macro="" textlink="">
      <xdr:nvSpPr>
        <xdr:cNvPr id="73" name="正方形/長方形 72"/>
        <xdr:cNvSpPr/>
      </xdr:nvSpPr>
      <xdr:spPr>
        <a:xfrm>
          <a:off x="8024000" y="11570648"/>
          <a:ext cx="2992983" cy="6514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 </a:t>
          </a:r>
          <a:r>
            <a:rPr lang="en-US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チ</a:t>
          </a:r>
          <a:r>
            <a:rPr lang="ja-JP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ェック</a:t>
          </a:r>
        </a:p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報告対象年度中に廃車した車両のうち、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当該年度内に走行した車両も計上</a:t>
          </a:r>
          <a:endParaRPr lang="ja-JP" altLang="ja-JP" sz="1200">
            <a:solidFill>
              <a:schemeClr val="tx1"/>
            </a:solidFill>
            <a:effectLst/>
          </a:endParaRPr>
        </a:p>
      </xdr:txBody>
    </xdr:sp>
    <xdr:clientData/>
  </xdr:oneCellAnchor>
  <xdr:twoCellAnchor>
    <xdr:from>
      <xdr:col>60</xdr:col>
      <xdr:colOff>138372</xdr:colOff>
      <xdr:row>69</xdr:row>
      <xdr:rowOff>14059</xdr:rowOff>
    </xdr:from>
    <xdr:to>
      <xdr:col>63</xdr:col>
      <xdr:colOff>293594</xdr:colOff>
      <xdr:row>74</xdr:row>
      <xdr:rowOff>9525</xdr:rowOff>
    </xdr:to>
    <xdr:sp macro="" textlink="">
      <xdr:nvSpPr>
        <xdr:cNvPr id="74" name="角丸四角形 73"/>
        <xdr:cNvSpPr/>
      </xdr:nvSpPr>
      <xdr:spPr>
        <a:xfrm>
          <a:off x="13148401" y="14839441"/>
          <a:ext cx="1130134" cy="1172084"/>
        </a:xfrm>
        <a:prstGeom prst="roundRect">
          <a:avLst>
            <a:gd name="adj" fmla="val 10765"/>
          </a:avLst>
        </a:prstGeom>
        <a:noFill/>
        <a:ln w="38100">
          <a:solidFill>
            <a:srgbClr val="FF1515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50</xdr:col>
      <xdr:colOff>28575</xdr:colOff>
      <xdr:row>87</xdr:row>
      <xdr:rowOff>279330</xdr:rowOff>
    </xdr:from>
    <xdr:ext cx="2989146" cy="724798"/>
    <xdr:sp macro="" textlink="">
      <xdr:nvSpPr>
        <xdr:cNvPr id="75" name="正方形/長方形 74"/>
        <xdr:cNvSpPr/>
      </xdr:nvSpPr>
      <xdr:spPr>
        <a:xfrm>
          <a:off x="7981950" y="17338605"/>
          <a:ext cx="2989146" cy="72479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 </a:t>
          </a:r>
          <a:r>
            <a:rPr lang="en-US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チ</a:t>
          </a:r>
          <a:r>
            <a:rPr lang="ja-JP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ェック</a:t>
          </a:r>
        </a:p>
        <a:p>
          <a:pPr algn="l">
            <a:lnSpc>
              <a:spcPts val="1100"/>
            </a:lnSpc>
          </a:pPr>
          <a:r>
            <a:rPr kumimoji="0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原則、値が一致することを確認</a:t>
          </a:r>
          <a:endParaRPr kumimoji="1" lang="en-US" altLang="ja-JP" sz="12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注意：一致しない場合は合計のセルが赤くなります。</a:t>
          </a:r>
          <a:endParaRPr kumimoji="0" lang="en-US" altLang="ja-JP" sz="105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oneCellAnchor>
  <xdr:twoCellAnchor>
    <xdr:from>
      <xdr:col>60</xdr:col>
      <xdr:colOff>212741</xdr:colOff>
      <xdr:row>84</xdr:row>
      <xdr:rowOff>22411</xdr:rowOff>
    </xdr:from>
    <xdr:to>
      <xdr:col>62</xdr:col>
      <xdr:colOff>42885</xdr:colOff>
      <xdr:row>85</xdr:row>
      <xdr:rowOff>234077</xdr:rowOff>
    </xdr:to>
    <xdr:sp macro="" textlink="">
      <xdr:nvSpPr>
        <xdr:cNvPr id="76" name="角丸四角形 75"/>
        <xdr:cNvSpPr/>
      </xdr:nvSpPr>
      <xdr:spPr>
        <a:xfrm>
          <a:off x="13222770" y="16495058"/>
          <a:ext cx="480086" cy="446990"/>
        </a:xfrm>
        <a:prstGeom prst="roundRect">
          <a:avLst>
            <a:gd name="adj" fmla="val 22275"/>
          </a:avLst>
        </a:prstGeom>
        <a:solidFill>
          <a:srgbClr val="FCD5B5">
            <a:alpha val="30196"/>
          </a:srgbClr>
        </a:solidFill>
        <a:ln w="38100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50</xdr:col>
      <xdr:colOff>38802</xdr:colOff>
      <xdr:row>60</xdr:row>
      <xdr:rowOff>79252</xdr:rowOff>
    </xdr:from>
    <xdr:ext cx="2919552" cy="2816347"/>
    <xdr:sp macro="" textlink="">
      <xdr:nvSpPr>
        <xdr:cNvPr id="79" name="正方形/長方形 78"/>
        <xdr:cNvSpPr/>
      </xdr:nvSpPr>
      <xdr:spPr>
        <a:xfrm>
          <a:off x="7992177" y="13061827"/>
          <a:ext cx="2919552" cy="281634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 </a:t>
          </a:r>
          <a:r>
            <a:rPr lang="en-US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チ</a:t>
          </a:r>
          <a:r>
            <a:rPr lang="ja-JP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ェック</a:t>
          </a:r>
        </a:p>
        <a:p>
          <a:pPr algn="l">
            <a:lnSpc>
              <a:spcPts val="1100"/>
            </a:lnSpc>
          </a:pPr>
          <a:r>
            <a:rPr kumimoji="0" lang="ja-JP" altLang="en-US" sz="1050" b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電気自動車を使用した場合は、報告対象年度に電気の供給を受けた「電気事業者名」と「調整後排出係数のメニュー」をプルダウンで選択</a:t>
          </a:r>
          <a:endParaRPr kumimoji="0" lang="en-US" altLang="ja-JP" sz="1050" b="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l">
            <a:lnSpc>
              <a:spcPts val="1100"/>
            </a:lnSpc>
          </a:pPr>
          <a:endParaRPr kumimoji="0" lang="en-US" altLang="ja-JP" sz="1050" b="0" baseline="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lnSpc>
              <a:spcPts val="1100"/>
            </a:lnSpc>
          </a:pPr>
          <a:r>
            <a:rPr kumimoji="0" lang="en-US" altLang="ja-JP" sz="1050" b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en-US" sz="1050" b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最上段は東京電力エナジーパートナー㈱の</a:t>
          </a:r>
          <a:endParaRPr kumimoji="0" lang="en-US" altLang="ja-JP" sz="1050" b="0" baseline="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lnSpc>
              <a:spcPts val="1100"/>
            </a:lnSpc>
          </a:pPr>
          <a:r>
            <a:rPr kumimoji="0" lang="ja-JP" altLang="en-US" sz="1050" b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「メニュー</a:t>
          </a:r>
          <a:r>
            <a:rPr kumimoji="0" lang="en-US" altLang="ja-JP" sz="1050" b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L</a:t>
          </a:r>
          <a:r>
            <a:rPr kumimoji="0" lang="ja-JP" altLang="en-US" sz="1050" b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」（</a:t>
          </a:r>
          <a:r>
            <a:rPr lang="ja-JP" altLang="ja-JP" sz="105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排出係数が０以外のメニュー：残さ、</a:t>
          </a:r>
          <a:r>
            <a:rPr kumimoji="0" lang="en-US" altLang="ja-JP" sz="1050" b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2022</a:t>
          </a:r>
          <a:r>
            <a:rPr kumimoji="0" lang="ja-JP" altLang="en-US" sz="1050" b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年度まではメニュー</a:t>
          </a:r>
          <a:r>
            <a:rPr kumimoji="0" lang="en-US" altLang="ja-JP" sz="1050" b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</a:t>
          </a:r>
          <a:r>
            <a:rPr kumimoji="0" lang="ja-JP" altLang="en-US" sz="1050" b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）を初期設定済ですが、それ以外のメニュー又は別事業者からの買電の場合は適宜変更してください。</a:t>
          </a:r>
          <a:endParaRPr kumimoji="0" lang="en-US" altLang="ja-JP" sz="1050" b="0" baseline="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05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調整後排出係数のメニューは</a:t>
          </a:r>
          <a:r>
            <a:rPr lang="ja-JP" altLang="ja-JP" sz="105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、環境省のホームページからご覧いただけます。</a:t>
          </a:r>
          <a:endParaRPr lang="ja-JP" altLang="ja-JP" sz="1050">
            <a:solidFill>
              <a:schemeClr val="tx1"/>
            </a:solidFill>
            <a:effectLst/>
          </a:endParaRPr>
        </a:p>
        <a:p>
          <a:r>
            <a:rPr lang="ja-JP" altLang="ja-JP" sz="105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05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下記ページのうち「電気事業者別排出係数一覧」をご参照ください。）</a:t>
          </a:r>
        </a:p>
        <a:p>
          <a:r>
            <a:rPr lang="en-US" altLang="ja-JP" sz="105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https://ghg-santeikohyo.env.go.jp/calc </a:t>
          </a:r>
        </a:p>
        <a:p>
          <a:pPr algn="l">
            <a:lnSpc>
              <a:spcPts val="1100"/>
            </a:lnSpc>
          </a:pPr>
          <a:r>
            <a:rPr kumimoji="0" lang="en-US" altLang="ja-JP" sz="1050" b="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0" lang="ja-JP" altLang="en-US" sz="1050" b="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２者以上の電気事業者から買電した</a:t>
          </a:r>
          <a:r>
            <a:rPr kumimoji="0" lang="ja-JP" altLang="en-US" sz="105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場合は、個別に別様式を提供しますので、ご連絡ください。</a:t>
          </a:r>
          <a:endParaRPr kumimoji="0" lang="en-US" altLang="ja-JP" sz="105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oneCellAnchor>
  <xdr:twoCellAnchor>
    <xdr:from>
      <xdr:col>68</xdr:col>
      <xdr:colOff>11378</xdr:colOff>
      <xdr:row>74</xdr:row>
      <xdr:rowOff>44823</xdr:rowOff>
    </xdr:from>
    <xdr:to>
      <xdr:col>73</xdr:col>
      <xdr:colOff>246529</xdr:colOff>
      <xdr:row>84</xdr:row>
      <xdr:rowOff>25775</xdr:rowOff>
    </xdr:to>
    <xdr:sp macro="" textlink="">
      <xdr:nvSpPr>
        <xdr:cNvPr id="80" name="角丸四角形 79"/>
        <xdr:cNvSpPr/>
      </xdr:nvSpPr>
      <xdr:spPr>
        <a:xfrm>
          <a:off x="15621172" y="16046823"/>
          <a:ext cx="1860004" cy="451599"/>
        </a:xfrm>
        <a:prstGeom prst="roundRect">
          <a:avLst>
            <a:gd name="adj" fmla="val 1213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50</xdr:col>
      <xdr:colOff>30256</xdr:colOff>
      <xdr:row>74</xdr:row>
      <xdr:rowOff>9526</xdr:rowOff>
    </xdr:from>
    <xdr:ext cx="3009900" cy="1276349"/>
    <xdr:sp macro="" textlink="">
      <xdr:nvSpPr>
        <xdr:cNvPr id="81" name="正方形/長方形 80"/>
        <xdr:cNvSpPr/>
      </xdr:nvSpPr>
      <xdr:spPr>
        <a:xfrm>
          <a:off x="7983631" y="15973426"/>
          <a:ext cx="3009900" cy="12763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  </a:t>
          </a:r>
          <a:r>
            <a:rPr lang="en-US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チ</a:t>
          </a:r>
          <a:r>
            <a:rPr lang="ja-JP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ェック</a:t>
          </a:r>
        </a:p>
        <a:p>
          <a:r>
            <a:rPr kumimoji="0" lang="ja-JP" altLang="en-US" sz="10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◆昼間</a:t>
          </a:r>
          <a:r>
            <a:rPr kumimoji="0" lang="ja-JP" altLang="en-US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lang="ja-JP" altLang="en-US" sz="1000" b="0" i="0" u="sng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８時～２２時に使用した電力</a:t>
          </a:r>
          <a:r>
            <a:rPr lang="ja-JP" altLang="en-US" sz="10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を入力</a:t>
          </a:r>
          <a:endParaRPr lang="en-US" altLang="ja-JP" sz="10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（検針票等の「力率測定用有効電力量」が該当）</a:t>
          </a:r>
          <a:endParaRPr lang="en-US" altLang="ja-JP" sz="9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000" b="1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◆夜間</a:t>
          </a:r>
          <a:r>
            <a:rPr kumimoji="1" lang="ja-JP" altLang="en-US" sz="10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：</a:t>
          </a:r>
          <a:r>
            <a:rPr lang="ja-JP" altLang="en-US" sz="1000" b="0" i="0" u="sng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２２時～８時に使用した電力</a:t>
          </a:r>
          <a:r>
            <a:rPr lang="ja-JP" altLang="en-US" sz="10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を入力</a:t>
          </a:r>
          <a:endParaRPr lang="en-US" altLang="ja-JP" sz="10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全使用電力量から昼間買電の値を引いて算出</a:t>
          </a:r>
          <a:r>
            <a:rPr kumimoji="1"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</a:t>
          </a:r>
          <a:endParaRPr kumimoji="1" lang="en-US" altLang="ja-JP" sz="9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0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⇒</a:t>
          </a:r>
          <a:r>
            <a:rPr lang="ja-JP" altLang="en-US" sz="10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昼夜間の区別ができない場合は、すべての使用量を</a:t>
          </a:r>
          <a:r>
            <a:rPr lang="ja-JP" altLang="en-US" sz="1000" b="1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昼間</a:t>
          </a:r>
          <a:r>
            <a:rPr lang="ja-JP" altLang="en-US" sz="10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の使用量として計上（省エネ法と同じ取扱い）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72</xdr:col>
      <xdr:colOff>70604</xdr:colOff>
      <xdr:row>93</xdr:row>
      <xdr:rowOff>5151</xdr:rowOff>
    </xdr:from>
    <xdr:to>
      <xdr:col>77</xdr:col>
      <xdr:colOff>287432</xdr:colOff>
      <xdr:row>94</xdr:row>
      <xdr:rowOff>373824</xdr:rowOff>
    </xdr:to>
    <xdr:sp macro="" textlink="">
      <xdr:nvSpPr>
        <xdr:cNvPr id="82" name="角丸四角形 81"/>
        <xdr:cNvSpPr/>
      </xdr:nvSpPr>
      <xdr:spPr>
        <a:xfrm>
          <a:off x="16920329" y="20379126"/>
          <a:ext cx="1836078" cy="749673"/>
        </a:xfrm>
        <a:prstGeom prst="roundRect">
          <a:avLst>
            <a:gd name="adj" fmla="val 18512"/>
          </a:avLst>
        </a:prstGeom>
        <a:solidFill>
          <a:srgbClr val="FCD5B5">
            <a:alpha val="30196"/>
          </a:srgbClr>
        </a:solidFill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50</xdr:col>
      <xdr:colOff>58831</xdr:colOff>
      <xdr:row>91</xdr:row>
      <xdr:rowOff>150824</xdr:rowOff>
    </xdr:from>
    <xdr:ext cx="2991556" cy="566822"/>
    <xdr:sp macro="" textlink="">
      <xdr:nvSpPr>
        <xdr:cNvPr id="84" name="正方形/長方形 83"/>
        <xdr:cNvSpPr/>
      </xdr:nvSpPr>
      <xdr:spPr>
        <a:xfrm>
          <a:off x="8012206" y="18124499"/>
          <a:ext cx="2991556" cy="56682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 </a:t>
          </a:r>
          <a:r>
            <a:rPr lang="en-US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チ</a:t>
          </a:r>
          <a:r>
            <a:rPr lang="ja-JP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ェック</a:t>
          </a:r>
        </a:p>
        <a:p>
          <a:pPr algn="l">
            <a:lnSpc>
              <a:spcPts val="1100"/>
            </a:lnSpc>
          </a:pPr>
          <a:r>
            <a:rPr kumimoji="0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走行距離以外の原単位指標を採用する場合は入力</a:t>
          </a:r>
          <a:endParaRPr kumimoji="1" lang="ja-JP" altLang="en-US" sz="12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68</xdr:col>
      <xdr:colOff>57151</xdr:colOff>
      <xdr:row>90</xdr:row>
      <xdr:rowOff>374951</xdr:rowOff>
    </xdr:from>
    <xdr:to>
      <xdr:col>71</xdr:col>
      <xdr:colOff>254001</xdr:colOff>
      <xdr:row>94</xdr:row>
      <xdr:rowOff>342900</xdr:rowOff>
    </xdr:to>
    <xdr:sp macro="" textlink="">
      <xdr:nvSpPr>
        <xdr:cNvPr id="85" name="角丸四角形 84"/>
        <xdr:cNvSpPr/>
      </xdr:nvSpPr>
      <xdr:spPr>
        <a:xfrm>
          <a:off x="15611476" y="17967626"/>
          <a:ext cx="1168400" cy="1253824"/>
        </a:xfrm>
        <a:prstGeom prst="roundRect">
          <a:avLst>
            <a:gd name="adj" fmla="val 9250"/>
          </a:avLst>
        </a:prstGeom>
        <a:solidFill>
          <a:srgbClr val="FCD5B5">
            <a:alpha val="30196"/>
          </a:srgb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76200</xdr:colOff>
          <xdr:row>91</xdr:row>
          <xdr:rowOff>106680</xdr:rowOff>
        </xdr:from>
        <xdr:to>
          <xdr:col>50</xdr:col>
          <xdr:colOff>457200</xdr:colOff>
          <xdr:row>92</xdr:row>
          <xdr:rowOff>144780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45720</xdr:colOff>
          <xdr:row>51</xdr:row>
          <xdr:rowOff>160020</xdr:rowOff>
        </xdr:from>
        <xdr:to>
          <xdr:col>50</xdr:col>
          <xdr:colOff>449580</xdr:colOff>
          <xdr:row>54</xdr:row>
          <xdr:rowOff>22860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76200</xdr:colOff>
          <xdr:row>32</xdr:row>
          <xdr:rowOff>182880</xdr:rowOff>
        </xdr:from>
        <xdr:to>
          <xdr:col>50</xdr:col>
          <xdr:colOff>480060</xdr:colOff>
          <xdr:row>34</xdr:row>
          <xdr:rowOff>198120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99060</xdr:colOff>
          <xdr:row>43</xdr:row>
          <xdr:rowOff>114300</xdr:rowOff>
        </xdr:from>
        <xdr:to>
          <xdr:col>50</xdr:col>
          <xdr:colOff>487680</xdr:colOff>
          <xdr:row>44</xdr:row>
          <xdr:rowOff>175260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55</xdr:col>
      <xdr:colOff>26461</xdr:colOff>
      <xdr:row>51</xdr:row>
      <xdr:rowOff>13124</xdr:rowOff>
    </xdr:from>
    <xdr:to>
      <xdr:col>57</xdr:col>
      <xdr:colOff>295275</xdr:colOff>
      <xdr:row>54</xdr:row>
      <xdr:rowOff>25752</xdr:rowOff>
    </xdr:to>
    <xdr:sp macro="" textlink="">
      <xdr:nvSpPr>
        <xdr:cNvPr id="88" name="角丸四角形 87"/>
        <xdr:cNvSpPr/>
      </xdr:nvSpPr>
      <xdr:spPr>
        <a:xfrm>
          <a:off x="11694586" y="11281199"/>
          <a:ext cx="916514" cy="584128"/>
        </a:xfrm>
        <a:prstGeom prst="roundRect">
          <a:avLst>
            <a:gd name="adj" fmla="val 22275"/>
          </a:avLst>
        </a:prstGeom>
        <a:noFill/>
        <a:ln w="38100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50</xdr:col>
      <xdr:colOff>36419</xdr:colOff>
      <xdr:row>37</xdr:row>
      <xdr:rowOff>66673</xdr:rowOff>
    </xdr:from>
    <xdr:ext cx="2966758" cy="848950"/>
    <xdr:sp macro="" textlink="">
      <xdr:nvSpPr>
        <xdr:cNvPr id="89" name="正方形/長方形 88"/>
        <xdr:cNvSpPr/>
      </xdr:nvSpPr>
      <xdr:spPr>
        <a:xfrm>
          <a:off x="7989794" y="8905873"/>
          <a:ext cx="2966758" cy="8489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チ</a:t>
          </a:r>
          <a:r>
            <a:rPr lang="ja-JP" altLang="ja-JP" sz="8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ェック</a:t>
          </a:r>
        </a:p>
        <a:p>
          <a:pPr algn="l">
            <a:lnSpc>
              <a:spcPts val="1100"/>
            </a:lnSpc>
          </a:pPr>
          <a:r>
            <a:rPr kumimoji="0" lang="ja-JP" altLang="en-US" sz="1100" u="sng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報告対象年度中に減車（廃車）した車両台数</a:t>
          </a:r>
          <a:r>
            <a:rPr kumimoji="0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を</a:t>
          </a:r>
          <a:r>
            <a:rPr kumimoji="0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(b)</a:t>
          </a:r>
          <a:r>
            <a:rPr kumimoji="0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報告対象年度の前年度末からの所有分</a:t>
          </a:r>
          <a:endParaRPr kumimoji="0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l">
            <a:lnSpc>
              <a:spcPts val="1100"/>
            </a:lnSpc>
          </a:pPr>
          <a:r>
            <a:rPr kumimoji="0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(d)</a:t>
          </a:r>
          <a:r>
            <a:rPr kumimoji="0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報告対象年度の新規取得分</a:t>
          </a:r>
          <a:endParaRPr kumimoji="0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l">
            <a:lnSpc>
              <a:spcPts val="1100"/>
            </a:lnSpc>
          </a:pPr>
          <a:r>
            <a:rPr kumimoji="0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に区分してそれぞれ入力</a:t>
          </a:r>
          <a:endParaRPr kumimoji="1" lang="ja-JP" altLang="en-US" sz="12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99060</xdr:colOff>
          <xdr:row>29</xdr:row>
          <xdr:rowOff>0</xdr:rowOff>
        </xdr:from>
        <xdr:to>
          <xdr:col>50</xdr:col>
          <xdr:colOff>480060</xdr:colOff>
          <xdr:row>30</xdr:row>
          <xdr:rowOff>190500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50</xdr:col>
      <xdr:colOff>40975</xdr:colOff>
      <xdr:row>26</xdr:row>
      <xdr:rowOff>66675</xdr:rowOff>
    </xdr:from>
    <xdr:ext cx="1483025" cy="286015"/>
    <xdr:sp macro="" textlink="">
      <xdr:nvSpPr>
        <xdr:cNvPr id="92" name="正方形/長方形 91"/>
        <xdr:cNvSpPr/>
      </xdr:nvSpPr>
      <xdr:spPr>
        <a:xfrm>
          <a:off x="8030769" y="6678146"/>
          <a:ext cx="1483025" cy="286015"/>
        </a:xfrm>
        <a:prstGeom prst="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800"/>
            <a:t>記載チェック</a:t>
          </a:r>
          <a:endParaRPr kumimoji="1" lang="ja-JP" altLang="en-US" sz="1050"/>
        </a:p>
      </xdr:txBody>
    </xdr:sp>
    <xdr:clientData/>
  </xdr:oneCellAnchor>
  <xdr:twoCellAnchor>
    <xdr:from>
      <xdr:col>53</xdr:col>
      <xdr:colOff>283497</xdr:colOff>
      <xdr:row>74</xdr:row>
      <xdr:rowOff>7040</xdr:rowOff>
    </xdr:from>
    <xdr:to>
      <xdr:col>59</xdr:col>
      <xdr:colOff>89647</xdr:colOff>
      <xdr:row>75</xdr:row>
      <xdr:rowOff>228600</xdr:rowOff>
    </xdr:to>
    <xdr:sp macro="" textlink="">
      <xdr:nvSpPr>
        <xdr:cNvPr id="103" name="角丸四角形 102"/>
        <xdr:cNvSpPr/>
      </xdr:nvSpPr>
      <xdr:spPr>
        <a:xfrm>
          <a:off x="11612644" y="16009040"/>
          <a:ext cx="1330150" cy="456884"/>
        </a:xfrm>
        <a:prstGeom prst="roundRect">
          <a:avLst>
            <a:gd name="adj" fmla="val 7755"/>
          </a:avLst>
        </a:prstGeom>
        <a:noFill/>
        <a:ln w="38100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238125</xdr:colOff>
      <xdr:row>35</xdr:row>
      <xdr:rowOff>19050</xdr:rowOff>
    </xdr:from>
    <xdr:to>
      <xdr:col>19</xdr:col>
      <xdr:colOff>57150</xdr:colOff>
      <xdr:row>63</xdr:row>
      <xdr:rowOff>9525</xdr:rowOff>
    </xdr:to>
    <xdr:sp macro="" textlink="">
      <xdr:nvSpPr>
        <xdr:cNvPr id="2" name="正方形/長方形 1"/>
        <xdr:cNvSpPr/>
      </xdr:nvSpPr>
      <xdr:spPr>
        <a:xfrm>
          <a:off x="4171950" y="1866900"/>
          <a:ext cx="1152525" cy="4800600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 b="1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218360</xdr:colOff>
      <xdr:row>6</xdr:row>
      <xdr:rowOff>8707</xdr:rowOff>
    </xdr:from>
    <xdr:to>
      <xdr:col>22</xdr:col>
      <xdr:colOff>4030</xdr:colOff>
      <xdr:row>14</xdr:row>
      <xdr:rowOff>214929</xdr:rowOff>
    </xdr:to>
    <xdr:pic>
      <xdr:nvPicPr>
        <xdr:cNvPr id="116" name="図 11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0" t="1768" r="3098" b="5196"/>
        <a:stretch/>
      </xdr:blipFill>
      <xdr:spPr bwMode="auto">
        <a:xfrm rot="-60000">
          <a:off x="1294685" y="1561282"/>
          <a:ext cx="4960920" cy="24922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50</xdr:col>
      <xdr:colOff>51253</xdr:colOff>
      <xdr:row>93</xdr:row>
      <xdr:rowOff>380999</xdr:rowOff>
    </xdr:from>
    <xdr:ext cx="3007953" cy="676275"/>
    <xdr:sp macro="" textlink="">
      <xdr:nvSpPr>
        <xdr:cNvPr id="118" name="正方形/長方形 117"/>
        <xdr:cNvSpPr/>
      </xdr:nvSpPr>
      <xdr:spPr>
        <a:xfrm>
          <a:off x="8004628" y="20754974"/>
          <a:ext cx="3007953" cy="6762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100"/>
            </a:lnSpc>
          </a:pPr>
          <a:r>
            <a:rPr kumimoji="1" lang="ja-JP" altLang="en-US" sz="1050">
              <a:solidFill>
                <a:schemeClr val="tx1"/>
              </a:solidFill>
              <a:latin typeface="+mn-ea"/>
              <a:ea typeface="+mn-ea"/>
            </a:rPr>
            <a:t>有効数字第３桁までの数値が表示（自動計算）されます。</a:t>
          </a:r>
          <a:endParaRPr kumimoji="1" lang="en-US" altLang="ja-JP" sz="105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1050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050">
              <a:solidFill>
                <a:schemeClr val="tx1"/>
              </a:solidFill>
              <a:latin typeface="+mn-ea"/>
              <a:ea typeface="+mn-ea"/>
            </a:rPr>
            <a:t>セルは小数点以下４桁が表示される設定となっております。</a:t>
          </a:r>
          <a:endParaRPr kumimoji="1" lang="en-US" altLang="ja-JP" sz="105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63</xdr:col>
      <xdr:colOff>0</xdr:colOff>
      <xdr:row>44</xdr:row>
      <xdr:rowOff>107674</xdr:rowOff>
    </xdr:from>
    <xdr:to>
      <xdr:col>64</xdr:col>
      <xdr:colOff>0</xdr:colOff>
      <xdr:row>44</xdr:row>
      <xdr:rowOff>107674</xdr:rowOff>
    </xdr:to>
    <xdr:sp macro="" textlink="">
      <xdr:nvSpPr>
        <xdr:cNvPr id="114" name="フリーフォーム 113"/>
        <xdr:cNvSpPr/>
      </xdr:nvSpPr>
      <xdr:spPr>
        <a:xfrm>
          <a:off x="2724150" y="10327999"/>
          <a:ext cx="323850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7327</xdr:colOff>
      <xdr:row>44</xdr:row>
      <xdr:rowOff>107674</xdr:rowOff>
    </xdr:from>
    <xdr:to>
      <xdr:col>64</xdr:col>
      <xdr:colOff>0</xdr:colOff>
      <xdr:row>47</xdr:row>
      <xdr:rowOff>99391</xdr:rowOff>
    </xdr:to>
    <xdr:sp macro="" textlink="">
      <xdr:nvSpPr>
        <xdr:cNvPr id="117" name="フリーフォーム 116"/>
        <xdr:cNvSpPr/>
      </xdr:nvSpPr>
      <xdr:spPr>
        <a:xfrm>
          <a:off x="2731477" y="10327999"/>
          <a:ext cx="316523" cy="563217"/>
        </a:xfrm>
        <a:custGeom>
          <a:avLst/>
          <a:gdLst>
            <a:gd name="connsiteX0" fmla="*/ 0 w 273326"/>
            <a:gd name="connsiteY0" fmla="*/ 0 h 405848"/>
            <a:gd name="connsiteX1" fmla="*/ 107674 w 273326"/>
            <a:gd name="connsiteY1" fmla="*/ 0 h 405848"/>
            <a:gd name="connsiteX2" fmla="*/ 107674 w 273326"/>
            <a:gd name="connsiteY2" fmla="*/ 405848 h 405848"/>
            <a:gd name="connsiteX3" fmla="*/ 273326 w 273326"/>
            <a:gd name="connsiteY3" fmla="*/ 405848 h 405848"/>
            <a:gd name="connsiteX4" fmla="*/ 273326 w 273326"/>
            <a:gd name="connsiteY4" fmla="*/ 405848 h 405848"/>
            <a:gd name="connsiteX5" fmla="*/ 273326 w 273326"/>
            <a:gd name="connsiteY5" fmla="*/ 405848 h 4058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73326" h="405848">
              <a:moveTo>
                <a:pt x="0" y="0"/>
              </a:moveTo>
              <a:lnTo>
                <a:pt x="107674" y="0"/>
              </a:lnTo>
              <a:lnTo>
                <a:pt x="107674" y="405848"/>
              </a:lnTo>
              <a:lnTo>
                <a:pt x="273326" y="405848"/>
              </a:lnTo>
              <a:lnTo>
                <a:pt x="273326" y="405848"/>
              </a:lnTo>
              <a:lnTo>
                <a:pt x="273326" y="405848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7327</xdr:colOff>
      <xdr:row>44</xdr:row>
      <xdr:rowOff>102576</xdr:rowOff>
    </xdr:from>
    <xdr:to>
      <xdr:col>68</xdr:col>
      <xdr:colOff>7327</xdr:colOff>
      <xdr:row>44</xdr:row>
      <xdr:rowOff>102576</xdr:rowOff>
    </xdr:to>
    <xdr:sp macro="" textlink="">
      <xdr:nvSpPr>
        <xdr:cNvPr id="120" name="フリーフォーム 119"/>
        <xdr:cNvSpPr/>
      </xdr:nvSpPr>
      <xdr:spPr>
        <a:xfrm>
          <a:off x="4026877" y="10322901"/>
          <a:ext cx="323850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1742</xdr:colOff>
      <xdr:row>47</xdr:row>
      <xdr:rowOff>100195</xdr:rowOff>
    </xdr:from>
    <xdr:to>
      <xdr:col>68</xdr:col>
      <xdr:colOff>1740</xdr:colOff>
      <xdr:row>47</xdr:row>
      <xdr:rowOff>100195</xdr:rowOff>
    </xdr:to>
    <xdr:sp macro="" textlink="">
      <xdr:nvSpPr>
        <xdr:cNvPr id="121" name="フリーフォーム 120"/>
        <xdr:cNvSpPr/>
      </xdr:nvSpPr>
      <xdr:spPr>
        <a:xfrm>
          <a:off x="4021292" y="10892020"/>
          <a:ext cx="323848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7327</xdr:colOff>
      <xdr:row>38</xdr:row>
      <xdr:rowOff>95249</xdr:rowOff>
    </xdr:from>
    <xdr:to>
      <xdr:col>68</xdr:col>
      <xdr:colOff>7327</xdr:colOff>
      <xdr:row>38</xdr:row>
      <xdr:rowOff>95249</xdr:rowOff>
    </xdr:to>
    <xdr:sp macro="" textlink="">
      <xdr:nvSpPr>
        <xdr:cNvPr id="122" name="フリーフォーム 121"/>
        <xdr:cNvSpPr/>
      </xdr:nvSpPr>
      <xdr:spPr>
        <a:xfrm>
          <a:off x="4026877" y="9172574"/>
          <a:ext cx="323850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1742</xdr:colOff>
      <xdr:row>41</xdr:row>
      <xdr:rowOff>107522</xdr:rowOff>
    </xdr:from>
    <xdr:to>
      <xdr:col>68</xdr:col>
      <xdr:colOff>1740</xdr:colOff>
      <xdr:row>41</xdr:row>
      <xdr:rowOff>107522</xdr:rowOff>
    </xdr:to>
    <xdr:sp macro="" textlink="">
      <xdr:nvSpPr>
        <xdr:cNvPr id="123" name="フリーフォーム 122"/>
        <xdr:cNvSpPr/>
      </xdr:nvSpPr>
      <xdr:spPr>
        <a:xfrm>
          <a:off x="4021292" y="9756347"/>
          <a:ext cx="323848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11906</xdr:colOff>
      <xdr:row>38</xdr:row>
      <xdr:rowOff>83343</xdr:rowOff>
    </xdr:from>
    <xdr:to>
      <xdr:col>64</xdr:col>
      <xdr:colOff>0</xdr:colOff>
      <xdr:row>38</xdr:row>
      <xdr:rowOff>89297</xdr:rowOff>
    </xdr:to>
    <xdr:sp macro="" textlink="">
      <xdr:nvSpPr>
        <xdr:cNvPr id="124" name="フリーフォーム 123"/>
        <xdr:cNvSpPr/>
      </xdr:nvSpPr>
      <xdr:spPr>
        <a:xfrm>
          <a:off x="1440656" y="9160668"/>
          <a:ext cx="1607344" cy="5954"/>
        </a:xfrm>
        <a:custGeom>
          <a:avLst/>
          <a:gdLst>
            <a:gd name="connsiteX0" fmla="*/ 0 w 1154906"/>
            <a:gd name="connsiteY0" fmla="*/ 0 h 5954"/>
            <a:gd name="connsiteX1" fmla="*/ 1154906 w 1154906"/>
            <a:gd name="connsiteY1" fmla="*/ 5954 h 59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54906" h="5954">
              <a:moveTo>
                <a:pt x="0" y="0"/>
              </a:moveTo>
              <a:lnTo>
                <a:pt x="1154906" y="5954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5953</xdr:colOff>
      <xdr:row>38</xdr:row>
      <xdr:rowOff>89296</xdr:rowOff>
    </xdr:from>
    <xdr:to>
      <xdr:col>64</xdr:col>
      <xdr:colOff>0</xdr:colOff>
      <xdr:row>41</xdr:row>
      <xdr:rowOff>83344</xdr:rowOff>
    </xdr:to>
    <xdr:sp macro="" textlink="">
      <xdr:nvSpPr>
        <xdr:cNvPr id="125" name="フリーフォーム 124"/>
        <xdr:cNvSpPr/>
      </xdr:nvSpPr>
      <xdr:spPr>
        <a:xfrm>
          <a:off x="1434703" y="9166621"/>
          <a:ext cx="1613297" cy="565548"/>
        </a:xfrm>
        <a:custGeom>
          <a:avLst/>
          <a:gdLst>
            <a:gd name="connsiteX0" fmla="*/ 0 w 1148953"/>
            <a:gd name="connsiteY0" fmla="*/ 0 h 398860"/>
            <a:gd name="connsiteX1" fmla="*/ 541734 w 1148953"/>
            <a:gd name="connsiteY1" fmla="*/ 0 h 398860"/>
            <a:gd name="connsiteX2" fmla="*/ 541734 w 1148953"/>
            <a:gd name="connsiteY2" fmla="*/ 398860 h 398860"/>
            <a:gd name="connsiteX3" fmla="*/ 1148953 w 1148953"/>
            <a:gd name="connsiteY3" fmla="*/ 398860 h 3988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48953" h="398860">
              <a:moveTo>
                <a:pt x="0" y="0"/>
              </a:moveTo>
              <a:lnTo>
                <a:pt x="541734" y="0"/>
              </a:lnTo>
              <a:lnTo>
                <a:pt x="541734" y="398860"/>
              </a:lnTo>
              <a:lnTo>
                <a:pt x="1148953" y="39886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0</xdr:colOff>
      <xdr:row>58</xdr:row>
      <xdr:rowOff>107674</xdr:rowOff>
    </xdr:from>
    <xdr:to>
      <xdr:col>64</xdr:col>
      <xdr:colOff>0</xdr:colOff>
      <xdr:row>58</xdr:row>
      <xdr:rowOff>107674</xdr:rowOff>
    </xdr:to>
    <xdr:sp macro="" textlink="">
      <xdr:nvSpPr>
        <xdr:cNvPr id="126" name="フリーフォーム 125"/>
        <xdr:cNvSpPr/>
      </xdr:nvSpPr>
      <xdr:spPr>
        <a:xfrm>
          <a:off x="2724150" y="12756874"/>
          <a:ext cx="323850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7327</xdr:colOff>
      <xdr:row>58</xdr:row>
      <xdr:rowOff>107674</xdr:rowOff>
    </xdr:from>
    <xdr:to>
      <xdr:col>64</xdr:col>
      <xdr:colOff>0</xdr:colOff>
      <xdr:row>61</xdr:row>
      <xdr:rowOff>99391</xdr:rowOff>
    </xdr:to>
    <xdr:sp macro="" textlink="">
      <xdr:nvSpPr>
        <xdr:cNvPr id="127" name="フリーフォーム 126"/>
        <xdr:cNvSpPr/>
      </xdr:nvSpPr>
      <xdr:spPr>
        <a:xfrm>
          <a:off x="2731477" y="12756874"/>
          <a:ext cx="316523" cy="563217"/>
        </a:xfrm>
        <a:custGeom>
          <a:avLst/>
          <a:gdLst>
            <a:gd name="connsiteX0" fmla="*/ 0 w 273326"/>
            <a:gd name="connsiteY0" fmla="*/ 0 h 405848"/>
            <a:gd name="connsiteX1" fmla="*/ 107674 w 273326"/>
            <a:gd name="connsiteY1" fmla="*/ 0 h 405848"/>
            <a:gd name="connsiteX2" fmla="*/ 107674 w 273326"/>
            <a:gd name="connsiteY2" fmla="*/ 405848 h 405848"/>
            <a:gd name="connsiteX3" fmla="*/ 273326 w 273326"/>
            <a:gd name="connsiteY3" fmla="*/ 405848 h 405848"/>
            <a:gd name="connsiteX4" fmla="*/ 273326 w 273326"/>
            <a:gd name="connsiteY4" fmla="*/ 405848 h 405848"/>
            <a:gd name="connsiteX5" fmla="*/ 273326 w 273326"/>
            <a:gd name="connsiteY5" fmla="*/ 405848 h 4058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73326" h="405848">
              <a:moveTo>
                <a:pt x="0" y="0"/>
              </a:moveTo>
              <a:lnTo>
                <a:pt x="107674" y="0"/>
              </a:lnTo>
              <a:lnTo>
                <a:pt x="107674" y="405848"/>
              </a:lnTo>
              <a:lnTo>
                <a:pt x="273326" y="405848"/>
              </a:lnTo>
              <a:lnTo>
                <a:pt x="273326" y="405848"/>
              </a:lnTo>
              <a:lnTo>
                <a:pt x="273326" y="405848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0</xdr:colOff>
      <xdr:row>58</xdr:row>
      <xdr:rowOff>131884</xdr:rowOff>
    </xdr:from>
    <xdr:to>
      <xdr:col>68</xdr:col>
      <xdr:colOff>0</xdr:colOff>
      <xdr:row>58</xdr:row>
      <xdr:rowOff>131884</xdr:rowOff>
    </xdr:to>
    <xdr:sp macro="" textlink="">
      <xdr:nvSpPr>
        <xdr:cNvPr id="128" name="フリーフォーム 127"/>
        <xdr:cNvSpPr/>
      </xdr:nvSpPr>
      <xdr:spPr>
        <a:xfrm>
          <a:off x="4019550" y="12781084"/>
          <a:ext cx="323850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9068</xdr:colOff>
      <xdr:row>61</xdr:row>
      <xdr:rowOff>114849</xdr:rowOff>
    </xdr:from>
    <xdr:to>
      <xdr:col>68</xdr:col>
      <xdr:colOff>9066</xdr:colOff>
      <xdr:row>61</xdr:row>
      <xdr:rowOff>114849</xdr:rowOff>
    </xdr:to>
    <xdr:sp macro="" textlink="">
      <xdr:nvSpPr>
        <xdr:cNvPr id="129" name="フリーフォーム 128"/>
        <xdr:cNvSpPr/>
      </xdr:nvSpPr>
      <xdr:spPr>
        <a:xfrm>
          <a:off x="4028618" y="13335549"/>
          <a:ext cx="323848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0</xdr:colOff>
      <xdr:row>52</xdr:row>
      <xdr:rowOff>95249</xdr:rowOff>
    </xdr:from>
    <xdr:to>
      <xdr:col>68</xdr:col>
      <xdr:colOff>0</xdr:colOff>
      <xdr:row>52</xdr:row>
      <xdr:rowOff>95249</xdr:rowOff>
    </xdr:to>
    <xdr:sp macro="" textlink="">
      <xdr:nvSpPr>
        <xdr:cNvPr id="130" name="フリーフォーム 129"/>
        <xdr:cNvSpPr/>
      </xdr:nvSpPr>
      <xdr:spPr>
        <a:xfrm>
          <a:off x="4019550" y="11601449"/>
          <a:ext cx="323850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1741</xdr:colOff>
      <xdr:row>55</xdr:row>
      <xdr:rowOff>122175</xdr:rowOff>
    </xdr:from>
    <xdr:to>
      <xdr:col>68</xdr:col>
      <xdr:colOff>1739</xdr:colOff>
      <xdr:row>55</xdr:row>
      <xdr:rowOff>122175</xdr:rowOff>
    </xdr:to>
    <xdr:sp macro="" textlink="">
      <xdr:nvSpPr>
        <xdr:cNvPr id="131" name="フリーフォーム 130"/>
        <xdr:cNvSpPr/>
      </xdr:nvSpPr>
      <xdr:spPr>
        <a:xfrm>
          <a:off x="4021291" y="12199875"/>
          <a:ext cx="323848" cy="0"/>
        </a:xfrm>
        <a:custGeom>
          <a:avLst/>
          <a:gdLst>
            <a:gd name="connsiteX0" fmla="*/ 0 w 265043"/>
            <a:gd name="connsiteY0" fmla="*/ 0 h 0"/>
            <a:gd name="connsiteX1" fmla="*/ 265043 w 265043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043">
              <a:moveTo>
                <a:pt x="0" y="0"/>
              </a:moveTo>
              <a:lnTo>
                <a:pt x="265043" y="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11906</xdr:colOff>
      <xdr:row>52</xdr:row>
      <xdr:rowOff>83343</xdr:rowOff>
    </xdr:from>
    <xdr:to>
      <xdr:col>64</xdr:col>
      <xdr:colOff>0</xdr:colOff>
      <xdr:row>52</xdr:row>
      <xdr:rowOff>89297</xdr:rowOff>
    </xdr:to>
    <xdr:sp macro="" textlink="">
      <xdr:nvSpPr>
        <xdr:cNvPr id="132" name="フリーフォーム 131"/>
        <xdr:cNvSpPr/>
      </xdr:nvSpPr>
      <xdr:spPr>
        <a:xfrm>
          <a:off x="1440656" y="11589543"/>
          <a:ext cx="1607344" cy="5954"/>
        </a:xfrm>
        <a:custGeom>
          <a:avLst/>
          <a:gdLst>
            <a:gd name="connsiteX0" fmla="*/ 0 w 1154906"/>
            <a:gd name="connsiteY0" fmla="*/ 0 h 5954"/>
            <a:gd name="connsiteX1" fmla="*/ 1154906 w 1154906"/>
            <a:gd name="connsiteY1" fmla="*/ 5954 h 59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54906" h="5954">
              <a:moveTo>
                <a:pt x="0" y="0"/>
              </a:moveTo>
              <a:lnTo>
                <a:pt x="1154906" y="5954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5953</xdr:colOff>
      <xdr:row>52</xdr:row>
      <xdr:rowOff>89296</xdr:rowOff>
    </xdr:from>
    <xdr:to>
      <xdr:col>64</xdr:col>
      <xdr:colOff>7327</xdr:colOff>
      <xdr:row>55</xdr:row>
      <xdr:rowOff>83344</xdr:rowOff>
    </xdr:to>
    <xdr:sp macro="" textlink="">
      <xdr:nvSpPr>
        <xdr:cNvPr id="133" name="フリーフォーム 132"/>
        <xdr:cNvSpPr/>
      </xdr:nvSpPr>
      <xdr:spPr>
        <a:xfrm>
          <a:off x="1434703" y="11595496"/>
          <a:ext cx="1620624" cy="565548"/>
        </a:xfrm>
        <a:custGeom>
          <a:avLst/>
          <a:gdLst>
            <a:gd name="connsiteX0" fmla="*/ 0 w 1148953"/>
            <a:gd name="connsiteY0" fmla="*/ 0 h 398860"/>
            <a:gd name="connsiteX1" fmla="*/ 541734 w 1148953"/>
            <a:gd name="connsiteY1" fmla="*/ 0 h 398860"/>
            <a:gd name="connsiteX2" fmla="*/ 541734 w 1148953"/>
            <a:gd name="connsiteY2" fmla="*/ 398860 h 398860"/>
            <a:gd name="connsiteX3" fmla="*/ 1148953 w 1148953"/>
            <a:gd name="connsiteY3" fmla="*/ 398860 h 3988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48953" h="398860">
              <a:moveTo>
                <a:pt x="0" y="0"/>
              </a:moveTo>
              <a:lnTo>
                <a:pt x="541734" y="0"/>
              </a:lnTo>
              <a:lnTo>
                <a:pt x="541734" y="398860"/>
              </a:lnTo>
              <a:lnTo>
                <a:pt x="1148953" y="398860"/>
              </a:lnTo>
            </a:path>
          </a:pathLst>
        </a:custGeom>
        <a:noFill/>
        <a:ln w="28575">
          <a:solidFill>
            <a:schemeClr val="tx2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9525</xdr:colOff>
      <xdr:row>63</xdr:row>
      <xdr:rowOff>8282</xdr:rowOff>
    </xdr:from>
    <xdr:to>
      <xdr:col>69</xdr:col>
      <xdr:colOff>149086</xdr:colOff>
      <xdr:row>64</xdr:row>
      <xdr:rowOff>2898</xdr:rowOff>
    </xdr:to>
    <xdr:sp macro="" textlink="">
      <xdr:nvSpPr>
        <xdr:cNvPr id="134" name="フリーフォーム 133"/>
        <xdr:cNvSpPr/>
      </xdr:nvSpPr>
      <xdr:spPr>
        <a:xfrm>
          <a:off x="790575" y="13514732"/>
          <a:ext cx="4025761" cy="232741"/>
        </a:xfrm>
        <a:custGeom>
          <a:avLst/>
          <a:gdLst>
            <a:gd name="connsiteX0" fmla="*/ 3114260 w 3114260"/>
            <a:gd name="connsiteY0" fmla="*/ 0 h 215348"/>
            <a:gd name="connsiteX1" fmla="*/ 3114260 w 3114260"/>
            <a:gd name="connsiteY1" fmla="*/ 107674 h 215348"/>
            <a:gd name="connsiteX2" fmla="*/ 0 w 3114260"/>
            <a:gd name="connsiteY2" fmla="*/ 99391 h 215348"/>
            <a:gd name="connsiteX3" fmla="*/ 8282 w 3114260"/>
            <a:gd name="connsiteY3" fmla="*/ 215348 h 2153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114260" h="215348">
              <a:moveTo>
                <a:pt x="3114260" y="0"/>
              </a:moveTo>
              <a:lnTo>
                <a:pt x="3114260" y="107674"/>
              </a:lnTo>
              <a:lnTo>
                <a:pt x="0" y="99391"/>
              </a:lnTo>
              <a:lnTo>
                <a:pt x="8282" y="215348"/>
              </a:lnTo>
            </a:path>
          </a:pathLst>
        </a:custGeom>
        <a:noFill/>
        <a:ln w="28575">
          <a:solidFill>
            <a:srgbClr val="FF0000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238125</xdr:colOff>
      <xdr:row>35</xdr:row>
      <xdr:rowOff>19050</xdr:rowOff>
    </xdr:from>
    <xdr:to>
      <xdr:col>71</xdr:col>
      <xdr:colOff>57150</xdr:colOff>
      <xdr:row>63</xdr:row>
      <xdr:rowOff>9525</xdr:rowOff>
    </xdr:to>
    <xdr:sp macro="" textlink="">
      <xdr:nvSpPr>
        <xdr:cNvPr id="135" name="正方形/長方形 134"/>
        <xdr:cNvSpPr/>
      </xdr:nvSpPr>
      <xdr:spPr>
        <a:xfrm>
          <a:off x="4257675" y="8763000"/>
          <a:ext cx="1114425" cy="4752975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 b="1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50</xdr:col>
      <xdr:colOff>1555229</xdr:colOff>
      <xdr:row>94</xdr:row>
      <xdr:rowOff>373824</xdr:rowOff>
    </xdr:from>
    <xdr:to>
      <xdr:col>75</xdr:col>
      <xdr:colOff>17092</xdr:colOff>
      <xdr:row>96</xdr:row>
      <xdr:rowOff>85724</xdr:rowOff>
    </xdr:to>
    <xdr:cxnSp macro="">
      <xdr:nvCxnSpPr>
        <xdr:cNvPr id="8" name="カギ線コネクタ 7"/>
        <xdr:cNvCxnSpPr>
          <a:stCxn id="118" idx="2"/>
          <a:endCxn id="82" idx="2"/>
        </xdr:cNvCxnSpPr>
      </xdr:nvCxnSpPr>
      <xdr:spPr>
        <a:xfrm rot="5400000" flipH="1" flipV="1">
          <a:off x="13522261" y="17115142"/>
          <a:ext cx="302450" cy="8329763"/>
        </a:xfrm>
        <a:prstGeom prst="bentConnector3">
          <a:avLst>
            <a:gd name="adj1" fmla="val -75583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69062</xdr:colOff>
      <xdr:row>92</xdr:row>
      <xdr:rowOff>148485</xdr:rowOff>
    </xdr:from>
    <xdr:to>
      <xdr:col>68</xdr:col>
      <xdr:colOff>57151</xdr:colOff>
      <xdr:row>93</xdr:row>
      <xdr:rowOff>96988</xdr:rowOff>
    </xdr:to>
    <xdr:cxnSp macro="">
      <xdr:nvCxnSpPr>
        <xdr:cNvPr id="137" name="カギ線コネクタ 136"/>
        <xdr:cNvCxnSpPr>
          <a:stCxn id="84" idx="3"/>
          <a:endCxn id="85" idx="1"/>
        </xdr:cNvCxnSpPr>
      </xdr:nvCxnSpPr>
      <xdr:spPr>
        <a:xfrm>
          <a:off x="11003762" y="18407910"/>
          <a:ext cx="4607714" cy="186628"/>
        </a:xfrm>
        <a:prstGeom prst="bentConnector3">
          <a:avLst>
            <a:gd name="adj1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99060</xdr:colOff>
          <xdr:row>37</xdr:row>
          <xdr:rowOff>30480</xdr:rowOff>
        </xdr:from>
        <xdr:to>
          <xdr:col>50</xdr:col>
          <xdr:colOff>487680</xdr:colOff>
          <xdr:row>38</xdr:row>
          <xdr:rowOff>83820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45720</xdr:colOff>
          <xdr:row>55</xdr:row>
          <xdr:rowOff>182880</xdr:rowOff>
        </xdr:from>
        <xdr:to>
          <xdr:col>50</xdr:col>
          <xdr:colOff>441960</xdr:colOff>
          <xdr:row>57</xdr:row>
          <xdr:rowOff>144780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60</xdr:row>
          <xdr:rowOff>38100</xdr:rowOff>
        </xdr:from>
        <xdr:to>
          <xdr:col>50</xdr:col>
          <xdr:colOff>426720</xdr:colOff>
          <xdr:row>61</xdr:row>
          <xdr:rowOff>99060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68580</xdr:colOff>
          <xdr:row>74</xdr:row>
          <xdr:rowOff>0</xdr:rowOff>
        </xdr:from>
        <xdr:to>
          <xdr:col>50</xdr:col>
          <xdr:colOff>457200</xdr:colOff>
          <xdr:row>75</xdr:row>
          <xdr:rowOff>60960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60960</xdr:colOff>
          <xdr:row>87</xdr:row>
          <xdr:rowOff>236220</xdr:rowOff>
        </xdr:from>
        <xdr:to>
          <xdr:col>50</xdr:col>
          <xdr:colOff>449580</xdr:colOff>
          <xdr:row>90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53</xdr:col>
      <xdr:colOff>44824</xdr:colOff>
      <xdr:row>26</xdr:row>
      <xdr:rowOff>44823</xdr:rowOff>
    </xdr:from>
    <xdr:ext cx="1326775" cy="286015"/>
    <xdr:sp macro="" textlink="">
      <xdr:nvSpPr>
        <xdr:cNvPr id="176" name="正方形/長方形 175"/>
        <xdr:cNvSpPr/>
      </xdr:nvSpPr>
      <xdr:spPr>
        <a:xfrm>
          <a:off x="11373971" y="6656294"/>
          <a:ext cx="1326775" cy="286015"/>
        </a:xfrm>
        <a:prstGeom prst="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800"/>
            <a:t>記載例</a:t>
          </a:r>
          <a:endParaRPr kumimoji="1" lang="ja-JP" altLang="en-US" sz="1050"/>
        </a:p>
      </xdr:txBody>
    </xdr:sp>
    <xdr:clientData/>
  </xdr:oneCellAnchor>
  <xdr:twoCellAnchor>
    <xdr:from>
      <xdr:col>54</xdr:col>
      <xdr:colOff>41322</xdr:colOff>
      <xdr:row>28</xdr:row>
      <xdr:rowOff>239350</xdr:rowOff>
    </xdr:from>
    <xdr:to>
      <xdr:col>61</xdr:col>
      <xdr:colOff>224118</xdr:colOff>
      <xdr:row>31</xdr:row>
      <xdr:rowOff>100853</xdr:rowOff>
    </xdr:to>
    <xdr:sp macro="" textlink="">
      <xdr:nvSpPr>
        <xdr:cNvPr id="177" name="角丸四角形 176"/>
        <xdr:cNvSpPr/>
      </xdr:nvSpPr>
      <xdr:spPr>
        <a:xfrm>
          <a:off x="11661822" y="7422321"/>
          <a:ext cx="1897296" cy="433003"/>
        </a:xfrm>
        <a:prstGeom prst="roundRect">
          <a:avLst>
            <a:gd name="adj" fmla="val 22275"/>
          </a:avLst>
        </a:prstGeom>
        <a:noFill/>
        <a:ln w="38100">
          <a:solidFill>
            <a:srgbClr val="FF1515">
              <a:alpha val="49804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39366</xdr:colOff>
      <xdr:row>30</xdr:row>
      <xdr:rowOff>119676</xdr:rowOff>
    </xdr:from>
    <xdr:to>
      <xdr:col>54</xdr:col>
      <xdr:colOff>41322</xdr:colOff>
      <xdr:row>30</xdr:row>
      <xdr:rowOff>177376</xdr:rowOff>
    </xdr:to>
    <xdr:cxnSp macro="">
      <xdr:nvCxnSpPr>
        <xdr:cNvPr id="178" name="カギ線コネクタ 177"/>
        <xdr:cNvCxnSpPr>
          <a:stCxn id="113" idx="3"/>
          <a:endCxn id="177" idx="1"/>
        </xdr:cNvCxnSpPr>
      </xdr:nvCxnSpPr>
      <xdr:spPr>
        <a:xfrm flipV="1">
          <a:off x="11009925" y="7638823"/>
          <a:ext cx="651897" cy="57700"/>
        </a:xfrm>
        <a:prstGeom prst="bentConnector3">
          <a:avLst>
            <a:gd name="adj1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29841</xdr:colOff>
      <xdr:row>34</xdr:row>
      <xdr:rowOff>205078</xdr:rowOff>
    </xdr:from>
    <xdr:to>
      <xdr:col>55</xdr:col>
      <xdr:colOff>38521</xdr:colOff>
      <xdr:row>38</xdr:row>
      <xdr:rowOff>24105</xdr:rowOff>
    </xdr:to>
    <xdr:cxnSp macro="">
      <xdr:nvCxnSpPr>
        <xdr:cNvPr id="181" name="カギ線コネクタ 180"/>
        <xdr:cNvCxnSpPr>
          <a:stCxn id="68" idx="3"/>
          <a:endCxn id="69" idx="1"/>
        </xdr:cNvCxnSpPr>
      </xdr:nvCxnSpPr>
      <xdr:spPr>
        <a:xfrm>
          <a:off x="11000400" y="8441402"/>
          <a:ext cx="759474" cy="715497"/>
        </a:xfrm>
        <a:prstGeom prst="bentConnector3">
          <a:avLst>
            <a:gd name="adj1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30116</xdr:colOff>
      <xdr:row>39</xdr:row>
      <xdr:rowOff>81908</xdr:rowOff>
    </xdr:from>
    <xdr:to>
      <xdr:col>66</xdr:col>
      <xdr:colOff>286869</xdr:colOff>
      <xdr:row>42</xdr:row>
      <xdr:rowOff>41942</xdr:rowOff>
    </xdr:to>
    <xdr:sp macro="" textlink="">
      <xdr:nvSpPr>
        <xdr:cNvPr id="185" name="角丸四角形 184"/>
        <xdr:cNvSpPr/>
      </xdr:nvSpPr>
      <xdr:spPr>
        <a:xfrm>
          <a:off x="14289041" y="9397358"/>
          <a:ext cx="904453" cy="531534"/>
        </a:xfrm>
        <a:prstGeom prst="roundRect">
          <a:avLst>
            <a:gd name="adj" fmla="val 22275"/>
          </a:avLst>
        </a:prstGeom>
        <a:noFill/>
        <a:ln w="38100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28995</xdr:colOff>
      <xdr:row>45</xdr:row>
      <xdr:rowOff>74624</xdr:rowOff>
    </xdr:from>
    <xdr:to>
      <xdr:col>66</xdr:col>
      <xdr:colOff>285748</xdr:colOff>
      <xdr:row>48</xdr:row>
      <xdr:rowOff>26254</xdr:rowOff>
    </xdr:to>
    <xdr:sp macro="" textlink="">
      <xdr:nvSpPr>
        <xdr:cNvPr id="186" name="角丸四角形 185"/>
        <xdr:cNvSpPr/>
      </xdr:nvSpPr>
      <xdr:spPr>
        <a:xfrm>
          <a:off x="14287920" y="10533074"/>
          <a:ext cx="904453" cy="523130"/>
        </a:xfrm>
        <a:prstGeom prst="roundRect">
          <a:avLst>
            <a:gd name="adj" fmla="val 22275"/>
          </a:avLst>
        </a:prstGeom>
        <a:noFill/>
        <a:ln w="38100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0</xdr:colOff>
      <xdr:row>40</xdr:row>
      <xdr:rowOff>142874</xdr:rowOff>
    </xdr:from>
    <xdr:to>
      <xdr:col>64</xdr:col>
      <xdr:colOff>44823</xdr:colOff>
      <xdr:row>41</xdr:row>
      <xdr:rowOff>17142</xdr:rowOff>
    </xdr:to>
    <xdr:sp macro="" textlink="">
      <xdr:nvSpPr>
        <xdr:cNvPr id="2112" name="フリーフォーム 2111"/>
        <xdr:cNvSpPr/>
      </xdr:nvSpPr>
      <xdr:spPr>
        <a:xfrm flipV="1">
          <a:off x="11287125" y="9553574"/>
          <a:ext cx="3016623" cy="112393"/>
        </a:xfrm>
        <a:custGeom>
          <a:avLst/>
          <a:gdLst>
            <a:gd name="connsiteX0" fmla="*/ 3025588 w 3025588"/>
            <a:gd name="connsiteY0" fmla="*/ 0 h 291353"/>
            <a:gd name="connsiteX1" fmla="*/ 1759324 w 3025588"/>
            <a:gd name="connsiteY1" fmla="*/ 0 h 291353"/>
            <a:gd name="connsiteX2" fmla="*/ 1759324 w 3025588"/>
            <a:gd name="connsiteY2" fmla="*/ 291353 h 291353"/>
            <a:gd name="connsiteX3" fmla="*/ 0 w 3025588"/>
            <a:gd name="connsiteY3" fmla="*/ 291353 h 2913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025588" h="291353">
              <a:moveTo>
                <a:pt x="3025588" y="0"/>
              </a:moveTo>
              <a:lnTo>
                <a:pt x="1759324" y="0"/>
              </a:lnTo>
              <a:lnTo>
                <a:pt x="1759324" y="291353"/>
              </a:lnTo>
              <a:lnTo>
                <a:pt x="0" y="291353"/>
              </a:ln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67236</xdr:colOff>
      <xdr:row>40</xdr:row>
      <xdr:rowOff>134470</xdr:rowOff>
    </xdr:from>
    <xdr:to>
      <xdr:col>64</xdr:col>
      <xdr:colOff>44823</xdr:colOff>
      <xdr:row>47</xdr:row>
      <xdr:rowOff>9525</xdr:rowOff>
    </xdr:to>
    <xdr:sp macro="" textlink="">
      <xdr:nvSpPr>
        <xdr:cNvPr id="2113" name="フリーフォーム 2112"/>
        <xdr:cNvSpPr/>
      </xdr:nvSpPr>
      <xdr:spPr>
        <a:xfrm>
          <a:off x="13030761" y="9545170"/>
          <a:ext cx="1272987" cy="1256180"/>
        </a:xfrm>
        <a:custGeom>
          <a:avLst/>
          <a:gdLst>
            <a:gd name="connsiteX0" fmla="*/ 1277470 w 1277470"/>
            <a:gd name="connsiteY0" fmla="*/ 549088 h 549088"/>
            <a:gd name="connsiteX1" fmla="*/ 0 w 1277470"/>
            <a:gd name="connsiteY1" fmla="*/ 549088 h 549088"/>
            <a:gd name="connsiteX2" fmla="*/ 0 w 1277470"/>
            <a:gd name="connsiteY2" fmla="*/ 0 h 5490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77470" h="549088">
              <a:moveTo>
                <a:pt x="1277470" y="549088"/>
              </a:moveTo>
              <a:lnTo>
                <a:pt x="0" y="549088"/>
              </a:lnTo>
              <a:lnTo>
                <a:pt x="0" y="0"/>
              </a:ln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22412</xdr:colOff>
      <xdr:row>40</xdr:row>
      <xdr:rowOff>112058</xdr:rowOff>
    </xdr:from>
    <xdr:to>
      <xdr:col>51</xdr:col>
      <xdr:colOff>134470</xdr:colOff>
      <xdr:row>40</xdr:row>
      <xdr:rowOff>112058</xdr:rowOff>
    </xdr:to>
    <xdr:sp macro="" textlink="">
      <xdr:nvSpPr>
        <xdr:cNvPr id="2114" name="フリーフォーム 2113"/>
        <xdr:cNvSpPr/>
      </xdr:nvSpPr>
      <xdr:spPr>
        <a:xfrm>
          <a:off x="10992971" y="9581029"/>
          <a:ext cx="112058" cy="0"/>
        </a:xfrm>
        <a:custGeom>
          <a:avLst/>
          <a:gdLst>
            <a:gd name="connsiteX0" fmla="*/ 0 w 112058"/>
            <a:gd name="connsiteY0" fmla="*/ 0 h 0"/>
            <a:gd name="connsiteX1" fmla="*/ 112058 w 112058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2058">
              <a:moveTo>
                <a:pt x="0" y="0"/>
              </a:moveTo>
              <a:lnTo>
                <a:pt x="112058" y="0"/>
              </a:ln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123265</xdr:colOff>
      <xdr:row>39</xdr:row>
      <xdr:rowOff>100682</xdr:rowOff>
    </xdr:from>
    <xdr:to>
      <xdr:col>52</xdr:col>
      <xdr:colOff>67235</xdr:colOff>
      <xdr:row>40</xdr:row>
      <xdr:rowOff>134470</xdr:rowOff>
    </xdr:to>
    <xdr:sp macro="" textlink="">
      <xdr:nvSpPr>
        <xdr:cNvPr id="2115" name="フリーフォーム 2114"/>
        <xdr:cNvSpPr/>
      </xdr:nvSpPr>
      <xdr:spPr>
        <a:xfrm>
          <a:off x="11093824" y="9468800"/>
          <a:ext cx="224117" cy="134641"/>
        </a:xfrm>
        <a:custGeom>
          <a:avLst/>
          <a:gdLst>
            <a:gd name="connsiteX0" fmla="*/ 0 w 224117"/>
            <a:gd name="connsiteY0" fmla="*/ 112229 h 134641"/>
            <a:gd name="connsiteX1" fmla="*/ 100852 w 224117"/>
            <a:gd name="connsiteY1" fmla="*/ 171 h 134641"/>
            <a:gd name="connsiteX2" fmla="*/ 224117 w 224117"/>
            <a:gd name="connsiteY2" fmla="*/ 134641 h 1346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24117" h="134641">
              <a:moveTo>
                <a:pt x="0" y="112229"/>
              </a:moveTo>
              <a:cubicBezTo>
                <a:pt x="31749" y="54332"/>
                <a:pt x="63499" y="-3564"/>
                <a:pt x="100852" y="171"/>
              </a:cubicBezTo>
              <a:cubicBezTo>
                <a:pt x="138205" y="3906"/>
                <a:pt x="181161" y="69273"/>
                <a:pt x="224117" y="134641"/>
              </a:cubicBez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235323</xdr:colOff>
      <xdr:row>40</xdr:row>
      <xdr:rowOff>100853</xdr:rowOff>
    </xdr:from>
    <xdr:to>
      <xdr:col>56</xdr:col>
      <xdr:colOff>123264</xdr:colOff>
      <xdr:row>51</xdr:row>
      <xdr:rowOff>0</xdr:rowOff>
    </xdr:to>
    <xdr:sp macro="" textlink="">
      <xdr:nvSpPr>
        <xdr:cNvPr id="2116" name="フリーフォーム 2115"/>
        <xdr:cNvSpPr/>
      </xdr:nvSpPr>
      <xdr:spPr>
        <a:xfrm>
          <a:off x="11205882" y="9569824"/>
          <a:ext cx="963706" cy="1759323"/>
        </a:xfrm>
        <a:custGeom>
          <a:avLst/>
          <a:gdLst>
            <a:gd name="connsiteX0" fmla="*/ 952500 w 952500"/>
            <a:gd name="connsiteY0" fmla="*/ 1759323 h 1759323"/>
            <a:gd name="connsiteX1" fmla="*/ 952500 w 952500"/>
            <a:gd name="connsiteY1" fmla="*/ 907676 h 1759323"/>
            <a:gd name="connsiteX2" fmla="*/ 0 w 952500"/>
            <a:gd name="connsiteY2" fmla="*/ 907676 h 1759323"/>
            <a:gd name="connsiteX3" fmla="*/ 0 w 952500"/>
            <a:gd name="connsiteY3" fmla="*/ 0 h 17593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2500" h="1759323">
              <a:moveTo>
                <a:pt x="952500" y="1759323"/>
              </a:moveTo>
              <a:lnTo>
                <a:pt x="952500" y="907676"/>
              </a:lnTo>
              <a:lnTo>
                <a:pt x="0" y="907676"/>
              </a:lnTo>
              <a:lnTo>
                <a:pt x="0" y="0"/>
              </a:ln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224117</xdr:colOff>
      <xdr:row>34</xdr:row>
      <xdr:rowOff>212911</xdr:rowOff>
    </xdr:from>
    <xdr:to>
      <xdr:col>51</xdr:col>
      <xdr:colOff>224117</xdr:colOff>
      <xdr:row>38</xdr:row>
      <xdr:rowOff>179294</xdr:rowOff>
    </xdr:to>
    <xdr:cxnSp macro="">
      <xdr:nvCxnSpPr>
        <xdr:cNvPr id="2118" name="直線コネクタ 2117"/>
        <xdr:cNvCxnSpPr/>
      </xdr:nvCxnSpPr>
      <xdr:spPr>
        <a:xfrm flipV="1">
          <a:off x="11194676" y="8449235"/>
          <a:ext cx="0" cy="862853"/>
        </a:xfrm>
        <a:prstGeom prst="line">
          <a:avLst/>
        </a:prstGeom>
        <a:ln w="28575">
          <a:solidFill>
            <a:srgbClr val="FF151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67235</xdr:colOff>
      <xdr:row>38</xdr:row>
      <xdr:rowOff>168088</xdr:rowOff>
    </xdr:from>
    <xdr:to>
      <xdr:col>55</xdr:col>
      <xdr:colOff>34598</xdr:colOff>
      <xdr:row>52</xdr:row>
      <xdr:rowOff>56029</xdr:rowOff>
    </xdr:to>
    <xdr:sp macro="" textlink="">
      <xdr:nvSpPr>
        <xdr:cNvPr id="194" name="U ターン矢印 193"/>
        <xdr:cNvSpPr/>
      </xdr:nvSpPr>
      <xdr:spPr>
        <a:xfrm rot="5400000" flipV="1">
          <a:off x="10416358" y="10280906"/>
          <a:ext cx="2319618" cy="359569"/>
        </a:xfrm>
        <a:prstGeom prst="uturnArrow">
          <a:avLst>
            <a:gd name="adj1" fmla="val 15595"/>
            <a:gd name="adj2" fmla="val 25000"/>
            <a:gd name="adj3" fmla="val 25000"/>
            <a:gd name="adj4" fmla="val 43750"/>
            <a:gd name="adj5" fmla="val 100000"/>
          </a:avLst>
        </a:prstGeom>
        <a:solidFill>
          <a:schemeClr val="accent6">
            <a:lumMod val="60000"/>
            <a:lumOff val="40000"/>
          </a:scheme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 b="1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51</xdr:col>
      <xdr:colOff>52587</xdr:colOff>
      <xdr:row>46</xdr:row>
      <xdr:rowOff>163439</xdr:rowOff>
    </xdr:from>
    <xdr:to>
      <xdr:col>53</xdr:col>
      <xdr:colOff>89647</xdr:colOff>
      <xdr:row>47</xdr:row>
      <xdr:rowOff>179296</xdr:rowOff>
    </xdr:to>
    <xdr:cxnSp macro="">
      <xdr:nvCxnSpPr>
        <xdr:cNvPr id="2120" name="直線コネクタ 2119"/>
        <xdr:cNvCxnSpPr>
          <a:endCxn id="70" idx="3"/>
        </xdr:cNvCxnSpPr>
      </xdr:nvCxnSpPr>
      <xdr:spPr>
        <a:xfrm flipH="1" flipV="1">
          <a:off x="11023146" y="10775410"/>
          <a:ext cx="395648" cy="251180"/>
        </a:xfrm>
        <a:prstGeom prst="line">
          <a:avLst/>
        </a:prstGeom>
        <a:ln w="28575">
          <a:solidFill>
            <a:srgbClr val="FF151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11206</xdr:colOff>
      <xdr:row>67</xdr:row>
      <xdr:rowOff>246529</xdr:rowOff>
    </xdr:from>
    <xdr:to>
      <xdr:col>65</xdr:col>
      <xdr:colOff>212912</xdr:colOff>
      <xdr:row>69</xdr:row>
      <xdr:rowOff>11206</xdr:rowOff>
    </xdr:to>
    <xdr:sp macro="" textlink="">
      <xdr:nvSpPr>
        <xdr:cNvPr id="2125" name="フリーフォーム 2124"/>
        <xdr:cNvSpPr/>
      </xdr:nvSpPr>
      <xdr:spPr>
        <a:xfrm>
          <a:off x="11340353" y="14545235"/>
          <a:ext cx="3507441" cy="291353"/>
        </a:xfrm>
        <a:custGeom>
          <a:avLst/>
          <a:gdLst>
            <a:gd name="connsiteX0" fmla="*/ 3507441 w 3507441"/>
            <a:gd name="connsiteY0" fmla="*/ 291353 h 291353"/>
            <a:gd name="connsiteX1" fmla="*/ 3507441 w 3507441"/>
            <a:gd name="connsiteY1" fmla="*/ 0 h 291353"/>
            <a:gd name="connsiteX2" fmla="*/ 0 w 3507441"/>
            <a:gd name="connsiteY2" fmla="*/ 0 h 2913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507441" h="291353">
              <a:moveTo>
                <a:pt x="3507441" y="291353"/>
              </a:moveTo>
              <a:lnTo>
                <a:pt x="3507441" y="0"/>
              </a:lnTo>
              <a:lnTo>
                <a:pt x="0" y="0"/>
              </a:lnTo>
            </a:path>
          </a:pathLst>
        </a:cu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67</xdr:row>
      <xdr:rowOff>246529</xdr:rowOff>
    </xdr:from>
    <xdr:to>
      <xdr:col>60</xdr:col>
      <xdr:colOff>123265</xdr:colOff>
      <xdr:row>69</xdr:row>
      <xdr:rowOff>168089</xdr:rowOff>
    </xdr:to>
    <xdr:sp macro="" textlink="">
      <xdr:nvSpPr>
        <xdr:cNvPr id="2126" name="フリーフォーム 2125"/>
        <xdr:cNvSpPr/>
      </xdr:nvSpPr>
      <xdr:spPr>
        <a:xfrm>
          <a:off x="11250706" y="14545235"/>
          <a:ext cx="1882588" cy="448236"/>
        </a:xfrm>
        <a:custGeom>
          <a:avLst/>
          <a:gdLst>
            <a:gd name="connsiteX0" fmla="*/ 1882588 w 1882588"/>
            <a:gd name="connsiteY0" fmla="*/ 448236 h 448236"/>
            <a:gd name="connsiteX1" fmla="*/ 0 w 1882588"/>
            <a:gd name="connsiteY1" fmla="*/ 448236 h 448236"/>
            <a:gd name="connsiteX2" fmla="*/ 0 w 1882588"/>
            <a:gd name="connsiteY2" fmla="*/ 0 h 4482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882588" h="448236">
              <a:moveTo>
                <a:pt x="1882588" y="448236"/>
              </a:moveTo>
              <a:lnTo>
                <a:pt x="0" y="448236"/>
              </a:lnTo>
              <a:lnTo>
                <a:pt x="0" y="0"/>
              </a:ln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</xdr:colOff>
      <xdr:row>58</xdr:row>
      <xdr:rowOff>11205</xdr:rowOff>
    </xdr:from>
    <xdr:to>
      <xdr:col>51</xdr:col>
      <xdr:colOff>201707</xdr:colOff>
      <xdr:row>67</xdr:row>
      <xdr:rowOff>246529</xdr:rowOff>
    </xdr:to>
    <xdr:sp macro="" textlink="">
      <xdr:nvSpPr>
        <xdr:cNvPr id="2127" name="フリーフォーム 2126"/>
        <xdr:cNvSpPr/>
      </xdr:nvSpPr>
      <xdr:spPr>
        <a:xfrm>
          <a:off x="10970560" y="12718676"/>
          <a:ext cx="201706" cy="1826559"/>
        </a:xfrm>
        <a:custGeom>
          <a:avLst/>
          <a:gdLst>
            <a:gd name="connsiteX0" fmla="*/ 145677 w 145677"/>
            <a:gd name="connsiteY0" fmla="*/ 1826559 h 1826559"/>
            <a:gd name="connsiteX1" fmla="*/ 78441 w 145677"/>
            <a:gd name="connsiteY1" fmla="*/ 1826559 h 1826559"/>
            <a:gd name="connsiteX2" fmla="*/ 78441 w 145677"/>
            <a:gd name="connsiteY2" fmla="*/ 0 h 1826559"/>
            <a:gd name="connsiteX3" fmla="*/ 0 w 145677"/>
            <a:gd name="connsiteY3" fmla="*/ 0 h 18265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5677" h="1826559">
              <a:moveTo>
                <a:pt x="145677" y="1826559"/>
              </a:moveTo>
              <a:lnTo>
                <a:pt x="78441" y="1826559"/>
              </a:lnTo>
              <a:lnTo>
                <a:pt x="78441" y="0"/>
              </a:lnTo>
              <a:lnTo>
                <a:pt x="0" y="0"/>
              </a:ln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201706</xdr:colOff>
      <xdr:row>67</xdr:row>
      <xdr:rowOff>156827</xdr:rowOff>
    </xdr:from>
    <xdr:to>
      <xdr:col>53</xdr:col>
      <xdr:colOff>22412</xdr:colOff>
      <xdr:row>67</xdr:row>
      <xdr:rowOff>257735</xdr:rowOff>
    </xdr:to>
    <xdr:sp macro="" textlink="">
      <xdr:nvSpPr>
        <xdr:cNvPr id="2128" name="フリーフォーム 2127"/>
        <xdr:cNvSpPr/>
      </xdr:nvSpPr>
      <xdr:spPr>
        <a:xfrm>
          <a:off x="11172265" y="14455533"/>
          <a:ext cx="179294" cy="100908"/>
        </a:xfrm>
        <a:custGeom>
          <a:avLst/>
          <a:gdLst>
            <a:gd name="connsiteX0" fmla="*/ 0 w 179294"/>
            <a:gd name="connsiteY0" fmla="*/ 100908 h 100908"/>
            <a:gd name="connsiteX1" fmla="*/ 89647 w 179294"/>
            <a:gd name="connsiteY1" fmla="*/ 55 h 100908"/>
            <a:gd name="connsiteX2" fmla="*/ 179294 w 179294"/>
            <a:gd name="connsiteY2" fmla="*/ 89702 h 1009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9294" h="100908">
              <a:moveTo>
                <a:pt x="0" y="100908"/>
              </a:moveTo>
              <a:cubicBezTo>
                <a:pt x="29882" y="51415"/>
                <a:pt x="59765" y="1923"/>
                <a:pt x="89647" y="55"/>
              </a:cubicBezTo>
              <a:cubicBezTo>
                <a:pt x="119529" y="-1813"/>
                <a:pt x="149411" y="43944"/>
                <a:pt x="179294" y="89702"/>
              </a:cubicBez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44823</xdr:colOff>
      <xdr:row>54</xdr:row>
      <xdr:rowOff>11206</xdr:rowOff>
    </xdr:from>
    <xdr:to>
      <xdr:col>52</xdr:col>
      <xdr:colOff>0</xdr:colOff>
      <xdr:row>67</xdr:row>
      <xdr:rowOff>44823</xdr:rowOff>
    </xdr:to>
    <xdr:sp macro="" textlink="">
      <xdr:nvSpPr>
        <xdr:cNvPr id="2129" name="フリーフォーム 2128"/>
        <xdr:cNvSpPr/>
      </xdr:nvSpPr>
      <xdr:spPr>
        <a:xfrm>
          <a:off x="11015382" y="11911853"/>
          <a:ext cx="235324" cy="2431676"/>
        </a:xfrm>
        <a:custGeom>
          <a:avLst/>
          <a:gdLst>
            <a:gd name="connsiteX0" fmla="*/ 235324 w 235324"/>
            <a:gd name="connsiteY0" fmla="*/ 2431676 h 2431676"/>
            <a:gd name="connsiteX1" fmla="*/ 235324 w 235324"/>
            <a:gd name="connsiteY1" fmla="*/ 0 h 2431676"/>
            <a:gd name="connsiteX2" fmla="*/ 0 w 235324"/>
            <a:gd name="connsiteY2" fmla="*/ 0 h 24316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5324" h="2431676">
              <a:moveTo>
                <a:pt x="235324" y="2431676"/>
              </a:moveTo>
              <a:lnTo>
                <a:pt x="235324" y="0"/>
              </a:lnTo>
              <a:lnTo>
                <a:pt x="0" y="0"/>
              </a:ln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2969559</xdr:colOff>
      <xdr:row>70</xdr:row>
      <xdr:rowOff>190500</xdr:rowOff>
    </xdr:from>
    <xdr:to>
      <xdr:col>57</xdr:col>
      <xdr:colOff>134471</xdr:colOff>
      <xdr:row>74</xdr:row>
      <xdr:rowOff>33618</xdr:rowOff>
    </xdr:to>
    <xdr:sp macro="" textlink="">
      <xdr:nvSpPr>
        <xdr:cNvPr id="2130" name="フリーフォーム 2129"/>
        <xdr:cNvSpPr/>
      </xdr:nvSpPr>
      <xdr:spPr>
        <a:xfrm>
          <a:off x="10959353" y="15251206"/>
          <a:ext cx="1546412" cy="784412"/>
        </a:xfrm>
        <a:custGeom>
          <a:avLst/>
          <a:gdLst>
            <a:gd name="connsiteX0" fmla="*/ 0 w 1546412"/>
            <a:gd name="connsiteY0" fmla="*/ 0 h 784412"/>
            <a:gd name="connsiteX1" fmla="*/ 1546412 w 1546412"/>
            <a:gd name="connsiteY1" fmla="*/ 0 h 784412"/>
            <a:gd name="connsiteX2" fmla="*/ 1546412 w 1546412"/>
            <a:gd name="connsiteY2" fmla="*/ 784412 h 7844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46412" h="784412">
              <a:moveTo>
                <a:pt x="0" y="0"/>
              </a:moveTo>
              <a:lnTo>
                <a:pt x="1546412" y="0"/>
              </a:lnTo>
              <a:lnTo>
                <a:pt x="1546412" y="784412"/>
              </a:ln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67235</xdr:colOff>
      <xdr:row>75</xdr:row>
      <xdr:rowOff>33617</xdr:rowOff>
    </xdr:from>
    <xdr:to>
      <xdr:col>68</xdr:col>
      <xdr:colOff>0</xdr:colOff>
      <xdr:row>84</xdr:row>
      <xdr:rowOff>112059</xdr:rowOff>
    </xdr:to>
    <xdr:sp macro="" textlink="">
      <xdr:nvSpPr>
        <xdr:cNvPr id="2131" name="フリーフォーム 2130"/>
        <xdr:cNvSpPr/>
      </xdr:nvSpPr>
      <xdr:spPr>
        <a:xfrm>
          <a:off x="11037794" y="16270941"/>
          <a:ext cx="4572000" cy="313765"/>
        </a:xfrm>
        <a:custGeom>
          <a:avLst/>
          <a:gdLst>
            <a:gd name="connsiteX0" fmla="*/ 4572000 w 4572000"/>
            <a:gd name="connsiteY0" fmla="*/ 0 h 313765"/>
            <a:gd name="connsiteX1" fmla="*/ 2073088 w 4572000"/>
            <a:gd name="connsiteY1" fmla="*/ 0 h 313765"/>
            <a:gd name="connsiteX2" fmla="*/ 2073088 w 4572000"/>
            <a:gd name="connsiteY2" fmla="*/ 313765 h 313765"/>
            <a:gd name="connsiteX3" fmla="*/ 0 w 4572000"/>
            <a:gd name="connsiteY3" fmla="*/ 313765 h 3137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72000" h="313765">
              <a:moveTo>
                <a:pt x="4572000" y="0"/>
              </a:moveTo>
              <a:lnTo>
                <a:pt x="2073088" y="0"/>
              </a:lnTo>
              <a:lnTo>
                <a:pt x="2073088" y="313765"/>
              </a:lnTo>
              <a:lnTo>
                <a:pt x="0" y="313765"/>
              </a:ln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163434</xdr:colOff>
      <xdr:row>84</xdr:row>
      <xdr:rowOff>17929</xdr:rowOff>
    </xdr:from>
    <xdr:to>
      <xdr:col>63</xdr:col>
      <xdr:colOff>318550</xdr:colOff>
      <xdr:row>85</xdr:row>
      <xdr:rowOff>229595</xdr:rowOff>
    </xdr:to>
    <xdr:sp macro="" textlink="">
      <xdr:nvSpPr>
        <xdr:cNvPr id="208" name="角丸四角形 207"/>
        <xdr:cNvSpPr/>
      </xdr:nvSpPr>
      <xdr:spPr>
        <a:xfrm>
          <a:off x="13823405" y="16490576"/>
          <a:ext cx="480086" cy="446990"/>
        </a:xfrm>
        <a:prstGeom prst="roundRect">
          <a:avLst>
            <a:gd name="adj" fmla="val 22275"/>
          </a:avLst>
        </a:prstGeom>
        <a:solidFill>
          <a:srgbClr val="FCD5B5">
            <a:alpha val="30196"/>
          </a:srgbClr>
        </a:solidFill>
        <a:ln w="38100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33617</xdr:colOff>
      <xdr:row>86</xdr:row>
      <xdr:rowOff>11206</xdr:rowOff>
    </xdr:from>
    <xdr:to>
      <xdr:col>61</xdr:col>
      <xdr:colOff>134471</xdr:colOff>
      <xdr:row>89</xdr:row>
      <xdr:rowOff>33618</xdr:rowOff>
    </xdr:to>
    <xdr:sp macro="" textlink="">
      <xdr:nvSpPr>
        <xdr:cNvPr id="2132" name="フリーフォーム 2131"/>
        <xdr:cNvSpPr/>
      </xdr:nvSpPr>
      <xdr:spPr>
        <a:xfrm>
          <a:off x="11004176" y="16954500"/>
          <a:ext cx="2465295" cy="504265"/>
        </a:xfrm>
        <a:custGeom>
          <a:avLst/>
          <a:gdLst>
            <a:gd name="connsiteX0" fmla="*/ 2465295 w 2465295"/>
            <a:gd name="connsiteY0" fmla="*/ 0 h 504265"/>
            <a:gd name="connsiteX1" fmla="*/ 2465295 w 2465295"/>
            <a:gd name="connsiteY1" fmla="*/ 78441 h 504265"/>
            <a:gd name="connsiteX2" fmla="*/ 168089 w 2465295"/>
            <a:gd name="connsiteY2" fmla="*/ 78441 h 504265"/>
            <a:gd name="connsiteX3" fmla="*/ 168089 w 2465295"/>
            <a:gd name="connsiteY3" fmla="*/ 504265 h 504265"/>
            <a:gd name="connsiteX4" fmla="*/ 0 w 2465295"/>
            <a:gd name="connsiteY4" fmla="*/ 504265 h 5042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465295" h="504265">
              <a:moveTo>
                <a:pt x="2465295" y="0"/>
              </a:moveTo>
              <a:lnTo>
                <a:pt x="2465295" y="78441"/>
              </a:lnTo>
              <a:lnTo>
                <a:pt x="168089" y="78441"/>
              </a:lnTo>
              <a:lnTo>
                <a:pt x="168089" y="504265"/>
              </a:lnTo>
              <a:lnTo>
                <a:pt x="0" y="504265"/>
              </a:ln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134471</xdr:colOff>
      <xdr:row>85</xdr:row>
      <xdr:rowOff>224116</xdr:rowOff>
    </xdr:from>
    <xdr:to>
      <xdr:col>63</xdr:col>
      <xdr:colOff>89647</xdr:colOff>
      <xdr:row>86</xdr:row>
      <xdr:rowOff>82825</xdr:rowOff>
    </xdr:to>
    <xdr:sp macro="" textlink="">
      <xdr:nvSpPr>
        <xdr:cNvPr id="2133" name="フリーフォーム 2132"/>
        <xdr:cNvSpPr/>
      </xdr:nvSpPr>
      <xdr:spPr>
        <a:xfrm>
          <a:off x="13419775" y="17095790"/>
          <a:ext cx="601220" cy="98905"/>
        </a:xfrm>
        <a:custGeom>
          <a:avLst/>
          <a:gdLst>
            <a:gd name="connsiteX0" fmla="*/ 605117 w 605117"/>
            <a:gd name="connsiteY0" fmla="*/ 0 h 89647"/>
            <a:gd name="connsiteX1" fmla="*/ 605117 w 605117"/>
            <a:gd name="connsiteY1" fmla="*/ 89647 h 89647"/>
            <a:gd name="connsiteX2" fmla="*/ 0 w 605117"/>
            <a:gd name="connsiteY2" fmla="*/ 89647 h 896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05117" h="89647">
              <a:moveTo>
                <a:pt x="605117" y="0"/>
              </a:moveTo>
              <a:lnTo>
                <a:pt x="605117" y="89647"/>
              </a:lnTo>
              <a:lnTo>
                <a:pt x="0" y="89647"/>
              </a:lnTo>
            </a:path>
          </a:pathLst>
        </a:custGeom>
        <a:noFill/>
        <a:ln w="28575">
          <a:solidFill>
            <a:srgbClr val="FF151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lumMod val="60000"/>
            <a:lumOff val="40000"/>
          </a:schemeClr>
        </a:solidFill>
        <a:ln w="12700">
          <a:solidFill>
            <a:srgbClr val="C00000"/>
          </a:solidFill>
        </a:ln>
      </a:spPr>
      <a:bodyPr vertOverflow="clip" horzOverflow="clip" wrap="square" rtlCol="0" anchor="t">
        <a:spAutoFit/>
      </a:bodyPr>
      <a:lstStyle>
        <a:defPPr marL="0" marR="0" indent="0" algn="l" defTabSz="914400" eaLnBrk="1" fontAlgn="auto" latinLnBrk="0" hangingPunct="1">
          <a:lnSpc>
            <a:spcPts val="15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1100" b="1">
            <a:solidFill>
              <a:schemeClr val="tx1"/>
            </a:solidFill>
            <a:effectLst/>
            <a:latin typeface="+mn-ea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C162"/>
  <sheetViews>
    <sheetView showGridLines="0" tabSelected="1" zoomScaleNormal="100" zoomScaleSheetLayoutView="55" workbookViewId="0">
      <pane xSplit="49" ySplit="2" topLeftCell="AX3" activePane="bottomRight" state="frozen"/>
      <selection pane="topRight" activeCell="AV1" sqref="AV1"/>
      <selection pane="bottomLeft" activeCell="A3" sqref="A3"/>
      <selection pane="bottomRight" activeCell="B1" sqref="B1"/>
    </sheetView>
  </sheetViews>
  <sheetFormatPr defaultColWidth="9" defaultRowHeight="13.2" outlineLevelRow="1" outlineLevelCol="1"/>
  <cols>
    <col min="1" max="1" width="1" style="98" customWidth="1"/>
    <col min="2" max="2" width="3.69921875" style="109" customWidth="1"/>
    <col min="3" max="3" width="1.19921875" style="109" customWidth="1"/>
    <col min="4" max="6" width="4.19921875" style="109" customWidth="1"/>
    <col min="7" max="8" width="2.09765625" style="109" customWidth="1"/>
    <col min="9" max="12" width="4.19921875" style="109" customWidth="1"/>
    <col min="13" max="26" width="4.19921875" style="98" customWidth="1"/>
    <col min="27" max="28" width="1" style="104" customWidth="1"/>
    <col min="29" max="29" width="9" style="98" hidden="1" customWidth="1" outlineLevel="1"/>
    <col min="30" max="30" width="48.8984375" style="101" hidden="1" customWidth="1" outlineLevel="1"/>
    <col min="31" max="31" width="33" style="101" hidden="1" customWidth="1" outlineLevel="1"/>
    <col min="32" max="49" width="9" style="98" hidden="1" customWidth="1" outlineLevel="1"/>
    <col min="50" max="50" width="2.8984375" style="98" customWidth="1" collapsed="1"/>
    <col min="51" max="51" width="39.09765625" style="98" customWidth="1"/>
    <col min="52" max="52" width="3.59765625" style="98" customWidth="1"/>
    <col min="53" max="53" width="1" style="98" customWidth="1"/>
    <col min="54" max="54" width="3.69921875" style="109" customWidth="1"/>
    <col min="55" max="55" width="1.19921875" style="109" customWidth="1"/>
    <col min="56" max="58" width="4.19921875" style="109" customWidth="1"/>
    <col min="59" max="60" width="2.09765625" style="109" customWidth="1"/>
    <col min="61" max="64" width="4.19921875" style="109" customWidth="1"/>
    <col min="65" max="78" width="4.19921875" style="98" customWidth="1"/>
    <col min="79" max="79" width="1" style="104" customWidth="1"/>
    <col min="80" max="16384" width="9" style="98"/>
  </cols>
  <sheetData>
    <row r="1" spans="2:81" ht="18.75" customHeight="1">
      <c r="B1" s="99" t="s">
        <v>1099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247"/>
      <c r="S1" s="248"/>
      <c r="T1" s="248"/>
      <c r="U1" s="248"/>
      <c r="V1" s="248"/>
      <c r="W1" s="248"/>
      <c r="X1" s="248"/>
      <c r="Y1" s="248"/>
      <c r="Z1" s="249" t="s">
        <v>1360</v>
      </c>
      <c r="AA1" s="100"/>
      <c r="AB1" s="100"/>
      <c r="AC1" s="246" t="s">
        <v>1085</v>
      </c>
      <c r="AD1" s="246" t="s">
        <v>1086</v>
      </c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76"/>
      <c r="CA1" s="100"/>
      <c r="CB1" s="104"/>
    </row>
    <row r="2" spans="2:81" s="135" customFormat="1" ht="3.75" customHeight="1"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AA2" s="136"/>
      <c r="AB2" s="136"/>
      <c r="AD2" s="137"/>
      <c r="AE2" s="137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CA2" s="136"/>
    </row>
    <row r="3" spans="2:81" s="135" customFormat="1" ht="22.5" customHeight="1">
      <c r="B3" s="198" t="s">
        <v>1088</v>
      </c>
      <c r="C3" s="198"/>
      <c r="D3" s="198"/>
      <c r="E3" s="198"/>
      <c r="F3" s="198"/>
      <c r="G3" s="198"/>
      <c r="H3" s="198"/>
      <c r="I3" s="199"/>
      <c r="J3" s="199"/>
      <c r="K3" s="199"/>
      <c r="L3" s="199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1"/>
      <c r="X3" s="201"/>
      <c r="Y3" s="201"/>
      <c r="Z3" s="201"/>
      <c r="AA3" s="200"/>
      <c r="AB3" s="136"/>
      <c r="AD3" s="137"/>
      <c r="AE3" s="137"/>
      <c r="BB3" s="268"/>
      <c r="BC3" s="268"/>
      <c r="BD3" s="268"/>
      <c r="BE3" s="268"/>
      <c r="BF3" s="268"/>
      <c r="BG3" s="268"/>
      <c r="BH3" s="268"/>
      <c r="BI3" s="212"/>
      <c r="BJ3" s="212"/>
      <c r="BK3" s="212"/>
      <c r="BL3" s="212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70"/>
      <c r="BX3" s="270"/>
      <c r="BY3" s="270"/>
      <c r="BZ3" s="270"/>
      <c r="CA3" s="270"/>
      <c r="CB3" s="270"/>
      <c r="CC3" s="270"/>
    </row>
    <row r="4" spans="2:81" s="135" customFormat="1" ht="22.5" customHeight="1">
      <c r="B4" s="223">
        <v>1</v>
      </c>
      <c r="C4" s="138"/>
      <c r="D4" s="251" t="s">
        <v>1087</v>
      </c>
      <c r="E4" s="138"/>
      <c r="F4" s="138"/>
      <c r="G4" s="138"/>
      <c r="H4" s="138"/>
      <c r="I4" s="138"/>
      <c r="J4" s="138"/>
      <c r="K4" s="138"/>
      <c r="L4" s="138"/>
      <c r="AA4" s="136"/>
      <c r="AB4" s="136"/>
      <c r="AD4" s="137"/>
      <c r="AE4" s="137"/>
      <c r="BB4" s="223"/>
      <c r="BC4" s="261"/>
      <c r="BD4" s="271"/>
      <c r="BE4" s="261"/>
      <c r="BF4" s="261"/>
      <c r="BG4" s="261"/>
      <c r="BH4" s="261"/>
      <c r="BI4" s="261"/>
      <c r="BJ4" s="261"/>
      <c r="BK4" s="261"/>
      <c r="BL4" s="261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</row>
    <row r="5" spans="2:81" s="135" customFormat="1" ht="30" customHeight="1">
      <c r="B5" s="138"/>
      <c r="C5" s="138"/>
      <c r="D5" s="356" t="s">
        <v>1097</v>
      </c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136"/>
      <c r="AB5" s="136"/>
      <c r="AD5" s="137"/>
      <c r="AE5" s="137"/>
      <c r="BB5" s="261"/>
      <c r="BC5" s="261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136"/>
    </row>
    <row r="6" spans="2:81" s="135" customFormat="1" ht="30" customHeight="1">
      <c r="B6" s="138"/>
      <c r="C6" s="138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136"/>
      <c r="AB6" s="136"/>
      <c r="AD6" s="137"/>
      <c r="AE6" s="137"/>
      <c r="BB6" s="261"/>
      <c r="BC6" s="261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136"/>
    </row>
    <row r="7" spans="2:81" s="135" customFormat="1" ht="22.5" customHeight="1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AA7" s="136"/>
      <c r="AB7" s="136"/>
      <c r="AD7" s="137"/>
      <c r="AE7" s="137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</row>
    <row r="8" spans="2:81" s="135" customFormat="1" ht="22.5" customHeight="1"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AA8" s="136"/>
      <c r="AB8" s="136"/>
      <c r="AD8" s="137"/>
      <c r="AE8" s="137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</row>
    <row r="9" spans="2:81" s="135" customFormat="1" ht="22.5" customHeight="1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AA9" s="136"/>
      <c r="AB9" s="136"/>
      <c r="AD9" s="137"/>
      <c r="AE9" s="137"/>
      <c r="BB9" s="261"/>
      <c r="BC9" s="261"/>
      <c r="BD9" s="261"/>
      <c r="BE9" s="261"/>
      <c r="BF9" s="261"/>
      <c r="BG9" s="261"/>
      <c r="BH9" s="261"/>
      <c r="BI9" s="261"/>
      <c r="BJ9" s="261"/>
      <c r="BK9" s="261"/>
      <c r="BL9" s="261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</row>
    <row r="10" spans="2:81" s="135" customFormat="1" ht="22.5" customHeight="1"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AA10" s="136"/>
      <c r="AB10" s="136"/>
      <c r="AD10" s="137"/>
      <c r="AE10" s="137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</row>
    <row r="11" spans="2:81" s="135" customFormat="1" ht="22.5" customHeight="1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AA11" s="136"/>
      <c r="AB11" s="136"/>
      <c r="AD11" s="137"/>
      <c r="AE11" s="137"/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1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</row>
    <row r="12" spans="2:81" s="135" customFormat="1" ht="22.5" customHeight="1"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AA12" s="136"/>
      <c r="AB12" s="136"/>
      <c r="AD12" s="137"/>
      <c r="AE12" s="137"/>
      <c r="BB12" s="261"/>
      <c r="BC12" s="261"/>
      <c r="BD12" s="261"/>
      <c r="BE12" s="261"/>
      <c r="BF12" s="261"/>
      <c r="BG12" s="261"/>
      <c r="BH12" s="261"/>
      <c r="BI12" s="261"/>
      <c r="BJ12" s="261"/>
      <c r="BK12" s="261"/>
      <c r="BL12" s="261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</row>
    <row r="13" spans="2:81" s="135" customFormat="1" ht="22.5" customHeight="1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AA13" s="136"/>
      <c r="AB13" s="136"/>
      <c r="AD13" s="137"/>
      <c r="AE13" s="137"/>
      <c r="BB13" s="261"/>
      <c r="BC13" s="261"/>
      <c r="BD13" s="261"/>
      <c r="BE13" s="261"/>
      <c r="BF13" s="261"/>
      <c r="BG13" s="261"/>
      <c r="BH13" s="261"/>
      <c r="BI13" s="261"/>
      <c r="BJ13" s="261"/>
      <c r="BK13" s="261"/>
      <c r="BL13" s="261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</row>
    <row r="14" spans="2:81" s="135" customFormat="1" ht="22.5" customHeight="1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AA14" s="136"/>
      <c r="AB14" s="136"/>
      <c r="AD14" s="137"/>
      <c r="AE14" s="137"/>
      <c r="BB14" s="261"/>
      <c r="BC14" s="261"/>
      <c r="BD14" s="261"/>
      <c r="BE14" s="261"/>
      <c r="BF14" s="261"/>
      <c r="BG14" s="261"/>
      <c r="BH14" s="261"/>
      <c r="BI14" s="261"/>
      <c r="BJ14" s="261"/>
      <c r="BK14" s="261"/>
      <c r="BL14" s="261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</row>
    <row r="15" spans="2:81" s="135" customFormat="1" ht="22.5" customHeight="1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AA15" s="136"/>
      <c r="AB15" s="136"/>
      <c r="AD15" s="137"/>
      <c r="AE15" s="137"/>
      <c r="BB15" s="261"/>
      <c r="BC15" s="261"/>
      <c r="BD15" s="261"/>
      <c r="BE15" s="261"/>
      <c r="BF15" s="261"/>
      <c r="BG15" s="261"/>
      <c r="BH15" s="261"/>
      <c r="BI15" s="261"/>
      <c r="BJ15" s="261"/>
      <c r="BK15" s="261"/>
      <c r="BL15" s="261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</row>
    <row r="16" spans="2:81" s="135" customFormat="1">
      <c r="B16" s="138"/>
      <c r="C16" s="138"/>
      <c r="D16" s="252" t="s">
        <v>1095</v>
      </c>
      <c r="E16" s="138"/>
      <c r="F16" s="138"/>
      <c r="G16" s="138"/>
      <c r="H16" s="138"/>
      <c r="I16" s="138"/>
      <c r="J16" s="138"/>
      <c r="K16" s="138"/>
      <c r="L16" s="138"/>
      <c r="AA16" s="136"/>
      <c r="AB16" s="136"/>
      <c r="AD16" s="137"/>
      <c r="AE16" s="137"/>
      <c r="BB16" s="261"/>
      <c r="BC16" s="261"/>
      <c r="BD16" s="273"/>
      <c r="BE16" s="261"/>
      <c r="BF16" s="261"/>
      <c r="BG16" s="261"/>
      <c r="BH16" s="261"/>
      <c r="BI16" s="261"/>
      <c r="BJ16" s="261"/>
      <c r="BK16" s="261"/>
      <c r="BL16" s="261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</row>
    <row r="17" spans="2:79" s="135" customFormat="1" ht="45" customHeight="1">
      <c r="B17" s="138"/>
      <c r="C17" s="138"/>
      <c r="D17" s="357" t="s">
        <v>1098</v>
      </c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136"/>
      <c r="AB17" s="136"/>
      <c r="AD17" s="137"/>
      <c r="AE17" s="137"/>
      <c r="BB17" s="261"/>
      <c r="BC17" s="261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136"/>
    </row>
    <row r="18" spans="2:79" s="135" customFormat="1" ht="7.5" customHeight="1">
      <c r="B18" s="138"/>
      <c r="C18" s="138"/>
      <c r="D18" s="250"/>
      <c r="E18" s="138"/>
      <c r="F18" s="138"/>
      <c r="G18" s="138"/>
      <c r="H18" s="138"/>
      <c r="I18" s="138"/>
      <c r="J18" s="138"/>
      <c r="K18" s="138"/>
      <c r="L18" s="138"/>
      <c r="AA18" s="136"/>
      <c r="AB18" s="136"/>
      <c r="AD18" s="137"/>
      <c r="AE18" s="137"/>
      <c r="BB18" s="261"/>
      <c r="BC18" s="261"/>
      <c r="BD18" s="275"/>
      <c r="BE18" s="261"/>
      <c r="BF18" s="261"/>
      <c r="BG18" s="261"/>
      <c r="BH18" s="261"/>
      <c r="BI18" s="261"/>
      <c r="BJ18" s="261"/>
      <c r="BK18" s="261"/>
      <c r="BL18" s="261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</row>
    <row r="19" spans="2:79" s="135" customFormat="1" ht="22.5" customHeight="1">
      <c r="B19" s="223">
        <v>2</v>
      </c>
      <c r="C19" s="138"/>
      <c r="D19" s="251" t="s">
        <v>1093</v>
      </c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136"/>
      <c r="AB19" s="136"/>
      <c r="AD19" s="137"/>
      <c r="AE19" s="137"/>
      <c r="BB19" s="223"/>
      <c r="BC19" s="261"/>
      <c r="BD19" s="271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275"/>
      <c r="BW19" s="275"/>
      <c r="BX19" s="275"/>
      <c r="BY19" s="275"/>
      <c r="BZ19" s="275"/>
      <c r="CA19" s="136"/>
    </row>
    <row r="20" spans="2:79" s="135" customFormat="1" ht="13.5" customHeight="1">
      <c r="B20" s="138"/>
      <c r="C20" s="138"/>
      <c r="D20" s="252" t="s">
        <v>1092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136"/>
      <c r="AB20" s="136"/>
      <c r="AD20" s="137"/>
      <c r="AE20" s="137"/>
      <c r="BB20" s="261"/>
      <c r="BC20" s="261"/>
      <c r="BD20" s="273"/>
      <c r="BE20" s="273"/>
      <c r="BF20" s="273"/>
      <c r="BG20" s="273"/>
      <c r="BH20" s="273"/>
      <c r="BI20" s="273"/>
      <c r="BJ20" s="273"/>
      <c r="BK20" s="273"/>
      <c r="BL20" s="273"/>
      <c r="BM20" s="273"/>
      <c r="BN20" s="273"/>
      <c r="BO20" s="273"/>
      <c r="BP20" s="273"/>
      <c r="BQ20" s="273"/>
      <c r="BR20" s="273"/>
      <c r="BS20" s="273"/>
      <c r="BT20" s="273"/>
      <c r="BU20" s="273"/>
      <c r="BV20" s="273"/>
      <c r="BW20" s="273"/>
      <c r="BX20" s="273"/>
      <c r="BY20" s="273"/>
      <c r="BZ20" s="273"/>
      <c r="CA20" s="136"/>
    </row>
    <row r="21" spans="2:79" s="135" customFormat="1" ht="13.5" customHeight="1">
      <c r="B21" s="138"/>
      <c r="C21" s="138"/>
      <c r="D21" s="252" t="s">
        <v>1096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136"/>
      <c r="AB21" s="136"/>
      <c r="AD21" s="137"/>
      <c r="AE21" s="137"/>
      <c r="BB21" s="261"/>
      <c r="BC21" s="261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273"/>
      <c r="BQ21" s="273"/>
      <c r="BR21" s="273"/>
      <c r="BS21" s="273"/>
      <c r="BT21" s="273"/>
      <c r="BU21" s="273"/>
      <c r="BV21" s="273"/>
      <c r="BW21" s="273"/>
      <c r="BX21" s="273"/>
      <c r="BY21" s="273"/>
      <c r="BZ21" s="273"/>
      <c r="CA21" s="136"/>
    </row>
    <row r="22" spans="2:79" s="135" customFormat="1" ht="13.5" customHeight="1">
      <c r="B22" s="138"/>
      <c r="C22" s="138"/>
      <c r="D22" s="252" t="s">
        <v>1089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136"/>
      <c r="AB22" s="136"/>
      <c r="AD22" s="137"/>
      <c r="AE22" s="137"/>
      <c r="BB22" s="261"/>
      <c r="BC22" s="261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  <c r="BR22" s="273"/>
      <c r="BS22" s="273"/>
      <c r="BT22" s="273"/>
      <c r="BU22" s="273"/>
      <c r="BV22" s="273"/>
      <c r="BW22" s="273"/>
      <c r="BX22" s="273"/>
      <c r="BY22" s="273"/>
      <c r="BZ22" s="273"/>
      <c r="CA22" s="136"/>
    </row>
    <row r="23" spans="2:79" s="135" customFormat="1" ht="13.5" customHeight="1">
      <c r="B23" s="138"/>
      <c r="C23" s="138"/>
      <c r="D23" s="252" t="s">
        <v>1090</v>
      </c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136"/>
      <c r="AB23" s="136"/>
      <c r="AD23" s="137"/>
      <c r="AE23" s="137"/>
      <c r="BB23" s="261"/>
      <c r="BC23" s="261"/>
      <c r="BD23" s="273"/>
      <c r="BE23" s="273"/>
      <c r="BF23" s="273"/>
      <c r="BG23" s="273"/>
      <c r="BH23" s="273"/>
      <c r="BI23" s="273"/>
      <c r="BJ23" s="273"/>
      <c r="BK23" s="273"/>
      <c r="BL23" s="273"/>
      <c r="BM23" s="273"/>
      <c r="BN23" s="273"/>
      <c r="BO23" s="273"/>
      <c r="BP23" s="273"/>
      <c r="BQ23" s="273"/>
      <c r="BR23" s="273"/>
      <c r="BS23" s="273"/>
      <c r="BT23" s="273"/>
      <c r="BU23" s="273"/>
      <c r="BV23" s="273"/>
      <c r="BW23" s="273"/>
      <c r="BX23" s="273"/>
      <c r="BY23" s="273"/>
      <c r="BZ23" s="273"/>
      <c r="CA23" s="136"/>
    </row>
    <row r="24" spans="2:79" s="135" customFormat="1" ht="13.5" customHeight="1">
      <c r="B24" s="138"/>
      <c r="C24" s="138"/>
      <c r="D24" s="252" t="s">
        <v>1091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136"/>
      <c r="AB24" s="136"/>
      <c r="AD24" s="137"/>
      <c r="AE24" s="137"/>
      <c r="BB24" s="261"/>
      <c r="BC24" s="261"/>
      <c r="BD24" s="273"/>
      <c r="BE24" s="273"/>
      <c r="BF24" s="273"/>
      <c r="BG24" s="273"/>
      <c r="BH24" s="273"/>
      <c r="BI24" s="273"/>
      <c r="BJ24" s="273"/>
      <c r="BK24" s="273"/>
      <c r="BL24" s="273"/>
      <c r="BM24" s="273"/>
      <c r="BN24" s="273"/>
      <c r="BO24" s="273"/>
      <c r="BP24" s="273"/>
      <c r="BQ24" s="273"/>
      <c r="BR24" s="273"/>
      <c r="BS24" s="273"/>
      <c r="BT24" s="273"/>
      <c r="BU24" s="273"/>
      <c r="BV24" s="273"/>
      <c r="BW24" s="273"/>
      <c r="BX24" s="273"/>
      <c r="BY24" s="273"/>
      <c r="BZ24" s="273"/>
      <c r="CA24" s="136"/>
    </row>
    <row r="25" spans="2:79" s="135" customFormat="1" ht="7.5" customHeight="1">
      <c r="B25" s="138"/>
      <c r="C25" s="138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136"/>
      <c r="AB25" s="136"/>
      <c r="AD25" s="137"/>
      <c r="AE25" s="137"/>
      <c r="BB25" s="261"/>
      <c r="BC25" s="261"/>
      <c r="BD25" s="273"/>
      <c r="BE25" s="273"/>
      <c r="BF25" s="273"/>
      <c r="BG25" s="273"/>
      <c r="BH25" s="273"/>
      <c r="BI25" s="273"/>
      <c r="BJ25" s="273"/>
      <c r="BK25" s="273"/>
      <c r="BL25" s="273"/>
      <c r="BM25" s="273"/>
      <c r="BN25" s="273"/>
      <c r="BO25" s="273"/>
      <c r="BP25" s="273"/>
      <c r="BQ25" s="273"/>
      <c r="BR25" s="273"/>
      <c r="BS25" s="273"/>
      <c r="BT25" s="273"/>
      <c r="BU25" s="273"/>
      <c r="BV25" s="273"/>
      <c r="BW25" s="273"/>
      <c r="BX25" s="273"/>
      <c r="BY25" s="273"/>
      <c r="BZ25" s="273"/>
      <c r="CA25" s="136"/>
    </row>
    <row r="26" spans="2:79" s="135" customFormat="1" ht="22.5" customHeight="1">
      <c r="B26" s="223">
        <v>3</v>
      </c>
      <c r="C26" s="138"/>
      <c r="D26" s="251" t="s">
        <v>1094</v>
      </c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136"/>
      <c r="AB26" s="136"/>
      <c r="AD26" s="137"/>
      <c r="AE26" s="137"/>
      <c r="BB26" s="223"/>
      <c r="BC26" s="261"/>
      <c r="BD26" s="271"/>
      <c r="BE26" s="275"/>
      <c r="BF26" s="275"/>
      <c r="BG26" s="275"/>
      <c r="BH26" s="275"/>
      <c r="BI26" s="275"/>
      <c r="BJ26" s="275"/>
      <c r="BK26" s="275"/>
      <c r="BL26" s="275"/>
      <c r="BM26" s="275"/>
      <c r="BN26" s="275"/>
      <c r="BO26" s="275"/>
      <c r="BP26" s="275"/>
      <c r="BQ26" s="275"/>
      <c r="BR26" s="275"/>
      <c r="BS26" s="275"/>
      <c r="BT26" s="275"/>
      <c r="BU26" s="275"/>
      <c r="BV26" s="275"/>
      <c r="BW26" s="275"/>
      <c r="BX26" s="275"/>
      <c r="BY26" s="275"/>
      <c r="BZ26" s="275"/>
      <c r="CA26" s="136"/>
    </row>
    <row r="27" spans="2:79" s="135" customFormat="1" ht="30" customHeight="1">
      <c r="B27" s="138"/>
      <c r="C27" s="138"/>
      <c r="D27" s="357" t="s">
        <v>1127</v>
      </c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136"/>
      <c r="AB27" s="136"/>
      <c r="AD27" s="137"/>
      <c r="AE27" s="137"/>
      <c r="BB27" s="261"/>
      <c r="BC27" s="261"/>
      <c r="BD27" s="274"/>
      <c r="BE27" s="274"/>
      <c r="BF27" s="274"/>
      <c r="BG27" s="274"/>
      <c r="BH27" s="274"/>
      <c r="BI27" s="274"/>
      <c r="BJ27" s="274"/>
      <c r="BK27" s="274"/>
      <c r="BL27" s="274"/>
      <c r="BM27" s="274"/>
      <c r="BN27" s="274"/>
      <c r="BO27" s="274"/>
      <c r="BP27" s="274"/>
      <c r="BQ27" s="274"/>
      <c r="BR27" s="274"/>
      <c r="BS27" s="274"/>
      <c r="BT27" s="274"/>
      <c r="BU27" s="274"/>
      <c r="BV27" s="274"/>
      <c r="BW27" s="274"/>
      <c r="BX27" s="274"/>
      <c r="BY27" s="274"/>
      <c r="BZ27" s="274"/>
      <c r="CA27" s="136"/>
    </row>
    <row r="28" spans="2:79" ht="15" customHeight="1">
      <c r="B28" s="224"/>
      <c r="C28" s="224"/>
      <c r="D28" s="224"/>
      <c r="E28" s="224"/>
      <c r="F28" s="224"/>
      <c r="G28" s="224"/>
      <c r="H28" s="214"/>
      <c r="I28" s="214"/>
      <c r="J28" s="214"/>
      <c r="K28" s="214"/>
      <c r="L28" s="214"/>
      <c r="M28" s="214"/>
      <c r="N28" s="214"/>
      <c r="O28" s="214"/>
      <c r="P28" s="214"/>
      <c r="Q28" s="99"/>
      <c r="Z28" s="265" t="str">
        <f>Z1</f>
        <v>2024年度提出用（2023年度実績値）Ver.1</v>
      </c>
      <c r="AA28" s="100"/>
      <c r="AB28" s="100"/>
      <c r="BB28" s="224"/>
      <c r="BC28" s="224"/>
      <c r="BD28" s="224"/>
      <c r="BE28" s="224"/>
      <c r="BF28" s="224"/>
      <c r="BG28" s="224"/>
      <c r="BH28" s="214"/>
      <c r="BI28" s="214"/>
      <c r="BJ28" s="214"/>
      <c r="BK28" s="214"/>
      <c r="BL28" s="214"/>
      <c r="BM28" s="214"/>
      <c r="BN28" s="214"/>
      <c r="BO28" s="214"/>
      <c r="BP28" s="214"/>
      <c r="BQ28" s="99"/>
      <c r="BZ28" s="265" t="str">
        <f>Z28</f>
        <v>2024年度提出用（2023年度実績値）Ver.1</v>
      </c>
      <c r="CA28" s="100"/>
    </row>
    <row r="29" spans="2:79" s="135" customFormat="1" ht="22.5" customHeight="1">
      <c r="B29" s="198" t="s">
        <v>1066</v>
      </c>
      <c r="C29" s="198"/>
      <c r="D29" s="198"/>
      <c r="E29" s="198"/>
      <c r="F29" s="198"/>
      <c r="G29" s="198"/>
      <c r="H29" s="198"/>
      <c r="I29" s="199"/>
      <c r="J29" s="199"/>
      <c r="K29" s="199"/>
      <c r="L29" s="199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1"/>
      <c r="X29" s="201"/>
      <c r="Y29" s="201"/>
      <c r="Z29" s="201"/>
      <c r="AA29" s="200"/>
      <c r="AB29" s="136"/>
      <c r="BB29" s="198" t="s">
        <v>1066</v>
      </c>
      <c r="BC29" s="198"/>
      <c r="BD29" s="198"/>
      <c r="BE29" s="198"/>
      <c r="BF29" s="198"/>
      <c r="BG29" s="198"/>
      <c r="BH29" s="198"/>
      <c r="BI29" s="199"/>
      <c r="BJ29" s="199"/>
      <c r="BK29" s="199"/>
      <c r="BL29" s="199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1"/>
      <c r="BX29" s="201"/>
      <c r="BY29" s="201"/>
      <c r="BZ29" s="201"/>
      <c r="CA29" s="200"/>
    </row>
    <row r="30" spans="2:79" ht="3.75" customHeight="1" thickBot="1">
      <c r="B30" s="144"/>
      <c r="C30" s="111"/>
      <c r="D30" s="111"/>
      <c r="E30" s="111"/>
      <c r="F30" s="111"/>
      <c r="G30" s="111"/>
      <c r="H30" s="111"/>
      <c r="W30" s="110"/>
      <c r="X30" s="110"/>
      <c r="Y30" s="110"/>
      <c r="Z30" s="110"/>
      <c r="BB30" s="144"/>
      <c r="BC30" s="111"/>
      <c r="BD30" s="111"/>
      <c r="BE30" s="111"/>
      <c r="BF30" s="111"/>
      <c r="BG30" s="111"/>
      <c r="BH30" s="111"/>
      <c r="BW30" s="110"/>
      <c r="BX30" s="110"/>
      <c r="BY30" s="110"/>
      <c r="BZ30" s="110"/>
    </row>
    <row r="31" spans="2:79" s="135" customFormat="1" ht="18.75" customHeight="1" thickTop="1" thickBot="1">
      <c r="B31" s="138"/>
      <c r="C31" s="138"/>
      <c r="D31" s="380" t="s">
        <v>1121</v>
      </c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2"/>
      <c r="P31" s="374" t="s">
        <v>1100</v>
      </c>
      <c r="Q31" s="375"/>
      <c r="R31" s="375"/>
      <c r="S31" s="375"/>
      <c r="T31" s="375"/>
      <c r="U31" s="375"/>
      <c r="V31" s="375"/>
      <c r="W31" s="375"/>
      <c r="X31" s="375"/>
      <c r="Y31" s="375"/>
      <c r="Z31" s="375"/>
      <c r="AA31" s="375"/>
      <c r="AB31" s="136"/>
      <c r="AD31" s="286" t="s">
        <v>1123</v>
      </c>
      <c r="AE31" s="137"/>
      <c r="BB31" s="138"/>
      <c r="BC31" s="138"/>
      <c r="BD31" s="477" t="s">
        <v>1058</v>
      </c>
      <c r="BE31" s="478"/>
      <c r="BF31" s="478"/>
      <c r="BG31" s="478"/>
      <c r="BH31" s="478"/>
      <c r="BI31" s="478"/>
      <c r="BJ31" s="478"/>
      <c r="BK31" s="478"/>
      <c r="BL31" s="478"/>
      <c r="BM31" s="478"/>
      <c r="BN31" s="478"/>
      <c r="BO31" s="479"/>
      <c r="BP31" s="374" t="s">
        <v>1100</v>
      </c>
      <c r="BQ31" s="375"/>
      <c r="BR31" s="375"/>
      <c r="BS31" s="375"/>
      <c r="BT31" s="375"/>
      <c r="BU31" s="375"/>
      <c r="BV31" s="375"/>
      <c r="BW31" s="375"/>
      <c r="BX31" s="375"/>
      <c r="BY31" s="375"/>
      <c r="BZ31" s="375"/>
      <c r="CA31" s="375"/>
    </row>
    <row r="32" spans="2:79" ht="11.25" customHeight="1" thickTop="1">
      <c r="B32" s="212"/>
      <c r="C32" s="212"/>
      <c r="D32" s="212"/>
      <c r="E32" s="212"/>
      <c r="F32" s="212"/>
      <c r="G32" s="212"/>
      <c r="H32" s="99"/>
      <c r="I32" s="99"/>
      <c r="J32" s="99"/>
      <c r="K32" s="99"/>
      <c r="L32" s="213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102"/>
      <c r="AA32" s="103"/>
      <c r="AB32" s="103"/>
      <c r="BB32" s="212"/>
      <c r="BC32" s="212"/>
      <c r="BD32" s="212"/>
      <c r="BE32" s="212"/>
      <c r="BF32" s="212"/>
      <c r="BG32" s="212"/>
      <c r="BH32" s="99"/>
      <c r="BI32" s="99"/>
      <c r="BJ32" s="99"/>
      <c r="BK32" s="99"/>
      <c r="BL32" s="213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102"/>
      <c r="CA32" s="103"/>
    </row>
    <row r="33" spans="2:79" ht="22.5" customHeight="1">
      <c r="B33" s="198" t="s">
        <v>1067</v>
      </c>
      <c r="C33" s="198"/>
      <c r="D33" s="198"/>
      <c r="E33" s="198"/>
      <c r="F33" s="198"/>
      <c r="G33" s="198"/>
      <c r="H33" s="198"/>
      <c r="I33" s="199"/>
      <c r="J33" s="199"/>
      <c r="K33" s="199"/>
      <c r="L33" s="199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1"/>
      <c r="X33" s="201"/>
      <c r="Y33" s="201"/>
      <c r="Z33" s="201"/>
      <c r="AA33" s="200"/>
      <c r="BB33" s="198" t="s">
        <v>1067</v>
      </c>
      <c r="BC33" s="198"/>
      <c r="BD33" s="198"/>
      <c r="BE33" s="198"/>
      <c r="BF33" s="198"/>
      <c r="BG33" s="198"/>
      <c r="BH33" s="198"/>
      <c r="BI33" s="199"/>
      <c r="BJ33" s="199"/>
      <c r="BK33" s="199"/>
      <c r="BL33" s="199"/>
      <c r="BM33" s="200"/>
      <c r="BN33" s="200"/>
      <c r="BO33" s="200"/>
      <c r="BP33" s="200"/>
      <c r="BQ33" s="200"/>
      <c r="BR33" s="200"/>
      <c r="BS33" s="200"/>
      <c r="BT33" s="200"/>
      <c r="BU33" s="200"/>
      <c r="BV33" s="200"/>
      <c r="BW33" s="201"/>
      <c r="BX33" s="201"/>
      <c r="BY33" s="201"/>
      <c r="BZ33" s="201"/>
      <c r="CA33" s="200"/>
    </row>
    <row r="34" spans="2:79" ht="3.75" customHeight="1">
      <c r="B34" s="144"/>
      <c r="C34" s="111"/>
      <c r="D34" s="111"/>
      <c r="E34" s="111"/>
      <c r="F34" s="111"/>
      <c r="G34" s="111"/>
      <c r="H34" s="111"/>
      <c r="W34" s="110"/>
      <c r="X34" s="110"/>
      <c r="Y34" s="110"/>
      <c r="Z34" s="110"/>
      <c r="BB34" s="144"/>
      <c r="BC34" s="111"/>
      <c r="BD34" s="111"/>
      <c r="BE34" s="111"/>
      <c r="BF34" s="111"/>
      <c r="BG34" s="111"/>
      <c r="BH34" s="111"/>
      <c r="BW34" s="110"/>
      <c r="BX34" s="110"/>
      <c r="BY34" s="110"/>
      <c r="BZ34" s="110"/>
    </row>
    <row r="35" spans="2:79" ht="45" customHeight="1">
      <c r="B35" s="259" t="s">
        <v>1101</v>
      </c>
      <c r="C35" s="457" t="s">
        <v>1912</v>
      </c>
      <c r="D35" s="458"/>
      <c r="E35" s="458"/>
      <c r="F35" s="458"/>
      <c r="G35" s="459"/>
      <c r="H35" s="460" t="s">
        <v>1913</v>
      </c>
      <c r="I35" s="461"/>
      <c r="J35" s="461"/>
      <c r="K35" s="461"/>
      <c r="L35" s="461"/>
      <c r="M35" s="461"/>
      <c r="N35" s="461"/>
      <c r="O35" s="461"/>
      <c r="P35" s="461"/>
      <c r="Q35" s="461"/>
      <c r="R35" s="461"/>
      <c r="S35" s="461"/>
      <c r="T35" s="461"/>
      <c r="U35" s="461"/>
      <c r="V35" s="461"/>
      <c r="W35" s="461"/>
      <c r="X35" s="461"/>
      <c r="Y35" s="461"/>
      <c r="Z35" s="461"/>
      <c r="AA35" s="462"/>
      <c r="AB35" s="194"/>
      <c r="BB35" s="259" t="s">
        <v>1101</v>
      </c>
      <c r="BC35" s="457" t="str">
        <f>C35</f>
        <v>報告対象年度
の前年度
（2022年度）</v>
      </c>
      <c r="BD35" s="458"/>
      <c r="BE35" s="458"/>
      <c r="BF35" s="458"/>
      <c r="BG35" s="459"/>
      <c r="BH35" s="460" t="str">
        <f>H35</f>
        <v>報告対象年度
（2023年度）</v>
      </c>
      <c r="BI35" s="461"/>
      <c r="BJ35" s="461"/>
      <c r="BK35" s="461"/>
      <c r="BL35" s="461"/>
      <c r="BM35" s="461"/>
      <c r="BN35" s="461"/>
      <c r="BO35" s="461"/>
      <c r="BP35" s="461"/>
      <c r="BQ35" s="461"/>
      <c r="BR35" s="461"/>
      <c r="BS35" s="461"/>
      <c r="BT35" s="461"/>
      <c r="BU35" s="461"/>
      <c r="BV35" s="461"/>
      <c r="BW35" s="461"/>
      <c r="BX35" s="461"/>
      <c r="BY35" s="461"/>
      <c r="BZ35" s="461"/>
      <c r="CA35" s="462"/>
    </row>
    <row r="36" spans="2:79" s="104" customFormat="1" ht="3.75" customHeight="1">
      <c r="B36" s="106"/>
      <c r="C36" s="178"/>
      <c r="D36" s="106"/>
      <c r="E36" s="106"/>
      <c r="F36" s="106"/>
      <c r="G36" s="179"/>
      <c r="H36" s="41"/>
      <c r="Q36" s="41"/>
      <c r="R36" s="41"/>
      <c r="S36" s="41"/>
      <c r="W36" s="107"/>
      <c r="X36" s="107"/>
      <c r="Y36" s="107"/>
      <c r="Z36" s="107"/>
      <c r="AA36" s="105"/>
      <c r="AB36" s="197"/>
      <c r="AD36" s="242"/>
      <c r="BB36" s="106"/>
      <c r="BC36" s="178"/>
      <c r="BD36" s="106"/>
      <c r="BE36" s="106"/>
      <c r="BF36" s="106"/>
      <c r="BG36" s="179"/>
      <c r="BH36" s="41"/>
      <c r="BQ36" s="41"/>
      <c r="BR36" s="41"/>
      <c r="BS36" s="41"/>
      <c r="BW36" s="107"/>
      <c r="BX36" s="107"/>
      <c r="BY36" s="107"/>
      <c r="BZ36" s="107"/>
      <c r="CA36" s="105"/>
    </row>
    <row r="37" spans="2:79" ht="3.75" customHeight="1">
      <c r="B37" s="157"/>
      <c r="C37" s="168"/>
      <c r="D37" s="158"/>
      <c r="E37" s="158"/>
      <c r="F37" s="158"/>
      <c r="G37" s="169"/>
      <c r="H37" s="230"/>
      <c r="I37" s="279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157"/>
      <c r="AB37" s="194"/>
      <c r="BB37" s="157"/>
      <c r="BC37" s="168"/>
      <c r="BD37" s="158"/>
      <c r="BE37" s="158"/>
      <c r="BF37" s="158"/>
      <c r="BG37" s="169"/>
      <c r="BH37" s="230"/>
      <c r="BI37" s="279"/>
      <c r="BJ37" s="280"/>
      <c r="BK37" s="280"/>
      <c r="BL37" s="280"/>
      <c r="BM37" s="280"/>
      <c r="BN37" s="280"/>
      <c r="BO37" s="280"/>
      <c r="BP37" s="280"/>
      <c r="BQ37" s="280"/>
      <c r="BR37" s="280"/>
      <c r="BS37" s="280"/>
      <c r="BT37" s="280"/>
      <c r="BU37" s="280"/>
      <c r="BV37" s="280"/>
      <c r="BW37" s="280"/>
      <c r="BX37" s="280"/>
      <c r="BY37" s="280"/>
      <c r="BZ37" s="280"/>
      <c r="CA37" s="157"/>
    </row>
    <row r="38" spans="2:79" ht="18.75" customHeight="1" thickBot="1">
      <c r="B38" s="444" t="s">
        <v>468</v>
      </c>
      <c r="C38" s="170"/>
      <c r="D38" s="446" t="s">
        <v>1078</v>
      </c>
      <c r="E38" s="446"/>
      <c r="F38" s="446"/>
      <c r="G38" s="209"/>
      <c r="H38" s="157"/>
      <c r="I38" s="230"/>
      <c r="J38" s="159"/>
      <c r="K38" s="159"/>
      <c r="L38" s="160" t="s">
        <v>515</v>
      </c>
      <c r="M38" s="452" t="s">
        <v>511</v>
      </c>
      <c r="N38" s="452"/>
      <c r="O38" s="452"/>
      <c r="P38" s="159"/>
      <c r="Q38" s="453" t="s">
        <v>519</v>
      </c>
      <c r="R38" s="454"/>
      <c r="S38" s="455"/>
      <c r="T38" s="451" t="s">
        <v>509</v>
      </c>
      <c r="U38" s="447"/>
      <c r="V38" s="447"/>
      <c r="W38" s="159"/>
      <c r="X38" s="446" t="s">
        <v>1079</v>
      </c>
      <c r="Y38" s="446"/>
      <c r="Z38" s="446"/>
      <c r="AA38" s="157"/>
      <c r="AB38" s="194"/>
      <c r="AD38" s="101" t="s">
        <v>1080</v>
      </c>
      <c r="BB38" s="444" t="s">
        <v>468</v>
      </c>
      <c r="BC38" s="170"/>
      <c r="BD38" s="446" t="s">
        <v>1078</v>
      </c>
      <c r="BE38" s="446"/>
      <c r="BF38" s="446"/>
      <c r="BG38" s="209"/>
      <c r="BH38" s="157"/>
      <c r="BI38" s="230"/>
      <c r="BJ38" s="159"/>
      <c r="BK38" s="159"/>
      <c r="BL38" s="160" t="s">
        <v>515</v>
      </c>
      <c r="BM38" s="447" t="s">
        <v>511</v>
      </c>
      <c r="BN38" s="447"/>
      <c r="BO38" s="447"/>
      <c r="BP38" s="159"/>
      <c r="BQ38" s="453" t="s">
        <v>519</v>
      </c>
      <c r="BR38" s="454"/>
      <c r="BS38" s="455"/>
      <c r="BT38" s="451" t="s">
        <v>509</v>
      </c>
      <c r="BU38" s="447"/>
      <c r="BV38" s="447"/>
      <c r="BW38" s="159"/>
      <c r="BX38" s="446" t="s">
        <v>1079</v>
      </c>
      <c r="BY38" s="446"/>
      <c r="BZ38" s="446"/>
      <c r="CA38" s="157"/>
    </row>
    <row r="39" spans="2:79" ht="18.75" customHeight="1" thickTop="1" thickBot="1">
      <c r="B39" s="444"/>
      <c r="C39" s="171"/>
      <c r="D39" s="376"/>
      <c r="E39" s="377"/>
      <c r="F39" s="366" t="s">
        <v>1077</v>
      </c>
      <c r="G39" s="172"/>
      <c r="H39" s="157"/>
      <c r="I39" s="161"/>
      <c r="J39" s="159"/>
      <c r="K39" s="159"/>
      <c r="L39" s="159"/>
      <c r="M39" s="364">
        <f>D39-M42</f>
        <v>0</v>
      </c>
      <c r="N39" s="365"/>
      <c r="O39" s="289" t="s">
        <v>1077</v>
      </c>
      <c r="P39" s="159"/>
      <c r="Q39" s="358"/>
      <c r="R39" s="359"/>
      <c r="S39" s="244" t="s">
        <v>1077</v>
      </c>
      <c r="T39" s="362">
        <f>M39-Q39</f>
        <v>0</v>
      </c>
      <c r="U39" s="363"/>
      <c r="V39" s="245" t="s">
        <v>1077</v>
      </c>
      <c r="W39" s="157"/>
      <c r="X39" s="368">
        <f>M39+M45</f>
        <v>0</v>
      </c>
      <c r="Y39" s="369"/>
      <c r="Z39" s="366" t="s">
        <v>1077</v>
      </c>
      <c r="AA39" s="157"/>
      <c r="AB39" s="194"/>
      <c r="AD39" s="101" t="s">
        <v>1083</v>
      </c>
      <c r="BB39" s="444"/>
      <c r="BC39" s="171"/>
      <c r="BD39" s="480">
        <v>248</v>
      </c>
      <c r="BE39" s="481"/>
      <c r="BF39" s="366" t="s">
        <v>1077</v>
      </c>
      <c r="BG39" s="172"/>
      <c r="BH39" s="157"/>
      <c r="BI39" s="161"/>
      <c r="BJ39" s="159"/>
      <c r="BK39" s="159"/>
      <c r="BL39" s="159"/>
      <c r="BM39" s="484">
        <f>BD39-BM42</f>
        <v>248</v>
      </c>
      <c r="BN39" s="485"/>
      <c r="BO39" s="243" t="s">
        <v>1077</v>
      </c>
      <c r="BP39" s="159"/>
      <c r="BQ39" s="486">
        <v>212</v>
      </c>
      <c r="BR39" s="487"/>
      <c r="BS39" s="244" t="s">
        <v>1077</v>
      </c>
      <c r="BT39" s="362">
        <f>BM39-BQ39</f>
        <v>36</v>
      </c>
      <c r="BU39" s="363"/>
      <c r="BV39" s="245" t="s">
        <v>1077</v>
      </c>
      <c r="BW39" s="157"/>
      <c r="BX39" s="368">
        <f>BM39+BM45</f>
        <v>261</v>
      </c>
      <c r="BY39" s="369"/>
      <c r="BZ39" s="366" t="s">
        <v>1077</v>
      </c>
      <c r="CA39" s="157"/>
    </row>
    <row r="40" spans="2:79" ht="7.5" customHeight="1" thickTop="1" thickBot="1">
      <c r="B40" s="444"/>
      <c r="C40" s="171"/>
      <c r="D40" s="378"/>
      <c r="E40" s="379"/>
      <c r="F40" s="367"/>
      <c r="G40" s="172"/>
      <c r="H40" s="157"/>
      <c r="I40" s="161"/>
      <c r="J40" s="159"/>
      <c r="K40" s="159"/>
      <c r="L40" s="159"/>
      <c r="M40" s="288"/>
      <c r="N40" s="288"/>
      <c r="O40" s="288"/>
      <c r="P40" s="157"/>
      <c r="Q40" s="230"/>
      <c r="R40" s="230"/>
      <c r="S40" s="230"/>
      <c r="T40" s="162"/>
      <c r="U40" s="162"/>
      <c r="V40" s="162"/>
      <c r="W40" s="157"/>
      <c r="X40" s="372"/>
      <c r="Y40" s="373"/>
      <c r="Z40" s="488"/>
      <c r="AA40" s="157"/>
      <c r="AB40" s="194"/>
      <c r="BB40" s="444"/>
      <c r="BC40" s="171"/>
      <c r="BD40" s="482"/>
      <c r="BE40" s="483"/>
      <c r="BF40" s="367"/>
      <c r="BG40" s="172"/>
      <c r="BH40" s="157"/>
      <c r="BI40" s="161"/>
      <c r="BJ40" s="159"/>
      <c r="BK40" s="159"/>
      <c r="BL40" s="159"/>
      <c r="BM40" s="162"/>
      <c r="BN40" s="162"/>
      <c r="BO40" s="162"/>
      <c r="BP40" s="157"/>
      <c r="BQ40" s="230"/>
      <c r="BR40" s="230"/>
      <c r="BS40" s="230"/>
      <c r="BT40" s="162"/>
      <c r="BU40" s="162"/>
      <c r="BV40" s="162"/>
      <c r="BW40" s="157"/>
      <c r="BX40" s="372"/>
      <c r="BY40" s="373"/>
      <c r="BZ40" s="488"/>
      <c r="CA40" s="157"/>
    </row>
    <row r="41" spans="2:79" ht="18.75" customHeight="1" thickTop="1" thickBot="1">
      <c r="B41" s="444"/>
      <c r="C41" s="171"/>
      <c r="D41" s="386" t="s">
        <v>1108</v>
      </c>
      <c r="E41" s="386"/>
      <c r="F41" s="386"/>
      <c r="G41" s="172"/>
      <c r="H41" s="157"/>
      <c r="I41" s="230"/>
      <c r="J41" s="159"/>
      <c r="K41" s="159"/>
      <c r="L41" s="160" t="s">
        <v>516</v>
      </c>
      <c r="M41" s="452" t="s">
        <v>513</v>
      </c>
      <c r="N41" s="452"/>
      <c r="O41" s="452"/>
      <c r="P41" s="159"/>
      <c r="Q41" s="453" t="s">
        <v>520</v>
      </c>
      <c r="R41" s="454"/>
      <c r="S41" s="455"/>
      <c r="T41" s="451" t="s">
        <v>509</v>
      </c>
      <c r="U41" s="447"/>
      <c r="V41" s="447"/>
      <c r="W41" s="157"/>
      <c r="X41" s="386" t="s">
        <v>1119</v>
      </c>
      <c r="Y41" s="386"/>
      <c r="Z41" s="386"/>
      <c r="AA41" s="157"/>
      <c r="AB41" s="194"/>
      <c r="BB41" s="444"/>
      <c r="BC41" s="171"/>
      <c r="BD41" s="386" t="s">
        <v>1108</v>
      </c>
      <c r="BE41" s="386"/>
      <c r="BF41" s="386"/>
      <c r="BG41" s="172"/>
      <c r="BH41" s="157"/>
      <c r="BI41" s="230"/>
      <c r="BJ41" s="159"/>
      <c r="BK41" s="159"/>
      <c r="BL41" s="160" t="s">
        <v>516</v>
      </c>
      <c r="BM41" s="447" t="s">
        <v>513</v>
      </c>
      <c r="BN41" s="447"/>
      <c r="BO41" s="447"/>
      <c r="BP41" s="159"/>
      <c r="BQ41" s="453" t="s">
        <v>520</v>
      </c>
      <c r="BR41" s="454"/>
      <c r="BS41" s="455"/>
      <c r="BT41" s="451" t="s">
        <v>509</v>
      </c>
      <c r="BU41" s="447"/>
      <c r="BV41" s="447"/>
      <c r="BW41" s="157"/>
      <c r="BX41" s="386" t="s">
        <v>1119</v>
      </c>
      <c r="BY41" s="386"/>
      <c r="BZ41" s="386"/>
      <c r="CA41" s="157"/>
    </row>
    <row r="42" spans="2:79" ht="18.75" customHeight="1" thickTop="1" thickBot="1">
      <c r="B42" s="444"/>
      <c r="C42" s="173"/>
      <c r="D42" s="387"/>
      <c r="E42" s="387"/>
      <c r="F42" s="387"/>
      <c r="G42" s="174"/>
      <c r="H42" s="157"/>
      <c r="I42" s="161"/>
      <c r="J42" s="159"/>
      <c r="K42" s="159"/>
      <c r="L42" s="159"/>
      <c r="M42" s="360"/>
      <c r="N42" s="361"/>
      <c r="O42" s="287" t="s">
        <v>1077</v>
      </c>
      <c r="P42" s="159"/>
      <c r="Q42" s="358"/>
      <c r="R42" s="359"/>
      <c r="S42" s="244" t="s">
        <v>1077</v>
      </c>
      <c r="T42" s="362">
        <f>M42-Q42</f>
        <v>0</v>
      </c>
      <c r="U42" s="363"/>
      <c r="V42" s="245" t="s">
        <v>1077</v>
      </c>
      <c r="W42" s="157"/>
      <c r="X42" s="387"/>
      <c r="Y42" s="387"/>
      <c r="Z42" s="387"/>
      <c r="AA42" s="190"/>
      <c r="AB42" s="195"/>
      <c r="BB42" s="444"/>
      <c r="BC42" s="173"/>
      <c r="BD42" s="387"/>
      <c r="BE42" s="387"/>
      <c r="BF42" s="387"/>
      <c r="BG42" s="174"/>
      <c r="BH42" s="157"/>
      <c r="BI42" s="161"/>
      <c r="BJ42" s="159"/>
      <c r="BK42" s="159"/>
      <c r="BL42" s="159"/>
      <c r="BM42" s="491"/>
      <c r="BN42" s="492"/>
      <c r="BO42" s="245" t="s">
        <v>1077</v>
      </c>
      <c r="BP42" s="159"/>
      <c r="BQ42" s="486">
        <v>24</v>
      </c>
      <c r="BR42" s="487"/>
      <c r="BS42" s="244" t="s">
        <v>1077</v>
      </c>
      <c r="BT42" s="362">
        <f>BM42-BQ42</f>
        <v>-24</v>
      </c>
      <c r="BU42" s="363"/>
      <c r="BV42" s="245" t="s">
        <v>1077</v>
      </c>
      <c r="BW42" s="157"/>
      <c r="BX42" s="387"/>
      <c r="BY42" s="387"/>
      <c r="BZ42" s="387"/>
      <c r="CA42" s="190"/>
    </row>
    <row r="43" spans="2:79" ht="7.5" customHeight="1" thickTop="1">
      <c r="B43" s="444"/>
      <c r="C43" s="171"/>
      <c r="D43" s="387"/>
      <c r="E43" s="387"/>
      <c r="F43" s="387"/>
      <c r="G43" s="175"/>
      <c r="H43" s="157"/>
      <c r="I43" s="163"/>
      <c r="J43" s="159"/>
      <c r="K43" s="159"/>
      <c r="L43" s="159"/>
      <c r="M43" s="159"/>
      <c r="N43" s="159"/>
      <c r="O43" s="159"/>
      <c r="P43" s="159"/>
      <c r="Q43" s="157"/>
      <c r="R43" s="157"/>
      <c r="S43" s="157"/>
      <c r="T43" s="159"/>
      <c r="U43" s="159"/>
      <c r="V43" s="159"/>
      <c r="W43" s="161"/>
      <c r="X43" s="387"/>
      <c r="Y43" s="387"/>
      <c r="Z43" s="387"/>
      <c r="AA43" s="230"/>
      <c r="AB43" s="196"/>
      <c r="AE43" s="98"/>
      <c r="BB43" s="444"/>
      <c r="BC43" s="171"/>
      <c r="BD43" s="387"/>
      <c r="BE43" s="387"/>
      <c r="BF43" s="387"/>
      <c r="BG43" s="175"/>
      <c r="BH43" s="157"/>
      <c r="BI43" s="163"/>
      <c r="BJ43" s="159"/>
      <c r="BK43" s="159"/>
      <c r="BL43" s="159"/>
      <c r="BM43" s="159"/>
      <c r="BN43" s="159"/>
      <c r="BO43" s="159"/>
      <c r="BP43" s="159"/>
      <c r="BQ43" s="157"/>
      <c r="BR43" s="157"/>
      <c r="BS43" s="157"/>
      <c r="BT43" s="159"/>
      <c r="BU43" s="159"/>
      <c r="BV43" s="159"/>
      <c r="BW43" s="161"/>
      <c r="BX43" s="387"/>
      <c r="BY43" s="387"/>
      <c r="BZ43" s="387"/>
      <c r="CA43" s="230"/>
    </row>
    <row r="44" spans="2:79" ht="18.75" customHeight="1" thickBot="1">
      <c r="B44" s="444"/>
      <c r="C44" s="173"/>
      <c r="D44" s="387"/>
      <c r="E44" s="387"/>
      <c r="F44" s="387"/>
      <c r="G44" s="174"/>
      <c r="H44" s="157"/>
      <c r="I44" s="452" t="s">
        <v>512</v>
      </c>
      <c r="J44" s="452"/>
      <c r="K44" s="452"/>
      <c r="L44" s="160" t="s">
        <v>517</v>
      </c>
      <c r="M44" s="447" t="s">
        <v>511</v>
      </c>
      <c r="N44" s="447"/>
      <c r="O44" s="447"/>
      <c r="P44" s="159"/>
      <c r="Q44" s="453" t="s">
        <v>521</v>
      </c>
      <c r="R44" s="454"/>
      <c r="S44" s="455"/>
      <c r="T44" s="451" t="s">
        <v>509</v>
      </c>
      <c r="U44" s="447"/>
      <c r="V44" s="447"/>
      <c r="W44" s="157"/>
      <c r="X44" s="489"/>
      <c r="Y44" s="489"/>
      <c r="Z44" s="489"/>
      <c r="AA44" s="190"/>
      <c r="AB44" s="195"/>
      <c r="AE44" s="98"/>
      <c r="BB44" s="444"/>
      <c r="BC44" s="173"/>
      <c r="BD44" s="387"/>
      <c r="BE44" s="387"/>
      <c r="BF44" s="387"/>
      <c r="BG44" s="174"/>
      <c r="BH44" s="157"/>
      <c r="BI44" s="452" t="s">
        <v>512</v>
      </c>
      <c r="BJ44" s="452"/>
      <c r="BK44" s="452"/>
      <c r="BL44" s="160" t="s">
        <v>517</v>
      </c>
      <c r="BM44" s="447" t="s">
        <v>511</v>
      </c>
      <c r="BN44" s="447"/>
      <c r="BO44" s="447"/>
      <c r="BP44" s="159"/>
      <c r="BQ44" s="453" t="s">
        <v>521</v>
      </c>
      <c r="BR44" s="454"/>
      <c r="BS44" s="455"/>
      <c r="BT44" s="451" t="s">
        <v>509</v>
      </c>
      <c r="BU44" s="447"/>
      <c r="BV44" s="447"/>
      <c r="BW44" s="157"/>
      <c r="BX44" s="489"/>
      <c r="BY44" s="489"/>
      <c r="BZ44" s="489"/>
      <c r="CA44" s="190"/>
    </row>
    <row r="45" spans="2:79" ht="18.75" customHeight="1" thickTop="1" thickBot="1">
      <c r="B45" s="444"/>
      <c r="C45" s="171"/>
      <c r="D45" s="387"/>
      <c r="E45" s="387"/>
      <c r="F45" s="387"/>
      <c r="G45" s="175"/>
      <c r="H45" s="157"/>
      <c r="I45" s="358"/>
      <c r="J45" s="359"/>
      <c r="K45" s="243" t="s">
        <v>1077</v>
      </c>
      <c r="L45" s="159"/>
      <c r="M45" s="364">
        <f>I45-M48</f>
        <v>0</v>
      </c>
      <c r="N45" s="365"/>
      <c r="O45" s="289" t="s">
        <v>1077</v>
      </c>
      <c r="P45" s="159"/>
      <c r="Q45" s="358"/>
      <c r="R45" s="359"/>
      <c r="S45" s="244" t="s">
        <v>1077</v>
      </c>
      <c r="T45" s="362">
        <f>M45-Q45</f>
        <v>0</v>
      </c>
      <c r="U45" s="363"/>
      <c r="V45" s="245" t="s">
        <v>1077</v>
      </c>
      <c r="W45" s="161"/>
      <c r="X45" s="456" t="s">
        <v>510</v>
      </c>
      <c r="Y45" s="456"/>
      <c r="Z45" s="456"/>
      <c r="AA45" s="230"/>
      <c r="AB45" s="196"/>
      <c r="AE45" s="98"/>
      <c r="BB45" s="444"/>
      <c r="BC45" s="171"/>
      <c r="BD45" s="387"/>
      <c r="BE45" s="387"/>
      <c r="BF45" s="387"/>
      <c r="BG45" s="175"/>
      <c r="BH45" s="157"/>
      <c r="BI45" s="486">
        <v>13</v>
      </c>
      <c r="BJ45" s="487"/>
      <c r="BK45" s="243" t="s">
        <v>1077</v>
      </c>
      <c r="BL45" s="159"/>
      <c r="BM45" s="484">
        <f>BI45-BM48</f>
        <v>13</v>
      </c>
      <c r="BN45" s="485"/>
      <c r="BO45" s="243" t="s">
        <v>1077</v>
      </c>
      <c r="BP45" s="159"/>
      <c r="BQ45" s="486">
        <v>8</v>
      </c>
      <c r="BR45" s="487"/>
      <c r="BS45" s="244" t="s">
        <v>1077</v>
      </c>
      <c r="BT45" s="362">
        <f>BM45-BQ45</f>
        <v>5</v>
      </c>
      <c r="BU45" s="363"/>
      <c r="BV45" s="245" t="s">
        <v>1077</v>
      </c>
      <c r="BW45" s="161"/>
      <c r="BX45" s="456" t="s">
        <v>510</v>
      </c>
      <c r="BY45" s="456"/>
      <c r="BZ45" s="456"/>
      <c r="CA45" s="230"/>
    </row>
    <row r="46" spans="2:79" ht="7.5" customHeight="1" thickTop="1">
      <c r="B46" s="444"/>
      <c r="C46" s="171"/>
      <c r="D46" s="157"/>
      <c r="E46" s="157"/>
      <c r="F46" s="157"/>
      <c r="G46" s="175"/>
      <c r="H46" s="157"/>
      <c r="I46" s="161"/>
      <c r="J46" s="159"/>
      <c r="K46" s="159"/>
      <c r="L46" s="159"/>
      <c r="M46" s="162"/>
      <c r="N46" s="162"/>
      <c r="O46" s="162"/>
      <c r="P46" s="157"/>
      <c r="Q46" s="230"/>
      <c r="R46" s="230"/>
      <c r="S46" s="230"/>
      <c r="T46" s="162"/>
      <c r="U46" s="162"/>
      <c r="V46" s="162"/>
      <c r="W46" s="157"/>
      <c r="X46" s="471">
        <f>Q39+Q42+Q45+Q48</f>
        <v>0</v>
      </c>
      <c r="Y46" s="472"/>
      <c r="Z46" s="473" t="s">
        <v>1077</v>
      </c>
      <c r="AA46" s="157"/>
      <c r="AB46" s="194"/>
      <c r="BB46" s="444"/>
      <c r="BC46" s="171"/>
      <c r="BD46" s="157"/>
      <c r="BE46" s="157"/>
      <c r="BF46" s="157"/>
      <c r="BG46" s="175"/>
      <c r="BH46" s="157"/>
      <c r="BI46" s="161"/>
      <c r="BJ46" s="159"/>
      <c r="BK46" s="159"/>
      <c r="BL46" s="159"/>
      <c r="BM46" s="162"/>
      <c r="BN46" s="162"/>
      <c r="BO46" s="162"/>
      <c r="BP46" s="157"/>
      <c r="BQ46" s="230"/>
      <c r="BR46" s="230"/>
      <c r="BS46" s="230"/>
      <c r="BT46" s="162"/>
      <c r="BU46" s="162"/>
      <c r="BV46" s="162"/>
      <c r="BW46" s="157"/>
      <c r="BX46" s="471">
        <f>BQ39+BQ42+BQ45+BQ48</f>
        <v>245</v>
      </c>
      <c r="BY46" s="472"/>
      <c r="BZ46" s="473" t="s">
        <v>1077</v>
      </c>
      <c r="CA46" s="157"/>
    </row>
    <row r="47" spans="2:79" ht="18.75" customHeight="1" thickBot="1">
      <c r="B47" s="444"/>
      <c r="C47" s="171"/>
      <c r="D47" s="230"/>
      <c r="E47" s="230"/>
      <c r="F47" s="163"/>
      <c r="G47" s="174"/>
      <c r="H47" s="157"/>
      <c r="I47" s="164"/>
      <c r="J47" s="164"/>
      <c r="K47" s="164"/>
      <c r="L47" s="165" t="s">
        <v>518</v>
      </c>
      <c r="M47" s="447" t="s">
        <v>513</v>
      </c>
      <c r="N47" s="447"/>
      <c r="O47" s="447"/>
      <c r="P47" s="159"/>
      <c r="Q47" s="453" t="s">
        <v>522</v>
      </c>
      <c r="R47" s="454"/>
      <c r="S47" s="455"/>
      <c r="T47" s="451" t="s">
        <v>509</v>
      </c>
      <c r="U47" s="447"/>
      <c r="V47" s="447"/>
      <c r="W47" s="157"/>
      <c r="X47" s="469"/>
      <c r="Y47" s="470"/>
      <c r="Z47" s="466"/>
      <c r="AA47" s="157"/>
      <c r="AB47" s="194"/>
      <c r="AE47" s="98"/>
      <c r="BB47" s="444"/>
      <c r="BC47" s="171"/>
      <c r="BD47" s="230"/>
      <c r="BE47" s="230"/>
      <c r="BF47" s="163"/>
      <c r="BG47" s="174"/>
      <c r="BH47" s="157"/>
      <c r="BI47" s="164"/>
      <c r="BJ47" s="164"/>
      <c r="BK47" s="164"/>
      <c r="BL47" s="165" t="s">
        <v>518</v>
      </c>
      <c r="BM47" s="447" t="s">
        <v>513</v>
      </c>
      <c r="BN47" s="447"/>
      <c r="BO47" s="447"/>
      <c r="BP47" s="159"/>
      <c r="BQ47" s="453" t="s">
        <v>522</v>
      </c>
      <c r="BR47" s="454"/>
      <c r="BS47" s="455"/>
      <c r="BT47" s="451" t="s">
        <v>509</v>
      </c>
      <c r="BU47" s="447"/>
      <c r="BV47" s="447"/>
      <c r="BW47" s="157"/>
      <c r="BX47" s="469"/>
      <c r="BY47" s="470"/>
      <c r="BZ47" s="466"/>
      <c r="CA47" s="157"/>
    </row>
    <row r="48" spans="2:79" ht="18.75" customHeight="1" thickTop="1" thickBot="1">
      <c r="B48" s="444"/>
      <c r="C48" s="176"/>
      <c r="D48" s="166"/>
      <c r="E48" s="166"/>
      <c r="F48" s="166"/>
      <c r="G48" s="177"/>
      <c r="H48" s="157"/>
      <c r="I48" s="230"/>
      <c r="J48" s="159"/>
      <c r="K48" s="159"/>
      <c r="L48" s="159"/>
      <c r="M48" s="360"/>
      <c r="N48" s="361"/>
      <c r="O48" s="287" t="s">
        <v>1077</v>
      </c>
      <c r="P48" s="159"/>
      <c r="Q48" s="358"/>
      <c r="R48" s="359"/>
      <c r="S48" s="244" t="s">
        <v>1077</v>
      </c>
      <c r="T48" s="362">
        <f>M48-Q48</f>
        <v>0</v>
      </c>
      <c r="U48" s="363"/>
      <c r="V48" s="245" t="s">
        <v>1077</v>
      </c>
      <c r="W48" s="167"/>
      <c r="X48" s="490" t="s">
        <v>523</v>
      </c>
      <c r="Y48" s="490"/>
      <c r="Z48" s="490"/>
      <c r="AA48" s="191"/>
      <c r="AB48" s="197"/>
      <c r="AE48" s="98"/>
      <c r="BB48" s="444"/>
      <c r="BC48" s="176"/>
      <c r="BD48" s="166"/>
      <c r="BE48" s="166"/>
      <c r="BF48" s="166"/>
      <c r="BG48" s="177"/>
      <c r="BH48" s="157"/>
      <c r="BI48" s="230"/>
      <c r="BJ48" s="159"/>
      <c r="BK48" s="159"/>
      <c r="BL48" s="159"/>
      <c r="BM48" s="491"/>
      <c r="BN48" s="492"/>
      <c r="BO48" s="245" t="s">
        <v>1077</v>
      </c>
      <c r="BP48" s="159"/>
      <c r="BQ48" s="486">
        <v>1</v>
      </c>
      <c r="BR48" s="487"/>
      <c r="BS48" s="244" t="s">
        <v>1077</v>
      </c>
      <c r="BT48" s="362">
        <f>BM48-BQ48</f>
        <v>-1</v>
      </c>
      <c r="BU48" s="363"/>
      <c r="BV48" s="245" t="s">
        <v>1077</v>
      </c>
      <c r="BW48" s="167"/>
      <c r="BX48" s="490" t="s">
        <v>523</v>
      </c>
      <c r="BY48" s="490"/>
      <c r="BZ48" s="490"/>
      <c r="CA48" s="191"/>
    </row>
    <row r="49" spans="2:79" ht="7.5" customHeight="1" thickTop="1">
      <c r="B49" s="157"/>
      <c r="C49" s="168"/>
      <c r="D49" s="158"/>
      <c r="E49" s="158"/>
      <c r="F49" s="158"/>
      <c r="G49" s="169"/>
      <c r="H49" s="230"/>
      <c r="I49" s="279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157"/>
      <c r="AB49" s="194"/>
      <c r="BB49" s="157"/>
      <c r="BC49" s="168"/>
      <c r="BD49" s="158"/>
      <c r="BE49" s="158"/>
      <c r="BF49" s="158"/>
      <c r="BG49" s="169"/>
      <c r="BH49" s="230"/>
      <c r="BI49" s="279"/>
      <c r="BJ49" s="280"/>
      <c r="BK49" s="280"/>
      <c r="BL49" s="280"/>
      <c r="BM49" s="280"/>
      <c r="BN49" s="280"/>
      <c r="BO49" s="280"/>
      <c r="BP49" s="280"/>
      <c r="BQ49" s="280"/>
      <c r="BR49" s="280"/>
      <c r="BS49" s="280"/>
      <c r="BT49" s="280"/>
      <c r="BU49" s="280"/>
      <c r="BV49" s="280"/>
      <c r="BW49" s="280"/>
      <c r="BX49" s="280"/>
      <c r="BY49" s="280"/>
      <c r="BZ49" s="280"/>
      <c r="CA49" s="157"/>
    </row>
    <row r="50" spans="2:79" s="104" customFormat="1" ht="3.75" customHeight="1">
      <c r="B50" s="106"/>
      <c r="C50" s="178"/>
      <c r="D50" s="106"/>
      <c r="E50" s="106"/>
      <c r="F50" s="106"/>
      <c r="G50" s="179"/>
      <c r="H50" s="41"/>
      <c r="Q50" s="41"/>
      <c r="R50" s="41"/>
      <c r="S50" s="41"/>
      <c r="W50" s="107"/>
      <c r="X50" s="107"/>
      <c r="Y50" s="107"/>
      <c r="Z50" s="107"/>
      <c r="AA50" s="105"/>
      <c r="AB50" s="197"/>
      <c r="AD50" s="242"/>
      <c r="BB50" s="106"/>
      <c r="BC50" s="178"/>
      <c r="BD50" s="106"/>
      <c r="BE50" s="106"/>
      <c r="BF50" s="106"/>
      <c r="BG50" s="179"/>
      <c r="BH50" s="41"/>
      <c r="BQ50" s="41"/>
      <c r="BR50" s="41"/>
      <c r="BS50" s="41"/>
      <c r="BW50" s="107"/>
      <c r="BX50" s="107"/>
      <c r="BY50" s="107"/>
      <c r="BZ50" s="107"/>
      <c r="CA50" s="105"/>
    </row>
    <row r="51" spans="2:79" ht="7.5" customHeight="1">
      <c r="B51" s="146"/>
      <c r="C51" s="180"/>
      <c r="D51" s="147"/>
      <c r="E51" s="147"/>
      <c r="F51" s="147"/>
      <c r="G51" s="181"/>
      <c r="H51" s="231"/>
      <c r="I51" s="281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146"/>
      <c r="AB51" s="194"/>
      <c r="BB51" s="146"/>
      <c r="BC51" s="180"/>
      <c r="BD51" s="147"/>
      <c r="BE51" s="147"/>
      <c r="BF51" s="147"/>
      <c r="BG51" s="181"/>
      <c r="BH51" s="231"/>
      <c r="BI51" s="281"/>
      <c r="BJ51" s="282"/>
      <c r="BK51" s="282"/>
      <c r="BL51" s="282"/>
      <c r="BM51" s="282"/>
      <c r="BN51" s="282"/>
      <c r="BO51" s="282"/>
      <c r="BP51" s="282"/>
      <c r="BQ51" s="282"/>
      <c r="BR51" s="282"/>
      <c r="BS51" s="282"/>
      <c r="BT51" s="282"/>
      <c r="BU51" s="282"/>
      <c r="BV51" s="282"/>
      <c r="BW51" s="282"/>
      <c r="BX51" s="282"/>
      <c r="BY51" s="282"/>
      <c r="BZ51" s="282"/>
      <c r="CA51" s="146"/>
    </row>
    <row r="52" spans="2:79" ht="18.75" customHeight="1" thickBot="1">
      <c r="B52" s="445" t="s">
        <v>514</v>
      </c>
      <c r="C52" s="182"/>
      <c r="D52" s="446" t="s">
        <v>1078</v>
      </c>
      <c r="E52" s="446"/>
      <c r="F52" s="446"/>
      <c r="G52" s="208"/>
      <c r="H52" s="146"/>
      <c r="I52" s="231"/>
      <c r="J52" s="148"/>
      <c r="K52" s="148"/>
      <c r="L52" s="149" t="s">
        <v>1068</v>
      </c>
      <c r="M52" s="447" t="s">
        <v>511</v>
      </c>
      <c r="N52" s="447"/>
      <c r="O52" s="447"/>
      <c r="P52" s="148"/>
      <c r="Q52" s="448" t="s">
        <v>1072</v>
      </c>
      <c r="R52" s="449"/>
      <c r="S52" s="450"/>
      <c r="T52" s="451" t="s">
        <v>509</v>
      </c>
      <c r="U52" s="447"/>
      <c r="V52" s="447"/>
      <c r="W52" s="148"/>
      <c r="X52" s="446" t="s">
        <v>1079</v>
      </c>
      <c r="Y52" s="446"/>
      <c r="Z52" s="446"/>
      <c r="AA52" s="146"/>
      <c r="AB52" s="194"/>
      <c r="AD52" s="101" t="s">
        <v>1081</v>
      </c>
      <c r="BB52" s="445" t="s">
        <v>514</v>
      </c>
      <c r="BC52" s="182"/>
      <c r="BD52" s="446" t="s">
        <v>1078</v>
      </c>
      <c r="BE52" s="446"/>
      <c r="BF52" s="446"/>
      <c r="BG52" s="208"/>
      <c r="BH52" s="146"/>
      <c r="BI52" s="231"/>
      <c r="BJ52" s="148"/>
      <c r="BK52" s="148"/>
      <c r="BL52" s="149" t="s">
        <v>1068</v>
      </c>
      <c r="BM52" s="447" t="s">
        <v>511</v>
      </c>
      <c r="BN52" s="447"/>
      <c r="BO52" s="447"/>
      <c r="BP52" s="148"/>
      <c r="BQ52" s="448" t="s">
        <v>1072</v>
      </c>
      <c r="BR52" s="449"/>
      <c r="BS52" s="450"/>
      <c r="BT52" s="451" t="s">
        <v>509</v>
      </c>
      <c r="BU52" s="447"/>
      <c r="BV52" s="447"/>
      <c r="BW52" s="148"/>
      <c r="BX52" s="446" t="s">
        <v>1079</v>
      </c>
      <c r="BY52" s="446"/>
      <c r="BZ52" s="446"/>
      <c r="CA52" s="146"/>
    </row>
    <row r="53" spans="2:79" ht="18.75" customHeight="1" thickTop="1" thickBot="1">
      <c r="B53" s="445"/>
      <c r="C53" s="183"/>
      <c r="D53" s="376"/>
      <c r="E53" s="377"/>
      <c r="F53" s="366" t="s">
        <v>1077</v>
      </c>
      <c r="G53" s="184"/>
      <c r="H53" s="146"/>
      <c r="I53" s="150"/>
      <c r="J53" s="148"/>
      <c r="K53" s="148"/>
      <c r="L53" s="149"/>
      <c r="M53" s="364">
        <f>D53-M56</f>
        <v>0</v>
      </c>
      <c r="N53" s="365"/>
      <c r="O53" s="289" t="s">
        <v>1077</v>
      </c>
      <c r="P53" s="148"/>
      <c r="Q53" s="358"/>
      <c r="R53" s="359"/>
      <c r="S53" s="244" t="s">
        <v>1077</v>
      </c>
      <c r="T53" s="362">
        <f>M53-Q53</f>
        <v>0</v>
      </c>
      <c r="U53" s="363"/>
      <c r="V53" s="245" t="s">
        <v>1077</v>
      </c>
      <c r="W53" s="146"/>
      <c r="X53" s="368">
        <f>M53+M59</f>
        <v>0</v>
      </c>
      <c r="Y53" s="369"/>
      <c r="Z53" s="366" t="s">
        <v>1077</v>
      </c>
      <c r="AA53" s="146"/>
      <c r="AB53" s="194"/>
      <c r="AD53" s="101" t="s">
        <v>1082</v>
      </c>
      <c r="BB53" s="445"/>
      <c r="BC53" s="183"/>
      <c r="BD53" s="480">
        <v>230</v>
      </c>
      <c r="BE53" s="481"/>
      <c r="BF53" s="366" t="s">
        <v>1077</v>
      </c>
      <c r="BG53" s="184"/>
      <c r="BH53" s="146"/>
      <c r="BI53" s="150"/>
      <c r="BJ53" s="148"/>
      <c r="BK53" s="148"/>
      <c r="BL53" s="149"/>
      <c r="BM53" s="484">
        <f>BD53-BM56</f>
        <v>230</v>
      </c>
      <c r="BN53" s="485"/>
      <c r="BO53" s="243" t="s">
        <v>1077</v>
      </c>
      <c r="BP53" s="148"/>
      <c r="BQ53" s="486">
        <v>209</v>
      </c>
      <c r="BR53" s="487"/>
      <c r="BS53" s="244" t="s">
        <v>1077</v>
      </c>
      <c r="BT53" s="362">
        <f>BM53-BQ53</f>
        <v>21</v>
      </c>
      <c r="BU53" s="363"/>
      <c r="BV53" s="245" t="s">
        <v>1077</v>
      </c>
      <c r="BW53" s="146"/>
      <c r="BX53" s="368">
        <f>BM53+BM59</f>
        <v>240</v>
      </c>
      <c r="BY53" s="369"/>
      <c r="BZ53" s="366" t="s">
        <v>1077</v>
      </c>
      <c r="CA53" s="146"/>
    </row>
    <row r="54" spans="2:79" ht="7.5" customHeight="1" thickTop="1" thickBot="1">
      <c r="B54" s="445"/>
      <c r="C54" s="183"/>
      <c r="D54" s="378"/>
      <c r="E54" s="379"/>
      <c r="F54" s="367"/>
      <c r="G54" s="184"/>
      <c r="H54" s="146"/>
      <c r="I54" s="150"/>
      <c r="J54" s="148"/>
      <c r="K54" s="148"/>
      <c r="L54" s="149"/>
      <c r="M54" s="288"/>
      <c r="N54" s="288"/>
      <c r="O54" s="288"/>
      <c r="P54" s="146"/>
      <c r="Q54" s="230"/>
      <c r="R54" s="230"/>
      <c r="S54" s="230"/>
      <c r="T54" s="151"/>
      <c r="U54" s="151"/>
      <c r="V54" s="151"/>
      <c r="W54" s="146"/>
      <c r="X54" s="370"/>
      <c r="Y54" s="371"/>
      <c r="Z54" s="367"/>
      <c r="AA54" s="146"/>
      <c r="AB54" s="194"/>
      <c r="BB54" s="445"/>
      <c r="BC54" s="183"/>
      <c r="BD54" s="482"/>
      <c r="BE54" s="483"/>
      <c r="BF54" s="367"/>
      <c r="BG54" s="184"/>
      <c r="BH54" s="146"/>
      <c r="BI54" s="150"/>
      <c r="BJ54" s="148"/>
      <c r="BK54" s="148"/>
      <c r="BL54" s="149"/>
      <c r="BM54" s="151"/>
      <c r="BN54" s="151"/>
      <c r="BO54" s="151"/>
      <c r="BP54" s="146"/>
      <c r="BQ54" s="230"/>
      <c r="BR54" s="230"/>
      <c r="BS54" s="230"/>
      <c r="BT54" s="151"/>
      <c r="BU54" s="151"/>
      <c r="BV54" s="151"/>
      <c r="BW54" s="146"/>
      <c r="BX54" s="370"/>
      <c r="BY54" s="371"/>
      <c r="BZ54" s="367"/>
      <c r="CA54" s="146"/>
    </row>
    <row r="55" spans="2:79" ht="18.75" customHeight="1" thickTop="1" thickBot="1">
      <c r="B55" s="445"/>
      <c r="C55" s="183"/>
      <c r="D55" s="388" t="s">
        <v>1109</v>
      </c>
      <c r="E55" s="388"/>
      <c r="F55" s="388"/>
      <c r="G55" s="184"/>
      <c r="H55" s="146"/>
      <c r="I55" s="231"/>
      <c r="J55" s="148"/>
      <c r="K55" s="148"/>
      <c r="L55" s="149" t="s">
        <v>1069</v>
      </c>
      <c r="M55" s="452" t="s">
        <v>513</v>
      </c>
      <c r="N55" s="452"/>
      <c r="O55" s="452"/>
      <c r="P55" s="148"/>
      <c r="Q55" s="448" t="s">
        <v>1073</v>
      </c>
      <c r="R55" s="449"/>
      <c r="S55" s="450"/>
      <c r="T55" s="451" t="s">
        <v>509</v>
      </c>
      <c r="U55" s="447"/>
      <c r="V55" s="447"/>
      <c r="W55" s="146"/>
      <c r="X55" s="388" t="s">
        <v>1116</v>
      </c>
      <c r="Y55" s="388"/>
      <c r="Z55" s="388"/>
      <c r="AA55" s="146"/>
      <c r="AB55" s="194"/>
      <c r="AD55" s="101" t="s">
        <v>1084</v>
      </c>
      <c r="BB55" s="445"/>
      <c r="BC55" s="183"/>
      <c r="BD55" s="388" t="s">
        <v>1109</v>
      </c>
      <c r="BE55" s="388"/>
      <c r="BF55" s="388"/>
      <c r="BG55" s="184"/>
      <c r="BH55" s="146"/>
      <c r="BI55" s="231"/>
      <c r="BJ55" s="148"/>
      <c r="BK55" s="148"/>
      <c r="BL55" s="149" t="s">
        <v>1069</v>
      </c>
      <c r="BM55" s="447" t="s">
        <v>513</v>
      </c>
      <c r="BN55" s="447"/>
      <c r="BO55" s="447"/>
      <c r="BP55" s="148"/>
      <c r="BQ55" s="448" t="s">
        <v>1073</v>
      </c>
      <c r="BR55" s="449"/>
      <c r="BS55" s="450"/>
      <c r="BT55" s="451" t="s">
        <v>509</v>
      </c>
      <c r="BU55" s="447"/>
      <c r="BV55" s="447"/>
      <c r="BW55" s="146"/>
      <c r="BX55" s="388" t="s">
        <v>1116</v>
      </c>
      <c r="BY55" s="388"/>
      <c r="BZ55" s="388"/>
      <c r="CA55" s="146"/>
    </row>
    <row r="56" spans="2:79" ht="18.75" customHeight="1" thickTop="1" thickBot="1">
      <c r="B56" s="445"/>
      <c r="C56" s="185"/>
      <c r="D56" s="389"/>
      <c r="E56" s="389"/>
      <c r="F56" s="389"/>
      <c r="G56" s="186"/>
      <c r="H56" s="146"/>
      <c r="I56" s="150"/>
      <c r="J56" s="148"/>
      <c r="K56" s="148"/>
      <c r="L56" s="149"/>
      <c r="M56" s="360"/>
      <c r="N56" s="361"/>
      <c r="O56" s="287" t="s">
        <v>1077</v>
      </c>
      <c r="P56" s="148"/>
      <c r="Q56" s="358"/>
      <c r="R56" s="359"/>
      <c r="S56" s="244" t="s">
        <v>1077</v>
      </c>
      <c r="T56" s="362">
        <f>M56-Q56</f>
        <v>0</v>
      </c>
      <c r="U56" s="363"/>
      <c r="V56" s="245" t="s">
        <v>1077</v>
      </c>
      <c r="W56" s="146"/>
      <c r="X56" s="389"/>
      <c r="Y56" s="389"/>
      <c r="Z56" s="389"/>
      <c r="AA56" s="192"/>
      <c r="AB56" s="195"/>
      <c r="BB56" s="445"/>
      <c r="BC56" s="185"/>
      <c r="BD56" s="389"/>
      <c r="BE56" s="389"/>
      <c r="BF56" s="389"/>
      <c r="BG56" s="186"/>
      <c r="BH56" s="146"/>
      <c r="BI56" s="150"/>
      <c r="BJ56" s="148"/>
      <c r="BK56" s="148"/>
      <c r="BL56" s="149"/>
      <c r="BM56" s="491"/>
      <c r="BN56" s="492"/>
      <c r="BO56" s="245" t="s">
        <v>1077</v>
      </c>
      <c r="BP56" s="148"/>
      <c r="BQ56" s="486">
        <v>19</v>
      </c>
      <c r="BR56" s="487"/>
      <c r="BS56" s="244" t="s">
        <v>1077</v>
      </c>
      <c r="BT56" s="362">
        <f>BM56-BQ56</f>
        <v>-19</v>
      </c>
      <c r="BU56" s="363"/>
      <c r="BV56" s="245" t="s">
        <v>1077</v>
      </c>
      <c r="BW56" s="146"/>
      <c r="BX56" s="389"/>
      <c r="BY56" s="389"/>
      <c r="BZ56" s="389"/>
      <c r="CA56" s="192"/>
    </row>
    <row r="57" spans="2:79" ht="7.5" customHeight="1" thickTop="1">
      <c r="B57" s="445"/>
      <c r="C57" s="183"/>
      <c r="D57" s="389"/>
      <c r="E57" s="389"/>
      <c r="F57" s="389"/>
      <c r="G57" s="187"/>
      <c r="H57" s="146"/>
      <c r="I57" s="152"/>
      <c r="J57" s="148"/>
      <c r="K57" s="148"/>
      <c r="L57" s="149"/>
      <c r="M57" s="159"/>
      <c r="N57" s="159"/>
      <c r="O57" s="159"/>
      <c r="P57" s="148"/>
      <c r="Q57" s="157"/>
      <c r="R57" s="157"/>
      <c r="S57" s="157"/>
      <c r="T57" s="148"/>
      <c r="U57" s="148"/>
      <c r="V57" s="148"/>
      <c r="W57" s="150"/>
      <c r="X57" s="389"/>
      <c r="Y57" s="389"/>
      <c r="Z57" s="389"/>
      <c r="AA57" s="231"/>
      <c r="AB57" s="196"/>
      <c r="AE57" s="98"/>
      <c r="BB57" s="445"/>
      <c r="BC57" s="183"/>
      <c r="BD57" s="389"/>
      <c r="BE57" s="389"/>
      <c r="BF57" s="389"/>
      <c r="BG57" s="187"/>
      <c r="BH57" s="146"/>
      <c r="BI57" s="152"/>
      <c r="BJ57" s="148"/>
      <c r="BK57" s="148"/>
      <c r="BL57" s="149"/>
      <c r="BM57" s="148"/>
      <c r="BN57" s="148"/>
      <c r="BO57" s="148"/>
      <c r="BP57" s="148"/>
      <c r="BQ57" s="157"/>
      <c r="BR57" s="157"/>
      <c r="BS57" s="157"/>
      <c r="BT57" s="148"/>
      <c r="BU57" s="148"/>
      <c r="BV57" s="148"/>
      <c r="BW57" s="150"/>
      <c r="BX57" s="389"/>
      <c r="BY57" s="389"/>
      <c r="BZ57" s="389"/>
      <c r="CA57" s="231"/>
    </row>
    <row r="58" spans="2:79" ht="18.75" customHeight="1" thickBot="1">
      <c r="B58" s="445"/>
      <c r="C58" s="185"/>
      <c r="D58" s="389"/>
      <c r="E58" s="389"/>
      <c r="F58" s="389"/>
      <c r="G58" s="186"/>
      <c r="H58" s="146"/>
      <c r="I58" s="447" t="s">
        <v>512</v>
      </c>
      <c r="J58" s="447"/>
      <c r="K58" s="447"/>
      <c r="L58" s="149" t="s">
        <v>1070</v>
      </c>
      <c r="M58" s="447" t="s">
        <v>511</v>
      </c>
      <c r="N58" s="447"/>
      <c r="O58" s="447"/>
      <c r="P58" s="148"/>
      <c r="Q58" s="448" t="s">
        <v>1074</v>
      </c>
      <c r="R58" s="449"/>
      <c r="S58" s="450"/>
      <c r="T58" s="451" t="s">
        <v>509</v>
      </c>
      <c r="U58" s="447"/>
      <c r="V58" s="447"/>
      <c r="W58" s="146"/>
      <c r="X58" s="390"/>
      <c r="Y58" s="390"/>
      <c r="Z58" s="390"/>
      <c r="AA58" s="192"/>
      <c r="AB58" s="195"/>
      <c r="AE58" s="98"/>
      <c r="BB58" s="445"/>
      <c r="BC58" s="185"/>
      <c r="BD58" s="389"/>
      <c r="BE58" s="389"/>
      <c r="BF58" s="389"/>
      <c r="BG58" s="186"/>
      <c r="BH58" s="146"/>
      <c r="BI58" s="447" t="s">
        <v>512</v>
      </c>
      <c r="BJ58" s="447"/>
      <c r="BK58" s="447"/>
      <c r="BL58" s="149" t="s">
        <v>1070</v>
      </c>
      <c r="BM58" s="447" t="s">
        <v>511</v>
      </c>
      <c r="BN58" s="447"/>
      <c r="BO58" s="447"/>
      <c r="BP58" s="148"/>
      <c r="BQ58" s="448" t="s">
        <v>1074</v>
      </c>
      <c r="BR58" s="449"/>
      <c r="BS58" s="450"/>
      <c r="BT58" s="451" t="s">
        <v>509</v>
      </c>
      <c r="BU58" s="447"/>
      <c r="BV58" s="447"/>
      <c r="BW58" s="146"/>
      <c r="BX58" s="390"/>
      <c r="BY58" s="390"/>
      <c r="BZ58" s="390"/>
      <c r="CA58" s="192"/>
    </row>
    <row r="59" spans="2:79" ht="18.75" customHeight="1" thickTop="1" thickBot="1">
      <c r="B59" s="445"/>
      <c r="C59" s="183"/>
      <c r="D59" s="146"/>
      <c r="E59" s="146"/>
      <c r="F59" s="146"/>
      <c r="G59" s="187"/>
      <c r="H59" s="146"/>
      <c r="I59" s="358"/>
      <c r="J59" s="359"/>
      <c r="K59" s="243" t="s">
        <v>1077</v>
      </c>
      <c r="L59" s="149"/>
      <c r="M59" s="364">
        <f>I59-M62</f>
        <v>0</v>
      </c>
      <c r="N59" s="365"/>
      <c r="O59" s="289" t="s">
        <v>1077</v>
      </c>
      <c r="P59" s="148"/>
      <c r="Q59" s="358"/>
      <c r="R59" s="359"/>
      <c r="S59" s="244" t="s">
        <v>1077</v>
      </c>
      <c r="T59" s="362">
        <f>M59-Q59</f>
        <v>0</v>
      </c>
      <c r="U59" s="363"/>
      <c r="V59" s="245" t="s">
        <v>1077</v>
      </c>
      <c r="W59" s="150"/>
      <c r="X59" s="463" t="s">
        <v>510</v>
      </c>
      <c r="Y59" s="463"/>
      <c r="Z59" s="463"/>
      <c r="AA59" s="231"/>
      <c r="AB59" s="196"/>
      <c r="AE59" s="98"/>
      <c r="BB59" s="445"/>
      <c r="BC59" s="183"/>
      <c r="BD59" s="146"/>
      <c r="BE59" s="146"/>
      <c r="BF59" s="146"/>
      <c r="BG59" s="187"/>
      <c r="BH59" s="146"/>
      <c r="BI59" s="486">
        <v>10</v>
      </c>
      <c r="BJ59" s="487"/>
      <c r="BK59" s="243" t="s">
        <v>1077</v>
      </c>
      <c r="BL59" s="149"/>
      <c r="BM59" s="484">
        <f>BI59-BM62</f>
        <v>10</v>
      </c>
      <c r="BN59" s="485"/>
      <c r="BO59" s="243" t="s">
        <v>1077</v>
      </c>
      <c r="BP59" s="148"/>
      <c r="BQ59" s="486">
        <v>7</v>
      </c>
      <c r="BR59" s="487"/>
      <c r="BS59" s="244" t="s">
        <v>1077</v>
      </c>
      <c r="BT59" s="362">
        <f>BM59-BQ59</f>
        <v>3</v>
      </c>
      <c r="BU59" s="363"/>
      <c r="BV59" s="245" t="s">
        <v>1077</v>
      </c>
      <c r="BW59" s="150"/>
      <c r="BX59" s="463" t="s">
        <v>510</v>
      </c>
      <c r="BY59" s="463"/>
      <c r="BZ59" s="463"/>
      <c r="CA59" s="231"/>
    </row>
    <row r="60" spans="2:79" ht="7.5" customHeight="1" thickTop="1">
      <c r="B60" s="445"/>
      <c r="C60" s="183"/>
      <c r="D60" s="146"/>
      <c r="E60" s="146"/>
      <c r="F60" s="146"/>
      <c r="G60" s="187"/>
      <c r="H60" s="146"/>
      <c r="I60" s="150"/>
      <c r="J60" s="148"/>
      <c r="K60" s="148"/>
      <c r="L60" s="149"/>
      <c r="M60" s="162"/>
      <c r="N60" s="162"/>
      <c r="O60" s="162"/>
      <c r="P60" s="146"/>
      <c r="Q60" s="230"/>
      <c r="R60" s="230"/>
      <c r="S60" s="230"/>
      <c r="T60" s="151"/>
      <c r="U60" s="151"/>
      <c r="V60" s="151"/>
      <c r="W60" s="146"/>
      <c r="X60" s="467">
        <f>Q53+Q56+Q59+Q62</f>
        <v>0</v>
      </c>
      <c r="Y60" s="468"/>
      <c r="Z60" s="465" t="s">
        <v>1077</v>
      </c>
      <c r="AA60" s="146"/>
      <c r="AB60" s="194"/>
      <c r="BB60" s="445"/>
      <c r="BC60" s="183"/>
      <c r="BD60" s="146"/>
      <c r="BE60" s="146"/>
      <c r="BF60" s="146"/>
      <c r="BG60" s="187"/>
      <c r="BH60" s="146"/>
      <c r="BI60" s="150"/>
      <c r="BJ60" s="148"/>
      <c r="BK60" s="148"/>
      <c r="BL60" s="149"/>
      <c r="BM60" s="151"/>
      <c r="BN60" s="151"/>
      <c r="BO60" s="151"/>
      <c r="BP60" s="146"/>
      <c r="BQ60" s="230"/>
      <c r="BR60" s="230"/>
      <c r="BS60" s="230"/>
      <c r="BT60" s="151"/>
      <c r="BU60" s="151"/>
      <c r="BV60" s="151"/>
      <c r="BW60" s="146"/>
      <c r="BX60" s="467">
        <f>BQ53+BQ56+BQ59+BQ62</f>
        <v>236</v>
      </c>
      <c r="BY60" s="468"/>
      <c r="BZ60" s="465" t="s">
        <v>1077</v>
      </c>
      <c r="CA60" s="146"/>
    </row>
    <row r="61" spans="2:79" ht="18.75" customHeight="1" thickBot="1">
      <c r="B61" s="445"/>
      <c r="C61" s="183"/>
      <c r="D61" s="231"/>
      <c r="E61" s="231"/>
      <c r="F61" s="152"/>
      <c r="G61" s="186"/>
      <c r="H61" s="146"/>
      <c r="I61" s="153"/>
      <c r="J61" s="153"/>
      <c r="K61" s="153"/>
      <c r="L61" s="154" t="s">
        <v>1071</v>
      </c>
      <c r="M61" s="447" t="s">
        <v>513</v>
      </c>
      <c r="N61" s="447"/>
      <c r="O61" s="447"/>
      <c r="P61" s="148"/>
      <c r="Q61" s="448" t="s">
        <v>1075</v>
      </c>
      <c r="R61" s="449"/>
      <c r="S61" s="450"/>
      <c r="T61" s="451" t="s">
        <v>509</v>
      </c>
      <c r="U61" s="447"/>
      <c r="V61" s="447"/>
      <c r="W61" s="146"/>
      <c r="X61" s="469"/>
      <c r="Y61" s="470"/>
      <c r="Z61" s="466"/>
      <c r="AA61" s="146"/>
      <c r="AB61" s="194"/>
      <c r="AE61" s="98"/>
      <c r="BB61" s="445"/>
      <c r="BC61" s="183"/>
      <c r="BD61" s="231"/>
      <c r="BE61" s="231"/>
      <c r="BF61" s="152"/>
      <c r="BG61" s="186"/>
      <c r="BH61" s="146"/>
      <c r="BI61" s="153"/>
      <c r="BJ61" s="153"/>
      <c r="BK61" s="153"/>
      <c r="BL61" s="154" t="s">
        <v>1071</v>
      </c>
      <c r="BM61" s="447" t="s">
        <v>513</v>
      </c>
      <c r="BN61" s="447"/>
      <c r="BO61" s="447"/>
      <c r="BP61" s="148"/>
      <c r="BQ61" s="448" t="s">
        <v>1075</v>
      </c>
      <c r="BR61" s="449"/>
      <c r="BS61" s="450"/>
      <c r="BT61" s="451" t="s">
        <v>509</v>
      </c>
      <c r="BU61" s="447"/>
      <c r="BV61" s="447"/>
      <c r="BW61" s="146"/>
      <c r="BX61" s="469"/>
      <c r="BY61" s="470"/>
      <c r="BZ61" s="466"/>
      <c r="CA61" s="146"/>
    </row>
    <row r="62" spans="2:79" ht="18.75" customHeight="1" thickTop="1" thickBot="1">
      <c r="B62" s="445"/>
      <c r="C62" s="188"/>
      <c r="D62" s="155"/>
      <c r="E62" s="155"/>
      <c r="F62" s="155"/>
      <c r="G62" s="189"/>
      <c r="H62" s="146"/>
      <c r="I62" s="231"/>
      <c r="J62" s="148"/>
      <c r="K62" s="148"/>
      <c r="L62" s="149"/>
      <c r="M62" s="360"/>
      <c r="N62" s="361"/>
      <c r="O62" s="287" t="s">
        <v>1077</v>
      </c>
      <c r="P62" s="148"/>
      <c r="Q62" s="358"/>
      <c r="R62" s="359"/>
      <c r="S62" s="244" t="s">
        <v>1077</v>
      </c>
      <c r="T62" s="362">
        <f>M62-Q62</f>
        <v>0</v>
      </c>
      <c r="U62" s="363"/>
      <c r="V62" s="245" t="s">
        <v>1077</v>
      </c>
      <c r="W62" s="156"/>
      <c r="X62" s="464" t="s">
        <v>1076</v>
      </c>
      <c r="Y62" s="464"/>
      <c r="Z62" s="464"/>
      <c r="AA62" s="193"/>
      <c r="AB62" s="197"/>
      <c r="AE62" s="98"/>
      <c r="BB62" s="445"/>
      <c r="BC62" s="188"/>
      <c r="BD62" s="155"/>
      <c r="BE62" s="155"/>
      <c r="BF62" s="155"/>
      <c r="BG62" s="189"/>
      <c r="BH62" s="146"/>
      <c r="BI62" s="231"/>
      <c r="BJ62" s="148"/>
      <c r="BK62" s="148"/>
      <c r="BL62" s="149"/>
      <c r="BM62" s="491"/>
      <c r="BN62" s="492"/>
      <c r="BO62" s="245" t="s">
        <v>1077</v>
      </c>
      <c r="BP62" s="148"/>
      <c r="BQ62" s="486">
        <v>1</v>
      </c>
      <c r="BR62" s="487"/>
      <c r="BS62" s="244" t="s">
        <v>1077</v>
      </c>
      <c r="BT62" s="362">
        <f>BM62-BQ62</f>
        <v>-1</v>
      </c>
      <c r="BU62" s="363"/>
      <c r="BV62" s="245" t="s">
        <v>1077</v>
      </c>
      <c r="BW62" s="156"/>
      <c r="BX62" s="464" t="s">
        <v>1076</v>
      </c>
      <c r="BY62" s="464"/>
      <c r="BZ62" s="464"/>
      <c r="CA62" s="193"/>
    </row>
    <row r="63" spans="2:79" ht="3.75" customHeight="1" thickTop="1">
      <c r="B63" s="146"/>
      <c r="C63" s="180"/>
      <c r="D63" s="147"/>
      <c r="E63" s="147"/>
      <c r="F63" s="147"/>
      <c r="G63" s="181"/>
      <c r="H63" s="231"/>
      <c r="I63" s="281"/>
      <c r="J63" s="282"/>
      <c r="K63" s="282"/>
      <c r="L63" s="283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146"/>
      <c r="AB63" s="194"/>
      <c r="BB63" s="146"/>
      <c r="BC63" s="180"/>
      <c r="BD63" s="147"/>
      <c r="BE63" s="147"/>
      <c r="BF63" s="147"/>
      <c r="BG63" s="181"/>
      <c r="BH63" s="231"/>
      <c r="BI63" s="281"/>
      <c r="BJ63" s="282"/>
      <c r="BK63" s="282"/>
      <c r="BL63" s="283"/>
      <c r="BM63" s="282"/>
      <c r="BN63" s="282"/>
      <c r="BO63" s="282"/>
      <c r="BP63" s="282"/>
      <c r="BQ63" s="282"/>
      <c r="BR63" s="282"/>
      <c r="BS63" s="282"/>
      <c r="BT63" s="282"/>
      <c r="BU63" s="282"/>
      <c r="BV63" s="282"/>
      <c r="BW63" s="282"/>
      <c r="BX63" s="282"/>
      <c r="BY63" s="282"/>
      <c r="BZ63" s="282"/>
      <c r="CA63" s="146"/>
    </row>
    <row r="64" spans="2:79" ht="18.75" customHeight="1">
      <c r="K64" s="110"/>
      <c r="L64" s="145"/>
      <c r="M64" s="110"/>
      <c r="N64" s="110"/>
      <c r="O64" s="110"/>
      <c r="P64" s="110"/>
      <c r="Q64" s="110"/>
      <c r="V64" s="110"/>
      <c r="W64" s="110"/>
      <c r="X64" s="110"/>
      <c r="Y64" s="110"/>
      <c r="Z64" s="110"/>
      <c r="AA64" s="108"/>
      <c r="AB64" s="108"/>
      <c r="BK64" s="110"/>
      <c r="BL64" s="145"/>
      <c r="BM64" s="110"/>
      <c r="BN64" s="110"/>
      <c r="BO64" s="110"/>
      <c r="BP64" s="110"/>
      <c r="BQ64" s="110"/>
      <c r="BV64" s="110"/>
      <c r="BW64" s="110"/>
      <c r="BX64" s="110"/>
      <c r="BY64" s="110"/>
      <c r="BZ64" s="110"/>
      <c r="CA64" s="108"/>
    </row>
    <row r="65" spans="2:79" ht="22.5" customHeight="1">
      <c r="B65" s="198" t="s">
        <v>524</v>
      </c>
      <c r="C65" s="198"/>
      <c r="D65" s="198"/>
      <c r="E65" s="198"/>
      <c r="F65" s="198"/>
      <c r="G65" s="198"/>
      <c r="H65" s="198"/>
      <c r="I65" s="199"/>
      <c r="J65" s="199"/>
      <c r="K65" s="199"/>
      <c r="L65" s="199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1"/>
      <c r="X65" s="201"/>
      <c r="Y65" s="201"/>
      <c r="Z65" s="201"/>
      <c r="AA65" s="200"/>
      <c r="BB65" s="198" t="s">
        <v>524</v>
      </c>
      <c r="BC65" s="198"/>
      <c r="BD65" s="198"/>
      <c r="BE65" s="198"/>
      <c r="BF65" s="198"/>
      <c r="BG65" s="198"/>
      <c r="BH65" s="198"/>
      <c r="BI65" s="199"/>
      <c r="BJ65" s="199"/>
      <c r="BK65" s="199"/>
      <c r="BL65" s="199"/>
      <c r="BM65" s="200"/>
      <c r="BN65" s="200"/>
      <c r="BO65" s="200"/>
      <c r="BP65" s="200"/>
      <c r="BQ65" s="200"/>
      <c r="BR65" s="200"/>
      <c r="BS65" s="200"/>
      <c r="BT65" s="200"/>
      <c r="BU65" s="200"/>
      <c r="BV65" s="200"/>
      <c r="BW65" s="201"/>
      <c r="BX65" s="201"/>
      <c r="BY65" s="201"/>
      <c r="BZ65" s="201"/>
      <c r="CA65" s="200"/>
    </row>
    <row r="66" spans="2:79" ht="3.75" customHeight="1">
      <c r="B66" s="144"/>
      <c r="C66" s="111"/>
      <c r="D66" s="111"/>
      <c r="E66" s="111"/>
      <c r="F66" s="111"/>
      <c r="G66" s="111"/>
      <c r="H66" s="111"/>
      <c r="W66" s="110"/>
      <c r="X66" s="110"/>
      <c r="Y66" s="110"/>
      <c r="Z66" s="110"/>
      <c r="BB66" s="144"/>
      <c r="BC66" s="111"/>
      <c r="BD66" s="111"/>
      <c r="BE66" s="111"/>
      <c r="BF66" s="111"/>
      <c r="BG66" s="111"/>
      <c r="BH66" s="111"/>
      <c r="BW66" s="110"/>
      <c r="BX66" s="110"/>
      <c r="BY66" s="110"/>
      <c r="BZ66" s="110"/>
    </row>
    <row r="67" spans="2:79" ht="13.5" customHeight="1">
      <c r="C67" s="322" t="s">
        <v>1102</v>
      </c>
      <c r="D67" s="322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22"/>
      <c r="Q67" s="322"/>
      <c r="R67" s="322"/>
      <c r="S67" s="322"/>
      <c r="T67" s="322"/>
      <c r="U67" s="322"/>
      <c r="V67" s="322"/>
      <c r="W67" s="322"/>
      <c r="X67" s="322"/>
      <c r="Y67" s="322"/>
      <c r="Z67" s="322"/>
      <c r="AA67" s="112"/>
      <c r="AB67" s="112"/>
      <c r="BC67" s="322" t="s">
        <v>1102</v>
      </c>
      <c r="BD67" s="322"/>
      <c r="BE67" s="322"/>
      <c r="BF67" s="322"/>
      <c r="BG67" s="322"/>
      <c r="BH67" s="322"/>
      <c r="BI67" s="322"/>
      <c r="BJ67" s="322"/>
      <c r="BK67" s="322"/>
      <c r="BL67" s="322"/>
      <c r="BM67" s="322"/>
      <c r="BN67" s="322"/>
      <c r="BO67" s="322"/>
      <c r="BP67" s="322"/>
      <c r="BQ67" s="322"/>
      <c r="BR67" s="322"/>
      <c r="BS67" s="322"/>
      <c r="BT67" s="322"/>
      <c r="BU67" s="322"/>
      <c r="BV67" s="322"/>
      <c r="BW67" s="322"/>
      <c r="BX67" s="322"/>
      <c r="BY67" s="322"/>
      <c r="BZ67" s="322"/>
      <c r="CA67" s="112"/>
    </row>
    <row r="68" spans="2:79" ht="26.25" customHeight="1">
      <c r="B68" s="331" t="s">
        <v>18</v>
      </c>
      <c r="C68" s="332"/>
      <c r="D68" s="332"/>
      <c r="E68" s="332"/>
      <c r="F68" s="332"/>
      <c r="G68" s="332"/>
      <c r="H68" s="333"/>
      <c r="I68" s="348" t="s">
        <v>1104</v>
      </c>
      <c r="J68" s="349"/>
      <c r="K68" s="349"/>
      <c r="L68" s="350"/>
      <c r="M68" s="348" t="s">
        <v>1103</v>
      </c>
      <c r="N68" s="349"/>
      <c r="O68" s="349"/>
      <c r="P68" s="350"/>
      <c r="Q68" s="348" t="s">
        <v>1105</v>
      </c>
      <c r="R68" s="349"/>
      <c r="S68" s="349"/>
      <c r="T68" s="349"/>
      <c r="U68" s="349"/>
      <c r="V68" s="350"/>
      <c r="W68" s="341" t="s">
        <v>1106</v>
      </c>
      <c r="X68" s="342"/>
      <c r="Y68" s="342"/>
      <c r="Z68" s="343"/>
      <c r="AA68" s="113"/>
      <c r="AB68" s="140"/>
      <c r="BB68" s="331" t="s">
        <v>18</v>
      </c>
      <c r="BC68" s="332"/>
      <c r="BD68" s="332"/>
      <c r="BE68" s="332"/>
      <c r="BF68" s="332"/>
      <c r="BG68" s="332"/>
      <c r="BH68" s="333"/>
      <c r="BI68" s="348" t="s">
        <v>1104</v>
      </c>
      <c r="BJ68" s="349"/>
      <c r="BK68" s="349"/>
      <c r="BL68" s="350"/>
      <c r="BM68" s="348" t="s">
        <v>1103</v>
      </c>
      <c r="BN68" s="349"/>
      <c r="BO68" s="349"/>
      <c r="BP68" s="350"/>
      <c r="BQ68" s="348" t="s">
        <v>1105</v>
      </c>
      <c r="BR68" s="349"/>
      <c r="BS68" s="349"/>
      <c r="BT68" s="349"/>
      <c r="BU68" s="349"/>
      <c r="BV68" s="350"/>
      <c r="BW68" s="341" t="s">
        <v>1106</v>
      </c>
      <c r="BX68" s="342"/>
      <c r="BY68" s="342"/>
      <c r="BZ68" s="343"/>
      <c r="CA68" s="113"/>
    </row>
    <row r="69" spans="2:79" ht="15" customHeight="1">
      <c r="B69" s="334"/>
      <c r="C69" s="335"/>
      <c r="D69" s="335"/>
      <c r="E69" s="335"/>
      <c r="F69" s="335"/>
      <c r="G69" s="335"/>
      <c r="H69" s="336"/>
      <c r="I69" s="344" t="s">
        <v>468</v>
      </c>
      <c r="J69" s="344"/>
      <c r="K69" s="355" t="s">
        <v>467</v>
      </c>
      <c r="L69" s="355"/>
      <c r="M69" s="344" t="s">
        <v>468</v>
      </c>
      <c r="N69" s="344"/>
      <c r="O69" s="355" t="s">
        <v>467</v>
      </c>
      <c r="P69" s="355"/>
      <c r="Q69" s="344" t="s">
        <v>469</v>
      </c>
      <c r="R69" s="344"/>
      <c r="S69" s="344"/>
      <c r="T69" s="432" t="s">
        <v>467</v>
      </c>
      <c r="U69" s="432"/>
      <c r="V69" s="432"/>
      <c r="W69" s="345" t="s">
        <v>469</v>
      </c>
      <c r="X69" s="345"/>
      <c r="Y69" s="346" t="s">
        <v>467</v>
      </c>
      <c r="Z69" s="347"/>
      <c r="AA69" s="114"/>
      <c r="AB69" s="141"/>
      <c r="BB69" s="334"/>
      <c r="BC69" s="335"/>
      <c r="BD69" s="335"/>
      <c r="BE69" s="335"/>
      <c r="BF69" s="335"/>
      <c r="BG69" s="335"/>
      <c r="BH69" s="336"/>
      <c r="BI69" s="344" t="s">
        <v>468</v>
      </c>
      <c r="BJ69" s="344"/>
      <c r="BK69" s="355" t="s">
        <v>467</v>
      </c>
      <c r="BL69" s="355"/>
      <c r="BM69" s="344" t="s">
        <v>468</v>
      </c>
      <c r="BN69" s="344"/>
      <c r="BO69" s="355" t="s">
        <v>467</v>
      </c>
      <c r="BP69" s="355"/>
      <c r="BQ69" s="344" t="s">
        <v>468</v>
      </c>
      <c r="BR69" s="344"/>
      <c r="BS69" s="344"/>
      <c r="BT69" s="432" t="s">
        <v>467</v>
      </c>
      <c r="BU69" s="432"/>
      <c r="BV69" s="432"/>
      <c r="BW69" s="345" t="s">
        <v>468</v>
      </c>
      <c r="BX69" s="345"/>
      <c r="BY69" s="346" t="s">
        <v>467</v>
      </c>
      <c r="BZ69" s="347"/>
      <c r="CA69" s="114"/>
    </row>
    <row r="70" spans="2:79" ht="18.75" customHeight="1">
      <c r="B70" s="323" t="s">
        <v>3</v>
      </c>
      <c r="C70" s="324"/>
      <c r="D70" s="324"/>
      <c r="E70" s="324"/>
      <c r="F70" s="324"/>
      <c r="G70" s="324"/>
      <c r="H70" s="325"/>
      <c r="I70" s="326"/>
      <c r="J70" s="330"/>
      <c r="K70" s="326"/>
      <c r="L70" s="330"/>
      <c r="M70" s="326"/>
      <c r="N70" s="330"/>
      <c r="O70" s="326"/>
      <c r="P70" s="330"/>
      <c r="Q70" s="326"/>
      <c r="R70" s="327"/>
      <c r="S70" s="115" t="s">
        <v>11</v>
      </c>
      <c r="T70" s="326"/>
      <c r="U70" s="327"/>
      <c r="V70" s="115" t="s">
        <v>11</v>
      </c>
      <c r="W70" s="328" t="str">
        <f>IF(M70="","",Q70/M70)</f>
        <v/>
      </c>
      <c r="X70" s="329"/>
      <c r="Y70" s="328" t="str">
        <f>IF(O70="","",T70/O70)</f>
        <v/>
      </c>
      <c r="Z70" s="329"/>
      <c r="AA70" s="116"/>
      <c r="AB70" s="142"/>
      <c r="AD70" s="101" t="s">
        <v>1061</v>
      </c>
      <c r="BB70" s="323" t="s">
        <v>3</v>
      </c>
      <c r="BC70" s="324"/>
      <c r="BD70" s="324"/>
      <c r="BE70" s="324"/>
      <c r="BF70" s="324"/>
      <c r="BG70" s="324"/>
      <c r="BH70" s="325"/>
      <c r="BI70" s="493">
        <v>190</v>
      </c>
      <c r="BJ70" s="494"/>
      <c r="BK70" s="493">
        <v>185</v>
      </c>
      <c r="BL70" s="494"/>
      <c r="BM70" s="493">
        <v>3298549</v>
      </c>
      <c r="BN70" s="494"/>
      <c r="BO70" s="493">
        <v>3123450</v>
      </c>
      <c r="BP70" s="494"/>
      <c r="BQ70" s="493">
        <v>8339944</v>
      </c>
      <c r="BR70" s="495"/>
      <c r="BS70" s="115" t="s">
        <v>11</v>
      </c>
      <c r="BT70" s="493">
        <v>7733448</v>
      </c>
      <c r="BU70" s="495"/>
      <c r="BV70" s="115" t="s">
        <v>11</v>
      </c>
      <c r="BW70" s="328">
        <f>IF(BM70="","",BQ70/BM70)</f>
        <v>2.5283674730919565</v>
      </c>
      <c r="BX70" s="329"/>
      <c r="BY70" s="328">
        <f>IF(BO70="","",BT70/BO70)</f>
        <v>2.4759314219853046</v>
      </c>
      <c r="BZ70" s="329"/>
      <c r="CA70" s="116"/>
    </row>
    <row r="71" spans="2:79" ht="18.75" customHeight="1">
      <c r="B71" s="323" t="s">
        <v>0</v>
      </c>
      <c r="C71" s="324"/>
      <c r="D71" s="324"/>
      <c r="E71" s="324"/>
      <c r="F71" s="324"/>
      <c r="G71" s="324"/>
      <c r="H71" s="325"/>
      <c r="I71" s="326"/>
      <c r="J71" s="330"/>
      <c r="K71" s="326"/>
      <c r="L71" s="330"/>
      <c r="M71" s="326"/>
      <c r="N71" s="330"/>
      <c r="O71" s="326"/>
      <c r="P71" s="330"/>
      <c r="Q71" s="326"/>
      <c r="R71" s="327"/>
      <c r="S71" s="115" t="s">
        <v>11</v>
      </c>
      <c r="T71" s="326"/>
      <c r="U71" s="327"/>
      <c r="V71" s="115" t="s">
        <v>11</v>
      </c>
      <c r="W71" s="351" t="str">
        <f>IFERROR(IF(M71="","",Q71/M71),"")</f>
        <v/>
      </c>
      <c r="X71" s="352"/>
      <c r="Y71" s="351" t="str">
        <f>IFERROR(IF(O71="","",T71/O71),"")</f>
        <v/>
      </c>
      <c r="Z71" s="352"/>
      <c r="AA71" s="116"/>
      <c r="AB71" s="142"/>
      <c r="AD71" s="101" t="s">
        <v>1124</v>
      </c>
      <c r="BB71" s="323" t="s">
        <v>0</v>
      </c>
      <c r="BC71" s="324"/>
      <c r="BD71" s="324"/>
      <c r="BE71" s="324"/>
      <c r="BF71" s="324"/>
      <c r="BG71" s="324"/>
      <c r="BH71" s="325"/>
      <c r="BI71" s="493">
        <v>35</v>
      </c>
      <c r="BJ71" s="494"/>
      <c r="BK71" s="493">
        <v>33</v>
      </c>
      <c r="BL71" s="494"/>
      <c r="BM71" s="493">
        <v>987654</v>
      </c>
      <c r="BN71" s="494"/>
      <c r="BO71" s="493">
        <v>765432</v>
      </c>
      <c r="BP71" s="494"/>
      <c r="BQ71" s="493">
        <v>4488556</v>
      </c>
      <c r="BR71" s="495"/>
      <c r="BS71" s="115" t="s">
        <v>11</v>
      </c>
      <c r="BT71" s="493">
        <v>3399554</v>
      </c>
      <c r="BU71" s="495"/>
      <c r="BV71" s="115" t="s">
        <v>11</v>
      </c>
      <c r="BW71" s="351">
        <f>IFERROR(IF(BM71="","",BQ71/BM71),"")</f>
        <v>4.5446644270159391</v>
      </c>
      <c r="BX71" s="352"/>
      <c r="BY71" s="351">
        <f>IFERROR(IF(BO71="","",BT71/BO71),"")</f>
        <v>4.4413533795294686</v>
      </c>
      <c r="BZ71" s="352"/>
      <c r="CA71" s="116"/>
    </row>
    <row r="72" spans="2:79" ht="18.75" customHeight="1">
      <c r="B72" s="323" t="s">
        <v>1</v>
      </c>
      <c r="C72" s="324"/>
      <c r="D72" s="324"/>
      <c r="E72" s="324"/>
      <c r="F72" s="324"/>
      <c r="G72" s="324"/>
      <c r="H72" s="325"/>
      <c r="I72" s="326"/>
      <c r="J72" s="330"/>
      <c r="K72" s="326"/>
      <c r="L72" s="330"/>
      <c r="M72" s="326"/>
      <c r="N72" s="330"/>
      <c r="O72" s="326"/>
      <c r="P72" s="330"/>
      <c r="Q72" s="326"/>
      <c r="R72" s="327"/>
      <c r="S72" s="115" t="s">
        <v>12</v>
      </c>
      <c r="T72" s="326"/>
      <c r="U72" s="327"/>
      <c r="V72" s="115" t="s">
        <v>12</v>
      </c>
      <c r="W72" s="351" t="str">
        <f>IFERROR(IF(M72="","",Q72/M72),"")</f>
        <v/>
      </c>
      <c r="X72" s="352"/>
      <c r="Y72" s="351" t="str">
        <f>IFERROR(IF(O72="","",T72/O72),"")</f>
        <v/>
      </c>
      <c r="Z72" s="352"/>
      <c r="AA72" s="116"/>
      <c r="AB72" s="142"/>
      <c r="AD72" s="101" t="s">
        <v>1125</v>
      </c>
      <c r="BB72" s="323" t="s">
        <v>1</v>
      </c>
      <c r="BC72" s="324"/>
      <c r="BD72" s="324"/>
      <c r="BE72" s="324"/>
      <c r="BF72" s="324"/>
      <c r="BG72" s="324"/>
      <c r="BH72" s="325"/>
      <c r="BI72" s="493">
        <v>3</v>
      </c>
      <c r="BJ72" s="494"/>
      <c r="BK72" s="493">
        <v>3</v>
      </c>
      <c r="BL72" s="494"/>
      <c r="BM72" s="493">
        <v>654</v>
      </c>
      <c r="BN72" s="494"/>
      <c r="BO72" s="493">
        <v>543</v>
      </c>
      <c r="BP72" s="494"/>
      <c r="BQ72" s="493">
        <v>33882</v>
      </c>
      <c r="BR72" s="495"/>
      <c r="BS72" s="115" t="s">
        <v>12</v>
      </c>
      <c r="BT72" s="493">
        <v>33004</v>
      </c>
      <c r="BU72" s="495"/>
      <c r="BV72" s="115" t="s">
        <v>12</v>
      </c>
      <c r="BW72" s="351">
        <f>IFERROR(IF(BM72="","",BQ72/BM72),"")</f>
        <v>51.807339449541281</v>
      </c>
      <c r="BX72" s="352"/>
      <c r="BY72" s="351">
        <f>IFERROR(IF(BO72="","",BT72/BO72),"")</f>
        <v>60.780847145488032</v>
      </c>
      <c r="BZ72" s="352"/>
      <c r="CA72" s="116"/>
    </row>
    <row r="73" spans="2:79" ht="18.75" customHeight="1">
      <c r="B73" s="323" t="s">
        <v>4</v>
      </c>
      <c r="C73" s="324"/>
      <c r="D73" s="324"/>
      <c r="E73" s="324"/>
      <c r="F73" s="324"/>
      <c r="G73" s="324"/>
      <c r="H73" s="325"/>
      <c r="I73" s="326"/>
      <c r="J73" s="330"/>
      <c r="K73" s="326"/>
      <c r="L73" s="330"/>
      <c r="M73" s="326"/>
      <c r="N73" s="330"/>
      <c r="O73" s="326"/>
      <c r="P73" s="330"/>
      <c r="Q73" s="326"/>
      <c r="R73" s="327"/>
      <c r="S73" s="115" t="s">
        <v>13</v>
      </c>
      <c r="T73" s="326"/>
      <c r="U73" s="327"/>
      <c r="V73" s="115" t="s">
        <v>13</v>
      </c>
      <c r="W73" s="351" t="str">
        <f>IFERROR(IF(M73="","",Q73/M73),"")</f>
        <v/>
      </c>
      <c r="X73" s="352"/>
      <c r="Y73" s="351" t="str">
        <f>IFERROR(IF(O73="","",T73/O73),"")</f>
        <v/>
      </c>
      <c r="Z73" s="352"/>
      <c r="AA73" s="116"/>
      <c r="AB73" s="142"/>
      <c r="AD73" s="101" t="s">
        <v>1126</v>
      </c>
      <c r="AE73" s="284" t="s">
        <v>1059</v>
      </c>
      <c r="AF73" s="98">
        <v>3</v>
      </c>
      <c r="AG73" s="98">
        <v>4</v>
      </c>
      <c r="AH73" s="98">
        <v>5</v>
      </c>
      <c r="AI73" s="98">
        <v>6</v>
      </c>
      <c r="AJ73" s="98">
        <v>7</v>
      </c>
      <c r="AK73" s="98">
        <v>8</v>
      </c>
      <c r="AL73" s="98">
        <v>9</v>
      </c>
      <c r="AM73" s="98">
        <v>10</v>
      </c>
      <c r="AN73" s="98">
        <v>11</v>
      </c>
      <c r="AO73" s="98">
        <v>12</v>
      </c>
      <c r="AP73" s="98">
        <v>13</v>
      </c>
      <c r="AQ73" s="98">
        <v>14</v>
      </c>
      <c r="AR73" s="98">
        <v>15</v>
      </c>
      <c r="AS73" s="98">
        <v>16</v>
      </c>
      <c r="AT73" s="98">
        <v>17</v>
      </c>
      <c r="AU73" s="98">
        <v>18</v>
      </c>
      <c r="AV73" s="98">
        <v>19</v>
      </c>
      <c r="AW73" s="98">
        <v>20</v>
      </c>
      <c r="BB73" s="323" t="s">
        <v>4</v>
      </c>
      <c r="BC73" s="324"/>
      <c r="BD73" s="324"/>
      <c r="BE73" s="324"/>
      <c r="BF73" s="324"/>
      <c r="BG73" s="324"/>
      <c r="BH73" s="325"/>
      <c r="BI73" s="493">
        <v>3</v>
      </c>
      <c r="BJ73" s="494"/>
      <c r="BK73" s="493">
        <v>2</v>
      </c>
      <c r="BL73" s="494"/>
      <c r="BM73" s="493">
        <v>543</v>
      </c>
      <c r="BN73" s="494"/>
      <c r="BO73" s="493">
        <v>432</v>
      </c>
      <c r="BP73" s="494"/>
      <c r="BQ73" s="493">
        <v>22993</v>
      </c>
      <c r="BR73" s="495"/>
      <c r="BS73" s="115" t="s">
        <v>13</v>
      </c>
      <c r="BT73" s="493">
        <v>11998</v>
      </c>
      <c r="BU73" s="495"/>
      <c r="BV73" s="115" t="s">
        <v>13</v>
      </c>
      <c r="BW73" s="351">
        <f>IFERROR(IF(BM73="","",BQ73/BM73),"")</f>
        <v>42.344383057090241</v>
      </c>
      <c r="BX73" s="352"/>
      <c r="BY73" s="351">
        <f>IFERROR(IF(BO73="","",BT73/BO73),"")</f>
        <v>27.773148148148149</v>
      </c>
      <c r="BZ73" s="352"/>
      <c r="CA73" s="116"/>
    </row>
    <row r="74" spans="2:79" ht="18.75" customHeight="1">
      <c r="B74" s="323" t="s">
        <v>7</v>
      </c>
      <c r="C74" s="324"/>
      <c r="D74" s="324"/>
      <c r="E74" s="324"/>
      <c r="F74" s="324"/>
      <c r="G74" s="324"/>
      <c r="H74" s="325"/>
      <c r="I74" s="326"/>
      <c r="J74" s="330"/>
      <c r="K74" s="326"/>
      <c r="L74" s="330"/>
      <c r="M74" s="326"/>
      <c r="N74" s="330"/>
      <c r="O74" s="326"/>
      <c r="P74" s="330"/>
      <c r="Q74" s="117"/>
      <c r="R74" s="118"/>
      <c r="S74" s="119"/>
      <c r="T74" s="117"/>
      <c r="U74" s="118"/>
      <c r="V74" s="119"/>
      <c r="W74" s="353"/>
      <c r="X74" s="354"/>
      <c r="Y74" s="353"/>
      <c r="Z74" s="354"/>
      <c r="AA74" s="120"/>
      <c r="AB74" s="143"/>
      <c r="AE74" s="121" t="s">
        <v>476</v>
      </c>
      <c r="AF74" s="122" t="s">
        <v>19</v>
      </c>
      <c r="AG74" s="122" t="s">
        <v>477</v>
      </c>
      <c r="AH74" s="122" t="s">
        <v>478</v>
      </c>
      <c r="AI74" s="122" t="s">
        <v>479</v>
      </c>
      <c r="AJ74" s="122" t="s">
        <v>480</v>
      </c>
      <c r="AK74" s="122" t="s">
        <v>481</v>
      </c>
      <c r="AL74" s="122" t="s">
        <v>482</v>
      </c>
      <c r="AM74" s="122" t="s">
        <v>483</v>
      </c>
      <c r="AN74" s="122" t="s">
        <v>484</v>
      </c>
      <c r="AO74" s="122" t="s">
        <v>485</v>
      </c>
      <c r="AP74" s="122" t="s">
        <v>486</v>
      </c>
      <c r="AQ74" s="122" t="s">
        <v>487</v>
      </c>
      <c r="AR74" s="122" t="s">
        <v>488</v>
      </c>
      <c r="AS74" s="122" t="s">
        <v>489</v>
      </c>
      <c r="AT74" s="122" t="s">
        <v>1358</v>
      </c>
      <c r="AU74" s="122" t="s">
        <v>1910</v>
      </c>
      <c r="AV74" s="122" t="s">
        <v>1911</v>
      </c>
      <c r="AW74" s="122" t="s">
        <v>490</v>
      </c>
      <c r="BB74" s="323" t="s">
        <v>7</v>
      </c>
      <c r="BC74" s="324"/>
      <c r="BD74" s="324"/>
      <c r="BE74" s="324"/>
      <c r="BF74" s="324"/>
      <c r="BG74" s="324"/>
      <c r="BH74" s="325"/>
      <c r="BI74" s="493">
        <v>2</v>
      </c>
      <c r="BJ74" s="494"/>
      <c r="BK74" s="493">
        <v>1</v>
      </c>
      <c r="BL74" s="494"/>
      <c r="BM74" s="493">
        <v>344</v>
      </c>
      <c r="BN74" s="494"/>
      <c r="BO74" s="493">
        <v>231</v>
      </c>
      <c r="BP74" s="494"/>
      <c r="BQ74" s="117"/>
      <c r="BR74" s="118"/>
      <c r="BS74" s="119"/>
      <c r="BT74" s="117"/>
      <c r="BU74" s="118"/>
      <c r="BV74" s="119"/>
      <c r="BW74" s="353"/>
      <c r="BX74" s="354"/>
      <c r="BY74" s="353"/>
      <c r="BZ74" s="354"/>
      <c r="CA74" s="120"/>
    </row>
    <row r="75" spans="2:79" ht="18.75" customHeight="1">
      <c r="B75" s="383" t="s">
        <v>2</v>
      </c>
      <c r="C75" s="409" t="s">
        <v>398</v>
      </c>
      <c r="D75" s="410"/>
      <c r="E75" s="411"/>
      <c r="F75" s="403" t="s">
        <v>451</v>
      </c>
      <c r="G75" s="404"/>
      <c r="H75" s="405"/>
      <c r="I75" s="337"/>
      <c r="J75" s="338"/>
      <c r="K75" s="337"/>
      <c r="L75" s="338"/>
      <c r="M75" s="337"/>
      <c r="N75" s="338"/>
      <c r="O75" s="337"/>
      <c r="P75" s="338"/>
      <c r="Q75" s="123" t="s">
        <v>20</v>
      </c>
      <c r="R75" s="232"/>
      <c r="S75" s="115" t="s">
        <v>14</v>
      </c>
      <c r="T75" s="123" t="s">
        <v>20</v>
      </c>
      <c r="U75" s="291"/>
      <c r="V75" s="115" t="s">
        <v>14</v>
      </c>
      <c r="W75" s="318" t="str">
        <f>IF(M75="","",(R75+R76)/M75)</f>
        <v/>
      </c>
      <c r="X75" s="319"/>
      <c r="Y75" s="318" t="str">
        <f>IF(O75="","",(U75+U76)/O75)</f>
        <v/>
      </c>
      <c r="Z75" s="319"/>
      <c r="AA75" s="116"/>
      <c r="AB75" s="142"/>
      <c r="AD75" s="285" t="s">
        <v>1063</v>
      </c>
      <c r="AE75" s="121" t="str">
        <f>C75</f>
        <v>A0269_東京電力エナジーパートナー(株)</v>
      </c>
      <c r="AF75" s="121" t="str">
        <f>IF(VLOOKUP($AE75,参考_電気のCO2排出係数!$C:$E,AF$73,FALSE)="エラー",AF$74,"メニューなし")</f>
        <v>メニューなし</v>
      </c>
      <c r="AG75" s="121" t="str">
        <f>IF(VLOOKUP($AE75,参考_電気のCO2排出係数!$C:$V,AG$73,FALSE)="エラー","",AG$74)</f>
        <v>メニューＡ</v>
      </c>
      <c r="AH75" s="121" t="str">
        <f>IF(VLOOKUP($AE75,参考_電気のCO2排出係数!$C:$V,AH$73,FALSE)="エラー","",AH$74)</f>
        <v>メニューＢ</v>
      </c>
      <c r="AI75" s="121" t="str">
        <f>IF(VLOOKUP($AE75,参考_電気のCO2排出係数!$C:$V,AI$73,FALSE)="エラー","",AI$74)</f>
        <v>メニューＣ</v>
      </c>
      <c r="AJ75" s="121" t="str">
        <f>IF(VLOOKUP($AE75,参考_電気のCO2排出係数!$C:$V,AJ$73,FALSE)="エラー","",AJ$74)</f>
        <v>メニューＤ</v>
      </c>
      <c r="AK75" s="121" t="str">
        <f>IF(VLOOKUP($AE75,参考_電気のCO2排出係数!$C:$V,AK$73,FALSE)="エラー","",AK$74)</f>
        <v>メニューＥ</v>
      </c>
      <c r="AL75" s="121" t="str">
        <f>IF(VLOOKUP($AE75,参考_電気のCO2排出係数!$C:$V,AL$73,FALSE)="エラー","",AL$74)</f>
        <v>メニューＦ</v>
      </c>
      <c r="AM75" s="121" t="str">
        <f>IF(VLOOKUP($AE75,参考_電気のCO2排出係数!$C:$V,AM$73,FALSE)="エラー","",AM$74)</f>
        <v>メニューＧ</v>
      </c>
      <c r="AN75" s="121" t="str">
        <f>IF(VLOOKUP($AE75,参考_電気のCO2排出係数!$C:$V,AN$73,FALSE)="エラー","",AN$74)</f>
        <v>メニューＨ</v>
      </c>
      <c r="AO75" s="121" t="str">
        <f>IF(VLOOKUP($AE75,参考_電気のCO2排出係数!$C:$V,AO$73,FALSE)="エラー","",AO$74)</f>
        <v>メニューＩ</v>
      </c>
      <c r="AP75" s="121" t="str">
        <f>IF(VLOOKUP($AE75,参考_電気のCO2排出係数!$C:$V,AP$73,FALSE)="エラー","",AP$74)</f>
        <v>メニューＪ</v>
      </c>
      <c r="AQ75" s="121" t="str">
        <f>IF(VLOOKUP($AE75,参考_電気のCO2排出係数!$C:$V,AQ$73,FALSE)="エラー","",AQ$74)</f>
        <v>メニューＫ</v>
      </c>
      <c r="AR75" s="121" t="str">
        <f>IF(VLOOKUP($AE75,参考_電気のCO2排出係数!$C:$V,AR$73,FALSE)="エラー","",AR$74)</f>
        <v>メニューＬ</v>
      </c>
      <c r="AS75" s="121" t="str">
        <f>IF(VLOOKUP($AE75,参考_電気のCO2排出係数!$C:$V,AS$73,FALSE)="エラー","",AS$74)</f>
        <v>メニューＭ</v>
      </c>
      <c r="AT75" s="121" t="str">
        <f>IF(VLOOKUP($AE75,参考_電気のCO2排出係数!$C:$V,AT$73,FALSE)="エラー","",AT$74)</f>
        <v>メニューＮ</v>
      </c>
      <c r="AU75" s="121" t="s">
        <v>1910</v>
      </c>
      <c r="AV75" s="121" t="s">
        <v>1911</v>
      </c>
      <c r="AW75" s="121" t="str">
        <f>IF(VLOOKUP($AE75,参考_電気のCO2排出係数!$C:$V,AW$73,FALSE)="エラー","",AW$74)</f>
        <v>参考値_事業者全体</v>
      </c>
      <c r="BB75" s="496" t="s">
        <v>2</v>
      </c>
      <c r="BC75" s="499" t="s">
        <v>398</v>
      </c>
      <c r="BD75" s="500"/>
      <c r="BE75" s="501"/>
      <c r="BF75" s="505" t="s">
        <v>529</v>
      </c>
      <c r="BG75" s="506"/>
      <c r="BH75" s="507"/>
      <c r="BI75" s="511">
        <v>2</v>
      </c>
      <c r="BJ75" s="512"/>
      <c r="BK75" s="511">
        <v>2</v>
      </c>
      <c r="BL75" s="512"/>
      <c r="BM75" s="511">
        <v>885544</v>
      </c>
      <c r="BN75" s="512"/>
      <c r="BO75" s="511">
        <v>774433</v>
      </c>
      <c r="BP75" s="512"/>
      <c r="BQ75" s="123" t="s">
        <v>20</v>
      </c>
      <c r="BR75" s="226">
        <v>33000</v>
      </c>
      <c r="BS75" s="115" t="s">
        <v>14</v>
      </c>
      <c r="BT75" s="123" t="s">
        <v>20</v>
      </c>
      <c r="BU75" s="226">
        <v>12444</v>
      </c>
      <c r="BV75" s="115" t="s">
        <v>14</v>
      </c>
      <c r="BW75" s="318">
        <f>IF(BM75="","",(BR75+BR76)/BM75)</f>
        <v>6.2108715094902116E-2</v>
      </c>
      <c r="BX75" s="319"/>
      <c r="BY75" s="318">
        <f>IF(BO75="","",(BU75+BU76)/BO75)</f>
        <v>2.9269155627407405E-2</v>
      </c>
      <c r="BZ75" s="319"/>
      <c r="CA75" s="116"/>
    </row>
    <row r="76" spans="2:79" ht="18.75" customHeight="1">
      <c r="B76" s="384"/>
      <c r="C76" s="412"/>
      <c r="D76" s="413"/>
      <c r="E76" s="414"/>
      <c r="F76" s="406"/>
      <c r="G76" s="407"/>
      <c r="H76" s="408"/>
      <c r="I76" s="339"/>
      <c r="J76" s="340"/>
      <c r="K76" s="339"/>
      <c r="L76" s="340"/>
      <c r="M76" s="339"/>
      <c r="N76" s="340"/>
      <c r="O76" s="339"/>
      <c r="P76" s="340"/>
      <c r="Q76" s="124" t="s">
        <v>21</v>
      </c>
      <c r="R76" s="225"/>
      <c r="S76" s="125" t="s">
        <v>14</v>
      </c>
      <c r="T76" s="124" t="s">
        <v>21</v>
      </c>
      <c r="U76" s="225"/>
      <c r="V76" s="125" t="s">
        <v>14</v>
      </c>
      <c r="W76" s="320"/>
      <c r="X76" s="321"/>
      <c r="Y76" s="320"/>
      <c r="Z76" s="321"/>
      <c r="AA76" s="116"/>
      <c r="AB76" s="142"/>
      <c r="AD76" s="285" t="s">
        <v>1064</v>
      </c>
      <c r="BB76" s="497"/>
      <c r="BC76" s="502"/>
      <c r="BD76" s="503"/>
      <c r="BE76" s="504"/>
      <c r="BF76" s="508"/>
      <c r="BG76" s="509"/>
      <c r="BH76" s="510"/>
      <c r="BI76" s="513"/>
      <c r="BJ76" s="514"/>
      <c r="BK76" s="513"/>
      <c r="BL76" s="514"/>
      <c r="BM76" s="513"/>
      <c r="BN76" s="514"/>
      <c r="BO76" s="513"/>
      <c r="BP76" s="514"/>
      <c r="BQ76" s="124" t="s">
        <v>21</v>
      </c>
      <c r="BR76" s="227">
        <v>22000</v>
      </c>
      <c r="BS76" s="125" t="s">
        <v>14</v>
      </c>
      <c r="BT76" s="124" t="s">
        <v>21</v>
      </c>
      <c r="BU76" s="227">
        <v>10223</v>
      </c>
      <c r="BV76" s="125" t="s">
        <v>14</v>
      </c>
      <c r="BW76" s="320"/>
      <c r="BX76" s="321"/>
      <c r="BY76" s="320"/>
      <c r="BZ76" s="321"/>
      <c r="CA76" s="116"/>
    </row>
    <row r="77" spans="2:79" ht="18.75" customHeight="1" outlineLevel="1">
      <c r="B77" s="384"/>
      <c r="C77" s="409" t="s">
        <v>533</v>
      </c>
      <c r="D77" s="410"/>
      <c r="E77" s="411"/>
      <c r="F77" s="403" t="s">
        <v>1122</v>
      </c>
      <c r="G77" s="404"/>
      <c r="H77" s="405"/>
      <c r="I77" s="337"/>
      <c r="J77" s="338"/>
      <c r="K77" s="337"/>
      <c r="L77" s="338"/>
      <c r="M77" s="337"/>
      <c r="N77" s="338"/>
      <c r="O77" s="337"/>
      <c r="P77" s="338"/>
      <c r="Q77" s="123" t="s">
        <v>20</v>
      </c>
      <c r="R77" s="232"/>
      <c r="S77" s="115" t="s">
        <v>14</v>
      </c>
      <c r="T77" s="123" t="s">
        <v>20</v>
      </c>
      <c r="U77" s="232"/>
      <c r="V77" s="115" t="s">
        <v>14</v>
      </c>
      <c r="W77" s="318" t="str">
        <f>IF(M77="","",(R77+R78)/M77)</f>
        <v/>
      </c>
      <c r="X77" s="319"/>
      <c r="Y77" s="318" t="str">
        <f>IF(O77="","",(U77+U78)/O77)</f>
        <v/>
      </c>
      <c r="Z77" s="319"/>
      <c r="AA77" s="116"/>
      <c r="AB77" s="142"/>
      <c r="AD77" s="285" t="s">
        <v>1065</v>
      </c>
      <c r="AE77" s="121" t="str">
        <f>C77</f>
        <v>電気事業者名を選択</v>
      </c>
      <c r="AF77" s="121" t="str">
        <f>IF(VLOOKUP($AE77,参考_電気のCO2排出係数!$C:$E,AF$73,FALSE)="エラー",AF$74,"メニューなし")</f>
        <v>メニューなし</v>
      </c>
      <c r="AG77" s="121" t="str">
        <f>IF(VLOOKUP($AE77,参考_電気のCO2排出係数!$C:$V,AG$73,FALSE)="エラー","",AG$74)</f>
        <v>メニューＡ</v>
      </c>
      <c r="AH77" s="121" t="str">
        <f>IF(VLOOKUP($AE77,参考_電気のCO2排出係数!$C:$V,AH$73,FALSE)="エラー","",AH$74)</f>
        <v>メニューＢ</v>
      </c>
      <c r="AI77" s="121" t="str">
        <f>IF(VLOOKUP($AE77,参考_電気のCO2排出係数!$C:$V,AI$73,FALSE)="エラー","",AI$74)</f>
        <v>メニューＣ</v>
      </c>
      <c r="AJ77" s="121" t="str">
        <f>IF(VLOOKUP($AE77,参考_電気のCO2排出係数!$C:$V,AJ$73,FALSE)="エラー","",AJ$74)</f>
        <v>メニューＤ</v>
      </c>
      <c r="AK77" s="121" t="str">
        <f>IF(VLOOKUP($AE77,参考_電気のCO2排出係数!$C:$V,AK$73,FALSE)="エラー","",AK$74)</f>
        <v>メニューＥ</v>
      </c>
      <c r="AL77" s="121" t="str">
        <f>IF(VLOOKUP($AE77,参考_電気のCO2排出係数!$C:$V,AL$73,FALSE)="エラー","",AL$74)</f>
        <v>メニューＦ</v>
      </c>
      <c r="AM77" s="121" t="str">
        <f>IF(VLOOKUP($AE77,参考_電気のCO2排出係数!$C:$V,AM$73,FALSE)="エラー","",AM$74)</f>
        <v>メニューＧ</v>
      </c>
      <c r="AN77" s="121" t="str">
        <f>IF(VLOOKUP($AE77,参考_電気のCO2排出係数!$C:$V,AN$73,FALSE)="エラー","",AN$74)</f>
        <v>メニューＨ</v>
      </c>
      <c r="AO77" s="121" t="str">
        <f>IF(VLOOKUP($AE77,参考_電気のCO2排出係数!$C:$V,AO$73,FALSE)="エラー","",AO$74)</f>
        <v>メニューＩ</v>
      </c>
      <c r="AP77" s="121" t="str">
        <f>IF(VLOOKUP($AE77,参考_電気のCO2排出係数!$C:$V,AP$73,FALSE)="エラー","",AP$74)</f>
        <v>メニューＪ</v>
      </c>
      <c r="AQ77" s="121" t="str">
        <f>IF(VLOOKUP($AE77,参考_電気のCO2排出係数!$C:$V,AQ$73,FALSE)="エラー","",AQ$74)</f>
        <v>メニューＫ</v>
      </c>
      <c r="AR77" s="121" t="str">
        <f>IF(VLOOKUP($AE77,参考_電気のCO2排出係数!$C:$V,AR$73,FALSE)="エラー","",AR$74)</f>
        <v>メニューＬ</v>
      </c>
      <c r="AS77" s="121" t="str">
        <f>IF(VLOOKUP($AE77,参考_電気のCO2排出係数!$C:$V,AS$73,FALSE)="エラー","",AS$74)</f>
        <v>メニューＭ</v>
      </c>
      <c r="AT77" s="121" t="str">
        <f>IF(VLOOKUP($AE77,参考_電気のCO2排出係数!$C:$V,AT$73,FALSE)="エラー","",AT$74)</f>
        <v>メニューＮ</v>
      </c>
      <c r="AU77" s="121"/>
      <c r="AV77" s="121"/>
      <c r="AW77" s="121" t="str">
        <f>IF(VLOOKUP($AE77,参考_電気のCO2排出係数!$C:$V,AW$73,FALSE)="エラー","",AW$74)</f>
        <v>参考値_事業者全体</v>
      </c>
      <c r="BB77" s="497"/>
      <c r="BC77" s="499" t="s">
        <v>534</v>
      </c>
      <c r="BD77" s="500"/>
      <c r="BE77" s="501"/>
      <c r="BF77" s="505" t="s">
        <v>416</v>
      </c>
      <c r="BG77" s="506"/>
      <c r="BH77" s="507"/>
      <c r="BI77" s="511">
        <v>1</v>
      </c>
      <c r="BJ77" s="512"/>
      <c r="BK77" s="511">
        <v>1</v>
      </c>
      <c r="BL77" s="512"/>
      <c r="BM77" s="511">
        <v>339944</v>
      </c>
      <c r="BN77" s="512"/>
      <c r="BO77" s="511">
        <v>220099</v>
      </c>
      <c r="BP77" s="512"/>
      <c r="BQ77" s="123" t="s">
        <v>20</v>
      </c>
      <c r="BR77" s="226">
        <v>123</v>
      </c>
      <c r="BS77" s="115" t="s">
        <v>14</v>
      </c>
      <c r="BT77" s="123" t="s">
        <v>20</v>
      </c>
      <c r="BU77" s="226">
        <v>112</v>
      </c>
      <c r="BV77" s="115" t="s">
        <v>14</v>
      </c>
      <c r="BW77" s="318">
        <f>IF(BM77="","",(BR77+BR78)/BM77)</f>
        <v>7.265902619254936E-4</v>
      </c>
      <c r="BX77" s="319"/>
      <c r="BY77" s="318">
        <f>IF(BO77="","",(BU77+BU78)/BO77)</f>
        <v>1.022267252463664E-3</v>
      </c>
      <c r="BZ77" s="319"/>
      <c r="CA77" s="116"/>
    </row>
    <row r="78" spans="2:79" ht="18.75" customHeight="1" outlineLevel="1">
      <c r="B78" s="384"/>
      <c r="C78" s="412"/>
      <c r="D78" s="413"/>
      <c r="E78" s="414"/>
      <c r="F78" s="406"/>
      <c r="G78" s="407"/>
      <c r="H78" s="408"/>
      <c r="I78" s="339"/>
      <c r="J78" s="340"/>
      <c r="K78" s="339"/>
      <c r="L78" s="340"/>
      <c r="M78" s="339"/>
      <c r="N78" s="340"/>
      <c r="O78" s="339"/>
      <c r="P78" s="340"/>
      <c r="Q78" s="124" t="s">
        <v>21</v>
      </c>
      <c r="R78" s="225"/>
      <c r="S78" s="125" t="s">
        <v>14</v>
      </c>
      <c r="T78" s="124" t="s">
        <v>21</v>
      </c>
      <c r="U78" s="225"/>
      <c r="V78" s="125" t="s">
        <v>14</v>
      </c>
      <c r="W78" s="320"/>
      <c r="X78" s="321"/>
      <c r="Y78" s="320"/>
      <c r="Z78" s="321"/>
      <c r="AA78" s="116"/>
      <c r="AB78" s="142"/>
      <c r="BB78" s="497"/>
      <c r="BC78" s="502"/>
      <c r="BD78" s="503"/>
      <c r="BE78" s="504"/>
      <c r="BF78" s="508"/>
      <c r="BG78" s="509"/>
      <c r="BH78" s="510"/>
      <c r="BI78" s="513"/>
      <c r="BJ78" s="514"/>
      <c r="BK78" s="513"/>
      <c r="BL78" s="514"/>
      <c r="BM78" s="513"/>
      <c r="BN78" s="514"/>
      <c r="BO78" s="513"/>
      <c r="BP78" s="514"/>
      <c r="BQ78" s="124" t="s">
        <v>21</v>
      </c>
      <c r="BR78" s="227">
        <v>124</v>
      </c>
      <c r="BS78" s="125" t="s">
        <v>14</v>
      </c>
      <c r="BT78" s="124" t="s">
        <v>21</v>
      </c>
      <c r="BU78" s="227">
        <v>113</v>
      </c>
      <c r="BV78" s="125" t="s">
        <v>14</v>
      </c>
      <c r="BW78" s="320"/>
      <c r="BX78" s="321"/>
      <c r="BY78" s="320"/>
      <c r="BZ78" s="321"/>
      <c r="CA78" s="116"/>
    </row>
    <row r="79" spans="2:79" ht="18.75" customHeight="1" outlineLevel="1">
      <c r="B79" s="384"/>
      <c r="C79" s="409" t="s">
        <v>533</v>
      </c>
      <c r="D79" s="410"/>
      <c r="E79" s="411"/>
      <c r="F79" s="403" t="s">
        <v>1122</v>
      </c>
      <c r="G79" s="404"/>
      <c r="H79" s="405"/>
      <c r="I79" s="337"/>
      <c r="J79" s="338"/>
      <c r="K79" s="337"/>
      <c r="L79" s="338"/>
      <c r="M79" s="337"/>
      <c r="N79" s="338"/>
      <c r="O79" s="337"/>
      <c r="P79" s="338"/>
      <c r="Q79" s="123" t="s">
        <v>20</v>
      </c>
      <c r="R79" s="232"/>
      <c r="S79" s="115" t="s">
        <v>14</v>
      </c>
      <c r="T79" s="123" t="s">
        <v>20</v>
      </c>
      <c r="U79" s="232"/>
      <c r="V79" s="115" t="s">
        <v>14</v>
      </c>
      <c r="W79" s="318" t="str">
        <f>IF(M79="","",(R79+R80)/M79)</f>
        <v/>
      </c>
      <c r="X79" s="319"/>
      <c r="Y79" s="318" t="str">
        <f>IF(O79="","",(U79+U80)/O79)</f>
        <v/>
      </c>
      <c r="Z79" s="319"/>
      <c r="AA79" s="116"/>
      <c r="AB79" s="142"/>
      <c r="AE79" s="121" t="str">
        <f>C79</f>
        <v>電気事業者名を選択</v>
      </c>
      <c r="AF79" s="121" t="str">
        <f>IF(VLOOKUP($AE79,参考_電気のCO2排出係数!$C:$E,AF$73,FALSE)="エラー",AF$74,"メニューなし")</f>
        <v>メニューなし</v>
      </c>
      <c r="AG79" s="121" t="str">
        <f>IF(VLOOKUP($AE79,参考_電気のCO2排出係数!$C:$V,AG$73,FALSE)="エラー","",AG$74)</f>
        <v>メニューＡ</v>
      </c>
      <c r="AH79" s="121" t="str">
        <f>IF(VLOOKUP($AE79,参考_電気のCO2排出係数!$C:$V,AH$73,FALSE)="エラー","",AH$74)</f>
        <v>メニューＢ</v>
      </c>
      <c r="AI79" s="121" t="str">
        <f>IF(VLOOKUP($AE79,参考_電気のCO2排出係数!$C:$V,AI$73,FALSE)="エラー","",AI$74)</f>
        <v>メニューＣ</v>
      </c>
      <c r="AJ79" s="121" t="str">
        <f>IF(VLOOKUP($AE79,参考_電気のCO2排出係数!$C:$V,AJ$73,FALSE)="エラー","",AJ$74)</f>
        <v>メニューＤ</v>
      </c>
      <c r="AK79" s="121" t="str">
        <f>IF(VLOOKUP($AE79,参考_電気のCO2排出係数!$C:$V,AK$73,FALSE)="エラー","",AK$74)</f>
        <v>メニューＥ</v>
      </c>
      <c r="AL79" s="121" t="str">
        <f>IF(VLOOKUP($AE79,参考_電気のCO2排出係数!$C:$V,AL$73,FALSE)="エラー","",AL$74)</f>
        <v>メニューＦ</v>
      </c>
      <c r="AM79" s="121" t="str">
        <f>IF(VLOOKUP($AE79,参考_電気のCO2排出係数!$C:$V,AM$73,FALSE)="エラー","",AM$74)</f>
        <v>メニューＧ</v>
      </c>
      <c r="AN79" s="121" t="str">
        <f>IF(VLOOKUP($AE79,参考_電気のCO2排出係数!$C:$V,AN$73,FALSE)="エラー","",AN$74)</f>
        <v>メニューＨ</v>
      </c>
      <c r="AO79" s="121" t="str">
        <f>IF(VLOOKUP($AE79,参考_電気のCO2排出係数!$C:$V,AO$73,FALSE)="エラー","",AO$74)</f>
        <v>メニューＩ</v>
      </c>
      <c r="AP79" s="121" t="str">
        <f>IF(VLOOKUP($AE79,参考_電気のCO2排出係数!$C:$V,AP$73,FALSE)="エラー","",AP$74)</f>
        <v>メニューＪ</v>
      </c>
      <c r="AQ79" s="121" t="str">
        <f>IF(VLOOKUP($AE79,参考_電気のCO2排出係数!$C:$V,AQ$73,FALSE)="エラー","",AQ$74)</f>
        <v>メニューＫ</v>
      </c>
      <c r="AR79" s="121" t="str">
        <f>IF(VLOOKUP($AE79,参考_電気のCO2排出係数!$C:$V,AR$73,FALSE)="エラー","",AR$74)</f>
        <v>メニューＬ</v>
      </c>
      <c r="AS79" s="121" t="str">
        <f>IF(VLOOKUP($AE79,参考_電気のCO2排出係数!$C:$V,AS$73,FALSE)="エラー","",AS$74)</f>
        <v>メニューＭ</v>
      </c>
      <c r="AT79" s="121" t="str">
        <f>IF(VLOOKUP($AE79,参考_電気のCO2排出係数!$C:$V,AT$73,FALSE)="エラー","",AT$74)</f>
        <v>メニューＮ</v>
      </c>
      <c r="AU79" s="121"/>
      <c r="AV79" s="121"/>
      <c r="AW79" s="121" t="str">
        <f>IF(VLOOKUP($AE79,参考_電気のCO2排出係数!$C:$V,AW$73,FALSE)="エラー","",AW$74)</f>
        <v>参考値_事業者全体</v>
      </c>
      <c r="BB79" s="497"/>
      <c r="BC79" s="499" t="s">
        <v>538</v>
      </c>
      <c r="BD79" s="500"/>
      <c r="BE79" s="501"/>
      <c r="BF79" s="505" t="s">
        <v>414</v>
      </c>
      <c r="BG79" s="506"/>
      <c r="BH79" s="507"/>
      <c r="BI79" s="511">
        <v>4</v>
      </c>
      <c r="BJ79" s="512"/>
      <c r="BK79" s="511">
        <v>4</v>
      </c>
      <c r="BL79" s="512"/>
      <c r="BM79" s="511">
        <v>22003</v>
      </c>
      <c r="BN79" s="512"/>
      <c r="BO79" s="511">
        <v>11033</v>
      </c>
      <c r="BP79" s="512"/>
      <c r="BQ79" s="123" t="s">
        <v>20</v>
      </c>
      <c r="BR79" s="226">
        <v>125</v>
      </c>
      <c r="BS79" s="115" t="s">
        <v>14</v>
      </c>
      <c r="BT79" s="123" t="s">
        <v>20</v>
      </c>
      <c r="BU79" s="226">
        <v>114</v>
      </c>
      <c r="BV79" s="115" t="s">
        <v>14</v>
      </c>
      <c r="BW79" s="318">
        <f>IF(BM79="","",(BR79+BR80)/BM79)</f>
        <v>1.1407535336090534E-2</v>
      </c>
      <c r="BX79" s="319"/>
      <c r="BY79" s="318">
        <f>IF(BO79="","",(BU79+BU80)/BO79)</f>
        <v>2.0755914075953955E-2</v>
      </c>
      <c r="BZ79" s="319"/>
      <c r="CA79" s="116"/>
    </row>
    <row r="80" spans="2:79" ht="18.75" customHeight="1" outlineLevel="1">
      <c r="B80" s="384"/>
      <c r="C80" s="412"/>
      <c r="D80" s="413"/>
      <c r="E80" s="414"/>
      <c r="F80" s="406"/>
      <c r="G80" s="407"/>
      <c r="H80" s="408"/>
      <c r="I80" s="339"/>
      <c r="J80" s="340"/>
      <c r="K80" s="339"/>
      <c r="L80" s="340"/>
      <c r="M80" s="339"/>
      <c r="N80" s="340"/>
      <c r="O80" s="339"/>
      <c r="P80" s="340"/>
      <c r="Q80" s="123" t="s">
        <v>21</v>
      </c>
      <c r="R80" s="225"/>
      <c r="S80" s="115" t="s">
        <v>14</v>
      </c>
      <c r="T80" s="123" t="s">
        <v>21</v>
      </c>
      <c r="U80" s="232"/>
      <c r="V80" s="115" t="s">
        <v>14</v>
      </c>
      <c r="W80" s="320"/>
      <c r="X80" s="321"/>
      <c r="Y80" s="320"/>
      <c r="Z80" s="321"/>
      <c r="AA80" s="116"/>
      <c r="AB80" s="142"/>
      <c r="BB80" s="497"/>
      <c r="BC80" s="502"/>
      <c r="BD80" s="503"/>
      <c r="BE80" s="504"/>
      <c r="BF80" s="508"/>
      <c r="BG80" s="509"/>
      <c r="BH80" s="510"/>
      <c r="BI80" s="513"/>
      <c r="BJ80" s="514"/>
      <c r="BK80" s="513"/>
      <c r="BL80" s="514"/>
      <c r="BM80" s="513"/>
      <c r="BN80" s="514"/>
      <c r="BO80" s="513"/>
      <c r="BP80" s="514"/>
      <c r="BQ80" s="123" t="s">
        <v>21</v>
      </c>
      <c r="BR80" s="227">
        <v>126</v>
      </c>
      <c r="BS80" s="115" t="s">
        <v>14</v>
      </c>
      <c r="BT80" s="123" t="s">
        <v>21</v>
      </c>
      <c r="BU80" s="226">
        <v>115</v>
      </c>
      <c r="BV80" s="115" t="s">
        <v>14</v>
      </c>
      <c r="BW80" s="320"/>
      <c r="BX80" s="321"/>
      <c r="BY80" s="320"/>
      <c r="BZ80" s="321"/>
      <c r="CA80" s="116"/>
    </row>
    <row r="81" spans="2:79" ht="18.75" customHeight="1" outlineLevel="1">
      <c r="B81" s="384"/>
      <c r="C81" s="409" t="s">
        <v>533</v>
      </c>
      <c r="D81" s="410"/>
      <c r="E81" s="411"/>
      <c r="F81" s="403" t="s">
        <v>1122</v>
      </c>
      <c r="G81" s="404"/>
      <c r="H81" s="405"/>
      <c r="I81" s="337"/>
      <c r="J81" s="338"/>
      <c r="K81" s="337"/>
      <c r="L81" s="338"/>
      <c r="M81" s="337"/>
      <c r="N81" s="338"/>
      <c r="O81" s="337"/>
      <c r="P81" s="338"/>
      <c r="Q81" s="123" t="s">
        <v>20</v>
      </c>
      <c r="R81" s="232"/>
      <c r="S81" s="115" t="s">
        <v>14</v>
      </c>
      <c r="T81" s="123" t="s">
        <v>20</v>
      </c>
      <c r="U81" s="232"/>
      <c r="V81" s="115" t="s">
        <v>14</v>
      </c>
      <c r="W81" s="318" t="str">
        <f>IF(M81="","",(R81+R82)/M81)</f>
        <v/>
      </c>
      <c r="X81" s="319"/>
      <c r="Y81" s="318" t="str">
        <f>IF(O81="","",(U81+U82)/O81)</f>
        <v/>
      </c>
      <c r="Z81" s="319"/>
      <c r="AA81" s="116"/>
      <c r="AB81" s="142"/>
      <c r="AE81" s="121" t="str">
        <f>C81</f>
        <v>電気事業者名を選択</v>
      </c>
      <c r="AF81" s="121" t="str">
        <f>IF(VLOOKUP($AE81,参考_電気のCO2排出係数!$C:$E,AF$73,FALSE)="エラー",AF$74,"メニューなし")</f>
        <v>メニューなし</v>
      </c>
      <c r="AG81" s="121" t="str">
        <f>IF(VLOOKUP($AE81,参考_電気のCO2排出係数!$C:$V,AG$73,FALSE)="エラー","",AG$74)</f>
        <v>メニューＡ</v>
      </c>
      <c r="AH81" s="121" t="str">
        <f>IF(VLOOKUP($AE81,参考_電気のCO2排出係数!$C:$V,AH$73,FALSE)="エラー","",AH$74)</f>
        <v>メニューＢ</v>
      </c>
      <c r="AI81" s="121" t="str">
        <f>IF(VLOOKUP($AE81,参考_電気のCO2排出係数!$C:$V,AI$73,FALSE)="エラー","",AI$74)</f>
        <v>メニューＣ</v>
      </c>
      <c r="AJ81" s="121" t="str">
        <f>IF(VLOOKUP($AE81,参考_電気のCO2排出係数!$C:$V,AJ$73,FALSE)="エラー","",AJ$74)</f>
        <v>メニューＤ</v>
      </c>
      <c r="AK81" s="121" t="str">
        <f>IF(VLOOKUP($AE81,参考_電気のCO2排出係数!$C:$V,AK$73,FALSE)="エラー","",AK$74)</f>
        <v>メニューＥ</v>
      </c>
      <c r="AL81" s="121" t="str">
        <f>IF(VLOOKUP($AE81,参考_電気のCO2排出係数!$C:$V,AL$73,FALSE)="エラー","",AL$74)</f>
        <v>メニューＦ</v>
      </c>
      <c r="AM81" s="121" t="str">
        <f>IF(VLOOKUP($AE81,参考_電気のCO2排出係数!$C:$V,AM$73,FALSE)="エラー","",AM$74)</f>
        <v>メニューＧ</v>
      </c>
      <c r="AN81" s="121" t="str">
        <f>IF(VLOOKUP($AE81,参考_電気のCO2排出係数!$C:$V,AN$73,FALSE)="エラー","",AN$74)</f>
        <v>メニューＨ</v>
      </c>
      <c r="AO81" s="121" t="str">
        <f>IF(VLOOKUP($AE81,参考_電気のCO2排出係数!$C:$V,AO$73,FALSE)="エラー","",AO$74)</f>
        <v>メニューＩ</v>
      </c>
      <c r="AP81" s="121" t="str">
        <f>IF(VLOOKUP($AE81,参考_電気のCO2排出係数!$C:$V,AP$73,FALSE)="エラー","",AP$74)</f>
        <v>メニューＪ</v>
      </c>
      <c r="AQ81" s="121" t="str">
        <f>IF(VLOOKUP($AE81,参考_電気のCO2排出係数!$C:$V,AQ$73,FALSE)="エラー","",AQ$74)</f>
        <v>メニューＫ</v>
      </c>
      <c r="AR81" s="121" t="str">
        <f>IF(VLOOKUP($AE81,参考_電気のCO2排出係数!$C:$V,AR$73,FALSE)="エラー","",AR$74)</f>
        <v>メニューＬ</v>
      </c>
      <c r="AS81" s="121" t="str">
        <f>IF(VLOOKUP($AE81,参考_電気のCO2排出係数!$C:$V,AS$73,FALSE)="エラー","",AS$74)</f>
        <v>メニューＭ</v>
      </c>
      <c r="AT81" s="121" t="str">
        <f>IF(VLOOKUP($AE81,参考_電気のCO2排出係数!$C:$V,AT$73,FALSE)="エラー","",AT$74)</f>
        <v>メニューＮ</v>
      </c>
      <c r="AU81" s="121"/>
      <c r="AV81" s="121"/>
      <c r="AW81" s="121" t="str">
        <f>IF(VLOOKUP($AE81,参考_電気のCO2排出係数!$C:$V,AW$73,FALSE)="エラー","",AW$74)</f>
        <v>参考値_事業者全体</v>
      </c>
      <c r="BB81" s="497"/>
      <c r="BC81" s="499" t="s">
        <v>535</v>
      </c>
      <c r="BD81" s="500"/>
      <c r="BE81" s="501"/>
      <c r="BF81" s="505" t="s">
        <v>416</v>
      </c>
      <c r="BG81" s="506"/>
      <c r="BH81" s="507"/>
      <c r="BI81" s="511">
        <v>2</v>
      </c>
      <c r="BJ81" s="512"/>
      <c r="BK81" s="511">
        <v>2</v>
      </c>
      <c r="BL81" s="512"/>
      <c r="BM81" s="511">
        <v>22009</v>
      </c>
      <c r="BN81" s="512"/>
      <c r="BO81" s="511">
        <v>22007</v>
      </c>
      <c r="BP81" s="512"/>
      <c r="BQ81" s="123" t="s">
        <v>20</v>
      </c>
      <c r="BR81" s="226">
        <v>127</v>
      </c>
      <c r="BS81" s="115" t="s">
        <v>14</v>
      </c>
      <c r="BT81" s="123" t="s">
        <v>20</v>
      </c>
      <c r="BU81" s="226">
        <v>116</v>
      </c>
      <c r="BV81" s="115" t="s">
        <v>14</v>
      </c>
      <c r="BW81" s="318">
        <f>IF(BM81="","",(BR81+BR82)/BM81)</f>
        <v>1.1586169294379571E-2</v>
      </c>
      <c r="BX81" s="319"/>
      <c r="BY81" s="318">
        <f>IF(BO81="","",(BU81+BU82)/BO81)</f>
        <v>1.0587540328077429E-2</v>
      </c>
      <c r="BZ81" s="319"/>
      <c r="CA81" s="116"/>
    </row>
    <row r="82" spans="2:79" ht="18.75" customHeight="1" outlineLevel="1">
      <c r="B82" s="384"/>
      <c r="C82" s="412"/>
      <c r="D82" s="413"/>
      <c r="E82" s="414"/>
      <c r="F82" s="406"/>
      <c r="G82" s="407"/>
      <c r="H82" s="408"/>
      <c r="I82" s="339"/>
      <c r="J82" s="340"/>
      <c r="K82" s="339"/>
      <c r="L82" s="340"/>
      <c r="M82" s="339"/>
      <c r="N82" s="340"/>
      <c r="O82" s="339"/>
      <c r="P82" s="340"/>
      <c r="Q82" s="123" t="s">
        <v>21</v>
      </c>
      <c r="R82" s="225"/>
      <c r="S82" s="115" t="s">
        <v>14</v>
      </c>
      <c r="T82" s="123" t="s">
        <v>21</v>
      </c>
      <c r="U82" s="232"/>
      <c r="V82" s="115" t="s">
        <v>14</v>
      </c>
      <c r="W82" s="320"/>
      <c r="X82" s="321"/>
      <c r="Y82" s="320"/>
      <c r="Z82" s="321"/>
      <c r="AA82" s="116"/>
      <c r="AB82" s="142"/>
      <c r="BB82" s="497"/>
      <c r="BC82" s="502"/>
      <c r="BD82" s="503"/>
      <c r="BE82" s="504"/>
      <c r="BF82" s="508"/>
      <c r="BG82" s="509"/>
      <c r="BH82" s="510"/>
      <c r="BI82" s="513"/>
      <c r="BJ82" s="514"/>
      <c r="BK82" s="513"/>
      <c r="BL82" s="514"/>
      <c r="BM82" s="513"/>
      <c r="BN82" s="514"/>
      <c r="BO82" s="513"/>
      <c r="BP82" s="514"/>
      <c r="BQ82" s="123" t="s">
        <v>21</v>
      </c>
      <c r="BR82" s="227">
        <v>128</v>
      </c>
      <c r="BS82" s="115" t="s">
        <v>14</v>
      </c>
      <c r="BT82" s="123" t="s">
        <v>21</v>
      </c>
      <c r="BU82" s="226">
        <v>117</v>
      </c>
      <c r="BV82" s="115" t="s">
        <v>14</v>
      </c>
      <c r="BW82" s="320"/>
      <c r="BX82" s="321"/>
      <c r="BY82" s="320"/>
      <c r="BZ82" s="321"/>
      <c r="CA82" s="116"/>
    </row>
    <row r="83" spans="2:79" ht="18.75" customHeight="1" outlineLevel="1">
      <c r="B83" s="384"/>
      <c r="C83" s="409" t="s">
        <v>533</v>
      </c>
      <c r="D83" s="410"/>
      <c r="E83" s="411"/>
      <c r="F83" s="403" t="s">
        <v>1122</v>
      </c>
      <c r="G83" s="404"/>
      <c r="H83" s="405"/>
      <c r="I83" s="337"/>
      <c r="J83" s="338"/>
      <c r="K83" s="337"/>
      <c r="L83" s="338"/>
      <c r="M83" s="337"/>
      <c r="N83" s="338"/>
      <c r="O83" s="337"/>
      <c r="P83" s="338"/>
      <c r="Q83" s="126" t="s">
        <v>20</v>
      </c>
      <c r="R83" s="232"/>
      <c r="S83" s="127" t="s">
        <v>14</v>
      </c>
      <c r="T83" s="126" t="s">
        <v>20</v>
      </c>
      <c r="U83" s="277"/>
      <c r="V83" s="127" t="s">
        <v>14</v>
      </c>
      <c r="W83" s="318" t="str">
        <f>IF(M83="","",(R83+R84)/M83)</f>
        <v/>
      </c>
      <c r="X83" s="319"/>
      <c r="Y83" s="318" t="str">
        <f>IF(O83="","",(U83+U84)/O83)</f>
        <v/>
      </c>
      <c r="Z83" s="319"/>
      <c r="AA83" s="116"/>
      <c r="AB83" s="142"/>
      <c r="AE83" s="121" t="str">
        <f>C83</f>
        <v>電気事業者名を選択</v>
      </c>
      <c r="AF83" s="121" t="str">
        <f>IF(VLOOKUP($AE83,参考_電気のCO2排出係数!$C:$E,AF$73,FALSE)="エラー",AF$74,"メニューなし")</f>
        <v>メニューなし</v>
      </c>
      <c r="AG83" s="121" t="str">
        <f>IF(VLOOKUP($AE83,参考_電気のCO2排出係数!$C:$V,AG$73,FALSE)="エラー","",AG$74)</f>
        <v>メニューＡ</v>
      </c>
      <c r="AH83" s="121" t="str">
        <f>IF(VLOOKUP($AE83,参考_電気のCO2排出係数!$C:$V,AH$73,FALSE)="エラー","",AH$74)</f>
        <v>メニューＢ</v>
      </c>
      <c r="AI83" s="121" t="str">
        <f>IF(VLOOKUP($AE83,参考_電気のCO2排出係数!$C:$V,AI$73,FALSE)="エラー","",AI$74)</f>
        <v>メニューＣ</v>
      </c>
      <c r="AJ83" s="121" t="str">
        <f>IF(VLOOKUP($AE83,参考_電気のCO2排出係数!$C:$V,AJ$73,FALSE)="エラー","",AJ$74)</f>
        <v>メニューＤ</v>
      </c>
      <c r="AK83" s="121" t="str">
        <f>IF(VLOOKUP($AE83,参考_電気のCO2排出係数!$C:$V,AK$73,FALSE)="エラー","",AK$74)</f>
        <v>メニューＥ</v>
      </c>
      <c r="AL83" s="121" t="str">
        <f>IF(VLOOKUP($AE83,参考_電気のCO2排出係数!$C:$V,AL$73,FALSE)="エラー","",AL$74)</f>
        <v>メニューＦ</v>
      </c>
      <c r="AM83" s="121" t="str">
        <f>IF(VLOOKUP($AE83,参考_電気のCO2排出係数!$C:$V,AM$73,FALSE)="エラー","",AM$74)</f>
        <v>メニューＧ</v>
      </c>
      <c r="AN83" s="121" t="str">
        <f>IF(VLOOKUP($AE83,参考_電気のCO2排出係数!$C:$V,AN$73,FALSE)="エラー","",AN$74)</f>
        <v>メニューＨ</v>
      </c>
      <c r="AO83" s="121" t="str">
        <f>IF(VLOOKUP($AE83,参考_電気のCO2排出係数!$C:$V,AO$73,FALSE)="エラー","",AO$74)</f>
        <v>メニューＩ</v>
      </c>
      <c r="AP83" s="121" t="str">
        <f>IF(VLOOKUP($AE83,参考_電気のCO2排出係数!$C:$V,AP$73,FALSE)="エラー","",AP$74)</f>
        <v>メニューＪ</v>
      </c>
      <c r="AQ83" s="121" t="str">
        <f>IF(VLOOKUP($AE83,参考_電気のCO2排出係数!$C:$V,AQ$73,FALSE)="エラー","",AQ$74)</f>
        <v>メニューＫ</v>
      </c>
      <c r="AR83" s="121" t="str">
        <f>IF(VLOOKUP($AE83,参考_電気のCO2排出係数!$C:$V,AR$73,FALSE)="エラー","",AR$74)</f>
        <v>メニューＬ</v>
      </c>
      <c r="AS83" s="121" t="str">
        <f>IF(VLOOKUP($AE83,参考_電気のCO2排出係数!$C:$V,AS$73,FALSE)="エラー","",AS$74)</f>
        <v>メニューＭ</v>
      </c>
      <c r="AT83" s="121" t="str">
        <f>IF(VLOOKUP($AE83,参考_電気のCO2排出係数!$C:$V,AT$73,FALSE)="エラー","",AT$74)</f>
        <v>メニューＮ</v>
      </c>
      <c r="AU83" s="121"/>
      <c r="AV83" s="121"/>
      <c r="AW83" s="121" t="str">
        <f>IF(VLOOKUP($AE83,参考_電気のCO2排出係数!$C:$V,AW$73,FALSE)="エラー","",AW$74)</f>
        <v>参考値_事業者全体</v>
      </c>
      <c r="BB83" s="497"/>
      <c r="BC83" s="499" t="s">
        <v>536</v>
      </c>
      <c r="BD83" s="500"/>
      <c r="BE83" s="501"/>
      <c r="BF83" s="505" t="s">
        <v>413</v>
      </c>
      <c r="BG83" s="506"/>
      <c r="BH83" s="507"/>
      <c r="BI83" s="511">
        <v>3</v>
      </c>
      <c r="BJ83" s="512"/>
      <c r="BK83" s="511">
        <v>3</v>
      </c>
      <c r="BL83" s="512"/>
      <c r="BM83" s="511">
        <v>2930</v>
      </c>
      <c r="BN83" s="512"/>
      <c r="BO83" s="511">
        <v>2849</v>
      </c>
      <c r="BP83" s="512"/>
      <c r="BQ83" s="126" t="s">
        <v>20</v>
      </c>
      <c r="BR83" s="226">
        <v>129</v>
      </c>
      <c r="BS83" s="127" t="s">
        <v>14</v>
      </c>
      <c r="BT83" s="126" t="s">
        <v>20</v>
      </c>
      <c r="BU83" s="228">
        <v>118</v>
      </c>
      <c r="BV83" s="127" t="s">
        <v>14</v>
      </c>
      <c r="BW83" s="318">
        <f>IF(BM83="","",(BR83+BR84)/BM83)</f>
        <v>8.8395904436860073E-2</v>
      </c>
      <c r="BX83" s="319"/>
      <c r="BY83" s="318">
        <f>IF(BO83="","",(BU83+BU84)/BO83)</f>
        <v>8.3187083187083191E-2</v>
      </c>
      <c r="BZ83" s="319"/>
      <c r="CA83" s="116"/>
    </row>
    <row r="84" spans="2:79" ht="18.75" customHeight="1" outlineLevel="1" thickBot="1">
      <c r="B84" s="385"/>
      <c r="C84" s="412"/>
      <c r="D84" s="413"/>
      <c r="E84" s="414"/>
      <c r="F84" s="406"/>
      <c r="G84" s="407"/>
      <c r="H84" s="408"/>
      <c r="I84" s="339"/>
      <c r="J84" s="340"/>
      <c r="K84" s="339"/>
      <c r="L84" s="340"/>
      <c r="M84" s="339"/>
      <c r="N84" s="340"/>
      <c r="O84" s="339"/>
      <c r="P84" s="340"/>
      <c r="Q84" s="128" t="s">
        <v>21</v>
      </c>
      <c r="R84" s="225"/>
      <c r="S84" s="129" t="s">
        <v>14</v>
      </c>
      <c r="T84" s="128" t="s">
        <v>21</v>
      </c>
      <c r="U84" s="278"/>
      <c r="V84" s="129" t="s">
        <v>14</v>
      </c>
      <c r="W84" s="320"/>
      <c r="X84" s="321"/>
      <c r="Y84" s="320"/>
      <c r="Z84" s="321"/>
      <c r="AA84" s="116"/>
      <c r="AB84" s="142"/>
      <c r="BB84" s="498"/>
      <c r="BC84" s="502"/>
      <c r="BD84" s="503"/>
      <c r="BE84" s="504"/>
      <c r="BF84" s="508"/>
      <c r="BG84" s="509"/>
      <c r="BH84" s="510"/>
      <c r="BI84" s="513"/>
      <c r="BJ84" s="514"/>
      <c r="BK84" s="513"/>
      <c r="BL84" s="514"/>
      <c r="BM84" s="513"/>
      <c r="BN84" s="514"/>
      <c r="BO84" s="513"/>
      <c r="BP84" s="514"/>
      <c r="BQ84" s="128" t="s">
        <v>21</v>
      </c>
      <c r="BR84" s="227">
        <v>130</v>
      </c>
      <c r="BS84" s="129" t="s">
        <v>14</v>
      </c>
      <c r="BT84" s="128" t="s">
        <v>21</v>
      </c>
      <c r="BU84" s="229">
        <v>119</v>
      </c>
      <c r="BV84" s="129" t="s">
        <v>14</v>
      </c>
      <c r="BW84" s="320"/>
      <c r="BX84" s="321"/>
      <c r="BY84" s="320"/>
      <c r="BZ84" s="321"/>
      <c r="CA84" s="116"/>
    </row>
    <row r="85" spans="2:79" ht="18.75" customHeight="1" thickTop="1">
      <c r="B85" s="441" t="s">
        <v>10</v>
      </c>
      <c r="C85" s="442"/>
      <c r="D85" s="442"/>
      <c r="E85" s="442"/>
      <c r="F85" s="442"/>
      <c r="G85" s="442"/>
      <c r="H85" s="443"/>
      <c r="I85" s="417">
        <f>SUM(I70:J84)</f>
        <v>0</v>
      </c>
      <c r="J85" s="418"/>
      <c r="K85" s="417">
        <f>SUM(K70:L84)</f>
        <v>0</v>
      </c>
      <c r="L85" s="418"/>
      <c r="M85" s="434">
        <f>SUM(M70:N84)</f>
        <v>0</v>
      </c>
      <c r="N85" s="435"/>
      <c r="O85" s="434">
        <f>SUM(O70:P84)</f>
        <v>0</v>
      </c>
      <c r="P85" s="435"/>
      <c r="Q85" s="436"/>
      <c r="R85" s="437"/>
      <c r="S85" s="438"/>
      <c r="T85" s="436"/>
      <c r="U85" s="437"/>
      <c r="V85" s="438"/>
      <c r="W85" s="439"/>
      <c r="X85" s="440"/>
      <c r="Y85" s="439"/>
      <c r="Z85" s="440"/>
      <c r="AA85" s="116"/>
      <c r="AB85" s="142"/>
      <c r="AD85" s="101" t="s">
        <v>1062</v>
      </c>
      <c r="BB85" s="441" t="s">
        <v>10</v>
      </c>
      <c r="BC85" s="442"/>
      <c r="BD85" s="442"/>
      <c r="BE85" s="442"/>
      <c r="BF85" s="442"/>
      <c r="BG85" s="442"/>
      <c r="BH85" s="443"/>
      <c r="BI85" s="417">
        <f>SUM(BI70:BJ84)</f>
        <v>245</v>
      </c>
      <c r="BJ85" s="418"/>
      <c r="BK85" s="417">
        <f>SUM(BK70:BL84)</f>
        <v>236</v>
      </c>
      <c r="BL85" s="418"/>
      <c r="BM85" s="434">
        <f>SUM(BM70:BN84)</f>
        <v>5560174</v>
      </c>
      <c r="BN85" s="435"/>
      <c r="BO85" s="434">
        <f>SUM(BO70:BP84)</f>
        <v>4920509</v>
      </c>
      <c r="BP85" s="435"/>
      <c r="BQ85" s="436"/>
      <c r="BR85" s="437"/>
      <c r="BS85" s="438"/>
      <c r="BT85" s="436"/>
      <c r="BU85" s="437"/>
      <c r="BV85" s="438"/>
      <c r="BW85" s="439"/>
      <c r="BX85" s="440"/>
      <c r="BY85" s="439"/>
      <c r="BZ85" s="440"/>
      <c r="CA85" s="116"/>
    </row>
    <row r="86" spans="2:79" ht="18.75" customHeight="1">
      <c r="B86" s="399" t="s">
        <v>526</v>
      </c>
      <c r="C86" s="400"/>
      <c r="D86" s="400"/>
      <c r="E86" s="400"/>
      <c r="F86" s="400"/>
      <c r="G86" s="400"/>
      <c r="H86" s="401"/>
      <c r="I86" s="415">
        <f>X46</f>
        <v>0</v>
      </c>
      <c r="J86" s="416"/>
      <c r="K86" s="419">
        <f>X60</f>
        <v>0</v>
      </c>
      <c r="L86" s="420"/>
      <c r="M86" s="266" t="s">
        <v>1107</v>
      </c>
      <c r="N86" s="130"/>
      <c r="O86" s="130"/>
      <c r="P86" s="130"/>
      <c r="Q86" s="130"/>
      <c r="R86" s="130"/>
      <c r="S86" s="130"/>
      <c r="T86" s="130"/>
      <c r="U86" s="130"/>
      <c r="V86" s="130"/>
      <c r="W86" s="131"/>
      <c r="X86" s="131"/>
      <c r="Y86" s="132"/>
      <c r="Z86" s="132"/>
      <c r="AA86" s="133"/>
      <c r="AB86" s="133"/>
      <c r="BB86" s="399" t="s">
        <v>526</v>
      </c>
      <c r="BC86" s="400"/>
      <c r="BD86" s="400"/>
      <c r="BE86" s="400"/>
      <c r="BF86" s="400"/>
      <c r="BG86" s="400"/>
      <c r="BH86" s="401"/>
      <c r="BI86" s="415">
        <f>BX46</f>
        <v>245</v>
      </c>
      <c r="BJ86" s="416"/>
      <c r="BK86" s="419">
        <f>BX60</f>
        <v>236</v>
      </c>
      <c r="BL86" s="420"/>
      <c r="BM86" s="266" t="s">
        <v>1107</v>
      </c>
      <c r="BN86" s="130"/>
      <c r="BO86" s="130"/>
      <c r="BP86" s="130"/>
      <c r="BQ86" s="130"/>
      <c r="BR86" s="130"/>
      <c r="BS86" s="130"/>
      <c r="BT86" s="130"/>
      <c r="BU86" s="130"/>
      <c r="BV86" s="130"/>
      <c r="BW86" s="131"/>
      <c r="BX86" s="131"/>
      <c r="BY86" s="132"/>
      <c r="BZ86" s="132"/>
      <c r="CA86" s="133"/>
    </row>
    <row r="87" spans="2:79" ht="11.25" customHeight="1">
      <c r="B87" s="144"/>
      <c r="C87" s="111"/>
      <c r="D87" s="111"/>
      <c r="E87" s="111"/>
      <c r="F87" s="111"/>
      <c r="G87" s="111"/>
      <c r="H87" s="111"/>
      <c r="W87" s="110"/>
      <c r="X87" s="110"/>
      <c r="Y87" s="110"/>
      <c r="Z87" s="110"/>
      <c r="BB87" s="144"/>
      <c r="BC87" s="111"/>
      <c r="BD87" s="111"/>
      <c r="BE87" s="111"/>
      <c r="BF87" s="111"/>
      <c r="BG87" s="111"/>
      <c r="BH87" s="111"/>
      <c r="BW87" s="110"/>
      <c r="BX87" s="110"/>
      <c r="BY87" s="110"/>
      <c r="BZ87" s="110"/>
    </row>
    <row r="88" spans="2:79" ht="22.5" customHeight="1">
      <c r="B88" s="198" t="s">
        <v>525</v>
      </c>
      <c r="C88" s="202"/>
      <c r="D88" s="202"/>
      <c r="E88" s="202"/>
      <c r="F88" s="202"/>
      <c r="G88" s="202"/>
      <c r="H88" s="202"/>
      <c r="I88" s="201"/>
      <c r="J88" s="201"/>
      <c r="K88" s="201"/>
      <c r="L88" s="201"/>
      <c r="M88" s="201"/>
      <c r="N88" s="203"/>
      <c r="O88" s="203"/>
      <c r="P88" s="203"/>
      <c r="Q88" s="203"/>
      <c r="R88" s="203"/>
      <c r="S88" s="204"/>
      <c r="T88" s="205"/>
      <c r="U88" s="205"/>
      <c r="V88" s="205"/>
      <c r="W88" s="205"/>
      <c r="X88" s="205"/>
      <c r="Y88" s="205"/>
      <c r="Z88" s="206"/>
      <c r="AA88" s="207"/>
      <c r="AB88" s="134"/>
      <c r="BB88" s="198" t="s">
        <v>525</v>
      </c>
      <c r="BC88" s="202"/>
      <c r="BD88" s="202"/>
      <c r="BE88" s="202"/>
      <c r="BF88" s="202"/>
      <c r="BG88" s="202"/>
      <c r="BH88" s="202"/>
      <c r="BI88" s="201"/>
      <c r="BJ88" s="201"/>
      <c r="BK88" s="201"/>
      <c r="BL88" s="201"/>
      <c r="BM88" s="201"/>
      <c r="BN88" s="203"/>
      <c r="BO88" s="203"/>
      <c r="BP88" s="203"/>
      <c r="BQ88" s="203"/>
      <c r="BR88" s="203"/>
      <c r="BS88" s="204"/>
      <c r="BT88" s="205"/>
      <c r="BU88" s="205"/>
      <c r="BV88" s="205"/>
      <c r="BW88" s="205"/>
      <c r="BX88" s="205"/>
      <c r="BY88" s="205"/>
      <c r="BZ88" s="206"/>
      <c r="CA88" s="207"/>
    </row>
    <row r="89" spans="2:79" ht="3.75" customHeight="1">
      <c r="B89" s="144"/>
      <c r="C89" s="111"/>
      <c r="D89" s="111"/>
      <c r="E89" s="111"/>
      <c r="F89" s="111"/>
      <c r="G89" s="111"/>
      <c r="H89" s="111"/>
      <c r="W89" s="110"/>
      <c r="X89" s="110"/>
      <c r="Y89" s="110"/>
      <c r="Z89" s="110"/>
      <c r="BB89" s="144"/>
      <c r="BC89" s="111"/>
      <c r="BD89" s="111"/>
      <c r="BE89" s="111"/>
      <c r="BF89" s="111"/>
      <c r="BG89" s="111"/>
      <c r="BH89" s="111"/>
      <c r="BW89" s="110"/>
      <c r="BX89" s="110"/>
      <c r="BY89" s="110"/>
      <c r="BZ89" s="110"/>
    </row>
    <row r="90" spans="2:79" s="135" customFormat="1" ht="15.75" customHeight="1">
      <c r="B90" s="402"/>
      <c r="C90" s="402"/>
      <c r="D90" s="402"/>
      <c r="E90" s="402"/>
      <c r="F90" s="431" t="s">
        <v>1117</v>
      </c>
      <c r="G90" s="431"/>
      <c r="H90" s="431"/>
      <c r="I90" s="431"/>
      <c r="J90" s="431"/>
      <c r="K90" s="431"/>
      <c r="L90" s="431"/>
      <c r="M90" s="429" t="s">
        <v>507</v>
      </c>
      <c r="N90" s="430"/>
      <c r="O90" s="430"/>
      <c r="P90" s="430"/>
      <c r="Q90" s="430"/>
      <c r="R90" s="430"/>
      <c r="S90" s="430"/>
      <c r="T90" s="430"/>
      <c r="U90" s="431" t="s">
        <v>527</v>
      </c>
      <c r="V90" s="431"/>
      <c r="W90" s="431"/>
      <c r="X90" s="431"/>
      <c r="Y90" s="431"/>
      <c r="Z90" s="431"/>
      <c r="AA90" s="136"/>
      <c r="AB90" s="136"/>
      <c r="AD90" s="137"/>
      <c r="AE90" s="137"/>
      <c r="BB90" s="402"/>
      <c r="BC90" s="402"/>
      <c r="BD90" s="402"/>
      <c r="BE90" s="402"/>
      <c r="BF90" s="431" t="s">
        <v>1117</v>
      </c>
      <c r="BG90" s="431"/>
      <c r="BH90" s="431"/>
      <c r="BI90" s="431"/>
      <c r="BJ90" s="431"/>
      <c r="BK90" s="431"/>
      <c r="BL90" s="431"/>
      <c r="BM90" s="429" t="s">
        <v>507</v>
      </c>
      <c r="BN90" s="430"/>
      <c r="BO90" s="430"/>
      <c r="BP90" s="430"/>
      <c r="BQ90" s="430"/>
      <c r="BR90" s="430"/>
      <c r="BS90" s="430"/>
      <c r="BT90" s="430"/>
      <c r="BU90" s="431" t="s">
        <v>527</v>
      </c>
      <c r="BV90" s="431"/>
      <c r="BW90" s="431"/>
      <c r="BX90" s="431"/>
      <c r="BY90" s="431"/>
      <c r="BZ90" s="431"/>
      <c r="CA90" s="136"/>
    </row>
    <row r="91" spans="2:79" s="135" customFormat="1" ht="30" customHeight="1" thickBot="1">
      <c r="B91" s="402"/>
      <c r="C91" s="402"/>
      <c r="D91" s="402"/>
      <c r="E91" s="402"/>
      <c r="F91" s="431"/>
      <c r="G91" s="431"/>
      <c r="H91" s="431"/>
      <c r="I91" s="431"/>
      <c r="J91" s="431"/>
      <c r="K91" s="431"/>
      <c r="L91" s="431"/>
      <c r="M91" s="421" t="s">
        <v>1112</v>
      </c>
      <c r="N91" s="421"/>
      <c r="O91" s="421"/>
      <c r="P91" s="421"/>
      <c r="Q91" s="422"/>
      <c r="R91" s="422"/>
      <c r="S91" s="422"/>
      <c r="T91" s="422"/>
      <c r="U91" s="431"/>
      <c r="V91" s="431"/>
      <c r="W91" s="431"/>
      <c r="X91" s="431"/>
      <c r="Y91" s="431"/>
      <c r="Z91" s="431"/>
      <c r="AA91" s="136"/>
      <c r="AB91" s="136"/>
      <c r="AD91" s="137"/>
      <c r="AE91" s="137"/>
      <c r="BB91" s="402"/>
      <c r="BC91" s="402"/>
      <c r="BD91" s="402"/>
      <c r="BE91" s="402"/>
      <c r="BF91" s="431"/>
      <c r="BG91" s="431"/>
      <c r="BH91" s="431"/>
      <c r="BI91" s="431"/>
      <c r="BJ91" s="431"/>
      <c r="BK91" s="431"/>
      <c r="BL91" s="431"/>
      <c r="BM91" s="421" t="s">
        <v>1112</v>
      </c>
      <c r="BN91" s="421"/>
      <c r="BO91" s="421"/>
      <c r="BP91" s="421"/>
      <c r="BQ91" s="422"/>
      <c r="BR91" s="422"/>
      <c r="BS91" s="422"/>
      <c r="BT91" s="422"/>
      <c r="BU91" s="431"/>
      <c r="BV91" s="431"/>
      <c r="BW91" s="431"/>
      <c r="BX91" s="431"/>
      <c r="BY91" s="431"/>
      <c r="BZ91" s="431"/>
      <c r="CA91" s="136"/>
    </row>
    <row r="92" spans="2:79" s="135" customFormat="1" ht="22.5" customHeight="1" thickTop="1" thickBot="1">
      <c r="B92" s="402"/>
      <c r="C92" s="402"/>
      <c r="D92" s="402"/>
      <c r="E92" s="402"/>
      <c r="F92" s="433" t="s">
        <v>502</v>
      </c>
      <c r="G92" s="433"/>
      <c r="H92" s="433"/>
      <c r="I92" s="433"/>
      <c r="J92" s="433" t="s">
        <v>503</v>
      </c>
      <c r="K92" s="433"/>
      <c r="L92" s="433"/>
      <c r="M92" s="423" t="s">
        <v>504</v>
      </c>
      <c r="N92" s="423"/>
      <c r="O92" s="423"/>
      <c r="P92" s="424"/>
      <c r="Q92" s="425"/>
      <c r="R92" s="426"/>
      <c r="S92" s="426"/>
      <c r="T92" s="427"/>
      <c r="U92" s="474" t="s">
        <v>502</v>
      </c>
      <c r="V92" s="433"/>
      <c r="W92" s="433"/>
      <c r="X92" s="433" t="s">
        <v>503</v>
      </c>
      <c r="Y92" s="433"/>
      <c r="Z92" s="433"/>
      <c r="AA92" s="136"/>
      <c r="AB92" s="136"/>
      <c r="AD92" s="137"/>
      <c r="AE92" s="137"/>
      <c r="BB92" s="402"/>
      <c r="BC92" s="402"/>
      <c r="BD92" s="402"/>
      <c r="BE92" s="402"/>
      <c r="BF92" s="433" t="s">
        <v>15</v>
      </c>
      <c r="BG92" s="433"/>
      <c r="BH92" s="433"/>
      <c r="BI92" s="433"/>
      <c r="BJ92" s="433" t="s">
        <v>503</v>
      </c>
      <c r="BK92" s="433"/>
      <c r="BL92" s="433"/>
      <c r="BM92" s="423" t="s">
        <v>504</v>
      </c>
      <c r="BN92" s="423"/>
      <c r="BO92" s="423"/>
      <c r="BP92" s="424"/>
      <c r="BQ92" s="515" t="s">
        <v>1115</v>
      </c>
      <c r="BR92" s="516"/>
      <c r="BS92" s="516"/>
      <c r="BT92" s="517"/>
      <c r="BU92" s="474" t="s">
        <v>15</v>
      </c>
      <c r="BV92" s="433"/>
      <c r="BW92" s="433"/>
      <c r="BX92" s="433" t="s">
        <v>503</v>
      </c>
      <c r="BY92" s="433"/>
      <c r="BZ92" s="433"/>
      <c r="CA92" s="136"/>
    </row>
    <row r="93" spans="2:79" s="135" customFormat="1" ht="18.75" customHeight="1" thickTop="1">
      <c r="B93" s="402"/>
      <c r="C93" s="402"/>
      <c r="D93" s="402"/>
      <c r="E93" s="402"/>
      <c r="F93" s="433"/>
      <c r="G93" s="433"/>
      <c r="H93" s="433"/>
      <c r="I93" s="433"/>
      <c r="J93" s="433"/>
      <c r="K93" s="433"/>
      <c r="L93" s="433"/>
      <c r="M93" s="433" t="s">
        <v>505</v>
      </c>
      <c r="N93" s="433"/>
      <c r="O93" s="433" t="s">
        <v>506</v>
      </c>
      <c r="P93" s="433"/>
      <c r="Q93" s="428" t="s">
        <v>505</v>
      </c>
      <c r="R93" s="428"/>
      <c r="S93" s="428" t="s">
        <v>506</v>
      </c>
      <c r="T93" s="428"/>
      <c r="U93" s="433"/>
      <c r="V93" s="433"/>
      <c r="W93" s="433"/>
      <c r="X93" s="433"/>
      <c r="Y93" s="433"/>
      <c r="Z93" s="433"/>
      <c r="AA93" s="136"/>
      <c r="AB93" s="136"/>
      <c r="AD93" s="137"/>
      <c r="AE93" s="137"/>
      <c r="BB93" s="402"/>
      <c r="BC93" s="402"/>
      <c r="BD93" s="402"/>
      <c r="BE93" s="402"/>
      <c r="BF93" s="433"/>
      <c r="BG93" s="433"/>
      <c r="BH93" s="433"/>
      <c r="BI93" s="433"/>
      <c r="BJ93" s="433"/>
      <c r="BK93" s="433"/>
      <c r="BL93" s="433"/>
      <c r="BM93" s="433" t="s">
        <v>471</v>
      </c>
      <c r="BN93" s="433"/>
      <c r="BO93" s="433" t="s">
        <v>506</v>
      </c>
      <c r="BP93" s="433"/>
      <c r="BQ93" s="428" t="s">
        <v>471</v>
      </c>
      <c r="BR93" s="428"/>
      <c r="BS93" s="428" t="s">
        <v>506</v>
      </c>
      <c r="BT93" s="428"/>
      <c r="BU93" s="433"/>
      <c r="BV93" s="433"/>
      <c r="BW93" s="433"/>
      <c r="BX93" s="433"/>
      <c r="BY93" s="433"/>
      <c r="BZ93" s="433"/>
      <c r="CA93" s="136"/>
    </row>
    <row r="94" spans="2:79" s="135" customFormat="1" ht="30" customHeight="1">
      <c r="B94" s="392" t="s">
        <v>500</v>
      </c>
      <c r="C94" s="392"/>
      <c r="D94" s="392"/>
      <c r="E94" s="392"/>
      <c r="F94" s="397">
        <f>'全県（総括）'!$V$32</f>
        <v>0</v>
      </c>
      <c r="G94" s="397"/>
      <c r="H94" s="397"/>
      <c r="I94" s="397"/>
      <c r="J94" s="398">
        <f>'全県（総括）'!$X$32</f>
        <v>0</v>
      </c>
      <c r="K94" s="398"/>
      <c r="L94" s="398"/>
      <c r="M94" s="394">
        <f>IF(M85="","",M85/1000)</f>
        <v>0</v>
      </c>
      <c r="N94" s="395"/>
      <c r="O94" s="396" t="s">
        <v>508</v>
      </c>
      <c r="P94" s="396"/>
      <c r="Q94" s="391"/>
      <c r="R94" s="391"/>
      <c r="S94" s="391"/>
      <c r="T94" s="391"/>
      <c r="U94" s="475" t="str">
        <f>IF($Q$92="",'全県（総括）'!$G$41,'全県（総括）'!$T$41)</f>
        <v xml:space="preserve">  </v>
      </c>
      <c r="V94" s="475"/>
      <c r="W94" s="475"/>
      <c r="X94" s="476" t="str">
        <f>IF($Q$92="",'全県（総括）'!$J$41,'全県（総括）'!$W$41)</f>
        <v xml:space="preserve">  </v>
      </c>
      <c r="Y94" s="476"/>
      <c r="Z94" s="476"/>
      <c r="AA94" s="136"/>
      <c r="AB94" s="136"/>
      <c r="AD94" s="137" t="s">
        <v>1118</v>
      </c>
      <c r="AE94" s="137"/>
      <c r="BB94" s="392" t="s">
        <v>468</v>
      </c>
      <c r="BC94" s="392"/>
      <c r="BD94" s="392"/>
      <c r="BE94" s="392"/>
      <c r="BF94" s="397">
        <f>'全県（総括）'!$V$32</f>
        <v>0</v>
      </c>
      <c r="BG94" s="397"/>
      <c r="BH94" s="397"/>
      <c r="BI94" s="397"/>
      <c r="BJ94" s="398">
        <f>'全県（総括）'!$X$32</f>
        <v>0</v>
      </c>
      <c r="BK94" s="398"/>
      <c r="BL94" s="398"/>
      <c r="BM94" s="394">
        <f>IF(BM85="","",BM85/1000)</f>
        <v>5560.174</v>
      </c>
      <c r="BN94" s="395"/>
      <c r="BO94" s="396" t="s">
        <v>5</v>
      </c>
      <c r="BP94" s="396"/>
      <c r="BQ94" s="518">
        <v>232</v>
      </c>
      <c r="BR94" s="518"/>
      <c r="BS94" s="518" t="s">
        <v>1110</v>
      </c>
      <c r="BT94" s="518"/>
      <c r="BU94" s="475" t="str">
        <f>IF($Q$92="",'全県（総括）'!$G$41,'全県（総括）'!$T$41)</f>
        <v xml:space="preserve">  </v>
      </c>
      <c r="BV94" s="475"/>
      <c r="BW94" s="475"/>
      <c r="BX94" s="476" t="str">
        <f>IF($Q$92="",'全県（総括）'!$J$41,'全県（総括）'!$W$41)</f>
        <v xml:space="preserve">  </v>
      </c>
      <c r="BY94" s="476"/>
      <c r="BZ94" s="476"/>
      <c r="CA94" s="136"/>
    </row>
    <row r="95" spans="2:79" s="135" customFormat="1" ht="30" customHeight="1">
      <c r="B95" s="262"/>
      <c r="C95" s="393" t="s">
        <v>501</v>
      </c>
      <c r="D95" s="393"/>
      <c r="E95" s="393"/>
      <c r="F95" s="397">
        <f>'横浜・川崎を除く県域（総括）'!$V$32</f>
        <v>0</v>
      </c>
      <c r="G95" s="397"/>
      <c r="H95" s="397"/>
      <c r="I95" s="397"/>
      <c r="J95" s="398">
        <f>'横浜・川崎を除く県域（総括）'!$X$32</f>
        <v>0</v>
      </c>
      <c r="K95" s="398"/>
      <c r="L95" s="398"/>
      <c r="M95" s="394">
        <f>IF(O85="","",O85/1000)</f>
        <v>0</v>
      </c>
      <c r="N95" s="395"/>
      <c r="O95" s="396" t="s">
        <v>508</v>
      </c>
      <c r="P95" s="396"/>
      <c r="Q95" s="391"/>
      <c r="R95" s="391"/>
      <c r="S95" s="391"/>
      <c r="T95" s="391"/>
      <c r="U95" s="475" t="str">
        <f>IF($Q$92="",'横浜・川崎を除く県域（総括）'!$G$41,'横浜・川崎を除く県域（総括）'!$T$41)</f>
        <v xml:space="preserve">  </v>
      </c>
      <c r="V95" s="475"/>
      <c r="W95" s="475"/>
      <c r="X95" s="476" t="str">
        <f>IF($Q$92="",'横浜・川崎を除く県域（総括）'!$J$41,'横浜・川崎を除く県域（総括）'!$W$41)</f>
        <v xml:space="preserve">  </v>
      </c>
      <c r="Y95" s="476"/>
      <c r="Z95" s="476"/>
      <c r="AA95" s="136"/>
      <c r="AB95" s="136"/>
      <c r="AD95" s="137" t="s">
        <v>1113</v>
      </c>
      <c r="AE95" s="137"/>
      <c r="BB95" s="262"/>
      <c r="BC95" s="393" t="s">
        <v>467</v>
      </c>
      <c r="BD95" s="393"/>
      <c r="BE95" s="393"/>
      <c r="BF95" s="397">
        <f>'横浜・川崎を除く県域（総括）'!$V$32</f>
        <v>0</v>
      </c>
      <c r="BG95" s="397"/>
      <c r="BH95" s="397"/>
      <c r="BI95" s="397"/>
      <c r="BJ95" s="398">
        <f>'横浜・川崎を除く県域（総括）'!$X$32</f>
        <v>0</v>
      </c>
      <c r="BK95" s="398"/>
      <c r="BL95" s="398"/>
      <c r="BM95" s="394">
        <f>IF(BO85="","",BO85/1000)</f>
        <v>4920.509</v>
      </c>
      <c r="BN95" s="395"/>
      <c r="BO95" s="396" t="s">
        <v>5</v>
      </c>
      <c r="BP95" s="396"/>
      <c r="BQ95" s="518">
        <v>218</v>
      </c>
      <c r="BR95" s="518"/>
      <c r="BS95" s="518" t="s">
        <v>1110</v>
      </c>
      <c r="BT95" s="518"/>
      <c r="BU95" s="475" t="str">
        <f>IF($Q$92="",'横浜・川崎を除く県域（総括）'!$G$41,'横浜・川崎を除く県域（総括）'!$T$41)</f>
        <v xml:space="preserve">  </v>
      </c>
      <c r="BV95" s="475"/>
      <c r="BW95" s="475"/>
      <c r="BX95" s="476" t="str">
        <f>IF($Q$92="",'横浜・川崎を除く県域（総括）'!$J$41,'横浜・川崎を除く県域（総括）'!$W$41)</f>
        <v xml:space="preserve">  </v>
      </c>
      <c r="BY95" s="476"/>
      <c r="BZ95" s="476"/>
      <c r="CA95" s="136"/>
    </row>
    <row r="96" spans="2:79" s="135" customFormat="1" ht="16.5" customHeight="1">
      <c r="B96" s="138"/>
      <c r="C96" s="138"/>
      <c r="D96" s="138"/>
      <c r="E96" s="138"/>
      <c r="F96" s="267" t="s">
        <v>1120</v>
      </c>
      <c r="H96" s="139"/>
      <c r="I96" s="139"/>
      <c r="J96" s="139"/>
      <c r="K96" s="138"/>
      <c r="L96" s="138"/>
      <c r="U96" s="139"/>
      <c r="V96" s="139"/>
      <c r="AA96" s="136"/>
      <c r="AB96" s="136"/>
      <c r="AD96" s="137"/>
      <c r="AE96" s="137"/>
      <c r="BB96" s="138"/>
      <c r="BC96" s="138"/>
      <c r="BD96" s="138"/>
      <c r="BE96" s="138"/>
      <c r="BF96" s="267" t="s">
        <v>1120</v>
      </c>
      <c r="BH96" s="139"/>
      <c r="BI96" s="139"/>
      <c r="BJ96" s="139"/>
      <c r="BK96" s="138"/>
      <c r="BL96" s="138"/>
      <c r="BU96" s="139"/>
      <c r="BV96" s="139"/>
      <c r="CA96" s="136"/>
    </row>
    <row r="97" spans="2:79" s="135" customFormat="1" ht="14.4"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6"/>
      <c r="AB97" s="136"/>
      <c r="AD97" s="137"/>
      <c r="AE97" s="137"/>
      <c r="BB97" s="139"/>
      <c r="BC97" s="139"/>
      <c r="BD97" s="139"/>
      <c r="BE97" s="139"/>
      <c r="BF97" s="139"/>
      <c r="BG97" s="139"/>
      <c r="BH97" s="139"/>
      <c r="BI97" s="139"/>
      <c r="BJ97" s="139"/>
      <c r="BK97" s="139"/>
      <c r="BL97" s="139"/>
      <c r="BM97" s="139"/>
      <c r="BN97" s="139"/>
      <c r="BO97" s="139"/>
      <c r="BP97" s="139"/>
      <c r="BQ97" s="139"/>
      <c r="BR97" s="139"/>
      <c r="BS97" s="139"/>
      <c r="BT97" s="139"/>
      <c r="BU97" s="139"/>
      <c r="BV97" s="139"/>
      <c r="BW97" s="139"/>
      <c r="BX97" s="139"/>
      <c r="BY97" s="139"/>
      <c r="BZ97" s="139"/>
      <c r="CA97" s="136"/>
    </row>
    <row r="98" spans="2:79" s="135" customFormat="1" ht="14.4">
      <c r="B98" s="138"/>
      <c r="C98" s="138"/>
      <c r="D98" s="138"/>
      <c r="E98" s="138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6"/>
      <c r="AB98" s="136"/>
      <c r="AD98" s="137"/>
      <c r="AE98" s="137"/>
      <c r="BB98" s="138"/>
      <c r="BC98" s="138"/>
      <c r="BD98" s="138"/>
      <c r="BE98" s="138"/>
      <c r="BF98" s="139"/>
      <c r="BG98" s="139"/>
      <c r="BH98" s="139"/>
      <c r="BI98" s="139"/>
      <c r="BJ98" s="139"/>
      <c r="BK98" s="139"/>
      <c r="BL98" s="139"/>
      <c r="BM98" s="139"/>
      <c r="BN98" s="139"/>
      <c r="BO98" s="139"/>
      <c r="BP98" s="139"/>
      <c r="BQ98" s="139"/>
      <c r="BR98" s="139"/>
      <c r="BS98" s="139"/>
      <c r="BT98" s="139"/>
      <c r="BU98" s="139"/>
      <c r="BV98" s="139"/>
      <c r="BW98" s="139"/>
      <c r="BX98" s="139"/>
      <c r="BY98" s="139"/>
      <c r="BZ98" s="139"/>
      <c r="CA98" s="136"/>
    </row>
    <row r="99" spans="2:79" s="135" customFormat="1" ht="14.4">
      <c r="B99" s="138"/>
      <c r="C99" s="138"/>
      <c r="D99" s="138"/>
      <c r="E99" s="138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6"/>
      <c r="AB99" s="136"/>
      <c r="AD99" s="137"/>
      <c r="AE99" s="137"/>
      <c r="BB99" s="138"/>
      <c r="BC99" s="138"/>
      <c r="BD99" s="138"/>
      <c r="BE99" s="138"/>
      <c r="BF99" s="139"/>
      <c r="BG99" s="139"/>
      <c r="BH99" s="139"/>
      <c r="BI99" s="139"/>
      <c r="BJ99" s="139"/>
      <c r="BK99" s="139"/>
      <c r="BL99" s="139"/>
      <c r="BM99" s="139"/>
      <c r="BN99" s="139"/>
      <c r="BO99" s="139"/>
      <c r="BP99" s="139"/>
      <c r="BQ99" s="139"/>
      <c r="BR99" s="139"/>
      <c r="BS99" s="139"/>
      <c r="BT99" s="139"/>
      <c r="BU99" s="139"/>
      <c r="BV99" s="139"/>
      <c r="BW99" s="139"/>
      <c r="BX99" s="139"/>
      <c r="BY99" s="139"/>
      <c r="BZ99" s="139"/>
      <c r="CA99" s="136"/>
    </row>
    <row r="100" spans="2:79" s="135" customFormat="1" ht="14.4">
      <c r="B100" s="138"/>
      <c r="C100" s="138"/>
      <c r="D100" s="138"/>
      <c r="E100" s="138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6"/>
      <c r="AB100" s="136"/>
      <c r="AD100" s="137"/>
      <c r="AE100" s="137"/>
      <c r="BB100" s="138"/>
      <c r="BC100" s="138"/>
      <c r="BD100" s="138"/>
      <c r="BE100" s="138"/>
      <c r="BF100" s="139"/>
      <c r="BG100" s="139"/>
      <c r="BH100" s="139"/>
      <c r="BI100" s="139"/>
      <c r="BJ100" s="139"/>
      <c r="BK100" s="139"/>
      <c r="BL100" s="139"/>
      <c r="BM100" s="139"/>
      <c r="BN100" s="139"/>
      <c r="BO100" s="139"/>
      <c r="BP100" s="139"/>
      <c r="BQ100" s="139"/>
      <c r="BR100" s="139"/>
      <c r="BS100" s="139"/>
      <c r="BT100" s="139"/>
      <c r="BU100" s="139"/>
      <c r="BV100" s="139"/>
      <c r="BW100" s="139"/>
      <c r="BX100" s="139"/>
      <c r="BY100" s="139"/>
      <c r="BZ100" s="139"/>
      <c r="CA100" s="136"/>
    </row>
    <row r="101" spans="2:79" s="135" customFormat="1" ht="14.4">
      <c r="B101" s="138"/>
      <c r="C101" s="138"/>
      <c r="D101" s="138"/>
      <c r="E101" s="138"/>
      <c r="F101" s="139"/>
      <c r="G101" s="139"/>
      <c r="H101" s="139"/>
      <c r="I101" s="139"/>
      <c r="J101" s="139"/>
      <c r="K101" s="139"/>
      <c r="L101" s="139"/>
      <c r="U101" s="139"/>
      <c r="V101" s="139"/>
      <c r="W101" s="139"/>
      <c r="X101" s="139"/>
      <c r="Y101" s="139"/>
      <c r="Z101" s="139"/>
      <c r="AA101" s="136"/>
      <c r="AB101" s="136"/>
      <c r="AD101" s="137"/>
      <c r="AE101" s="137"/>
      <c r="BB101" s="138"/>
      <c r="BC101" s="138"/>
      <c r="BD101" s="138"/>
      <c r="BE101" s="138"/>
      <c r="BF101" s="139"/>
      <c r="BG101" s="139"/>
      <c r="BH101" s="139"/>
      <c r="BI101" s="139"/>
      <c r="BJ101" s="139"/>
      <c r="BK101" s="139"/>
      <c r="BL101" s="139"/>
      <c r="BU101" s="139"/>
      <c r="BV101" s="139"/>
      <c r="BW101" s="139"/>
      <c r="BX101" s="139"/>
      <c r="BY101" s="139"/>
      <c r="BZ101" s="139"/>
      <c r="CA101" s="136"/>
    </row>
    <row r="102" spans="2:79" s="135" customFormat="1" ht="14.4">
      <c r="B102" s="138"/>
      <c r="C102" s="138"/>
      <c r="D102" s="138"/>
      <c r="E102" s="138"/>
      <c r="F102" s="139"/>
      <c r="G102" s="139"/>
      <c r="H102" s="139"/>
      <c r="I102" s="139"/>
      <c r="J102" s="139"/>
      <c r="K102" s="139"/>
      <c r="L102" s="139"/>
      <c r="U102" s="139"/>
      <c r="V102" s="139"/>
      <c r="W102" s="139"/>
      <c r="X102" s="139"/>
      <c r="Y102" s="139"/>
      <c r="Z102" s="139"/>
      <c r="AA102" s="136"/>
      <c r="AB102" s="136"/>
      <c r="AD102" s="137"/>
      <c r="AE102" s="137"/>
      <c r="BB102" s="138"/>
      <c r="BC102" s="138"/>
      <c r="BD102" s="138"/>
      <c r="BE102" s="138"/>
      <c r="BF102" s="139"/>
      <c r="BG102" s="139"/>
      <c r="BH102" s="139"/>
      <c r="BI102" s="139"/>
      <c r="BJ102" s="139"/>
      <c r="BK102" s="139"/>
      <c r="BL102" s="139"/>
      <c r="BU102" s="139"/>
      <c r="BV102" s="139"/>
      <c r="BW102" s="139"/>
      <c r="BX102" s="139"/>
      <c r="BY102" s="139"/>
      <c r="BZ102" s="139"/>
      <c r="CA102" s="136"/>
    </row>
    <row r="103" spans="2:79" s="135" customFormat="1" ht="14.4">
      <c r="B103" s="138"/>
      <c r="C103" s="138"/>
      <c r="D103" s="138"/>
      <c r="E103" s="138"/>
      <c r="F103" s="139"/>
      <c r="G103" s="139"/>
      <c r="H103" s="139"/>
      <c r="I103" s="139"/>
      <c r="J103" s="139"/>
      <c r="K103" s="139"/>
      <c r="L103" s="139"/>
      <c r="U103" s="139"/>
      <c r="V103" s="139"/>
      <c r="W103" s="139"/>
      <c r="X103" s="139"/>
      <c r="Y103" s="139"/>
      <c r="Z103" s="139"/>
      <c r="AA103" s="136"/>
      <c r="AB103" s="136"/>
      <c r="AD103" s="137"/>
      <c r="AE103" s="137"/>
      <c r="BB103" s="138"/>
      <c r="BC103" s="138"/>
      <c r="BD103" s="138"/>
      <c r="BE103" s="138"/>
      <c r="BF103" s="139"/>
      <c r="BG103" s="139"/>
      <c r="BH103" s="139"/>
      <c r="BI103" s="139"/>
      <c r="BJ103" s="139"/>
      <c r="BK103" s="139"/>
      <c r="BL103" s="139"/>
      <c r="BU103" s="139"/>
      <c r="BV103" s="139"/>
      <c r="BW103" s="139"/>
      <c r="BX103" s="139"/>
      <c r="BY103" s="139"/>
      <c r="BZ103" s="139"/>
      <c r="CA103" s="136"/>
    </row>
    <row r="104" spans="2:79" s="135" customFormat="1" ht="14.4">
      <c r="B104" s="138"/>
      <c r="C104" s="138"/>
      <c r="D104" s="138"/>
      <c r="E104" s="138"/>
      <c r="F104" s="139"/>
      <c r="G104" s="139"/>
      <c r="H104" s="139"/>
      <c r="I104" s="139"/>
      <c r="J104" s="139"/>
      <c r="K104" s="139"/>
      <c r="L104" s="139"/>
      <c r="U104" s="139"/>
      <c r="V104" s="139"/>
      <c r="W104" s="139"/>
      <c r="X104" s="139"/>
      <c r="Y104" s="139"/>
      <c r="Z104" s="139"/>
      <c r="AA104" s="136"/>
      <c r="AB104" s="136"/>
      <c r="AD104" s="137"/>
      <c r="AE104" s="137"/>
      <c r="BB104" s="138"/>
      <c r="BC104" s="138"/>
      <c r="BD104" s="138"/>
      <c r="BE104" s="138"/>
      <c r="BF104" s="139"/>
      <c r="BG104" s="139"/>
      <c r="BH104" s="139"/>
      <c r="BI104" s="139"/>
      <c r="BJ104" s="139"/>
      <c r="BK104" s="139"/>
      <c r="BL104" s="139"/>
      <c r="BU104" s="139"/>
      <c r="BV104" s="139"/>
      <c r="BW104" s="139"/>
      <c r="BX104" s="139"/>
      <c r="BY104" s="139"/>
      <c r="BZ104" s="139"/>
      <c r="CA104" s="136"/>
    </row>
    <row r="105" spans="2:79" s="135" customFormat="1" ht="14.4">
      <c r="B105" s="138"/>
      <c r="C105" s="138"/>
      <c r="D105" s="138"/>
      <c r="E105" s="138"/>
      <c r="F105" s="139"/>
      <c r="G105" s="139"/>
      <c r="H105" s="139"/>
      <c r="I105" s="139"/>
      <c r="J105" s="139"/>
      <c r="K105" s="139"/>
      <c r="L105" s="139"/>
      <c r="U105" s="139"/>
      <c r="V105" s="139"/>
      <c r="W105" s="139"/>
      <c r="X105" s="139"/>
      <c r="Y105" s="139"/>
      <c r="Z105" s="139"/>
      <c r="AA105" s="136"/>
      <c r="AB105" s="136"/>
      <c r="AD105" s="137"/>
      <c r="AE105" s="137"/>
      <c r="BB105" s="138"/>
      <c r="BC105" s="138"/>
      <c r="BD105" s="138"/>
      <c r="BE105" s="138"/>
      <c r="BF105" s="139"/>
      <c r="BG105" s="139"/>
      <c r="BH105" s="139"/>
      <c r="BI105" s="139"/>
      <c r="BJ105" s="139"/>
      <c r="BK105" s="139"/>
      <c r="BL105" s="139"/>
      <c r="BU105" s="139"/>
      <c r="BV105" s="139"/>
      <c r="BW105" s="139"/>
      <c r="BX105" s="139"/>
      <c r="BY105" s="139"/>
      <c r="BZ105" s="139"/>
      <c r="CA105" s="136"/>
    </row>
    <row r="106" spans="2:79" s="135" customFormat="1" ht="14.4">
      <c r="B106" s="138"/>
      <c r="C106" s="138"/>
      <c r="D106" s="138"/>
      <c r="E106" s="138"/>
      <c r="F106" s="139"/>
      <c r="G106" s="139"/>
      <c r="H106" s="139"/>
      <c r="I106" s="139"/>
      <c r="J106" s="139"/>
      <c r="K106" s="139"/>
      <c r="L106" s="139"/>
      <c r="U106" s="139"/>
      <c r="V106" s="139"/>
      <c r="W106" s="139"/>
      <c r="X106" s="139"/>
      <c r="Y106" s="139"/>
      <c r="Z106" s="139"/>
      <c r="AA106" s="136"/>
      <c r="AB106" s="136"/>
      <c r="AD106" s="137"/>
      <c r="AE106" s="137"/>
      <c r="BB106" s="138"/>
      <c r="BC106" s="138"/>
      <c r="BD106" s="138"/>
      <c r="BE106" s="138"/>
      <c r="BF106" s="139"/>
      <c r="BG106" s="139"/>
      <c r="BH106" s="139"/>
      <c r="BI106" s="139"/>
      <c r="BJ106" s="139"/>
      <c r="BK106" s="139"/>
      <c r="BL106" s="139"/>
      <c r="BU106" s="139"/>
      <c r="BV106" s="139"/>
      <c r="BW106" s="139"/>
      <c r="BX106" s="139"/>
      <c r="BY106" s="139"/>
      <c r="BZ106" s="139"/>
      <c r="CA106" s="136"/>
    </row>
    <row r="107" spans="2:79" s="135" customFormat="1" ht="14.4">
      <c r="B107" s="138"/>
      <c r="C107" s="138"/>
      <c r="D107" s="138"/>
      <c r="E107" s="138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6"/>
      <c r="AB107" s="136"/>
      <c r="AD107" s="137"/>
      <c r="AE107" s="137"/>
      <c r="BB107" s="138"/>
      <c r="BC107" s="138"/>
      <c r="BD107" s="138"/>
      <c r="BE107" s="138"/>
      <c r="BF107" s="139"/>
      <c r="BG107" s="139"/>
      <c r="BH107" s="139"/>
      <c r="BI107" s="139"/>
      <c r="BJ107" s="139"/>
      <c r="BK107" s="139"/>
      <c r="BL107" s="139"/>
      <c r="BM107" s="139"/>
      <c r="BN107" s="139"/>
      <c r="BO107" s="139"/>
      <c r="BP107" s="139"/>
      <c r="BQ107" s="139"/>
      <c r="BR107" s="139"/>
      <c r="BS107" s="139"/>
      <c r="BT107" s="139"/>
      <c r="BU107" s="139"/>
      <c r="BV107" s="139"/>
      <c r="BW107" s="139"/>
      <c r="BX107" s="139"/>
      <c r="BY107" s="139"/>
      <c r="BZ107" s="139"/>
      <c r="CA107" s="136"/>
    </row>
    <row r="108" spans="2:79" s="135" customFormat="1" ht="14.4">
      <c r="B108" s="138"/>
      <c r="C108" s="138"/>
      <c r="D108" s="138"/>
      <c r="E108" s="138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6"/>
      <c r="AB108" s="136"/>
      <c r="AD108" s="137"/>
      <c r="AE108" s="137"/>
      <c r="BB108" s="138"/>
      <c r="BC108" s="138"/>
      <c r="BD108" s="138"/>
      <c r="BE108" s="138"/>
      <c r="BF108" s="139"/>
      <c r="BG108" s="139"/>
      <c r="BH108" s="139"/>
      <c r="BI108" s="139"/>
      <c r="BJ108" s="139"/>
      <c r="BK108" s="139"/>
      <c r="BL108" s="139"/>
      <c r="BM108" s="139"/>
      <c r="BN108" s="139"/>
      <c r="BO108" s="139"/>
      <c r="BP108" s="139"/>
      <c r="BQ108" s="139"/>
      <c r="BR108" s="139"/>
      <c r="BS108" s="139"/>
      <c r="BT108" s="139"/>
      <c r="BU108" s="139"/>
      <c r="BV108" s="139"/>
      <c r="BW108" s="139"/>
      <c r="BX108" s="139"/>
      <c r="BY108" s="139"/>
      <c r="BZ108" s="139"/>
      <c r="CA108" s="136"/>
    </row>
    <row r="109" spans="2:79" s="135" customFormat="1" ht="14.4">
      <c r="B109" s="138"/>
      <c r="C109" s="138"/>
      <c r="D109" s="138"/>
      <c r="E109" s="138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6"/>
      <c r="AB109" s="136"/>
      <c r="AD109" s="137"/>
      <c r="AE109" s="137"/>
      <c r="BB109" s="138"/>
      <c r="BC109" s="138"/>
      <c r="BD109" s="138"/>
      <c r="BE109" s="138"/>
      <c r="BF109" s="139"/>
      <c r="BG109" s="139"/>
      <c r="BH109" s="139"/>
      <c r="BI109" s="139"/>
      <c r="BJ109" s="139"/>
      <c r="BK109" s="139"/>
      <c r="BL109" s="139"/>
      <c r="BM109" s="139"/>
      <c r="BN109" s="139"/>
      <c r="BO109" s="139"/>
      <c r="BP109" s="139"/>
      <c r="BQ109" s="139"/>
      <c r="BR109" s="139"/>
      <c r="BS109" s="139"/>
      <c r="BT109" s="139"/>
      <c r="BU109" s="139"/>
      <c r="BV109" s="139"/>
      <c r="BW109" s="139"/>
      <c r="BX109" s="139"/>
      <c r="BY109" s="139"/>
      <c r="BZ109" s="139"/>
      <c r="CA109" s="136"/>
    </row>
    <row r="110" spans="2:79" s="135" customFormat="1" ht="14.4">
      <c r="B110" s="138"/>
      <c r="C110" s="138"/>
      <c r="D110" s="138"/>
      <c r="E110" s="138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6"/>
      <c r="AB110" s="136"/>
      <c r="AD110" s="137"/>
      <c r="AE110" s="137"/>
      <c r="BB110" s="138"/>
      <c r="BC110" s="138"/>
      <c r="BD110" s="138"/>
      <c r="BE110" s="138"/>
      <c r="BF110" s="139"/>
      <c r="BG110" s="139"/>
      <c r="BH110" s="139"/>
      <c r="BI110" s="139"/>
      <c r="BJ110" s="139"/>
      <c r="BK110" s="139"/>
      <c r="BL110" s="139"/>
      <c r="BM110" s="139"/>
      <c r="BN110" s="139"/>
      <c r="BO110" s="139"/>
      <c r="BP110" s="139"/>
      <c r="BQ110" s="139"/>
      <c r="BR110" s="139"/>
      <c r="BS110" s="139"/>
      <c r="BT110" s="139"/>
      <c r="BU110" s="139"/>
      <c r="BV110" s="139"/>
      <c r="BW110" s="139"/>
      <c r="BX110" s="139"/>
      <c r="BY110" s="139"/>
      <c r="BZ110" s="139"/>
      <c r="CA110" s="136"/>
    </row>
    <row r="111" spans="2:79" s="135" customFormat="1" ht="14.4">
      <c r="B111" s="138"/>
      <c r="C111" s="138"/>
      <c r="D111" s="138"/>
      <c r="E111" s="138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6"/>
      <c r="AB111" s="136"/>
      <c r="AD111" s="137"/>
      <c r="AE111" s="137"/>
      <c r="BB111" s="138"/>
      <c r="BC111" s="138"/>
      <c r="BD111" s="138"/>
      <c r="BE111" s="138"/>
      <c r="BF111" s="139"/>
      <c r="BG111" s="139"/>
      <c r="BH111" s="139"/>
      <c r="BI111" s="139"/>
      <c r="BJ111" s="139"/>
      <c r="BK111" s="139"/>
      <c r="BL111" s="139"/>
      <c r="BM111" s="139"/>
      <c r="BN111" s="139"/>
      <c r="BO111" s="139"/>
      <c r="BP111" s="139"/>
      <c r="BQ111" s="139"/>
      <c r="BR111" s="139"/>
      <c r="BS111" s="139"/>
      <c r="BT111" s="139"/>
      <c r="BU111" s="139"/>
      <c r="BV111" s="139"/>
      <c r="BW111" s="139"/>
      <c r="BX111" s="139"/>
      <c r="BY111" s="139"/>
      <c r="BZ111" s="139"/>
      <c r="CA111" s="136"/>
    </row>
    <row r="112" spans="2:79" s="135" customFormat="1" ht="14.4">
      <c r="B112" s="138"/>
      <c r="C112" s="138"/>
      <c r="D112" s="138"/>
      <c r="E112" s="138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6"/>
      <c r="AB112" s="136"/>
      <c r="AD112" s="137"/>
      <c r="AE112" s="137"/>
      <c r="BB112" s="138"/>
      <c r="BC112" s="138"/>
      <c r="BD112" s="138"/>
      <c r="BE112" s="138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39"/>
      <c r="BR112" s="139"/>
      <c r="BS112" s="139"/>
      <c r="BT112" s="139"/>
      <c r="BU112" s="139"/>
      <c r="BV112" s="139"/>
      <c r="BW112" s="139"/>
      <c r="BX112" s="139"/>
      <c r="BY112" s="139"/>
      <c r="BZ112" s="139"/>
      <c r="CA112" s="136"/>
    </row>
    <row r="113" spans="2:79" s="135" customFormat="1" ht="14.4">
      <c r="B113" s="138"/>
      <c r="C113" s="138"/>
      <c r="D113" s="138"/>
      <c r="E113" s="138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6"/>
      <c r="AB113" s="136"/>
      <c r="AD113" s="137"/>
      <c r="AE113" s="137"/>
      <c r="BB113" s="138"/>
      <c r="BC113" s="138"/>
      <c r="BD113" s="138"/>
      <c r="BE113" s="138"/>
      <c r="BF113" s="139"/>
      <c r="BG113" s="139"/>
      <c r="BH113" s="139"/>
      <c r="BI113" s="139"/>
      <c r="BJ113" s="139"/>
      <c r="BK113" s="139"/>
      <c r="BL113" s="139"/>
      <c r="BM113" s="139"/>
      <c r="BN113" s="139"/>
      <c r="BO113" s="139"/>
      <c r="BP113" s="139"/>
      <c r="BQ113" s="139"/>
      <c r="BR113" s="139"/>
      <c r="BS113" s="139"/>
      <c r="BT113" s="139"/>
      <c r="BU113" s="139"/>
      <c r="BV113" s="139"/>
      <c r="BW113" s="139"/>
      <c r="BX113" s="139"/>
      <c r="BY113" s="139"/>
      <c r="BZ113" s="139"/>
      <c r="CA113" s="136"/>
    </row>
    <row r="114" spans="2:79" s="135" customFormat="1" ht="14.4">
      <c r="B114" s="138"/>
      <c r="C114" s="138"/>
      <c r="D114" s="138"/>
      <c r="E114" s="138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6"/>
      <c r="AB114" s="136"/>
      <c r="AD114" s="137"/>
      <c r="AE114" s="137"/>
      <c r="BB114" s="138"/>
      <c r="BC114" s="138"/>
      <c r="BD114" s="138"/>
      <c r="BE114" s="138"/>
      <c r="BF114" s="139"/>
      <c r="BG114" s="139"/>
      <c r="BH114" s="139"/>
      <c r="BI114" s="139"/>
      <c r="BJ114" s="139"/>
      <c r="BK114" s="139"/>
      <c r="BL114" s="139"/>
      <c r="BM114" s="139"/>
      <c r="BN114" s="139"/>
      <c r="BO114" s="139"/>
      <c r="BP114" s="139"/>
      <c r="BQ114" s="139"/>
      <c r="BR114" s="139"/>
      <c r="BS114" s="139"/>
      <c r="BT114" s="139"/>
      <c r="BU114" s="139"/>
      <c r="BV114" s="139"/>
      <c r="BW114" s="139"/>
      <c r="BX114" s="139"/>
      <c r="BY114" s="139"/>
      <c r="BZ114" s="139"/>
      <c r="CA114" s="136"/>
    </row>
    <row r="115" spans="2:79" s="135" customFormat="1" ht="14.4">
      <c r="B115" s="138"/>
      <c r="C115" s="138"/>
      <c r="D115" s="138"/>
      <c r="E115" s="138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6"/>
      <c r="AB115" s="136"/>
      <c r="AD115" s="137"/>
      <c r="AE115" s="137"/>
      <c r="BB115" s="138"/>
      <c r="BC115" s="138"/>
      <c r="BD115" s="138"/>
      <c r="BE115" s="138"/>
      <c r="BF115" s="139"/>
      <c r="BG115" s="139"/>
      <c r="BH115" s="139"/>
      <c r="BI115" s="139"/>
      <c r="BJ115" s="139"/>
      <c r="BK115" s="139"/>
      <c r="BL115" s="139"/>
      <c r="BM115" s="139"/>
      <c r="BN115" s="139"/>
      <c r="BO115" s="139"/>
      <c r="BP115" s="139"/>
      <c r="BQ115" s="139"/>
      <c r="BR115" s="139"/>
      <c r="BS115" s="139"/>
      <c r="BT115" s="139"/>
      <c r="BU115" s="139"/>
      <c r="BV115" s="139"/>
      <c r="BW115" s="139"/>
      <c r="BX115" s="139"/>
      <c r="BY115" s="139"/>
      <c r="BZ115" s="139"/>
      <c r="CA115" s="136"/>
    </row>
    <row r="116" spans="2:79" s="135" customFormat="1" ht="14.4">
      <c r="B116" s="138"/>
      <c r="C116" s="138"/>
      <c r="D116" s="138"/>
      <c r="E116" s="138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6"/>
      <c r="AB116" s="136"/>
      <c r="AD116" s="137"/>
      <c r="AE116" s="137"/>
      <c r="BB116" s="138"/>
      <c r="BC116" s="138"/>
      <c r="BD116" s="138"/>
      <c r="BE116" s="138"/>
      <c r="BF116" s="139"/>
      <c r="BG116" s="139"/>
      <c r="BH116" s="139"/>
      <c r="BI116" s="139"/>
      <c r="BJ116" s="139"/>
      <c r="BK116" s="139"/>
      <c r="BL116" s="139"/>
      <c r="BM116" s="139"/>
      <c r="BN116" s="139"/>
      <c r="BO116" s="139"/>
      <c r="BP116" s="139"/>
      <c r="BQ116" s="139"/>
      <c r="BR116" s="139"/>
      <c r="BS116" s="139"/>
      <c r="BT116" s="139"/>
      <c r="BU116" s="139"/>
      <c r="BV116" s="139"/>
      <c r="BW116" s="139"/>
      <c r="BX116" s="139"/>
      <c r="BY116" s="139"/>
      <c r="BZ116" s="139"/>
      <c r="CA116" s="136"/>
    </row>
    <row r="117" spans="2:79" s="135" customFormat="1" ht="14.4">
      <c r="B117" s="138"/>
      <c r="C117" s="138"/>
      <c r="D117" s="138"/>
      <c r="E117" s="138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36"/>
      <c r="AB117" s="136"/>
      <c r="AD117" s="137"/>
      <c r="AE117" s="137"/>
      <c r="BB117" s="138"/>
      <c r="BC117" s="138"/>
      <c r="BD117" s="138"/>
      <c r="BE117" s="138"/>
      <c r="BF117" s="139"/>
      <c r="BG117" s="139"/>
      <c r="BH117" s="139"/>
      <c r="BI117" s="139"/>
      <c r="BJ117" s="139"/>
      <c r="BK117" s="139"/>
      <c r="BL117" s="139"/>
      <c r="BM117" s="139"/>
      <c r="BN117" s="139"/>
      <c r="BO117" s="139"/>
      <c r="BP117" s="139"/>
      <c r="BQ117" s="139"/>
      <c r="BR117" s="139"/>
      <c r="BS117" s="139"/>
      <c r="BT117" s="139"/>
      <c r="BU117" s="139"/>
      <c r="BV117" s="139"/>
      <c r="BW117" s="139"/>
      <c r="BX117" s="139"/>
      <c r="BY117" s="139"/>
      <c r="BZ117" s="139"/>
      <c r="CA117" s="136"/>
    </row>
    <row r="118" spans="2:79" s="135" customFormat="1" ht="14.4">
      <c r="B118" s="138"/>
      <c r="C118" s="138"/>
      <c r="D118" s="138"/>
      <c r="E118" s="138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6"/>
      <c r="AB118" s="136"/>
      <c r="AD118" s="137"/>
      <c r="AE118" s="137"/>
      <c r="BB118" s="138"/>
      <c r="BC118" s="138"/>
      <c r="BD118" s="138"/>
      <c r="BE118" s="138"/>
      <c r="BF118" s="139"/>
      <c r="BG118" s="139"/>
      <c r="BH118" s="139"/>
      <c r="BI118" s="139"/>
      <c r="BJ118" s="139"/>
      <c r="BK118" s="139"/>
      <c r="BL118" s="139"/>
      <c r="BM118" s="139"/>
      <c r="BN118" s="139"/>
      <c r="BO118" s="139"/>
      <c r="BP118" s="139"/>
      <c r="BQ118" s="139"/>
      <c r="BR118" s="139"/>
      <c r="BS118" s="139"/>
      <c r="BT118" s="139"/>
      <c r="BU118" s="139"/>
      <c r="BV118" s="139"/>
      <c r="BW118" s="139"/>
      <c r="BX118" s="139"/>
      <c r="BY118" s="139"/>
      <c r="BZ118" s="139"/>
      <c r="CA118" s="136"/>
    </row>
    <row r="119" spans="2:79" s="135" customFormat="1">
      <c r="B119" s="138"/>
      <c r="C119" s="138"/>
      <c r="D119" s="138"/>
      <c r="E119" s="138"/>
      <c r="F119" s="138"/>
      <c r="G119" s="138"/>
      <c r="H119" s="138"/>
      <c r="I119" s="138"/>
      <c r="J119" s="138"/>
      <c r="AA119" s="136"/>
      <c r="AB119" s="136"/>
      <c r="AD119" s="137"/>
      <c r="AE119" s="137"/>
      <c r="BB119" s="138"/>
      <c r="BC119" s="138"/>
      <c r="BD119" s="138"/>
      <c r="BE119" s="138"/>
      <c r="BF119" s="138"/>
      <c r="BG119" s="138"/>
      <c r="BH119" s="138"/>
      <c r="BI119" s="138"/>
      <c r="BJ119" s="138"/>
      <c r="CA119" s="136"/>
    </row>
    <row r="120" spans="2:79" s="135" customFormat="1">
      <c r="B120" s="138"/>
      <c r="C120" s="138"/>
      <c r="D120" s="138"/>
      <c r="E120" s="138"/>
      <c r="F120" s="138"/>
      <c r="G120" s="138"/>
      <c r="H120" s="138"/>
      <c r="I120" s="138"/>
      <c r="J120" s="138"/>
      <c r="AA120" s="136"/>
      <c r="AB120" s="136"/>
      <c r="AD120" s="137"/>
      <c r="AE120" s="137"/>
      <c r="BB120" s="138"/>
      <c r="BC120" s="138"/>
      <c r="BD120" s="138"/>
      <c r="BE120" s="138"/>
      <c r="BF120" s="138"/>
      <c r="BG120" s="138"/>
      <c r="BH120" s="138"/>
      <c r="BI120" s="138"/>
      <c r="BJ120" s="138"/>
      <c r="CA120" s="136"/>
    </row>
    <row r="121" spans="2:79" s="135" customFormat="1">
      <c r="B121" s="138"/>
      <c r="C121" s="138"/>
      <c r="D121" s="138"/>
      <c r="E121" s="138"/>
      <c r="F121" s="138"/>
      <c r="G121" s="138"/>
      <c r="H121" s="138"/>
      <c r="I121" s="138"/>
      <c r="J121" s="138"/>
      <c r="AA121" s="136"/>
      <c r="AB121" s="136"/>
      <c r="AD121" s="137"/>
      <c r="AE121" s="137"/>
      <c r="BB121" s="138"/>
      <c r="BC121" s="138"/>
      <c r="BD121" s="138"/>
      <c r="BE121" s="138"/>
      <c r="BF121" s="138"/>
      <c r="BG121" s="138"/>
      <c r="BH121" s="138"/>
      <c r="BI121" s="138"/>
      <c r="BJ121" s="138"/>
      <c r="CA121" s="136"/>
    </row>
    <row r="122" spans="2:79" s="135" customFormat="1">
      <c r="B122" s="138"/>
      <c r="C122" s="138"/>
      <c r="D122" s="138"/>
      <c r="E122" s="138"/>
      <c r="F122" s="138"/>
      <c r="G122" s="138"/>
      <c r="H122" s="138"/>
      <c r="I122" s="138"/>
      <c r="J122" s="138"/>
      <c r="AA122" s="136"/>
      <c r="AB122" s="136"/>
      <c r="AD122" s="137"/>
      <c r="AE122" s="137"/>
      <c r="BB122" s="138"/>
      <c r="BC122" s="138"/>
      <c r="BD122" s="138"/>
      <c r="BE122" s="138"/>
      <c r="BF122" s="138"/>
      <c r="BG122" s="138"/>
      <c r="BH122" s="138"/>
      <c r="BI122" s="138"/>
      <c r="BJ122" s="138"/>
      <c r="CA122" s="136"/>
    </row>
    <row r="123" spans="2:79" s="135" customFormat="1">
      <c r="B123" s="138"/>
      <c r="C123" s="138"/>
      <c r="D123" s="138"/>
      <c r="E123" s="138"/>
      <c r="F123" s="138"/>
      <c r="G123" s="138"/>
      <c r="H123" s="138"/>
      <c r="I123" s="138"/>
      <c r="J123" s="138"/>
      <c r="AA123" s="136"/>
      <c r="AB123" s="136"/>
      <c r="AD123" s="137"/>
      <c r="AE123" s="137"/>
      <c r="BB123" s="138"/>
      <c r="BC123" s="138"/>
      <c r="BD123" s="138"/>
      <c r="BE123" s="138"/>
      <c r="BF123" s="138"/>
      <c r="BG123" s="138"/>
      <c r="BH123" s="138"/>
      <c r="BI123" s="138"/>
      <c r="BJ123" s="138"/>
      <c r="CA123" s="136"/>
    </row>
    <row r="124" spans="2:79" s="135" customFormat="1"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AA124" s="136"/>
      <c r="AB124" s="136"/>
      <c r="AD124" s="137"/>
      <c r="AE124" s="137"/>
      <c r="BB124" s="138"/>
      <c r="BC124" s="138"/>
      <c r="BD124" s="138"/>
      <c r="BE124" s="138"/>
      <c r="BF124" s="138"/>
      <c r="BG124" s="138"/>
      <c r="BH124" s="138"/>
      <c r="BI124" s="138"/>
      <c r="BJ124" s="138"/>
      <c r="BK124" s="138"/>
      <c r="BL124" s="138"/>
      <c r="CA124" s="136"/>
    </row>
    <row r="125" spans="2:79" s="135" customFormat="1"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AA125" s="136"/>
      <c r="AB125" s="136"/>
      <c r="AD125" s="137"/>
      <c r="AE125" s="137"/>
      <c r="BB125" s="138"/>
      <c r="BC125" s="138"/>
      <c r="BD125" s="138"/>
      <c r="BE125" s="138"/>
      <c r="BF125" s="138"/>
      <c r="BG125" s="138"/>
      <c r="BH125" s="138"/>
      <c r="BI125" s="138"/>
      <c r="BJ125" s="138"/>
      <c r="BK125" s="138"/>
      <c r="BL125" s="138"/>
      <c r="CA125" s="136"/>
    </row>
    <row r="126" spans="2:79" s="135" customFormat="1"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AA126" s="136"/>
      <c r="AB126" s="136"/>
      <c r="AD126" s="137"/>
      <c r="AE126" s="137"/>
      <c r="BB126" s="138"/>
      <c r="BC126" s="138"/>
      <c r="BD126" s="138"/>
      <c r="BE126" s="138"/>
      <c r="BF126" s="138"/>
      <c r="BG126" s="138"/>
      <c r="BH126" s="138"/>
      <c r="BI126" s="138"/>
      <c r="BJ126" s="138"/>
      <c r="BK126" s="138"/>
      <c r="BL126" s="138"/>
      <c r="CA126" s="136"/>
    </row>
    <row r="127" spans="2:79" s="135" customFormat="1"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AA127" s="136"/>
      <c r="AB127" s="136"/>
      <c r="AD127" s="137"/>
      <c r="AE127" s="137"/>
      <c r="BB127" s="138"/>
      <c r="BC127" s="138"/>
      <c r="BD127" s="138"/>
      <c r="BE127" s="138"/>
      <c r="BF127" s="138"/>
      <c r="BG127" s="138"/>
      <c r="BH127" s="138"/>
      <c r="BI127" s="138"/>
      <c r="BJ127" s="138"/>
      <c r="BK127" s="138"/>
      <c r="BL127" s="138"/>
      <c r="CA127" s="136"/>
    </row>
    <row r="128" spans="2:79" s="135" customFormat="1">
      <c r="B128" s="138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AA128" s="136"/>
      <c r="AB128" s="136"/>
      <c r="AD128" s="137"/>
      <c r="AE128" s="137"/>
      <c r="BB128" s="138"/>
      <c r="BC128" s="138"/>
      <c r="BD128" s="138"/>
      <c r="BE128" s="138"/>
      <c r="BF128" s="138"/>
      <c r="BG128" s="138"/>
      <c r="BH128" s="138"/>
      <c r="BI128" s="138"/>
      <c r="BJ128" s="138"/>
      <c r="BK128" s="138"/>
      <c r="BL128" s="138"/>
      <c r="CA128" s="136"/>
    </row>
    <row r="129" spans="2:79" s="135" customFormat="1"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AA129" s="136"/>
      <c r="AB129" s="136"/>
      <c r="AD129" s="137"/>
      <c r="AE129" s="137"/>
      <c r="BB129" s="138"/>
      <c r="BC129" s="138"/>
      <c r="BD129" s="138"/>
      <c r="BE129" s="138"/>
      <c r="BF129" s="138"/>
      <c r="BG129" s="138"/>
      <c r="BH129" s="138"/>
      <c r="BI129" s="138"/>
      <c r="BJ129" s="138"/>
      <c r="BK129" s="138"/>
      <c r="BL129" s="138"/>
      <c r="CA129" s="136"/>
    </row>
    <row r="130" spans="2:79" s="135" customFormat="1"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AA130" s="136"/>
      <c r="AB130" s="136"/>
      <c r="AD130" s="137"/>
      <c r="AE130" s="137"/>
      <c r="BB130" s="138"/>
      <c r="BC130" s="138"/>
      <c r="BD130" s="138"/>
      <c r="BE130" s="138"/>
      <c r="BF130" s="138"/>
      <c r="BG130" s="138"/>
      <c r="BH130" s="138"/>
      <c r="BI130" s="138"/>
      <c r="BJ130" s="138"/>
      <c r="BK130" s="138"/>
      <c r="BL130" s="138"/>
      <c r="CA130" s="136"/>
    </row>
    <row r="131" spans="2:79" s="135" customFormat="1"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AA131" s="136"/>
      <c r="AB131" s="136"/>
      <c r="AD131" s="137"/>
      <c r="AE131" s="137"/>
      <c r="BB131" s="138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8"/>
      <c r="CA131" s="136"/>
    </row>
    <row r="132" spans="2:79" s="135" customFormat="1"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AA132" s="136"/>
      <c r="AB132" s="136"/>
      <c r="AD132" s="137"/>
      <c r="AE132" s="137"/>
      <c r="BB132" s="138"/>
      <c r="BC132" s="138"/>
      <c r="BD132" s="138"/>
      <c r="BE132" s="138"/>
      <c r="BF132" s="138"/>
      <c r="BG132" s="138"/>
      <c r="BH132" s="138"/>
      <c r="BI132" s="138"/>
      <c r="BJ132" s="138"/>
      <c r="BK132" s="138"/>
      <c r="BL132" s="138"/>
      <c r="CA132" s="136"/>
    </row>
    <row r="133" spans="2:79" s="135" customFormat="1"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AA133" s="136"/>
      <c r="AB133" s="136"/>
      <c r="AD133" s="137"/>
      <c r="AE133" s="137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CA133" s="136"/>
    </row>
    <row r="134" spans="2:79" s="135" customFormat="1"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AA134" s="136"/>
      <c r="AB134" s="136"/>
      <c r="AD134" s="137"/>
      <c r="AE134" s="137"/>
      <c r="BB134" s="138"/>
      <c r="BC134" s="138"/>
      <c r="BD134" s="138"/>
      <c r="BE134" s="138"/>
      <c r="BF134" s="138"/>
      <c r="BG134" s="138"/>
      <c r="BH134" s="138"/>
      <c r="BI134" s="138"/>
      <c r="BJ134" s="138"/>
      <c r="BK134" s="138"/>
      <c r="BL134" s="138"/>
      <c r="CA134" s="136"/>
    </row>
    <row r="135" spans="2:79" s="135" customFormat="1"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AA135" s="136"/>
      <c r="AB135" s="136"/>
      <c r="AD135" s="137"/>
      <c r="AE135" s="137"/>
      <c r="BB135" s="138"/>
      <c r="BC135" s="138"/>
      <c r="BD135" s="138"/>
      <c r="BE135" s="138"/>
      <c r="BF135" s="138"/>
      <c r="BG135" s="138"/>
      <c r="BH135" s="138"/>
      <c r="BI135" s="138"/>
      <c r="BJ135" s="138"/>
      <c r="BK135" s="138"/>
      <c r="BL135" s="138"/>
      <c r="CA135" s="136"/>
    </row>
    <row r="136" spans="2:79" s="135" customFormat="1"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AA136" s="136"/>
      <c r="AB136" s="136"/>
      <c r="AD136" s="137"/>
      <c r="AE136" s="137"/>
      <c r="BB136" s="138"/>
      <c r="BC136" s="138"/>
      <c r="BD136" s="138"/>
      <c r="BE136" s="138"/>
      <c r="BF136" s="138"/>
      <c r="BG136" s="138"/>
      <c r="BH136" s="138"/>
      <c r="BI136" s="138"/>
      <c r="BJ136" s="138"/>
      <c r="BK136" s="138"/>
      <c r="BL136" s="138"/>
      <c r="CA136" s="136"/>
    </row>
    <row r="137" spans="2:79" s="135" customFormat="1"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AA137" s="136"/>
      <c r="AB137" s="136"/>
      <c r="AD137" s="137"/>
      <c r="AE137" s="137"/>
      <c r="BB137" s="138"/>
      <c r="BC137" s="138"/>
      <c r="BD137" s="138"/>
      <c r="BE137" s="138"/>
      <c r="BF137" s="138"/>
      <c r="BG137" s="138"/>
      <c r="BH137" s="138"/>
      <c r="BI137" s="138"/>
      <c r="BJ137" s="138"/>
      <c r="BK137" s="138"/>
      <c r="BL137" s="138"/>
      <c r="CA137" s="136"/>
    </row>
    <row r="138" spans="2:79" s="135" customFormat="1"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AA138" s="136"/>
      <c r="AB138" s="136"/>
      <c r="AD138" s="137"/>
      <c r="AE138" s="137"/>
      <c r="BB138" s="138"/>
      <c r="BC138" s="138"/>
      <c r="BD138" s="138"/>
      <c r="BE138" s="138"/>
      <c r="BF138" s="138"/>
      <c r="BG138" s="138"/>
      <c r="BH138" s="138"/>
      <c r="BI138" s="138"/>
      <c r="BJ138" s="138"/>
      <c r="BK138" s="138"/>
      <c r="BL138" s="138"/>
      <c r="CA138" s="136"/>
    </row>
    <row r="139" spans="2:79" s="135" customFormat="1"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AA139" s="136"/>
      <c r="AB139" s="136"/>
      <c r="AD139" s="137"/>
      <c r="AE139" s="137"/>
      <c r="BB139" s="138"/>
      <c r="BC139" s="138"/>
      <c r="BD139" s="138"/>
      <c r="BE139" s="138"/>
      <c r="BF139" s="138"/>
      <c r="BG139" s="138"/>
      <c r="BH139" s="138"/>
      <c r="BI139" s="138"/>
      <c r="BJ139" s="138"/>
      <c r="BK139" s="138"/>
      <c r="BL139" s="138"/>
      <c r="CA139" s="136"/>
    </row>
    <row r="140" spans="2:79" s="135" customFormat="1"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AA140" s="136"/>
      <c r="AB140" s="136"/>
      <c r="AD140" s="137"/>
      <c r="AE140" s="137"/>
      <c r="BB140" s="138"/>
      <c r="BC140" s="138"/>
      <c r="BD140" s="138"/>
      <c r="BE140" s="138"/>
      <c r="BF140" s="138"/>
      <c r="BG140" s="138"/>
      <c r="BH140" s="138"/>
      <c r="BI140" s="138"/>
      <c r="BJ140" s="138"/>
      <c r="BK140" s="138"/>
      <c r="BL140" s="138"/>
      <c r="CA140" s="136"/>
    </row>
    <row r="141" spans="2:79" s="135" customFormat="1"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AA141" s="136"/>
      <c r="AB141" s="136"/>
      <c r="AD141" s="137"/>
      <c r="AE141" s="137"/>
      <c r="BB141" s="138"/>
      <c r="BC141" s="138"/>
      <c r="BD141" s="138"/>
      <c r="BE141" s="138"/>
      <c r="BF141" s="138"/>
      <c r="BG141" s="138"/>
      <c r="BH141" s="138"/>
      <c r="BI141" s="138"/>
      <c r="BJ141" s="138"/>
      <c r="BK141" s="138"/>
      <c r="BL141" s="138"/>
      <c r="CA141" s="136"/>
    </row>
    <row r="142" spans="2:79" s="135" customFormat="1"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AA142" s="136"/>
      <c r="AB142" s="136"/>
      <c r="AD142" s="137"/>
      <c r="AE142" s="137"/>
      <c r="BB142" s="138"/>
      <c r="BC142" s="138"/>
      <c r="BD142" s="138"/>
      <c r="BE142" s="138"/>
      <c r="BF142" s="138"/>
      <c r="BG142" s="138"/>
      <c r="BH142" s="138"/>
      <c r="BI142" s="138"/>
      <c r="BJ142" s="138"/>
      <c r="BK142" s="138"/>
      <c r="BL142" s="138"/>
      <c r="CA142" s="136"/>
    </row>
    <row r="143" spans="2:79" s="135" customFormat="1"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AA143" s="136"/>
      <c r="AB143" s="136"/>
      <c r="AD143" s="137"/>
      <c r="AE143" s="137"/>
      <c r="BB143" s="138"/>
      <c r="BC143" s="138"/>
      <c r="BD143" s="138"/>
      <c r="BE143" s="138"/>
      <c r="BF143" s="138"/>
      <c r="BG143" s="138"/>
      <c r="BH143" s="138"/>
      <c r="BI143" s="138"/>
      <c r="BJ143" s="138"/>
      <c r="BK143" s="138"/>
      <c r="BL143" s="138"/>
      <c r="CA143" s="136"/>
    </row>
    <row r="144" spans="2:79" s="135" customFormat="1"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AA144" s="136"/>
      <c r="AB144" s="136"/>
      <c r="AD144" s="137"/>
      <c r="AE144" s="137"/>
      <c r="BB144" s="138"/>
      <c r="BC144" s="138"/>
      <c r="BD144" s="138"/>
      <c r="BE144" s="138"/>
      <c r="BF144" s="138"/>
      <c r="BG144" s="138"/>
      <c r="BH144" s="138"/>
      <c r="BI144" s="138"/>
      <c r="BJ144" s="138"/>
      <c r="BK144" s="138"/>
      <c r="BL144" s="138"/>
      <c r="CA144" s="136"/>
    </row>
    <row r="145" spans="2:79" s="135" customFormat="1"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AA145" s="136"/>
      <c r="AB145" s="136"/>
      <c r="AD145" s="137"/>
      <c r="AE145" s="137"/>
      <c r="BB145" s="138"/>
      <c r="BC145" s="138"/>
      <c r="BD145" s="138"/>
      <c r="BE145" s="138"/>
      <c r="BF145" s="138"/>
      <c r="BG145" s="138"/>
      <c r="BH145" s="138"/>
      <c r="BI145" s="138"/>
      <c r="BJ145" s="138"/>
      <c r="BK145" s="138"/>
      <c r="BL145" s="138"/>
      <c r="CA145" s="136"/>
    </row>
    <row r="146" spans="2:79" s="135" customFormat="1"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AA146" s="136"/>
      <c r="AB146" s="136"/>
      <c r="AD146" s="137"/>
      <c r="AE146" s="137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8"/>
      <c r="CA146" s="136"/>
    </row>
    <row r="147" spans="2:79" s="135" customFormat="1"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AA147" s="136"/>
      <c r="AB147" s="136"/>
      <c r="AD147" s="137"/>
      <c r="AE147" s="137"/>
      <c r="BB147" s="138"/>
      <c r="BC147" s="138"/>
      <c r="BD147" s="138"/>
      <c r="BE147" s="138"/>
      <c r="BF147" s="138"/>
      <c r="BG147" s="138"/>
      <c r="BH147" s="138"/>
      <c r="BI147" s="138"/>
      <c r="BJ147" s="138"/>
      <c r="BK147" s="138"/>
      <c r="BL147" s="138"/>
      <c r="CA147" s="136"/>
    </row>
    <row r="148" spans="2:79" s="135" customFormat="1"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AA148" s="136"/>
      <c r="AB148" s="136"/>
      <c r="AD148" s="137"/>
      <c r="AE148" s="137"/>
      <c r="BB148" s="138"/>
      <c r="BC148" s="138"/>
      <c r="BD148" s="138"/>
      <c r="BE148" s="138"/>
      <c r="BF148" s="138"/>
      <c r="BG148" s="138"/>
      <c r="BH148" s="138"/>
      <c r="BI148" s="138"/>
      <c r="BJ148" s="138"/>
      <c r="BK148" s="138"/>
      <c r="BL148" s="138"/>
      <c r="CA148" s="136"/>
    </row>
    <row r="149" spans="2:79" s="135" customFormat="1"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AA149" s="136"/>
      <c r="AB149" s="136"/>
      <c r="AD149" s="137"/>
      <c r="AE149" s="137"/>
      <c r="BB149" s="138"/>
      <c r="BC149" s="138"/>
      <c r="BD149" s="138"/>
      <c r="BE149" s="138"/>
      <c r="BF149" s="138"/>
      <c r="BG149" s="138"/>
      <c r="BH149" s="138"/>
      <c r="BI149" s="138"/>
      <c r="BJ149" s="138"/>
      <c r="BK149" s="138"/>
      <c r="BL149" s="138"/>
      <c r="CA149" s="136"/>
    </row>
    <row r="150" spans="2:79" s="135" customFormat="1"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AA150" s="136"/>
      <c r="AB150" s="136"/>
      <c r="AD150" s="137"/>
      <c r="AE150" s="137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CA150" s="136"/>
    </row>
    <row r="151" spans="2:79" s="135" customFormat="1"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AA151" s="136"/>
      <c r="AB151" s="136"/>
      <c r="AD151" s="137"/>
      <c r="AE151" s="137"/>
      <c r="BB151" s="138"/>
      <c r="BC151" s="138"/>
      <c r="BD151" s="138"/>
      <c r="BE151" s="138"/>
      <c r="BF151" s="138"/>
      <c r="BG151" s="138"/>
      <c r="BH151" s="138"/>
      <c r="BI151" s="138"/>
      <c r="BJ151" s="138"/>
      <c r="BK151" s="138"/>
      <c r="BL151" s="138"/>
      <c r="CA151" s="136"/>
    </row>
    <row r="152" spans="2:79" s="135" customFormat="1"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AA152" s="136"/>
      <c r="AB152" s="136"/>
      <c r="AD152" s="137"/>
      <c r="AE152" s="137"/>
      <c r="BB152" s="138"/>
      <c r="BC152" s="138"/>
      <c r="BD152" s="138"/>
      <c r="BE152" s="138"/>
      <c r="BF152" s="138"/>
      <c r="BG152" s="138"/>
      <c r="BH152" s="138"/>
      <c r="BI152" s="138"/>
      <c r="BJ152" s="138"/>
      <c r="BK152" s="138"/>
      <c r="BL152" s="138"/>
      <c r="CA152" s="136"/>
    </row>
    <row r="153" spans="2:79" s="135" customFormat="1"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AA153" s="136"/>
      <c r="AB153" s="136"/>
      <c r="AD153" s="137"/>
      <c r="AE153" s="137"/>
      <c r="BB153" s="138"/>
      <c r="BC153" s="138"/>
      <c r="BD153" s="138"/>
      <c r="BE153" s="138"/>
      <c r="BF153" s="138"/>
      <c r="BG153" s="138"/>
      <c r="BH153" s="138"/>
      <c r="BI153" s="138"/>
      <c r="BJ153" s="138"/>
      <c r="BK153" s="138"/>
      <c r="BL153" s="138"/>
      <c r="CA153" s="136"/>
    </row>
    <row r="154" spans="2:79" s="135" customFormat="1"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AA154" s="136"/>
      <c r="AB154" s="136"/>
      <c r="AD154" s="137"/>
      <c r="AE154" s="137"/>
      <c r="BB154" s="138"/>
      <c r="BC154" s="138"/>
      <c r="BD154" s="138"/>
      <c r="BE154" s="138"/>
      <c r="BF154" s="138"/>
      <c r="BG154" s="138"/>
      <c r="BH154" s="138"/>
      <c r="BI154" s="138"/>
      <c r="BJ154" s="138"/>
      <c r="BK154" s="138"/>
      <c r="BL154" s="138"/>
      <c r="CA154" s="136"/>
    </row>
    <row r="155" spans="2:79" s="135" customFormat="1"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AA155" s="136"/>
      <c r="AB155" s="136"/>
      <c r="AD155" s="137"/>
      <c r="AE155" s="137"/>
      <c r="BB155" s="138"/>
      <c r="BC155" s="138"/>
      <c r="BD155" s="138"/>
      <c r="BE155" s="138"/>
      <c r="BF155" s="138"/>
      <c r="BG155" s="138"/>
      <c r="BH155" s="138"/>
      <c r="BI155" s="138"/>
      <c r="BJ155" s="138"/>
      <c r="BK155" s="138"/>
      <c r="BL155" s="138"/>
      <c r="CA155" s="136"/>
    </row>
    <row r="156" spans="2:79" s="135" customFormat="1"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AA156" s="136"/>
      <c r="AB156" s="136"/>
      <c r="AD156" s="137"/>
      <c r="AE156" s="137"/>
      <c r="BB156" s="138"/>
      <c r="BC156" s="138"/>
      <c r="BD156" s="138"/>
      <c r="BE156" s="138"/>
      <c r="BF156" s="138"/>
      <c r="BG156" s="138"/>
      <c r="BH156" s="138"/>
      <c r="BI156" s="138"/>
      <c r="BJ156" s="138"/>
      <c r="BK156" s="138"/>
      <c r="BL156" s="138"/>
      <c r="CA156" s="136"/>
    </row>
    <row r="157" spans="2:79" s="135" customFormat="1"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AA157" s="136"/>
      <c r="AB157" s="136"/>
      <c r="AD157" s="137"/>
      <c r="AE157" s="137"/>
      <c r="BB157" s="138"/>
      <c r="BC157" s="138"/>
      <c r="BD157" s="138"/>
      <c r="BE157" s="138"/>
      <c r="BF157" s="138"/>
      <c r="BG157" s="138"/>
      <c r="BH157" s="138"/>
      <c r="BI157" s="138"/>
      <c r="BJ157" s="138"/>
      <c r="BK157" s="138"/>
      <c r="BL157" s="138"/>
      <c r="CA157" s="136"/>
    </row>
    <row r="158" spans="2:79" s="135" customFormat="1"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AA158" s="136"/>
      <c r="AB158" s="136"/>
      <c r="AD158" s="137"/>
      <c r="AE158" s="137"/>
      <c r="BB158" s="138"/>
      <c r="BC158" s="138"/>
      <c r="BD158" s="138"/>
      <c r="BE158" s="138"/>
      <c r="BF158" s="138"/>
      <c r="BG158" s="138"/>
      <c r="BH158" s="138"/>
      <c r="BI158" s="138"/>
      <c r="BJ158" s="138"/>
      <c r="BK158" s="138"/>
      <c r="BL158" s="138"/>
      <c r="CA158" s="136"/>
    </row>
    <row r="159" spans="2:79" s="135" customFormat="1"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AA159" s="136"/>
      <c r="AB159" s="136"/>
      <c r="AD159" s="137"/>
      <c r="AE159" s="137"/>
      <c r="BB159" s="138"/>
      <c r="BC159" s="138"/>
      <c r="BD159" s="138"/>
      <c r="BE159" s="138"/>
      <c r="BF159" s="138"/>
      <c r="BG159" s="138"/>
      <c r="BH159" s="138"/>
      <c r="BI159" s="138"/>
      <c r="BJ159" s="138"/>
      <c r="BK159" s="138"/>
      <c r="BL159" s="138"/>
      <c r="CA159" s="136"/>
    </row>
    <row r="160" spans="2:79" s="135" customFormat="1"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AA160" s="136"/>
      <c r="AB160" s="136"/>
      <c r="AD160" s="137"/>
      <c r="AE160" s="137"/>
      <c r="BB160" s="138"/>
      <c r="BC160" s="138"/>
      <c r="BD160" s="138"/>
      <c r="BE160" s="138"/>
      <c r="BF160" s="138"/>
      <c r="BG160" s="138"/>
      <c r="BH160" s="138"/>
      <c r="BI160" s="138"/>
      <c r="BJ160" s="138"/>
      <c r="BK160" s="138"/>
      <c r="BL160" s="138"/>
      <c r="CA160" s="136"/>
    </row>
    <row r="161" spans="2:79" s="135" customFormat="1"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AA161" s="136"/>
      <c r="AB161" s="136"/>
      <c r="AD161" s="137"/>
      <c r="AE161" s="137"/>
      <c r="BB161" s="138"/>
      <c r="BC161" s="138"/>
      <c r="BD161" s="138"/>
      <c r="BE161" s="138"/>
      <c r="BF161" s="138"/>
      <c r="BG161" s="138"/>
      <c r="BH161" s="138"/>
      <c r="BI161" s="138"/>
      <c r="BJ161" s="138"/>
      <c r="BK161" s="138"/>
      <c r="BL161" s="138"/>
      <c r="CA161" s="136"/>
    </row>
    <row r="162" spans="2:79" s="135" customFormat="1">
      <c r="B162" s="138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AA162" s="136"/>
      <c r="AB162" s="136"/>
      <c r="AD162" s="137"/>
      <c r="AE162" s="137"/>
      <c r="BB162" s="138"/>
      <c r="BC162" s="138"/>
      <c r="BD162" s="138"/>
      <c r="BE162" s="138"/>
      <c r="BF162" s="138"/>
      <c r="BG162" s="138"/>
      <c r="BH162" s="138"/>
      <c r="BI162" s="138"/>
      <c r="BJ162" s="138"/>
      <c r="BK162" s="138"/>
      <c r="BL162" s="138"/>
      <c r="CA162" s="136"/>
    </row>
  </sheetData>
  <sheetProtection password="E7B8" sheet="1" formatCells="0"/>
  <mergeCells count="453">
    <mergeCell ref="BC95:BE95"/>
    <mergeCell ref="BF95:BI95"/>
    <mergeCell ref="BJ95:BL95"/>
    <mergeCell ref="BM95:BN95"/>
    <mergeCell ref="BO95:BP95"/>
    <mergeCell ref="BQ95:BR95"/>
    <mergeCell ref="BS95:BT95"/>
    <mergeCell ref="BU95:BW95"/>
    <mergeCell ref="BX95:BZ95"/>
    <mergeCell ref="BB94:BE94"/>
    <mergeCell ref="BF94:BI94"/>
    <mergeCell ref="BJ94:BL94"/>
    <mergeCell ref="BM94:BN94"/>
    <mergeCell ref="BO94:BP94"/>
    <mergeCell ref="BQ94:BR94"/>
    <mergeCell ref="BS94:BT94"/>
    <mergeCell ref="BU94:BW94"/>
    <mergeCell ref="BX94:BZ94"/>
    <mergeCell ref="BB86:BH86"/>
    <mergeCell ref="BI86:BJ86"/>
    <mergeCell ref="BK86:BL86"/>
    <mergeCell ref="BB90:BE93"/>
    <mergeCell ref="BF90:BL91"/>
    <mergeCell ref="BM90:BT90"/>
    <mergeCell ref="BU90:BZ91"/>
    <mergeCell ref="BM91:BT91"/>
    <mergeCell ref="BF92:BI93"/>
    <mergeCell ref="BJ92:BL93"/>
    <mergeCell ref="BM92:BP92"/>
    <mergeCell ref="BQ92:BT92"/>
    <mergeCell ref="BU92:BW93"/>
    <mergeCell ref="BX92:BZ93"/>
    <mergeCell ref="BM93:BN93"/>
    <mergeCell ref="BO93:BP93"/>
    <mergeCell ref="BQ93:BR93"/>
    <mergeCell ref="BS93:BT93"/>
    <mergeCell ref="BC83:BE84"/>
    <mergeCell ref="BF83:BH84"/>
    <mergeCell ref="BI83:BJ84"/>
    <mergeCell ref="BK83:BL84"/>
    <mergeCell ref="BM83:BN84"/>
    <mergeCell ref="BO83:BP84"/>
    <mergeCell ref="BW83:BX84"/>
    <mergeCell ref="BY83:BZ84"/>
    <mergeCell ref="BB85:BH85"/>
    <mergeCell ref="BI85:BJ85"/>
    <mergeCell ref="BK85:BL85"/>
    <mergeCell ref="BM85:BN85"/>
    <mergeCell ref="BO85:BP85"/>
    <mergeCell ref="BQ85:BS85"/>
    <mergeCell ref="BT85:BV85"/>
    <mergeCell ref="BW85:BX85"/>
    <mergeCell ref="BY85:BZ85"/>
    <mergeCell ref="BC79:BE80"/>
    <mergeCell ref="BF79:BH80"/>
    <mergeCell ref="BI79:BJ80"/>
    <mergeCell ref="BK79:BL80"/>
    <mergeCell ref="BM79:BN80"/>
    <mergeCell ref="BO79:BP80"/>
    <mergeCell ref="BW79:BX80"/>
    <mergeCell ref="BY79:BZ80"/>
    <mergeCell ref="BC81:BE82"/>
    <mergeCell ref="BF81:BH82"/>
    <mergeCell ref="BI81:BJ82"/>
    <mergeCell ref="BK81:BL82"/>
    <mergeCell ref="BM81:BN82"/>
    <mergeCell ref="BO81:BP82"/>
    <mergeCell ref="BW81:BX82"/>
    <mergeCell ref="BY81:BZ82"/>
    <mergeCell ref="BB74:BH74"/>
    <mergeCell ref="BI74:BJ74"/>
    <mergeCell ref="BK74:BL74"/>
    <mergeCell ref="BM74:BN74"/>
    <mergeCell ref="BO74:BP74"/>
    <mergeCell ref="BW74:BX74"/>
    <mergeCell ref="BY74:BZ74"/>
    <mergeCell ref="BB75:BB84"/>
    <mergeCell ref="BC75:BE76"/>
    <mergeCell ref="BF75:BH76"/>
    <mergeCell ref="BI75:BJ76"/>
    <mergeCell ref="BK75:BL76"/>
    <mergeCell ref="BM75:BN76"/>
    <mergeCell ref="BO75:BP76"/>
    <mergeCell ref="BW75:BX76"/>
    <mergeCell ref="BY75:BZ76"/>
    <mergeCell ref="BC77:BE78"/>
    <mergeCell ref="BF77:BH78"/>
    <mergeCell ref="BI77:BJ78"/>
    <mergeCell ref="BK77:BL78"/>
    <mergeCell ref="BM77:BN78"/>
    <mergeCell ref="BO77:BP78"/>
    <mergeCell ref="BW77:BX78"/>
    <mergeCell ref="BY77:BZ78"/>
    <mergeCell ref="BB73:BH73"/>
    <mergeCell ref="BI73:BJ73"/>
    <mergeCell ref="BK73:BL73"/>
    <mergeCell ref="BM73:BN73"/>
    <mergeCell ref="BO73:BP73"/>
    <mergeCell ref="BQ73:BR73"/>
    <mergeCell ref="BT73:BU73"/>
    <mergeCell ref="BW73:BX73"/>
    <mergeCell ref="BY73:BZ73"/>
    <mergeCell ref="BB72:BH72"/>
    <mergeCell ref="BI72:BJ72"/>
    <mergeCell ref="BK72:BL72"/>
    <mergeCell ref="BM72:BN72"/>
    <mergeCell ref="BO72:BP72"/>
    <mergeCell ref="BQ72:BR72"/>
    <mergeCell ref="BT72:BU72"/>
    <mergeCell ref="BW72:BX72"/>
    <mergeCell ref="BY72:BZ72"/>
    <mergeCell ref="BB71:BH71"/>
    <mergeCell ref="BI71:BJ71"/>
    <mergeCell ref="BK71:BL71"/>
    <mergeCell ref="BM71:BN71"/>
    <mergeCell ref="BO71:BP71"/>
    <mergeCell ref="BQ71:BR71"/>
    <mergeCell ref="BT71:BU71"/>
    <mergeCell ref="BW71:BX71"/>
    <mergeCell ref="BY71:BZ71"/>
    <mergeCell ref="BB70:BH70"/>
    <mergeCell ref="BI70:BJ70"/>
    <mergeCell ref="BK70:BL70"/>
    <mergeCell ref="BM70:BN70"/>
    <mergeCell ref="BO70:BP70"/>
    <mergeCell ref="BQ70:BR70"/>
    <mergeCell ref="BT70:BU70"/>
    <mergeCell ref="BW70:BX70"/>
    <mergeCell ref="BY70:BZ70"/>
    <mergeCell ref="BM62:BN62"/>
    <mergeCell ref="BQ62:BR62"/>
    <mergeCell ref="BT62:BU62"/>
    <mergeCell ref="BX62:BZ62"/>
    <mergeCell ref="BC67:BZ67"/>
    <mergeCell ref="BB68:BH69"/>
    <mergeCell ref="BI68:BL68"/>
    <mergeCell ref="BM68:BP68"/>
    <mergeCell ref="BQ68:BV68"/>
    <mergeCell ref="BW68:BZ68"/>
    <mergeCell ref="BI69:BJ69"/>
    <mergeCell ref="BK69:BL69"/>
    <mergeCell ref="BM69:BN69"/>
    <mergeCell ref="BO69:BP69"/>
    <mergeCell ref="BQ69:BS69"/>
    <mergeCell ref="BT69:BV69"/>
    <mergeCell ref="BW69:BX69"/>
    <mergeCell ref="BY69:BZ69"/>
    <mergeCell ref="BB52:BB62"/>
    <mergeCell ref="BD52:BF52"/>
    <mergeCell ref="BM52:BO52"/>
    <mergeCell ref="BQ52:BS52"/>
    <mergeCell ref="BT52:BV52"/>
    <mergeCell ref="BX52:BZ52"/>
    <mergeCell ref="BI59:BJ59"/>
    <mergeCell ref="BM59:BN59"/>
    <mergeCell ref="BQ59:BR59"/>
    <mergeCell ref="BT59:BU59"/>
    <mergeCell ref="BX59:BZ59"/>
    <mergeCell ref="BX60:BY61"/>
    <mergeCell ref="BZ60:BZ61"/>
    <mergeCell ref="BM61:BO61"/>
    <mergeCell ref="BQ61:BS61"/>
    <mergeCell ref="BT61:BV61"/>
    <mergeCell ref="BD53:BE54"/>
    <mergeCell ref="BF53:BF54"/>
    <mergeCell ref="BM53:BN53"/>
    <mergeCell ref="BQ53:BR53"/>
    <mergeCell ref="BT53:BU53"/>
    <mergeCell ref="BX53:BY54"/>
    <mergeCell ref="BZ53:BZ54"/>
    <mergeCell ref="BD55:BF58"/>
    <mergeCell ref="BM55:BO55"/>
    <mergeCell ref="BQ55:BS55"/>
    <mergeCell ref="BT55:BV55"/>
    <mergeCell ref="BX55:BZ58"/>
    <mergeCell ref="BM56:BN56"/>
    <mergeCell ref="BQ56:BR56"/>
    <mergeCell ref="BT56:BU56"/>
    <mergeCell ref="BI58:BK58"/>
    <mergeCell ref="BM58:BO58"/>
    <mergeCell ref="BQ58:BS58"/>
    <mergeCell ref="BT58:BV58"/>
    <mergeCell ref="BX46:BY47"/>
    <mergeCell ref="BZ46:BZ47"/>
    <mergeCell ref="BM47:BO47"/>
    <mergeCell ref="BQ47:BS47"/>
    <mergeCell ref="BT47:BV47"/>
    <mergeCell ref="BM48:BN48"/>
    <mergeCell ref="BQ48:BR48"/>
    <mergeCell ref="BT48:BU48"/>
    <mergeCell ref="BX48:BZ48"/>
    <mergeCell ref="BT39:BU39"/>
    <mergeCell ref="BX39:BY40"/>
    <mergeCell ref="BZ39:BZ40"/>
    <mergeCell ref="BD41:BF45"/>
    <mergeCell ref="BM41:BO41"/>
    <mergeCell ref="BQ41:BS41"/>
    <mergeCell ref="BT41:BV41"/>
    <mergeCell ref="BX41:BZ44"/>
    <mergeCell ref="BM42:BN42"/>
    <mergeCell ref="BQ42:BR42"/>
    <mergeCell ref="BT42:BU42"/>
    <mergeCell ref="BI44:BK44"/>
    <mergeCell ref="BM44:BO44"/>
    <mergeCell ref="BQ44:BS44"/>
    <mergeCell ref="BT44:BV44"/>
    <mergeCell ref="BI45:BJ45"/>
    <mergeCell ref="BM45:BN45"/>
    <mergeCell ref="BQ45:BR45"/>
    <mergeCell ref="BT45:BU45"/>
    <mergeCell ref="BX45:BZ45"/>
    <mergeCell ref="U90:Z91"/>
    <mergeCell ref="U92:W93"/>
    <mergeCell ref="X92:Z93"/>
    <mergeCell ref="U95:W95"/>
    <mergeCell ref="U94:W94"/>
    <mergeCell ref="X95:Z95"/>
    <mergeCell ref="X94:Z94"/>
    <mergeCell ref="BD31:BO31"/>
    <mergeCell ref="BP31:CA31"/>
    <mergeCell ref="BC35:BG35"/>
    <mergeCell ref="BH35:CA35"/>
    <mergeCell ref="BB38:BB48"/>
    <mergeCell ref="BD38:BF38"/>
    <mergeCell ref="BM38:BO38"/>
    <mergeCell ref="BQ38:BS38"/>
    <mergeCell ref="BT38:BV38"/>
    <mergeCell ref="BX38:BZ38"/>
    <mergeCell ref="BD39:BE40"/>
    <mergeCell ref="BF39:BF40"/>
    <mergeCell ref="BM39:BN39"/>
    <mergeCell ref="BQ39:BR39"/>
    <mergeCell ref="Z39:Z40"/>
    <mergeCell ref="X41:Z44"/>
    <mergeCell ref="X48:Z48"/>
    <mergeCell ref="C35:G35"/>
    <mergeCell ref="H35:AA35"/>
    <mergeCell ref="X59:Z59"/>
    <mergeCell ref="M61:O61"/>
    <mergeCell ref="Q61:S61"/>
    <mergeCell ref="T61:V61"/>
    <mergeCell ref="M71:N71"/>
    <mergeCell ref="Q71:R71"/>
    <mergeCell ref="W71:X71"/>
    <mergeCell ref="T71:U71"/>
    <mergeCell ref="M41:O41"/>
    <mergeCell ref="T38:V38"/>
    <mergeCell ref="Q38:S38"/>
    <mergeCell ref="I44:K44"/>
    <mergeCell ref="Q44:S44"/>
    <mergeCell ref="T44:V44"/>
    <mergeCell ref="B70:H70"/>
    <mergeCell ref="M69:N69"/>
    <mergeCell ref="O69:P69"/>
    <mergeCell ref="X62:Z62"/>
    <mergeCell ref="Z60:Z61"/>
    <mergeCell ref="X60:Y61"/>
    <mergeCell ref="X46:Y47"/>
    <mergeCell ref="Z46:Z47"/>
    <mergeCell ref="B38:B48"/>
    <mergeCell ref="B52:B62"/>
    <mergeCell ref="D52:F52"/>
    <mergeCell ref="M52:O52"/>
    <mergeCell ref="Q52:S52"/>
    <mergeCell ref="T52:V52"/>
    <mergeCell ref="X52:Z52"/>
    <mergeCell ref="M55:O55"/>
    <mergeCell ref="Q55:S55"/>
    <mergeCell ref="T55:V55"/>
    <mergeCell ref="I58:K58"/>
    <mergeCell ref="M58:O58"/>
    <mergeCell ref="Q58:S58"/>
    <mergeCell ref="T58:V58"/>
    <mergeCell ref="M47:O47"/>
    <mergeCell ref="Q47:S47"/>
    <mergeCell ref="T47:V47"/>
    <mergeCell ref="X38:Z38"/>
    <mergeCell ref="D38:F38"/>
    <mergeCell ref="M44:O44"/>
    <mergeCell ref="Q41:S41"/>
    <mergeCell ref="T41:V41"/>
    <mergeCell ref="X45:Z45"/>
    <mergeCell ref="M38:O38"/>
    <mergeCell ref="B73:H73"/>
    <mergeCell ref="I73:J73"/>
    <mergeCell ref="M73:N73"/>
    <mergeCell ref="Q73:R73"/>
    <mergeCell ref="W73:X73"/>
    <mergeCell ref="O73:P73"/>
    <mergeCell ref="O74:P74"/>
    <mergeCell ref="O75:P76"/>
    <mergeCell ref="K73:L73"/>
    <mergeCell ref="K75:L76"/>
    <mergeCell ref="I75:J76"/>
    <mergeCell ref="T73:U73"/>
    <mergeCell ref="C75:E76"/>
    <mergeCell ref="F75:H76"/>
    <mergeCell ref="M75:N76"/>
    <mergeCell ref="W75:X76"/>
    <mergeCell ref="B74:H74"/>
    <mergeCell ref="I74:J74"/>
    <mergeCell ref="M74:N74"/>
    <mergeCell ref="W74:X74"/>
    <mergeCell ref="K74:L74"/>
    <mergeCell ref="W77:X78"/>
    <mergeCell ref="Y75:Z76"/>
    <mergeCell ref="M93:N93"/>
    <mergeCell ref="O93:P93"/>
    <mergeCell ref="O79:P80"/>
    <mergeCell ref="O85:P85"/>
    <mergeCell ref="T85:V85"/>
    <mergeCell ref="Y85:Z85"/>
    <mergeCell ref="C79:E80"/>
    <mergeCell ref="F79:H80"/>
    <mergeCell ref="M85:N85"/>
    <mergeCell ref="W85:X85"/>
    <mergeCell ref="W83:X84"/>
    <mergeCell ref="W79:X80"/>
    <mergeCell ref="B85:H85"/>
    <mergeCell ref="I85:J85"/>
    <mergeCell ref="Q85:S85"/>
    <mergeCell ref="C81:E82"/>
    <mergeCell ref="F81:H82"/>
    <mergeCell ref="I81:J82"/>
    <mergeCell ref="M81:N82"/>
    <mergeCell ref="C83:E84"/>
    <mergeCell ref="F92:I93"/>
    <mergeCell ref="J92:L93"/>
    <mergeCell ref="T69:V69"/>
    <mergeCell ref="I69:J69"/>
    <mergeCell ref="Y71:Z71"/>
    <mergeCell ref="I72:J72"/>
    <mergeCell ref="M72:N72"/>
    <mergeCell ref="Q72:R72"/>
    <mergeCell ref="W72:X72"/>
    <mergeCell ref="I70:J70"/>
    <mergeCell ref="M70:N70"/>
    <mergeCell ref="Q70:R70"/>
    <mergeCell ref="W70:X70"/>
    <mergeCell ref="O70:P70"/>
    <mergeCell ref="K70:L70"/>
    <mergeCell ref="K71:L71"/>
    <mergeCell ref="Y72:Z72"/>
    <mergeCell ref="B86:H86"/>
    <mergeCell ref="B90:E93"/>
    <mergeCell ref="F83:H84"/>
    <mergeCell ref="I83:J84"/>
    <mergeCell ref="O83:P84"/>
    <mergeCell ref="C77:E78"/>
    <mergeCell ref="F77:H78"/>
    <mergeCell ref="I77:J78"/>
    <mergeCell ref="M77:N78"/>
    <mergeCell ref="I79:J80"/>
    <mergeCell ref="M79:N80"/>
    <mergeCell ref="I86:J86"/>
    <mergeCell ref="K85:L85"/>
    <mergeCell ref="K86:L86"/>
    <mergeCell ref="M83:N84"/>
    <mergeCell ref="O77:P78"/>
    <mergeCell ref="K77:L78"/>
    <mergeCell ref="M91:T91"/>
    <mergeCell ref="M92:P92"/>
    <mergeCell ref="Q92:T92"/>
    <mergeCell ref="Q93:R93"/>
    <mergeCell ref="S93:T93"/>
    <mergeCell ref="M90:T90"/>
    <mergeCell ref="F90:L91"/>
    <mergeCell ref="Q95:R95"/>
    <mergeCell ref="Q94:R94"/>
    <mergeCell ref="S94:T94"/>
    <mergeCell ref="S95:T95"/>
    <mergeCell ref="B94:E94"/>
    <mergeCell ref="C95:E95"/>
    <mergeCell ref="M94:N94"/>
    <mergeCell ref="M95:N95"/>
    <mergeCell ref="O94:P94"/>
    <mergeCell ref="O95:P95"/>
    <mergeCell ref="F95:I95"/>
    <mergeCell ref="F94:I94"/>
    <mergeCell ref="J95:L95"/>
    <mergeCell ref="J94:L94"/>
    <mergeCell ref="D27:Z27"/>
    <mergeCell ref="P31:AA31"/>
    <mergeCell ref="F53:F54"/>
    <mergeCell ref="D53:E54"/>
    <mergeCell ref="F39:F40"/>
    <mergeCell ref="D39:E40"/>
    <mergeCell ref="D31:O31"/>
    <mergeCell ref="B75:B84"/>
    <mergeCell ref="I45:J45"/>
    <mergeCell ref="M39:N39"/>
    <mergeCell ref="M45:N45"/>
    <mergeCell ref="Q39:R39"/>
    <mergeCell ref="Q42:R42"/>
    <mergeCell ref="Q45:R45"/>
    <mergeCell ref="Q48:R48"/>
    <mergeCell ref="D41:F45"/>
    <mergeCell ref="D55:F58"/>
    <mergeCell ref="Y81:Z82"/>
    <mergeCell ref="Y83:Z84"/>
    <mergeCell ref="O71:P71"/>
    <mergeCell ref="K79:L80"/>
    <mergeCell ref="K81:L82"/>
    <mergeCell ref="K83:L84"/>
    <mergeCell ref="X55:Z58"/>
    <mergeCell ref="D5:Z6"/>
    <mergeCell ref="D17:Z17"/>
    <mergeCell ref="Q53:R53"/>
    <mergeCell ref="Q56:R56"/>
    <mergeCell ref="Q59:R59"/>
    <mergeCell ref="Q62:R62"/>
    <mergeCell ref="I59:J59"/>
    <mergeCell ref="M42:N42"/>
    <mergeCell ref="M48:N48"/>
    <mergeCell ref="T48:U48"/>
    <mergeCell ref="T45:U45"/>
    <mergeCell ref="T42:U42"/>
    <mergeCell ref="M53:N53"/>
    <mergeCell ref="M59:N59"/>
    <mergeCell ref="T53:U53"/>
    <mergeCell ref="T56:U56"/>
    <mergeCell ref="T59:U59"/>
    <mergeCell ref="T62:U62"/>
    <mergeCell ref="M62:N62"/>
    <mergeCell ref="M56:N56"/>
    <mergeCell ref="Z53:Z54"/>
    <mergeCell ref="X53:Y54"/>
    <mergeCell ref="T39:U39"/>
    <mergeCell ref="X39:Y40"/>
    <mergeCell ref="W81:X82"/>
    <mergeCell ref="C67:Z67"/>
    <mergeCell ref="B72:H72"/>
    <mergeCell ref="T72:U72"/>
    <mergeCell ref="T70:U70"/>
    <mergeCell ref="Y70:Z70"/>
    <mergeCell ref="B71:H71"/>
    <mergeCell ref="I71:J71"/>
    <mergeCell ref="B68:H69"/>
    <mergeCell ref="O81:P82"/>
    <mergeCell ref="Y77:Z78"/>
    <mergeCell ref="Y79:Z80"/>
    <mergeCell ref="O72:P72"/>
    <mergeCell ref="W68:Z68"/>
    <mergeCell ref="Q69:S69"/>
    <mergeCell ref="W69:X69"/>
    <mergeCell ref="Y69:Z69"/>
    <mergeCell ref="M68:P68"/>
    <mergeCell ref="Y73:Z73"/>
    <mergeCell ref="Y74:Z74"/>
    <mergeCell ref="K72:L72"/>
    <mergeCell ref="K69:L69"/>
    <mergeCell ref="I68:L68"/>
    <mergeCell ref="Q68:V68"/>
  </mergeCells>
  <phoneticPr fontId="5"/>
  <conditionalFormatting sqref="I85:J85">
    <cfRule type="cellIs" dxfId="72" priority="320" operator="notEqual">
      <formula>$I$86</formula>
    </cfRule>
  </conditionalFormatting>
  <conditionalFormatting sqref="K85:L85">
    <cfRule type="cellIs" dxfId="71" priority="319" operator="notEqual">
      <formula>$K$86</formula>
    </cfRule>
  </conditionalFormatting>
  <conditionalFormatting sqref="AF74:AP74 AW74">
    <cfRule type="cellIs" dxfId="70" priority="313" operator="equal">
      <formula>"エラー"</formula>
    </cfRule>
  </conditionalFormatting>
  <conditionalFormatting sqref="AQ74">
    <cfRule type="cellIs" dxfId="69" priority="312" operator="equal">
      <formula>"エラー"</formula>
    </cfRule>
  </conditionalFormatting>
  <conditionalFormatting sqref="AT74:AV74">
    <cfRule type="cellIs" dxfId="68" priority="311" operator="equal">
      <formula>"エラー"</formula>
    </cfRule>
  </conditionalFormatting>
  <conditionalFormatting sqref="AR74">
    <cfRule type="cellIs" dxfId="67" priority="310" operator="equal">
      <formula>"エラー"</formula>
    </cfRule>
  </conditionalFormatting>
  <conditionalFormatting sqref="C75:E84">
    <cfRule type="cellIs" dxfId="66" priority="68" operator="equal">
      <formula>"電気事業者名を選択"</formula>
    </cfRule>
  </conditionalFormatting>
  <conditionalFormatting sqref="F75:H84">
    <cfRule type="expression" dxfId="65" priority="67">
      <formula>AND($C75&lt;&gt;"電気事業者名を選択",$F75="メニューを選択")</formula>
    </cfRule>
    <cfRule type="containsBlanks" dxfId="64" priority="401">
      <formula>LEN(TRIM(F75))=0</formula>
    </cfRule>
  </conditionalFormatting>
  <conditionalFormatting sqref="K77:L85">
    <cfRule type="expression" dxfId="63" priority="60">
      <formula>$I77&lt;$K77</formula>
    </cfRule>
  </conditionalFormatting>
  <conditionalFormatting sqref="O77:P85">
    <cfRule type="expression" dxfId="62" priority="5">
      <formula>AND($I77=$K77,$M77&gt;$O77)</formula>
    </cfRule>
    <cfRule type="expression" dxfId="61" priority="59">
      <formula>$M77&lt;$O77</formula>
    </cfRule>
  </conditionalFormatting>
  <conditionalFormatting sqref="D38:Z38 D39 Z39 D53 Z53 F53:L53 F39:X39 D59:L62 X60 Z60 X59:Z59 D46:X46 D47:W47 Z46 G54:L58 X55 G40:W44 X41 D48:Z52 G45:Z45 P54:W61 P62:Z62 P53:X53">
    <cfRule type="cellIs" dxfId="60" priority="56" operator="lessThan">
      <formula>0</formula>
    </cfRule>
  </conditionalFormatting>
  <conditionalFormatting sqref="D53">
    <cfRule type="expression" dxfId="59" priority="55">
      <formula>$D$39&lt;$D$53</formula>
    </cfRule>
  </conditionalFormatting>
  <conditionalFormatting sqref="I59:J59">
    <cfRule type="expression" dxfId="58" priority="54">
      <formula>$I$45&lt;$I$59</formula>
    </cfRule>
  </conditionalFormatting>
  <conditionalFormatting sqref="Q53:R53">
    <cfRule type="expression" dxfId="57" priority="51">
      <formula>$Q$39&lt;$Q$53</formula>
    </cfRule>
  </conditionalFormatting>
  <conditionalFormatting sqref="Q56:R56">
    <cfRule type="expression" dxfId="56" priority="50">
      <formula>$Q$42&lt;$Q$56</formula>
    </cfRule>
  </conditionalFormatting>
  <conditionalFormatting sqref="Q59:R59">
    <cfRule type="expression" dxfId="55" priority="49">
      <formula>$Q$45&lt;$Q$59</formula>
    </cfRule>
  </conditionalFormatting>
  <conditionalFormatting sqref="Q62:R62">
    <cfRule type="expression" dxfId="54" priority="48">
      <formula>$Q$48&lt;$Q$62</formula>
    </cfRule>
  </conditionalFormatting>
  <conditionalFormatting sqref="T53:U53">
    <cfRule type="expression" dxfId="53" priority="45">
      <formula>$T$39&lt;$T$53</formula>
    </cfRule>
  </conditionalFormatting>
  <conditionalFormatting sqref="T56:U56">
    <cfRule type="expression" dxfId="52" priority="44">
      <formula>$T$42&lt;$T$56</formula>
    </cfRule>
  </conditionalFormatting>
  <conditionalFormatting sqref="T59:U59">
    <cfRule type="expression" dxfId="51" priority="43">
      <formula>$T$45&lt;$T$59</formula>
    </cfRule>
  </conditionalFormatting>
  <conditionalFormatting sqref="T62:U62">
    <cfRule type="expression" dxfId="50" priority="42">
      <formula>$T$48&lt;$T$62</formula>
    </cfRule>
  </conditionalFormatting>
  <conditionalFormatting sqref="X53">
    <cfRule type="expression" dxfId="49" priority="41">
      <formula>$X$39&lt;$X$53</formula>
    </cfRule>
  </conditionalFormatting>
  <conditionalFormatting sqref="X60">
    <cfRule type="expression" dxfId="48" priority="410">
      <formula>$X$46&lt;$X$60</formula>
    </cfRule>
  </conditionalFormatting>
  <conditionalFormatting sqref="Q94:T95">
    <cfRule type="expression" dxfId="47" priority="36">
      <formula>$Q$92&lt;&gt;""</formula>
    </cfRule>
  </conditionalFormatting>
  <conditionalFormatting sqref="M94:P95">
    <cfRule type="expression" dxfId="46" priority="35">
      <formula>$Q$92&lt;&gt;""</formula>
    </cfRule>
  </conditionalFormatting>
  <conditionalFormatting sqref="M53:O62">
    <cfRule type="cellIs" dxfId="45" priority="6" operator="lessThan">
      <formula>0</formula>
    </cfRule>
  </conditionalFormatting>
  <conditionalFormatting sqref="U77:U84">
    <cfRule type="expression" dxfId="44" priority="2">
      <formula>$R77&lt;$U77</formula>
    </cfRule>
  </conditionalFormatting>
  <conditionalFormatting sqref="AS74">
    <cfRule type="cellIs" dxfId="43" priority="1" operator="equal">
      <formula>"エラー"</formula>
    </cfRule>
  </conditionalFormatting>
  <dataValidations xWindow="194" yWindow="327" count="3">
    <dataValidation type="list" allowBlank="1" showInputMessage="1" showErrorMessage="1" promptTitle="調整後排出係数のメニューを選択してください。" prompt="メニュー設定がない電気事業者の場合は、「メニューなし」を選択してください。" sqref="BF75:BH84">
      <formula1>$AF75:$AW75</formula1>
    </dataValidation>
    <dataValidation type="whole" operator="greaterThanOrEqual" allowBlank="1" showInputMessage="1" showErrorMessage="1" sqref="Q62:R62 I45:J45 I59:J59 BD39 M45:N45 BD53 M39:N39 Q39:R39 Q42:R42 Q45:R45 Q48:R48 Q53:R53 Q56:R56 Q59:R59 D39 D53 BQ62:BR62 BI45:BJ45 BI59:BJ59 BM59:BN59 BM53:BN53 BM45:BN45 BM39:BN39 BQ39:BR39 BQ42:BR42 BQ45:BR45 BQ48:BR48 BQ53:BR53 BQ56:BR56 BQ59:BR59 M59:N59 M53:N53">
      <formula1>0</formula1>
    </dataValidation>
    <dataValidation type="list" allowBlank="1" showInputMessage="1" showErrorMessage="1" promptTitle="電気を購入した電気事業者名を選択してください。" prompt="購入したメニューごとに選択してください。_x000a_（１事業者から複数のメニューの電気を購入した場合は、行を分けて、メニューごとに電気使用量を入力してください。）" sqref="BC75:BE84">
      <formula1>$C$7:$C$583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>
    <oddHeader>&amp;L&amp;"ＭＳ ゴシック,太字"&amp;16別紙２（自動車管理表）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1" r:id="rId4" name="Check Box 53">
              <controlPr defaultSize="0" autoFill="0" autoLine="0" autoPict="0">
                <anchor moveWithCells="1">
                  <from>
                    <xdr:col>50</xdr:col>
                    <xdr:colOff>76200</xdr:colOff>
                    <xdr:row>91</xdr:row>
                    <xdr:rowOff>106680</xdr:rowOff>
                  </from>
                  <to>
                    <xdr:col>50</xdr:col>
                    <xdr:colOff>457200</xdr:colOff>
                    <xdr:row>92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" name="Check Box 57">
              <controlPr defaultSize="0" autoFill="0" autoLine="0" autoPict="0">
                <anchor moveWithCells="1">
                  <from>
                    <xdr:col>50</xdr:col>
                    <xdr:colOff>45720</xdr:colOff>
                    <xdr:row>51</xdr:row>
                    <xdr:rowOff>160020</xdr:rowOff>
                  </from>
                  <to>
                    <xdr:col>50</xdr:col>
                    <xdr:colOff>449580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" name="Check Box 59">
              <controlPr defaultSize="0" autoFill="0" autoLine="0" autoPict="0">
                <anchor moveWithCells="1">
                  <from>
                    <xdr:col>50</xdr:col>
                    <xdr:colOff>76200</xdr:colOff>
                    <xdr:row>32</xdr:row>
                    <xdr:rowOff>182880</xdr:rowOff>
                  </from>
                  <to>
                    <xdr:col>50</xdr:col>
                    <xdr:colOff>480060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7" name="Check Box 60">
              <controlPr defaultSize="0" autoFill="0" autoLine="0" autoPict="0">
                <anchor moveWithCells="1">
                  <from>
                    <xdr:col>50</xdr:col>
                    <xdr:colOff>99060</xdr:colOff>
                    <xdr:row>43</xdr:row>
                    <xdr:rowOff>114300</xdr:rowOff>
                  </from>
                  <to>
                    <xdr:col>50</xdr:col>
                    <xdr:colOff>487680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8" name="Check Box 62">
              <controlPr defaultSize="0" autoFill="0" autoLine="0" autoPict="0">
                <anchor moveWithCells="1">
                  <from>
                    <xdr:col>50</xdr:col>
                    <xdr:colOff>99060</xdr:colOff>
                    <xdr:row>29</xdr:row>
                    <xdr:rowOff>0</xdr:rowOff>
                  </from>
                  <to>
                    <xdr:col>50</xdr:col>
                    <xdr:colOff>480060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" name="Check Box 96">
              <controlPr defaultSize="0" autoFill="0" autoLine="0" autoPict="0">
                <anchor moveWithCells="1">
                  <from>
                    <xdr:col>50</xdr:col>
                    <xdr:colOff>99060</xdr:colOff>
                    <xdr:row>37</xdr:row>
                    <xdr:rowOff>30480</xdr:rowOff>
                  </from>
                  <to>
                    <xdr:col>50</xdr:col>
                    <xdr:colOff>487680</xdr:colOff>
                    <xdr:row>38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" name="Check Box 97">
              <controlPr defaultSize="0" autoFill="0" autoLine="0" autoPict="0">
                <anchor moveWithCells="1">
                  <from>
                    <xdr:col>50</xdr:col>
                    <xdr:colOff>45720</xdr:colOff>
                    <xdr:row>55</xdr:row>
                    <xdr:rowOff>182880</xdr:rowOff>
                  </from>
                  <to>
                    <xdr:col>50</xdr:col>
                    <xdr:colOff>441960</xdr:colOff>
                    <xdr:row>57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1" name="Check Box 98">
              <controlPr defaultSize="0" autoFill="0" autoLine="0" autoPict="0">
                <anchor moveWithCells="1">
                  <from>
                    <xdr:col>50</xdr:col>
                    <xdr:colOff>38100</xdr:colOff>
                    <xdr:row>60</xdr:row>
                    <xdr:rowOff>38100</xdr:rowOff>
                  </from>
                  <to>
                    <xdr:col>50</xdr:col>
                    <xdr:colOff>426720</xdr:colOff>
                    <xdr:row>61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2" name="Check Box 99">
              <controlPr defaultSize="0" autoFill="0" autoLine="0" autoPict="0">
                <anchor moveWithCells="1">
                  <from>
                    <xdr:col>50</xdr:col>
                    <xdr:colOff>68580</xdr:colOff>
                    <xdr:row>74</xdr:row>
                    <xdr:rowOff>0</xdr:rowOff>
                  </from>
                  <to>
                    <xdr:col>50</xdr:col>
                    <xdr:colOff>457200</xdr:colOff>
                    <xdr:row>75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3" name="Check Box 100">
              <controlPr defaultSize="0" autoFill="0" autoLine="0" autoPict="0">
                <anchor moveWithCells="1">
                  <from>
                    <xdr:col>50</xdr:col>
                    <xdr:colOff>60960</xdr:colOff>
                    <xdr:row>87</xdr:row>
                    <xdr:rowOff>236220</xdr:rowOff>
                  </from>
                  <to>
                    <xdr:col>50</xdr:col>
                    <xdr:colOff>449580</xdr:colOff>
                    <xdr:row>90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94" yWindow="327" count="3">
        <x14:dataValidation type="list" allowBlank="1" showInputMessage="1" showErrorMessage="1" promptTitle="調整後排出係数のメニューを選択してください。" prompt="メニュー設定がない電気事業者の場合は、「メニューなし」を選択してください。">
          <x14:formula1>
            <xm:f>参考_電気のCO2排出係数!$E$6:$V$6</xm:f>
          </x14:formula1>
          <xm:sqref>F75:H76</xm:sqref>
        </x14:dataValidation>
        <x14:dataValidation type="list" allowBlank="1" showInputMessage="1" showErrorMessage="1" promptTitle="電気を購入した電気事業者名を選択してください。" prompt="購入したメニューごとに選択してください。_x000a_（１事業者から複数のメニューの電気を購入した場合は、行を分けて、メニューごとに電気使用量を入力してください。）">
          <x14:formula1>
            <xm:f>参考_電気のCO2排出係数!$C$7:$C$574</xm:f>
          </x14:formula1>
          <xm:sqref>C75:E84</xm:sqref>
        </x14:dataValidation>
        <x14:dataValidation type="list" allowBlank="1" showInputMessage="1" showErrorMessage="1">
          <x14:formula1>
            <xm:f>参考_電気のCO2排出係数!$E$6:$V$6</xm:f>
          </x14:formula1>
          <xm:sqref>F77:H84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16" sqref="K16"/>
    </sheetView>
  </sheetViews>
  <sheetFormatPr defaultColWidth="9" defaultRowHeight="13.2"/>
  <cols>
    <col min="1" max="16384" width="9" style="222"/>
  </cols>
  <sheetData/>
  <sheetProtection sheet="1" objects="1" scenarios="1"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59999389629810485"/>
  </sheetPr>
  <dimension ref="B1:AC52"/>
  <sheetViews>
    <sheetView view="pageBreakPreview" zoomScale="80" zoomScaleNormal="100" zoomScaleSheetLayoutView="80" workbookViewId="0">
      <pane ySplit="4" topLeftCell="A5" activePane="bottomLeft" state="frozen"/>
      <selection pane="bottomLeft" activeCell="O9" sqref="O9:Q9"/>
    </sheetView>
  </sheetViews>
  <sheetFormatPr defaultColWidth="9" defaultRowHeight="13.2" outlineLevelRow="1"/>
  <cols>
    <col min="1" max="1" width="1.09765625" style="2" customWidth="1"/>
    <col min="2" max="11" width="3.5" style="3" customWidth="1"/>
    <col min="12" max="12" width="4" style="2" customWidth="1"/>
    <col min="13" max="16" width="3.5" style="2" customWidth="1"/>
    <col min="17" max="17" width="4.5" style="2" customWidth="1"/>
    <col min="18" max="19" width="3.5" style="2" customWidth="1"/>
    <col min="20" max="20" width="4.5" style="2" customWidth="1"/>
    <col min="21" max="21" width="3.69921875" style="2" customWidth="1"/>
    <col min="22" max="25" width="3.5" style="2" customWidth="1"/>
    <col min="26" max="26" width="1.09765625" style="49" customWidth="1"/>
    <col min="27" max="27" width="2" style="1" customWidth="1"/>
    <col min="28" max="33" width="9" style="2" customWidth="1"/>
    <col min="34" max="16384" width="9" style="2"/>
  </cols>
  <sheetData>
    <row r="1" spans="2:27" ht="24" customHeight="1">
      <c r="B1" s="69" t="s">
        <v>466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260" t="str">
        <f>入力シート!Z1</f>
        <v>2024年度提出用（2023年度実績値）Ver.1</v>
      </c>
      <c r="Z1" s="72"/>
    </row>
    <row r="2" spans="2:27" ht="7.5" customHeight="1">
      <c r="Y2" s="97"/>
    </row>
    <row r="3" spans="2:27" ht="24" customHeight="1">
      <c r="B3" s="639" t="s">
        <v>412</v>
      </c>
      <c r="C3" s="639"/>
      <c r="D3" s="639"/>
      <c r="E3" s="639"/>
      <c r="F3" s="70" t="s">
        <v>454</v>
      </c>
      <c r="G3" s="638" t="str">
        <f>入力シート!D31</f>
        <v>（法人・団体名を入力）</v>
      </c>
      <c r="H3" s="638"/>
      <c r="I3" s="638"/>
      <c r="J3" s="638"/>
      <c r="K3" s="638"/>
      <c r="L3" s="638"/>
      <c r="M3" s="638"/>
      <c r="N3" s="638"/>
      <c r="O3" s="638"/>
      <c r="P3" s="638"/>
      <c r="AA3" s="2"/>
    </row>
    <row r="4" spans="2:27" ht="24" customHeight="1">
      <c r="B4" s="640" t="s">
        <v>453</v>
      </c>
      <c r="C4" s="640"/>
      <c r="D4" s="640"/>
      <c r="E4" s="640"/>
      <c r="F4" s="71" t="s">
        <v>454</v>
      </c>
      <c r="G4" s="4" t="str">
        <f ca="1">RIGHT(CELL("filename",B2),LEN(CELL("filename",B2))-FIND("]",CELL("filename",B2)))</f>
        <v>全県（総括）</v>
      </c>
      <c r="H4" s="4"/>
      <c r="K4" s="2"/>
    </row>
    <row r="5" spans="2:27" ht="16.2">
      <c r="B5" s="4" t="s">
        <v>8</v>
      </c>
      <c r="C5" s="4"/>
      <c r="D5" s="4"/>
      <c r="E5" s="4"/>
      <c r="F5" s="4"/>
      <c r="G5" s="4"/>
      <c r="Z5" s="5"/>
    </row>
    <row r="6" spans="2:27" ht="36" customHeight="1">
      <c r="B6" s="644" t="s">
        <v>492</v>
      </c>
      <c r="C6" s="645"/>
      <c r="D6" s="645"/>
      <c r="E6" s="645"/>
      <c r="F6" s="645"/>
      <c r="G6" s="646"/>
      <c r="H6" s="650" t="s">
        <v>495</v>
      </c>
      <c r="I6" s="651"/>
      <c r="J6" s="651"/>
      <c r="K6" s="651"/>
      <c r="L6" s="651"/>
      <c r="M6" s="651"/>
      <c r="N6" s="652"/>
      <c r="O6" s="650" t="s">
        <v>496</v>
      </c>
      <c r="P6" s="651"/>
      <c r="Q6" s="651"/>
      <c r="R6" s="651"/>
      <c r="S6" s="651"/>
      <c r="T6" s="651"/>
      <c r="U6" s="652"/>
      <c r="V6" s="653" t="s">
        <v>497</v>
      </c>
      <c r="W6" s="654"/>
      <c r="X6" s="654"/>
      <c r="Y6" s="655"/>
      <c r="Z6" s="50"/>
    </row>
    <row r="7" spans="2:27" ht="42" customHeight="1">
      <c r="B7" s="647"/>
      <c r="C7" s="648"/>
      <c r="D7" s="648"/>
      <c r="E7" s="648"/>
      <c r="F7" s="648"/>
      <c r="G7" s="649"/>
      <c r="H7" s="635" t="s">
        <v>455</v>
      </c>
      <c r="I7" s="636"/>
      <c r="J7" s="637"/>
      <c r="K7" s="641" t="s">
        <v>498</v>
      </c>
      <c r="L7" s="642"/>
      <c r="M7" s="642"/>
      <c r="N7" s="643"/>
      <c r="O7" s="635" t="s">
        <v>456</v>
      </c>
      <c r="P7" s="636"/>
      <c r="Q7" s="637"/>
      <c r="R7" s="641" t="s">
        <v>499</v>
      </c>
      <c r="S7" s="642"/>
      <c r="T7" s="642"/>
      <c r="U7" s="643"/>
      <c r="V7" s="656"/>
      <c r="W7" s="657"/>
      <c r="X7" s="657"/>
      <c r="Y7" s="658"/>
      <c r="Z7" s="50"/>
    </row>
    <row r="8" spans="2:27" ht="24" customHeight="1">
      <c r="B8" s="594" t="s">
        <v>493</v>
      </c>
      <c r="C8" s="614"/>
      <c r="D8" s="614"/>
      <c r="E8" s="614"/>
      <c r="F8" s="614"/>
      <c r="G8" s="595"/>
      <c r="H8" s="550">
        <f>入力シート!Q39+入力シート!Q42</f>
        <v>0</v>
      </c>
      <c r="I8" s="550"/>
      <c r="J8" s="550"/>
      <c r="K8" s="550">
        <f>入力シート!Q42</f>
        <v>0</v>
      </c>
      <c r="L8" s="550"/>
      <c r="M8" s="550"/>
      <c r="N8" s="550"/>
      <c r="O8" s="550">
        <f>入力シート!Q45+入力シート!Q48</f>
        <v>0</v>
      </c>
      <c r="P8" s="550"/>
      <c r="Q8" s="550"/>
      <c r="R8" s="550">
        <f>入力シート!Q48</f>
        <v>0</v>
      </c>
      <c r="S8" s="550"/>
      <c r="T8" s="550"/>
      <c r="U8" s="550"/>
      <c r="V8" s="586">
        <f>H8-K8+O8-R8</f>
        <v>0</v>
      </c>
      <c r="W8" s="587"/>
      <c r="X8" s="587"/>
      <c r="Y8" s="588"/>
      <c r="Z8" s="48"/>
    </row>
    <row r="9" spans="2:27" ht="24" customHeight="1" thickBot="1">
      <c r="B9" s="611" t="s">
        <v>494</v>
      </c>
      <c r="C9" s="612"/>
      <c r="D9" s="612"/>
      <c r="E9" s="612"/>
      <c r="F9" s="612"/>
      <c r="G9" s="613"/>
      <c r="H9" s="550">
        <f>入力シート!T39+入力シート!T42</f>
        <v>0</v>
      </c>
      <c r="I9" s="550"/>
      <c r="J9" s="550"/>
      <c r="K9" s="552">
        <f>入力シート!T42</f>
        <v>0</v>
      </c>
      <c r="L9" s="552"/>
      <c r="M9" s="552"/>
      <c r="N9" s="552"/>
      <c r="O9" s="552">
        <f>入力シート!T45+入力シート!T48</f>
        <v>0</v>
      </c>
      <c r="P9" s="552"/>
      <c r="Q9" s="552"/>
      <c r="R9" s="552">
        <f>入力シート!T48</f>
        <v>0</v>
      </c>
      <c r="S9" s="552"/>
      <c r="T9" s="552"/>
      <c r="U9" s="552"/>
      <c r="V9" s="583">
        <f>H9-K9+O9-R9</f>
        <v>0</v>
      </c>
      <c r="W9" s="584"/>
      <c r="X9" s="584"/>
      <c r="Y9" s="585"/>
      <c r="Z9" s="48"/>
    </row>
    <row r="10" spans="2:27" ht="24" customHeight="1" thickTop="1" thickBot="1">
      <c r="B10" s="620" t="s">
        <v>10</v>
      </c>
      <c r="C10" s="621"/>
      <c r="D10" s="621"/>
      <c r="E10" s="621"/>
      <c r="F10" s="621"/>
      <c r="G10" s="622"/>
      <c r="H10" s="553">
        <f>SUM(H8:J9)</f>
        <v>0</v>
      </c>
      <c r="I10" s="554"/>
      <c r="J10" s="555"/>
      <c r="K10" s="556">
        <f>SUM(K8:N9)</f>
        <v>0</v>
      </c>
      <c r="L10" s="557"/>
      <c r="M10" s="557"/>
      <c r="N10" s="557"/>
      <c r="O10" s="551">
        <f>SUM(O8:Q9)</f>
        <v>0</v>
      </c>
      <c r="P10" s="551"/>
      <c r="Q10" s="551"/>
      <c r="R10" s="557">
        <f>SUM(R8:U9)</f>
        <v>0</v>
      </c>
      <c r="S10" s="557"/>
      <c r="T10" s="557"/>
      <c r="U10" s="631"/>
      <c r="V10" s="580">
        <f>SUM(V8:Y9)</f>
        <v>0</v>
      </c>
      <c r="W10" s="581"/>
      <c r="X10" s="581"/>
      <c r="Y10" s="582"/>
      <c r="Z10" s="51"/>
    </row>
    <row r="11" spans="2:27" ht="23.1" customHeight="1" thickTop="1">
      <c r="H11" s="548" t="s">
        <v>464</v>
      </c>
      <c r="I11" s="548"/>
      <c r="J11" s="548"/>
      <c r="K11" s="548"/>
      <c r="L11" s="548"/>
      <c r="M11" s="548"/>
      <c r="N11" s="548"/>
      <c r="O11" s="548"/>
      <c r="P11" s="548"/>
      <c r="Q11" s="548"/>
      <c r="R11" s="73"/>
      <c r="S11" s="86"/>
      <c r="V11" s="589" t="s">
        <v>475</v>
      </c>
      <c r="W11" s="589"/>
      <c r="X11" s="589"/>
      <c r="Y11" s="589"/>
      <c r="Z11" s="52"/>
    </row>
    <row r="12" spans="2:27" ht="10.5" customHeight="1">
      <c r="J12" s="73"/>
      <c r="K12" s="73"/>
      <c r="L12" s="73"/>
      <c r="M12" s="73"/>
      <c r="N12" s="73"/>
      <c r="O12" s="73"/>
      <c r="P12" s="73"/>
      <c r="U12" s="73"/>
      <c r="V12" s="548"/>
      <c r="W12" s="548"/>
      <c r="X12" s="548"/>
      <c r="Y12" s="548"/>
      <c r="Z12" s="52"/>
    </row>
    <row r="13" spans="2:27" ht="16.2">
      <c r="B13" s="4" t="s">
        <v>9</v>
      </c>
      <c r="C13" s="4"/>
      <c r="D13" s="4"/>
      <c r="E13" s="4"/>
      <c r="F13" s="4"/>
      <c r="G13" s="4"/>
      <c r="V13" s="548"/>
      <c r="W13" s="548"/>
      <c r="X13" s="548"/>
      <c r="Y13" s="548"/>
    </row>
    <row r="14" spans="2:27" ht="30" customHeight="1">
      <c r="B14" s="562" t="s">
        <v>18</v>
      </c>
      <c r="C14" s="563"/>
      <c r="D14" s="563"/>
      <c r="E14" s="563"/>
      <c r="F14" s="563"/>
      <c r="G14" s="91"/>
      <c r="H14" s="562" t="s">
        <v>399</v>
      </c>
      <c r="I14" s="564"/>
      <c r="J14" s="562" t="s">
        <v>458</v>
      </c>
      <c r="K14" s="564"/>
      <c r="L14" s="562" t="s">
        <v>459</v>
      </c>
      <c r="M14" s="563"/>
      <c r="N14" s="564"/>
      <c r="O14" s="590" t="s">
        <v>461</v>
      </c>
      <c r="P14" s="591"/>
      <c r="Q14" s="598" t="s">
        <v>411</v>
      </c>
      <c r="R14" s="599"/>
      <c r="S14" s="599"/>
      <c r="T14" s="599"/>
      <c r="U14" s="600"/>
      <c r="V14" s="608" t="s">
        <v>17</v>
      </c>
      <c r="W14" s="608"/>
      <c r="X14" s="608"/>
      <c r="Y14" s="608"/>
      <c r="Z14" s="58"/>
      <c r="AA14" s="2"/>
    </row>
    <row r="15" spans="2:27" ht="26.25" customHeight="1">
      <c r="B15" s="568"/>
      <c r="C15" s="607"/>
      <c r="D15" s="607"/>
      <c r="E15" s="607"/>
      <c r="F15" s="607"/>
      <c r="G15" s="90"/>
      <c r="H15" s="568"/>
      <c r="I15" s="569"/>
      <c r="J15" s="568"/>
      <c r="K15" s="569"/>
      <c r="L15" s="565" t="s">
        <v>460</v>
      </c>
      <c r="M15" s="566"/>
      <c r="N15" s="567"/>
      <c r="O15" s="592" t="s">
        <v>462</v>
      </c>
      <c r="P15" s="593"/>
      <c r="Q15" s="601" t="s">
        <v>15</v>
      </c>
      <c r="R15" s="602"/>
      <c r="S15" s="603" t="s">
        <v>16</v>
      </c>
      <c r="T15" s="604"/>
      <c r="U15" s="76" t="s">
        <v>403</v>
      </c>
      <c r="V15" s="596" t="s">
        <v>15</v>
      </c>
      <c r="W15" s="597"/>
      <c r="X15" s="594" t="s">
        <v>16</v>
      </c>
      <c r="Y15" s="595"/>
      <c r="Z15" s="59"/>
      <c r="AA15" s="7"/>
    </row>
    <row r="16" spans="2:27" ht="18.75" customHeight="1">
      <c r="B16" s="663" t="s">
        <v>3</v>
      </c>
      <c r="C16" s="664"/>
      <c r="D16" s="664"/>
      <c r="E16" s="664"/>
      <c r="F16" s="664"/>
      <c r="G16" s="665"/>
      <c r="H16" s="531">
        <f>入力シート!I70</f>
        <v>0</v>
      </c>
      <c r="I16" s="532"/>
      <c r="J16" s="531">
        <f>入力シート!$M$70</f>
        <v>0</v>
      </c>
      <c r="K16" s="532"/>
      <c r="L16" s="531">
        <f>入力シート!$Q$70</f>
        <v>0</v>
      </c>
      <c r="M16" s="662"/>
      <c r="N16" s="8" t="s">
        <v>11</v>
      </c>
      <c r="O16" s="533" t="e">
        <f>IF(J16="","",L16/J16)</f>
        <v>#DIV/0!</v>
      </c>
      <c r="P16" s="534"/>
      <c r="Q16" s="535">
        <v>2.32E-3</v>
      </c>
      <c r="R16" s="535"/>
      <c r="S16" s="535">
        <f>Q16</f>
        <v>2.32E-3</v>
      </c>
      <c r="T16" s="535"/>
      <c r="U16" s="264" t="s">
        <v>404</v>
      </c>
      <c r="V16" s="524">
        <f>L16*Q16</f>
        <v>0</v>
      </c>
      <c r="W16" s="525"/>
      <c r="X16" s="531">
        <f>V16</f>
        <v>0</v>
      </c>
      <c r="Y16" s="532"/>
      <c r="Z16" s="60"/>
      <c r="AA16" s="10"/>
    </row>
    <row r="17" spans="2:27" ht="18.75" customHeight="1">
      <c r="B17" s="663" t="s">
        <v>0</v>
      </c>
      <c r="C17" s="664"/>
      <c r="D17" s="664"/>
      <c r="E17" s="664"/>
      <c r="F17" s="664"/>
      <c r="G17" s="665"/>
      <c r="H17" s="531">
        <f>入力シート!I71</f>
        <v>0</v>
      </c>
      <c r="I17" s="532"/>
      <c r="J17" s="531">
        <f>入力シート!$M$71</f>
        <v>0</v>
      </c>
      <c r="K17" s="532"/>
      <c r="L17" s="531">
        <f>入力シート!$Q$71</f>
        <v>0</v>
      </c>
      <c r="M17" s="662"/>
      <c r="N17" s="8" t="s">
        <v>11</v>
      </c>
      <c r="O17" s="533" t="e">
        <f>IF(J17="","",L17/J17)</f>
        <v>#DIV/0!</v>
      </c>
      <c r="P17" s="534"/>
      <c r="Q17" s="535">
        <v>2.5799999999999998E-3</v>
      </c>
      <c r="R17" s="535"/>
      <c r="S17" s="535">
        <f>Q17</f>
        <v>2.5799999999999998E-3</v>
      </c>
      <c r="T17" s="535"/>
      <c r="U17" s="264" t="s">
        <v>404</v>
      </c>
      <c r="V17" s="524">
        <f t="shared" ref="V17:V18" si="0">L17*Q17</f>
        <v>0</v>
      </c>
      <c r="W17" s="525"/>
      <c r="X17" s="531">
        <f>V17</f>
        <v>0</v>
      </c>
      <c r="Y17" s="532"/>
      <c r="Z17" s="60"/>
      <c r="AA17" s="10"/>
    </row>
    <row r="18" spans="2:27" ht="18.75" customHeight="1">
      <c r="B18" s="663" t="s">
        <v>1</v>
      </c>
      <c r="C18" s="664"/>
      <c r="D18" s="664"/>
      <c r="E18" s="664"/>
      <c r="F18" s="664"/>
      <c r="G18" s="665"/>
      <c r="H18" s="531">
        <f>入力シート!I72</f>
        <v>0</v>
      </c>
      <c r="I18" s="532"/>
      <c r="J18" s="531">
        <f>入力シート!$M$72</f>
        <v>0</v>
      </c>
      <c r="K18" s="532"/>
      <c r="L18" s="531">
        <f>入力シート!$Q$72</f>
        <v>0</v>
      </c>
      <c r="M18" s="662"/>
      <c r="N18" s="8" t="s">
        <v>12</v>
      </c>
      <c r="O18" s="533" t="e">
        <f>IF(J18="","",L18/J18)</f>
        <v>#DIV/0!</v>
      </c>
      <c r="P18" s="534"/>
      <c r="Q18" s="535">
        <v>2.2300000000000002E-3</v>
      </c>
      <c r="R18" s="535"/>
      <c r="S18" s="535">
        <f>Q18</f>
        <v>2.2300000000000002E-3</v>
      </c>
      <c r="T18" s="535"/>
      <c r="U18" s="264" t="s">
        <v>405</v>
      </c>
      <c r="V18" s="524">
        <f t="shared" si="0"/>
        <v>0</v>
      </c>
      <c r="W18" s="525"/>
      <c r="X18" s="531">
        <f>V18</f>
        <v>0</v>
      </c>
      <c r="Y18" s="532"/>
      <c r="Z18" s="60"/>
      <c r="AA18" s="10"/>
    </row>
    <row r="19" spans="2:27" ht="18.75" customHeight="1">
      <c r="B19" s="663" t="s">
        <v>4</v>
      </c>
      <c r="C19" s="664"/>
      <c r="D19" s="664"/>
      <c r="E19" s="664"/>
      <c r="F19" s="664"/>
      <c r="G19" s="665"/>
      <c r="H19" s="531">
        <f>入力シート!I73</f>
        <v>0</v>
      </c>
      <c r="I19" s="532"/>
      <c r="J19" s="531">
        <f>入力シート!$M$73</f>
        <v>0</v>
      </c>
      <c r="K19" s="532"/>
      <c r="L19" s="531">
        <f>入力シート!$Q$73</f>
        <v>0</v>
      </c>
      <c r="M19" s="662"/>
      <c r="N19" s="8" t="s">
        <v>13</v>
      </c>
      <c r="O19" s="533" t="e">
        <f>IF(J19="","",L19/J19)</f>
        <v>#DIV/0!</v>
      </c>
      <c r="P19" s="534"/>
      <c r="Q19" s="535">
        <v>3.0000000000000001E-3</v>
      </c>
      <c r="R19" s="535"/>
      <c r="S19" s="535">
        <f>Q19</f>
        <v>3.0000000000000001E-3</v>
      </c>
      <c r="T19" s="535"/>
      <c r="U19" s="264" t="s">
        <v>406</v>
      </c>
      <c r="V19" s="524">
        <f>L19*Q19</f>
        <v>0</v>
      </c>
      <c r="W19" s="525"/>
      <c r="X19" s="531">
        <f>V19</f>
        <v>0</v>
      </c>
      <c r="Y19" s="532"/>
      <c r="Z19" s="60"/>
      <c r="AA19" s="10"/>
    </row>
    <row r="20" spans="2:27" ht="18.75" customHeight="1">
      <c r="B20" s="663" t="s">
        <v>7</v>
      </c>
      <c r="C20" s="664"/>
      <c r="D20" s="664"/>
      <c r="E20" s="664"/>
      <c r="F20" s="664"/>
      <c r="G20" s="665"/>
      <c r="H20" s="531">
        <f>入力シート!I74</f>
        <v>0</v>
      </c>
      <c r="I20" s="532"/>
      <c r="J20" s="531">
        <f>入力シート!$M$74</f>
        <v>0</v>
      </c>
      <c r="K20" s="532"/>
      <c r="L20" s="687"/>
      <c r="M20" s="688"/>
      <c r="N20" s="689"/>
      <c r="O20" s="560"/>
      <c r="P20" s="561"/>
      <c r="Q20" s="558"/>
      <c r="R20" s="558"/>
      <c r="S20" s="558"/>
      <c r="T20" s="558"/>
      <c r="U20" s="81"/>
      <c r="V20" s="605"/>
      <c r="W20" s="606"/>
      <c r="X20" s="605"/>
      <c r="Y20" s="606"/>
      <c r="Z20" s="61"/>
      <c r="AA20" s="10"/>
    </row>
    <row r="21" spans="2:27" ht="18.75" customHeight="1">
      <c r="B21" s="684" t="s">
        <v>2</v>
      </c>
      <c r="C21" s="570" t="str">
        <f>入力シート!C75</f>
        <v>A0269_東京電力エナジーパートナー(株)</v>
      </c>
      <c r="D21" s="571"/>
      <c r="E21" s="572"/>
      <c r="F21" s="576" t="str">
        <f>入力シート!F75</f>
        <v>メニューＬ</v>
      </c>
      <c r="G21" s="577"/>
      <c r="H21" s="527">
        <f>入力シート!I75</f>
        <v>0</v>
      </c>
      <c r="I21" s="528"/>
      <c r="J21" s="527">
        <f>入力シート!$M$75</f>
        <v>0</v>
      </c>
      <c r="K21" s="528"/>
      <c r="L21" s="74" t="s">
        <v>20</v>
      </c>
      <c r="M21" s="94">
        <f>入力シート!$R$75</f>
        <v>0</v>
      </c>
      <c r="N21" s="8" t="s">
        <v>14</v>
      </c>
      <c r="O21" s="536" t="e">
        <f>IF(J21="","",(M21+M22)/J21)</f>
        <v>#DIV/0!</v>
      </c>
      <c r="P21" s="537"/>
      <c r="Q21" s="549">
        <f>IF($C21="電気事業者名を選択","",VLOOKUP($C21,参考_電気のCO2排出係数!$C:$D,2,FALSE))</f>
        <v>4.57E-4</v>
      </c>
      <c r="R21" s="549"/>
      <c r="S21" s="549">
        <f>IF($C21="電気事業者名を選択","",INDEX(参考_電気のCO2排出係数!$1:$1048576,MATCH($C21,参考_電気のCO2排出係数!$C:$C,0),MATCH($F21,参考_電気のCO2排出係数!$6:$6,0)))</f>
        <v>3.8999999999999999E-4</v>
      </c>
      <c r="T21" s="549"/>
      <c r="U21" s="9" t="s">
        <v>407</v>
      </c>
      <c r="V21" s="524">
        <f>IF(C21="電気事業者名を選択","",ROUND(M21*Q21,0))</f>
        <v>0</v>
      </c>
      <c r="W21" s="525"/>
      <c r="X21" s="524">
        <f>IF(C21="電気事業者名を選択","",ROUND(M21*S21,0))</f>
        <v>0</v>
      </c>
      <c r="Y21" s="525"/>
      <c r="Z21" s="60"/>
      <c r="AA21" s="10"/>
    </row>
    <row r="22" spans="2:27" ht="18.75" customHeight="1">
      <c r="B22" s="685"/>
      <c r="C22" s="573"/>
      <c r="D22" s="574"/>
      <c r="E22" s="575"/>
      <c r="F22" s="578"/>
      <c r="G22" s="579"/>
      <c r="H22" s="529"/>
      <c r="I22" s="530"/>
      <c r="J22" s="529"/>
      <c r="K22" s="530"/>
      <c r="L22" s="75" t="s">
        <v>21</v>
      </c>
      <c r="M22" s="94">
        <f>入力シート!$R$76</f>
        <v>0</v>
      </c>
      <c r="N22" s="13" t="s">
        <v>14</v>
      </c>
      <c r="O22" s="538"/>
      <c r="P22" s="539"/>
      <c r="Q22" s="559">
        <f>Q21</f>
        <v>4.57E-4</v>
      </c>
      <c r="R22" s="559"/>
      <c r="S22" s="559">
        <f>S21</f>
        <v>3.8999999999999999E-4</v>
      </c>
      <c r="T22" s="559"/>
      <c r="U22" s="14" t="s">
        <v>407</v>
      </c>
      <c r="V22" s="609">
        <f>IF(C21="電気事業者名を選択","",ROUND(M22*Q22,0))</f>
        <v>0</v>
      </c>
      <c r="W22" s="610"/>
      <c r="X22" s="609">
        <f>IF(C21="電気事業者名を選択","",ROUND(M22*S22,0))</f>
        <v>0</v>
      </c>
      <c r="Y22" s="610"/>
      <c r="Z22" s="60"/>
      <c r="AA22" s="10"/>
    </row>
    <row r="23" spans="2:27" ht="18.75" customHeight="1" outlineLevel="1">
      <c r="B23" s="685"/>
      <c r="C23" s="570" t="str">
        <f>入力シート!C77</f>
        <v>電気事業者名を選択</v>
      </c>
      <c r="D23" s="571"/>
      <c r="E23" s="572"/>
      <c r="F23" s="576" t="str">
        <f>入力シート!F77</f>
        <v>メニューを選択</v>
      </c>
      <c r="G23" s="577"/>
      <c r="H23" s="527">
        <f>入力シート!I77</f>
        <v>0</v>
      </c>
      <c r="I23" s="528"/>
      <c r="J23" s="527">
        <f>入力シート!$M$77</f>
        <v>0</v>
      </c>
      <c r="K23" s="528"/>
      <c r="L23" s="11" t="s">
        <v>20</v>
      </c>
      <c r="M23" s="94">
        <f>入力シート!$R$77</f>
        <v>0</v>
      </c>
      <c r="N23" s="8" t="s">
        <v>14</v>
      </c>
      <c r="O23" s="536" t="e">
        <f>IF(J23="","",(M23+M24)/J23)</f>
        <v>#DIV/0!</v>
      </c>
      <c r="P23" s="537"/>
      <c r="Q23" s="549" t="str">
        <f>IF($C23="電気事業者名を選択","",VLOOKUP($C23,参考_電気のCO2排出係数!$C:$D,2,FALSE))</f>
        <v/>
      </c>
      <c r="R23" s="549"/>
      <c r="S23" s="549" t="str">
        <f>IF($C23="電気事業者名を選択","",INDEX(参考_電気のCO2排出係数!$1:$1048576,MATCH($C23,参考_電気のCO2排出係数!$C:$C,0),MATCH($F23,参考_電気のCO2排出係数!$6:$6,0)))</f>
        <v/>
      </c>
      <c r="T23" s="549"/>
      <c r="U23" s="84" t="s">
        <v>407</v>
      </c>
      <c r="V23" s="526" t="str">
        <f>IF(C23="電気事業者名を選択","",ROUND(M23*Q23,0))</f>
        <v/>
      </c>
      <c r="W23" s="526"/>
      <c r="X23" s="526" t="str">
        <f>IF(C23="電気事業者名を選択","",ROUND(M23*S23,0))</f>
        <v/>
      </c>
      <c r="Y23" s="526"/>
      <c r="Z23" s="60"/>
      <c r="AA23" s="10"/>
    </row>
    <row r="24" spans="2:27" ht="18.75" customHeight="1" outlineLevel="1">
      <c r="B24" s="685"/>
      <c r="C24" s="573"/>
      <c r="D24" s="574"/>
      <c r="E24" s="575"/>
      <c r="F24" s="578"/>
      <c r="G24" s="579"/>
      <c r="H24" s="529"/>
      <c r="I24" s="530"/>
      <c r="J24" s="529"/>
      <c r="K24" s="530"/>
      <c r="L24" s="12" t="s">
        <v>21</v>
      </c>
      <c r="M24" s="94">
        <f>入力シート!$R$78</f>
        <v>0</v>
      </c>
      <c r="N24" s="13" t="s">
        <v>14</v>
      </c>
      <c r="O24" s="538"/>
      <c r="P24" s="539"/>
      <c r="Q24" s="549" t="str">
        <f>Q23</f>
        <v/>
      </c>
      <c r="R24" s="549"/>
      <c r="S24" s="549" t="str">
        <f>S23</f>
        <v/>
      </c>
      <c r="T24" s="549"/>
      <c r="U24" s="84" t="s">
        <v>407</v>
      </c>
      <c r="V24" s="526" t="str">
        <f>IF(C23="電気事業者名を選択","",ROUND(M24*Q24,0))</f>
        <v/>
      </c>
      <c r="W24" s="526"/>
      <c r="X24" s="526" t="str">
        <f>IF(C23="電気事業者名を選択","",ROUND(M24*S24,0))</f>
        <v/>
      </c>
      <c r="Y24" s="526"/>
      <c r="Z24" s="60"/>
      <c r="AA24" s="10"/>
    </row>
    <row r="25" spans="2:27" ht="18.75" customHeight="1" outlineLevel="1">
      <c r="B25" s="685"/>
      <c r="C25" s="570" t="str">
        <f>入力シート!C79</f>
        <v>電気事業者名を選択</v>
      </c>
      <c r="D25" s="571"/>
      <c r="E25" s="572"/>
      <c r="F25" s="576" t="str">
        <f>入力シート!F79</f>
        <v>メニューを選択</v>
      </c>
      <c r="G25" s="577"/>
      <c r="H25" s="527">
        <f>入力シート!I79</f>
        <v>0</v>
      </c>
      <c r="I25" s="528"/>
      <c r="J25" s="527">
        <f>入力シート!$M$79</f>
        <v>0</v>
      </c>
      <c r="K25" s="528"/>
      <c r="L25" s="11" t="s">
        <v>20</v>
      </c>
      <c r="M25" s="94">
        <f>入力シート!$R$79</f>
        <v>0</v>
      </c>
      <c r="N25" s="8" t="s">
        <v>14</v>
      </c>
      <c r="O25" s="536" t="e">
        <f>IF(J25="","",(M25+M26)/J25)</f>
        <v>#DIV/0!</v>
      </c>
      <c r="P25" s="537"/>
      <c r="Q25" s="549" t="str">
        <f>IF($C25="電気事業者名を選択","",VLOOKUP($C25,参考_電気のCO2排出係数!$C:$D,2,FALSE))</f>
        <v/>
      </c>
      <c r="R25" s="549"/>
      <c r="S25" s="549" t="str">
        <f>IF($C25="電気事業者名を選択","",INDEX(参考_電気のCO2排出係数!$1:$1048576,MATCH($C25,参考_電気のCO2排出係数!$C:$C,0),MATCH($F25,参考_電気のCO2排出係数!$6:$6,0)))</f>
        <v/>
      </c>
      <c r="T25" s="549"/>
      <c r="U25" s="84" t="s">
        <v>407</v>
      </c>
      <c r="V25" s="526" t="str">
        <f>IF(C25="電気事業者名を選択","",ROUND(M25*Q25,0))</f>
        <v/>
      </c>
      <c r="W25" s="526"/>
      <c r="X25" s="526" t="str">
        <f>IF(C25="電気事業者名を選択","",ROUND(M25*S25,0))</f>
        <v/>
      </c>
      <c r="Y25" s="526"/>
      <c r="Z25" s="60"/>
      <c r="AA25" s="10"/>
    </row>
    <row r="26" spans="2:27" ht="18.75" customHeight="1" outlineLevel="1">
      <c r="B26" s="685"/>
      <c r="C26" s="573"/>
      <c r="D26" s="574"/>
      <c r="E26" s="575"/>
      <c r="F26" s="578"/>
      <c r="G26" s="579"/>
      <c r="H26" s="529"/>
      <c r="I26" s="530"/>
      <c r="J26" s="529"/>
      <c r="K26" s="530"/>
      <c r="L26" s="11" t="s">
        <v>21</v>
      </c>
      <c r="M26" s="94">
        <f>入力シート!$R$80</f>
        <v>0</v>
      </c>
      <c r="N26" s="8" t="s">
        <v>14</v>
      </c>
      <c r="O26" s="538"/>
      <c r="P26" s="539"/>
      <c r="Q26" s="549" t="str">
        <f>Q25</f>
        <v/>
      </c>
      <c r="R26" s="549"/>
      <c r="S26" s="549" t="str">
        <f>S25</f>
        <v/>
      </c>
      <c r="T26" s="549"/>
      <c r="U26" s="84" t="s">
        <v>407</v>
      </c>
      <c r="V26" s="526" t="str">
        <f>IF(C25="電気事業者名を選択","",ROUND(M26*Q26,0))</f>
        <v/>
      </c>
      <c r="W26" s="526"/>
      <c r="X26" s="526" t="str">
        <f>IF(C25="電気事業者名を選択","",ROUND(M26*S26,0))</f>
        <v/>
      </c>
      <c r="Y26" s="526"/>
      <c r="Z26" s="60"/>
      <c r="AA26" s="10"/>
    </row>
    <row r="27" spans="2:27" ht="18.75" customHeight="1" outlineLevel="1">
      <c r="B27" s="685"/>
      <c r="C27" s="570" t="str">
        <f>入力シート!C81</f>
        <v>電気事業者名を選択</v>
      </c>
      <c r="D27" s="571"/>
      <c r="E27" s="572"/>
      <c r="F27" s="576" t="str">
        <f>入力シート!F81</f>
        <v>メニューを選択</v>
      </c>
      <c r="G27" s="577"/>
      <c r="H27" s="527">
        <f>入力シート!I81</f>
        <v>0</v>
      </c>
      <c r="I27" s="528"/>
      <c r="J27" s="527">
        <f>入力シート!$M$81</f>
        <v>0</v>
      </c>
      <c r="K27" s="528"/>
      <c r="L27" s="11" t="s">
        <v>20</v>
      </c>
      <c r="M27" s="94">
        <f>入力シート!$R$81</f>
        <v>0</v>
      </c>
      <c r="N27" s="8" t="s">
        <v>14</v>
      </c>
      <c r="O27" s="536" t="e">
        <f>IF(J27="","",(M27+M28)/J27)</f>
        <v>#DIV/0!</v>
      </c>
      <c r="P27" s="537"/>
      <c r="Q27" s="549" t="str">
        <f>IF($C27="電気事業者名を選択","",VLOOKUP($C27,参考_電気のCO2排出係数!$C:$D,2,FALSE))</f>
        <v/>
      </c>
      <c r="R27" s="549"/>
      <c r="S27" s="549" t="str">
        <f>IF($C27="電気事業者名を選択","",INDEX(参考_電気のCO2排出係数!$1:$1048576,MATCH($C27,参考_電気のCO2排出係数!$C:$C,0),MATCH($F27,参考_電気のCO2排出係数!$6:$6,0)))</f>
        <v/>
      </c>
      <c r="T27" s="549"/>
      <c r="U27" s="84" t="s">
        <v>407</v>
      </c>
      <c r="V27" s="526" t="str">
        <f>IF(C27="電気事業者名を選択","",ROUND(M27*Q27,0))</f>
        <v/>
      </c>
      <c r="W27" s="526"/>
      <c r="X27" s="526" t="str">
        <f>IF(C27="電気事業者名を選択","",ROUND(M27*S27,0))</f>
        <v/>
      </c>
      <c r="Y27" s="526"/>
      <c r="Z27" s="60"/>
      <c r="AA27" s="10"/>
    </row>
    <row r="28" spans="2:27" ht="18.75" customHeight="1" outlineLevel="1">
      <c r="B28" s="685"/>
      <c r="C28" s="573"/>
      <c r="D28" s="574"/>
      <c r="E28" s="575"/>
      <c r="F28" s="578"/>
      <c r="G28" s="579"/>
      <c r="H28" s="529"/>
      <c r="I28" s="530"/>
      <c r="J28" s="529"/>
      <c r="K28" s="530"/>
      <c r="L28" s="11" t="s">
        <v>21</v>
      </c>
      <c r="M28" s="94">
        <f>入力シート!$R$82</f>
        <v>0</v>
      </c>
      <c r="N28" s="8" t="s">
        <v>14</v>
      </c>
      <c r="O28" s="538"/>
      <c r="P28" s="539"/>
      <c r="Q28" s="549" t="str">
        <f>Q27</f>
        <v/>
      </c>
      <c r="R28" s="549"/>
      <c r="S28" s="549" t="str">
        <f>S27</f>
        <v/>
      </c>
      <c r="T28" s="549"/>
      <c r="U28" s="84" t="s">
        <v>407</v>
      </c>
      <c r="V28" s="526" t="str">
        <f>IF(C27="電気事業者名を選択","",ROUND(M28*Q28,0))</f>
        <v/>
      </c>
      <c r="W28" s="526"/>
      <c r="X28" s="526" t="str">
        <f>IF(C27="電気事業者名を選択","",ROUND(M28*S28,0))</f>
        <v/>
      </c>
      <c r="Y28" s="526"/>
      <c r="Z28" s="60"/>
      <c r="AA28" s="10"/>
    </row>
    <row r="29" spans="2:27" ht="18.75" customHeight="1" outlineLevel="1">
      <c r="B29" s="685"/>
      <c r="C29" s="570" t="str">
        <f>入力シート!C83</f>
        <v>電気事業者名を選択</v>
      </c>
      <c r="D29" s="571"/>
      <c r="E29" s="572"/>
      <c r="F29" s="576" t="str">
        <f>入力シート!F83</f>
        <v>メニューを選択</v>
      </c>
      <c r="G29" s="577"/>
      <c r="H29" s="527">
        <f>入力シート!I83</f>
        <v>0</v>
      </c>
      <c r="I29" s="528"/>
      <c r="J29" s="527">
        <f>入力シート!$M$83</f>
        <v>0</v>
      </c>
      <c r="K29" s="528"/>
      <c r="L29" s="15" t="s">
        <v>20</v>
      </c>
      <c r="M29" s="94">
        <f>入力シート!$R$83</f>
        <v>0</v>
      </c>
      <c r="N29" s="16" t="s">
        <v>14</v>
      </c>
      <c r="O29" s="536" t="e">
        <f t="shared" ref="O29" si="1">IF(J29="","",(M29+M30)/J29)</f>
        <v>#DIV/0!</v>
      </c>
      <c r="P29" s="537"/>
      <c r="Q29" s="549" t="str">
        <f>IF($C29="電気事業者名を選択","",VLOOKUP($C29,参考_電気のCO2排出係数!$C:$D,2,FALSE))</f>
        <v/>
      </c>
      <c r="R29" s="549"/>
      <c r="S29" s="549" t="str">
        <f>IF($C29="電気事業者名を選択","",INDEX(参考_電気のCO2排出係数!$1:$1048576,MATCH($C29,参考_電気のCO2排出係数!$C:$C,0),MATCH($F29,参考_電気のCO2排出係数!$6:$6,0)))</f>
        <v/>
      </c>
      <c r="T29" s="549"/>
      <c r="U29" s="84" t="s">
        <v>407</v>
      </c>
      <c r="V29" s="526" t="str">
        <f>IF(C29="電気事業者名を選択","",ROUND(M29*Q29,0))</f>
        <v/>
      </c>
      <c r="W29" s="526"/>
      <c r="X29" s="526" t="str">
        <f>IF(C29="電気事業者名を選択","",ROUND(M29*S29,0))</f>
        <v/>
      </c>
      <c r="Y29" s="526"/>
      <c r="Z29" s="60"/>
      <c r="AA29" s="10"/>
    </row>
    <row r="30" spans="2:27" ht="18.75" customHeight="1" outlineLevel="1" thickBot="1">
      <c r="B30" s="686"/>
      <c r="C30" s="573"/>
      <c r="D30" s="574"/>
      <c r="E30" s="575"/>
      <c r="F30" s="578"/>
      <c r="G30" s="579"/>
      <c r="H30" s="529"/>
      <c r="I30" s="530"/>
      <c r="J30" s="529"/>
      <c r="K30" s="530"/>
      <c r="L30" s="17" t="s">
        <v>21</v>
      </c>
      <c r="M30" s="94">
        <f>入力シート!$R$84</f>
        <v>0</v>
      </c>
      <c r="N30" s="18" t="s">
        <v>14</v>
      </c>
      <c r="O30" s="538"/>
      <c r="P30" s="539"/>
      <c r="Q30" s="544" t="str">
        <f>Q29</f>
        <v/>
      </c>
      <c r="R30" s="544"/>
      <c r="S30" s="544" t="str">
        <f>S29</f>
        <v/>
      </c>
      <c r="T30" s="544"/>
      <c r="U30" s="85" t="s">
        <v>407</v>
      </c>
      <c r="V30" s="673" t="str">
        <f>IF(C29="電気事業者名を選択","",ROUND(M30*Q30,0))</f>
        <v/>
      </c>
      <c r="W30" s="673"/>
      <c r="X30" s="673" t="str">
        <f>IF(C29="電気事業者名を選択","",ROUND(M30*S30,0))</f>
        <v/>
      </c>
      <c r="Y30" s="673"/>
      <c r="Z30" s="60"/>
      <c r="AA30" s="10"/>
    </row>
    <row r="31" spans="2:27" ht="24" customHeight="1" thickTop="1" thickBot="1">
      <c r="B31" s="623" t="s">
        <v>10</v>
      </c>
      <c r="C31" s="624"/>
      <c r="D31" s="624"/>
      <c r="E31" s="624"/>
      <c r="F31" s="624"/>
      <c r="G31" s="625"/>
      <c r="H31" s="540">
        <f>SUM(H16:I30)</f>
        <v>0</v>
      </c>
      <c r="I31" s="541"/>
      <c r="J31" s="540">
        <f>SUM(J16:K30)</f>
        <v>0</v>
      </c>
      <c r="K31" s="541"/>
      <c r="L31" s="545"/>
      <c r="M31" s="546"/>
      <c r="N31" s="547"/>
      <c r="O31" s="666"/>
      <c r="P31" s="667"/>
      <c r="Q31" s="542"/>
      <c r="R31" s="543"/>
      <c r="S31" s="542"/>
      <c r="T31" s="543"/>
      <c r="U31" s="93"/>
      <c r="V31" s="522">
        <f>SUM(V16:W30)</f>
        <v>0</v>
      </c>
      <c r="W31" s="523"/>
      <c r="X31" s="522">
        <f>SUM(X16:Y30)</f>
        <v>0</v>
      </c>
      <c r="Y31" s="523"/>
      <c r="Z31" s="60"/>
      <c r="AA31" s="10"/>
    </row>
    <row r="32" spans="2:27" ht="33" customHeight="1" thickBot="1">
      <c r="B32" s="626" t="s">
        <v>474</v>
      </c>
      <c r="C32" s="627"/>
      <c r="D32" s="627"/>
      <c r="E32" s="627"/>
      <c r="F32" s="627"/>
      <c r="G32" s="628"/>
      <c r="H32" s="629">
        <f>H8+O8</f>
        <v>0</v>
      </c>
      <c r="I32" s="630"/>
      <c r="J32" s="79" t="s">
        <v>400</v>
      </c>
      <c r="K32" s="80"/>
      <c r="L32" s="19"/>
      <c r="M32" s="674" t="s">
        <v>491</v>
      </c>
      <c r="N32" s="675"/>
      <c r="O32" s="675"/>
      <c r="P32" s="675"/>
      <c r="Q32" s="675"/>
      <c r="R32" s="675"/>
      <c r="S32" s="675"/>
      <c r="T32" s="675"/>
      <c r="U32" s="676"/>
      <c r="V32" s="520">
        <f>IF(V31&gt;0,ROUND((V31),2-INT(LOG(V31))),0)</f>
        <v>0</v>
      </c>
      <c r="W32" s="521"/>
      <c r="X32" s="668">
        <f>IF(X31="","",(IF(X31&gt;0,ROUND((X31),2-INT(LOG(X31))),0)))</f>
        <v>0</v>
      </c>
      <c r="Y32" s="669"/>
      <c r="Z32" s="77"/>
      <c r="AA32" s="20"/>
    </row>
    <row r="33" spans="2:27" ht="30" customHeight="1" thickBot="1">
      <c r="C33" s="78"/>
      <c r="D33" s="78"/>
      <c r="E33" s="78"/>
      <c r="F33" s="78"/>
      <c r="G33" s="78"/>
      <c r="H33" s="548" t="s">
        <v>465</v>
      </c>
      <c r="I33" s="548"/>
      <c r="J33" s="548"/>
      <c r="K33" s="548"/>
      <c r="L33" s="548"/>
      <c r="M33" s="263"/>
      <c r="N33" s="263"/>
      <c r="O33" s="263"/>
      <c r="P33" s="263"/>
      <c r="Q33" s="263"/>
      <c r="R33" s="263"/>
      <c r="S33" s="263"/>
      <c r="T33" s="263"/>
      <c r="U33" s="263"/>
      <c r="V33" s="690" t="s">
        <v>457</v>
      </c>
      <c r="W33" s="690"/>
      <c r="X33" s="690"/>
      <c r="Y33" s="690"/>
      <c r="Z33" s="690"/>
      <c r="AA33" s="22"/>
    </row>
    <row r="34" spans="2:27" ht="5.25" customHeight="1">
      <c r="B34" s="23"/>
      <c r="C34" s="23"/>
      <c r="D34" s="23"/>
      <c r="E34" s="23"/>
      <c r="F34" s="23"/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  <c r="S34" s="25"/>
      <c r="T34" s="25"/>
      <c r="U34" s="25"/>
      <c r="V34" s="26"/>
      <c r="W34" s="26"/>
      <c r="X34" s="26"/>
      <c r="Y34" s="26"/>
      <c r="Z34" s="26"/>
      <c r="AA34" s="27"/>
    </row>
    <row r="35" spans="2:27" ht="21">
      <c r="B35" s="28" t="s">
        <v>1114</v>
      </c>
      <c r="C35" s="28"/>
      <c r="D35" s="28"/>
      <c r="E35" s="28"/>
      <c r="F35" s="28"/>
      <c r="G35" s="28"/>
      <c r="H35" s="29"/>
      <c r="I35" s="29"/>
      <c r="J35" s="29"/>
      <c r="K35" s="29"/>
      <c r="L35" s="29"/>
      <c r="M35" s="29"/>
      <c r="N35" s="29"/>
      <c r="O35" s="30"/>
      <c r="P35" s="30"/>
      <c r="Q35" s="30"/>
      <c r="R35" s="31"/>
      <c r="S35" s="31"/>
      <c r="T35" s="31"/>
      <c r="U35" s="31"/>
      <c r="V35" s="32"/>
      <c r="W35" s="32"/>
      <c r="X35" s="32"/>
      <c r="Y35" s="33"/>
      <c r="Z35" s="33"/>
      <c r="AA35" s="22"/>
    </row>
    <row r="36" spans="2:27" ht="6" customHeight="1">
      <c r="B36" s="34"/>
      <c r="C36" s="34"/>
      <c r="D36" s="34"/>
      <c r="E36" s="34"/>
      <c r="F36" s="34"/>
      <c r="G36" s="34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32"/>
      <c r="S36" s="32"/>
      <c r="T36" s="32"/>
      <c r="U36" s="32"/>
      <c r="V36" s="33"/>
      <c r="W36" s="33"/>
      <c r="X36" s="33"/>
      <c r="Y36" s="33"/>
      <c r="Z36" s="33"/>
      <c r="AA36" s="22"/>
    </row>
    <row r="37" spans="2:27" ht="29.25" customHeight="1">
      <c r="B37" s="619" t="s">
        <v>402</v>
      </c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29"/>
      <c r="O37" s="619" t="s">
        <v>463</v>
      </c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53"/>
      <c r="AA37" s="22"/>
    </row>
    <row r="38" spans="2:27" ht="12.75" customHeight="1">
      <c r="B38" s="519" t="s">
        <v>470</v>
      </c>
      <c r="C38" s="519"/>
      <c r="D38" s="519"/>
      <c r="E38" s="519"/>
      <c r="F38" s="519"/>
      <c r="G38" s="683" t="s">
        <v>6</v>
      </c>
      <c r="H38" s="683"/>
      <c r="I38" s="683"/>
      <c r="J38" s="683"/>
      <c r="K38" s="683"/>
      <c r="L38" s="683"/>
      <c r="M38" s="29"/>
      <c r="O38" s="519" t="s">
        <v>470</v>
      </c>
      <c r="P38" s="519"/>
      <c r="Q38" s="519"/>
      <c r="R38" s="519"/>
      <c r="S38" s="519"/>
      <c r="T38" s="683" t="s">
        <v>6</v>
      </c>
      <c r="U38" s="683"/>
      <c r="V38" s="683"/>
      <c r="W38" s="683"/>
      <c r="X38" s="683"/>
      <c r="Y38" s="683"/>
      <c r="Z38" s="54"/>
      <c r="AA38" s="35"/>
    </row>
    <row r="39" spans="2:27" ht="12.75" customHeight="1">
      <c r="B39" s="519"/>
      <c r="C39" s="519"/>
      <c r="D39" s="519"/>
      <c r="E39" s="519"/>
      <c r="F39" s="519"/>
      <c r="G39" s="659" t="str">
        <f>"("&amp;I43&amp;")"</f>
        <v>(tCO2/千km)</v>
      </c>
      <c r="H39" s="659"/>
      <c r="I39" s="659"/>
      <c r="J39" s="659"/>
      <c r="K39" s="659"/>
      <c r="L39" s="659"/>
      <c r="M39" s="29"/>
      <c r="O39" s="519"/>
      <c r="P39" s="519"/>
      <c r="Q39" s="519"/>
      <c r="R39" s="519"/>
      <c r="S39" s="519"/>
      <c r="T39" s="659" t="str">
        <f>"("&amp;U43&amp;")"</f>
        <v>(tCO2/)</v>
      </c>
      <c r="U39" s="659"/>
      <c r="V39" s="659"/>
      <c r="W39" s="659"/>
      <c r="X39" s="659"/>
      <c r="Y39" s="659"/>
      <c r="Z39" s="55"/>
      <c r="AA39" s="35"/>
    </row>
    <row r="40" spans="2:27" ht="18" customHeight="1" thickBot="1">
      <c r="B40" s="519" t="s">
        <v>471</v>
      </c>
      <c r="C40" s="519"/>
      <c r="D40" s="519"/>
      <c r="E40" s="519" t="s">
        <v>472</v>
      </c>
      <c r="F40" s="519"/>
      <c r="G40" s="660" t="s">
        <v>15</v>
      </c>
      <c r="H40" s="660"/>
      <c r="I40" s="660"/>
      <c r="J40" s="660" t="s">
        <v>473</v>
      </c>
      <c r="K40" s="660"/>
      <c r="L40" s="660"/>
      <c r="M40" s="29"/>
      <c r="O40" s="519" t="s">
        <v>471</v>
      </c>
      <c r="P40" s="519"/>
      <c r="Q40" s="519"/>
      <c r="R40" s="519" t="s">
        <v>472</v>
      </c>
      <c r="S40" s="519"/>
      <c r="T40" s="660" t="s">
        <v>15</v>
      </c>
      <c r="U40" s="660"/>
      <c r="V40" s="660"/>
      <c r="W40" s="519" t="s">
        <v>473</v>
      </c>
      <c r="X40" s="519"/>
      <c r="Y40" s="519"/>
      <c r="Z40" s="56"/>
      <c r="AA40" s="35"/>
    </row>
    <row r="41" spans="2:27" s="96" customFormat="1" ht="30" customHeight="1" thickBot="1">
      <c r="B41" s="634" t="str">
        <f>IF(J31=0,"",J31/1000)</f>
        <v/>
      </c>
      <c r="C41" s="634"/>
      <c r="D41" s="634"/>
      <c r="E41" s="632" t="s">
        <v>5</v>
      </c>
      <c r="F41" s="633"/>
      <c r="G41" s="677" t="str">
        <f>IF(V32&gt;0,ROUND((G42),2-INT(LOG(G42))),"  ")</f>
        <v xml:space="preserve">  </v>
      </c>
      <c r="H41" s="678"/>
      <c r="I41" s="679"/>
      <c r="J41" s="680" t="str">
        <f>IF(X32&gt;0,ROUND((J42),2-INT(LOG(J42))),"  ")</f>
        <v xml:space="preserve">  </v>
      </c>
      <c r="K41" s="681"/>
      <c r="L41" s="681"/>
      <c r="M41" s="32"/>
      <c r="O41" s="670" t="str">
        <f>IF(入力シート!Q92="","",入力シート!Q94)</f>
        <v/>
      </c>
      <c r="P41" s="671"/>
      <c r="Q41" s="672"/>
      <c r="R41" s="670" t="str">
        <f>IF(入力シート!Q92="","",入力シート!S94)</f>
        <v/>
      </c>
      <c r="S41" s="671"/>
      <c r="T41" s="677" t="str">
        <f>IF(V32&gt;0,ROUND((T42),2-INT(LOG(T42))),"  ")</f>
        <v xml:space="preserve">  </v>
      </c>
      <c r="U41" s="678"/>
      <c r="V41" s="679"/>
      <c r="W41" s="680" t="str">
        <f>IF(X32&gt;0,ROUND((W42),2-INT(LOG(W42))),"  ")</f>
        <v xml:space="preserve">  </v>
      </c>
      <c r="X41" s="681"/>
      <c r="Y41" s="681"/>
      <c r="Z41" s="95"/>
    </row>
    <row r="42" spans="2:27" s="42" customFormat="1" ht="20.100000000000001" customHeight="1">
      <c r="B42" s="682" t="s">
        <v>1359</v>
      </c>
      <c r="C42" s="682"/>
      <c r="D42" s="682"/>
      <c r="E42" s="682"/>
      <c r="F42" s="682"/>
      <c r="G42" s="661" t="e">
        <f>IF(B41=0,"",V32/B41)</f>
        <v>#VALUE!</v>
      </c>
      <c r="H42" s="661"/>
      <c r="I42" s="661"/>
      <c r="J42" s="661" t="e">
        <f>IF(B41=0,"",X32/B41)</f>
        <v>#VALUE!</v>
      </c>
      <c r="K42" s="661"/>
      <c r="L42" s="661"/>
      <c r="N42" s="29"/>
      <c r="O42" s="41"/>
      <c r="T42" s="661" t="e">
        <f>IF(O41=0,"",V32/O41)</f>
        <v>#VALUE!</v>
      </c>
      <c r="U42" s="661"/>
      <c r="V42" s="661"/>
      <c r="W42" s="661" t="e">
        <f>IF(O41=0,"",X32/O41)</f>
        <v>#VALUE!</v>
      </c>
      <c r="X42" s="661"/>
      <c r="Y42" s="661"/>
      <c r="Z42" s="292"/>
      <c r="AA42" s="22"/>
    </row>
    <row r="43" spans="2:27" ht="12" customHeight="1">
      <c r="B43" s="615"/>
      <c r="C43" s="87"/>
      <c r="D43" s="87"/>
      <c r="E43" s="87"/>
      <c r="F43" s="87"/>
      <c r="G43" s="87"/>
      <c r="H43" s="616"/>
      <c r="I43" s="82" t="s">
        <v>1111</v>
      </c>
      <c r="K43" s="36"/>
      <c r="L43" s="37"/>
      <c r="M43" s="37"/>
      <c r="N43" s="38"/>
      <c r="O43" s="617"/>
      <c r="P43" s="89"/>
      <c r="Q43" s="89"/>
      <c r="R43" s="618"/>
      <c r="S43" s="92"/>
      <c r="T43" s="92"/>
      <c r="U43" s="83" t="str">
        <f>CONCATENATE("tCO2/",R41)</f>
        <v>tCO2/</v>
      </c>
      <c r="W43" s="39"/>
      <c r="X43" s="39"/>
      <c r="Y43" s="37"/>
      <c r="Z43" s="37"/>
      <c r="AA43" s="40"/>
    </row>
    <row r="44" spans="2:27" ht="12" customHeight="1">
      <c r="B44" s="615"/>
      <c r="C44" s="87"/>
      <c r="D44" s="87"/>
      <c r="E44" s="87"/>
      <c r="F44" s="87"/>
      <c r="G44" s="87"/>
      <c r="H44" s="616"/>
      <c r="I44" s="88"/>
      <c r="J44" s="6"/>
      <c r="K44" s="6"/>
      <c r="L44" s="6"/>
      <c r="M44" s="6"/>
      <c r="N44" s="6"/>
      <c r="O44" s="617"/>
      <c r="P44" s="89"/>
      <c r="Q44" s="89"/>
      <c r="R44" s="618"/>
      <c r="S44" s="92"/>
      <c r="T44" s="92"/>
      <c r="U44" s="92"/>
      <c r="V44" s="6"/>
      <c r="W44" s="6"/>
      <c r="X44" s="6"/>
      <c r="Y44" s="6"/>
      <c r="Z44" s="6"/>
      <c r="AA44" s="22"/>
    </row>
    <row r="45" spans="2:27" ht="27.75" customHeight="1">
      <c r="B45" s="29"/>
      <c r="C45" s="29"/>
      <c r="D45" s="29"/>
      <c r="E45" s="29"/>
      <c r="F45" s="29"/>
      <c r="G45" s="29"/>
      <c r="H45" s="29"/>
      <c r="I45" s="29"/>
      <c r="J45" s="29"/>
      <c r="K45" s="29"/>
      <c r="N45" s="29"/>
      <c r="O45" s="41"/>
      <c r="AA45" s="22"/>
    </row>
    <row r="46" spans="2:27" ht="24" customHeight="1">
      <c r="B46" s="42"/>
      <c r="C46" s="42"/>
      <c r="D46" s="42"/>
      <c r="E46" s="42"/>
      <c r="F46" s="42"/>
      <c r="G46" s="42"/>
      <c r="H46" s="29"/>
      <c r="I46" s="29"/>
      <c r="J46" s="29"/>
      <c r="K46" s="29"/>
      <c r="L46" s="29"/>
      <c r="M46" s="29"/>
      <c r="N46" s="29"/>
      <c r="O46" s="21"/>
      <c r="AA46" s="22"/>
    </row>
    <row r="47" spans="2:27" ht="24" customHeight="1">
      <c r="B47" s="42"/>
      <c r="C47" s="42"/>
      <c r="D47" s="42"/>
      <c r="E47" s="42"/>
      <c r="F47" s="42"/>
      <c r="G47" s="42"/>
      <c r="H47" s="29"/>
      <c r="I47" s="29"/>
      <c r="J47" s="29"/>
      <c r="K47" s="29"/>
      <c r="L47" s="29"/>
      <c r="M47" s="29"/>
      <c r="O47" s="21"/>
      <c r="AA47" s="22"/>
    </row>
    <row r="48" spans="2:27" ht="38.25" customHeight="1">
      <c r="B48" s="42"/>
      <c r="C48" s="42"/>
      <c r="D48" s="42"/>
      <c r="E48" s="42"/>
      <c r="F48" s="42"/>
      <c r="G48" s="42"/>
      <c r="H48" s="6"/>
      <c r="I48" s="6"/>
      <c r="J48" s="2"/>
      <c r="K48" s="2"/>
      <c r="O48" s="29"/>
      <c r="AA48" s="43"/>
    </row>
    <row r="49" spans="2:29" ht="38.25" customHeight="1">
      <c r="B49" s="42"/>
      <c r="C49" s="42"/>
      <c r="D49" s="42"/>
      <c r="E49" s="42"/>
      <c r="F49" s="42"/>
      <c r="G49" s="42"/>
      <c r="H49" s="44"/>
      <c r="I49" s="44"/>
      <c r="J49" s="2"/>
      <c r="K49" s="2"/>
      <c r="O49" s="29"/>
      <c r="AA49" s="45"/>
    </row>
    <row r="50" spans="2:29" ht="13.5" customHeight="1">
      <c r="B50" s="42"/>
      <c r="C50" s="42"/>
      <c r="D50" s="42"/>
      <c r="E50" s="42"/>
      <c r="F50" s="42"/>
      <c r="G50" s="42"/>
      <c r="H50" s="29"/>
      <c r="I50" s="29"/>
      <c r="J50" s="2"/>
      <c r="K50" s="2"/>
      <c r="O50" s="29"/>
      <c r="AA50" s="47"/>
    </row>
    <row r="51" spans="2:29">
      <c r="B51" s="46"/>
      <c r="C51" s="46"/>
      <c r="D51" s="46"/>
      <c r="E51" s="46"/>
      <c r="F51" s="46"/>
      <c r="G51" s="46"/>
      <c r="H51" s="46"/>
      <c r="I51" s="46"/>
      <c r="J51" s="2"/>
      <c r="K51" s="2"/>
      <c r="O51" s="46"/>
      <c r="P51" s="46"/>
      <c r="Q51" s="46"/>
      <c r="R51" s="34"/>
      <c r="S51" s="34"/>
      <c r="T51" s="34"/>
      <c r="U51" s="34"/>
      <c r="V51" s="34"/>
      <c r="W51" s="34"/>
      <c r="X51" s="34"/>
      <c r="Y51" s="34"/>
      <c r="Z51" s="57"/>
      <c r="AA51" s="34"/>
      <c r="AB51" s="46"/>
      <c r="AC51" s="46"/>
    </row>
    <row r="52" spans="2:29">
      <c r="B52" s="34"/>
      <c r="C52" s="34"/>
      <c r="D52" s="34"/>
      <c r="E52" s="34"/>
      <c r="F52" s="34"/>
      <c r="G52" s="34"/>
      <c r="H52" s="34"/>
      <c r="I52" s="34"/>
      <c r="J52" s="2"/>
      <c r="K52" s="2"/>
      <c r="O52" s="34"/>
      <c r="P52" s="34"/>
      <c r="Q52" s="34"/>
      <c r="AB52" s="34"/>
      <c r="AC52" s="34"/>
    </row>
  </sheetData>
  <sheetProtection password="E7B8" sheet="1" formatCells="0"/>
  <mergeCells count="204">
    <mergeCell ref="G41:I41"/>
    <mergeCell ref="J41:L41"/>
    <mergeCell ref="T41:V41"/>
    <mergeCell ref="W41:Y41"/>
    <mergeCell ref="B42:F42"/>
    <mergeCell ref="G38:L38"/>
    <mergeCell ref="B21:B30"/>
    <mergeCell ref="S29:T29"/>
    <mergeCell ref="L20:N20"/>
    <mergeCell ref="V33:Z33"/>
    <mergeCell ref="O38:S39"/>
    <mergeCell ref="T38:Y38"/>
    <mergeCell ref="T39:Y39"/>
    <mergeCell ref="O40:Q40"/>
    <mergeCell ref="R40:S40"/>
    <mergeCell ref="T40:V40"/>
    <mergeCell ref="W40:Y40"/>
    <mergeCell ref="C27:E28"/>
    <mergeCell ref="F27:G28"/>
    <mergeCell ref="C23:E24"/>
    <mergeCell ref="F23:G24"/>
    <mergeCell ref="H25:I26"/>
    <mergeCell ref="V29:W29"/>
    <mergeCell ref="V30:W30"/>
    <mergeCell ref="X21:Y21"/>
    <mergeCell ref="X20:Y20"/>
    <mergeCell ref="O41:Q41"/>
    <mergeCell ref="R41:S41"/>
    <mergeCell ref="T42:V42"/>
    <mergeCell ref="W42:Y42"/>
    <mergeCell ref="X30:Y30"/>
    <mergeCell ref="S30:T30"/>
    <mergeCell ref="X23:Y23"/>
    <mergeCell ref="X24:Y24"/>
    <mergeCell ref="X25:Y25"/>
    <mergeCell ref="X26:Y26"/>
    <mergeCell ref="X27:Y27"/>
    <mergeCell ref="X28:Y28"/>
    <mergeCell ref="X29:Y29"/>
    <mergeCell ref="O21:P22"/>
    <mergeCell ref="S22:T22"/>
    <mergeCell ref="S21:T21"/>
    <mergeCell ref="S20:T20"/>
    <mergeCell ref="M32:U32"/>
    <mergeCell ref="V6:Y7"/>
    <mergeCell ref="G39:L39"/>
    <mergeCell ref="G40:I40"/>
    <mergeCell ref="J40:L40"/>
    <mergeCell ref="G42:I42"/>
    <mergeCell ref="J42:L42"/>
    <mergeCell ref="L16:M16"/>
    <mergeCell ref="L17:M17"/>
    <mergeCell ref="L18:M18"/>
    <mergeCell ref="L19:M19"/>
    <mergeCell ref="B20:G20"/>
    <mergeCell ref="B19:G19"/>
    <mergeCell ref="B18:G18"/>
    <mergeCell ref="B17:G17"/>
    <mergeCell ref="B16:G16"/>
    <mergeCell ref="H18:I18"/>
    <mergeCell ref="H17:I17"/>
    <mergeCell ref="X17:Y17"/>
    <mergeCell ref="X16:Y16"/>
    <mergeCell ref="H16:I16"/>
    <mergeCell ref="O31:P31"/>
    <mergeCell ref="X32:Y32"/>
    <mergeCell ref="X31:Y31"/>
    <mergeCell ref="X22:Y22"/>
    <mergeCell ref="R8:U8"/>
    <mergeCell ref="H9:J9"/>
    <mergeCell ref="H8:J8"/>
    <mergeCell ref="H7:J7"/>
    <mergeCell ref="J21:K22"/>
    <mergeCell ref="J20:K20"/>
    <mergeCell ref="J19:K19"/>
    <mergeCell ref="G3:P3"/>
    <mergeCell ref="B3:E3"/>
    <mergeCell ref="B4:E4"/>
    <mergeCell ref="K7:N7"/>
    <mergeCell ref="B6:G7"/>
    <mergeCell ref="O7:Q7"/>
    <mergeCell ref="R7:U7"/>
    <mergeCell ref="O6:U6"/>
    <mergeCell ref="H6:N6"/>
    <mergeCell ref="B43:B44"/>
    <mergeCell ref="H43:H44"/>
    <mergeCell ref="O43:O44"/>
    <mergeCell ref="R43:R44"/>
    <mergeCell ref="B37:L37"/>
    <mergeCell ref="O37:Y37"/>
    <mergeCell ref="B10:G10"/>
    <mergeCell ref="C21:E22"/>
    <mergeCell ref="F21:G22"/>
    <mergeCell ref="B31:G31"/>
    <mergeCell ref="C29:E30"/>
    <mergeCell ref="F29:G30"/>
    <mergeCell ref="H29:I30"/>
    <mergeCell ref="J29:K30"/>
    <mergeCell ref="B32:G32"/>
    <mergeCell ref="H32:I32"/>
    <mergeCell ref="H31:I31"/>
    <mergeCell ref="H21:I22"/>
    <mergeCell ref="H20:I20"/>
    <mergeCell ref="H19:I19"/>
    <mergeCell ref="R10:U10"/>
    <mergeCell ref="E40:F40"/>
    <mergeCell ref="E41:F41"/>
    <mergeCell ref="B41:D41"/>
    <mergeCell ref="C25:E26"/>
    <mergeCell ref="F25:G26"/>
    <mergeCell ref="V10:Y10"/>
    <mergeCell ref="O17:P17"/>
    <mergeCell ref="V9:Y9"/>
    <mergeCell ref="V8:Y8"/>
    <mergeCell ref="V11:Y13"/>
    <mergeCell ref="O14:P14"/>
    <mergeCell ref="O15:P15"/>
    <mergeCell ref="X15:Y15"/>
    <mergeCell ref="V15:W15"/>
    <mergeCell ref="H11:Q11"/>
    <mergeCell ref="Q14:U14"/>
    <mergeCell ref="Q15:R15"/>
    <mergeCell ref="S15:T15"/>
    <mergeCell ref="K9:N9"/>
    <mergeCell ref="V20:W20"/>
    <mergeCell ref="B14:F15"/>
    <mergeCell ref="V14:Y14"/>
    <mergeCell ref="X19:Y19"/>
    <mergeCell ref="X18:Y18"/>
    <mergeCell ref="V22:W22"/>
    <mergeCell ref="B9:G9"/>
    <mergeCell ref="B8:G8"/>
    <mergeCell ref="H27:I28"/>
    <mergeCell ref="J27:K28"/>
    <mergeCell ref="H23:I24"/>
    <mergeCell ref="O23:P24"/>
    <mergeCell ref="S23:T23"/>
    <mergeCell ref="S24:T24"/>
    <mergeCell ref="Q23:R23"/>
    <mergeCell ref="Q24:R24"/>
    <mergeCell ref="K8:N8"/>
    <mergeCell ref="O10:Q10"/>
    <mergeCell ref="O9:Q9"/>
    <mergeCell ref="O8:Q8"/>
    <mergeCell ref="H10:J10"/>
    <mergeCell ref="K10:N10"/>
    <mergeCell ref="Q20:R20"/>
    <mergeCell ref="Q21:R21"/>
    <mergeCell ref="Q22:R22"/>
    <mergeCell ref="O20:P20"/>
    <mergeCell ref="O19:P19"/>
    <mergeCell ref="L14:N14"/>
    <mergeCell ref="L15:N15"/>
    <mergeCell ref="H14:I15"/>
    <mergeCell ref="J14:K15"/>
    <mergeCell ref="R9:U9"/>
    <mergeCell ref="J31:K31"/>
    <mergeCell ref="Q31:R31"/>
    <mergeCell ref="S31:T31"/>
    <mergeCell ref="O29:P30"/>
    <mergeCell ref="Q30:R30"/>
    <mergeCell ref="J25:K26"/>
    <mergeCell ref="L31:N31"/>
    <mergeCell ref="V18:W18"/>
    <mergeCell ref="H33:L33"/>
    <mergeCell ref="Q27:R27"/>
    <mergeCell ref="Q29:R29"/>
    <mergeCell ref="S25:T25"/>
    <mergeCell ref="S26:T26"/>
    <mergeCell ref="S27:T27"/>
    <mergeCell ref="S28:T28"/>
    <mergeCell ref="Q25:R25"/>
    <mergeCell ref="Q26:R26"/>
    <mergeCell ref="Q28:R28"/>
    <mergeCell ref="V19:W19"/>
    <mergeCell ref="O18:P18"/>
    <mergeCell ref="S19:T19"/>
    <mergeCell ref="S18:T18"/>
    <mergeCell ref="Q18:R18"/>
    <mergeCell ref="Q19:R19"/>
    <mergeCell ref="B38:F39"/>
    <mergeCell ref="B40:D40"/>
    <mergeCell ref="V32:W32"/>
    <mergeCell ref="V31:W31"/>
    <mergeCell ref="V17:W17"/>
    <mergeCell ref="V16:W16"/>
    <mergeCell ref="V23:W23"/>
    <mergeCell ref="V24:W24"/>
    <mergeCell ref="V25:W25"/>
    <mergeCell ref="V26:W26"/>
    <mergeCell ref="V27:W27"/>
    <mergeCell ref="V28:W28"/>
    <mergeCell ref="J23:K24"/>
    <mergeCell ref="J16:K16"/>
    <mergeCell ref="O16:P16"/>
    <mergeCell ref="S17:T17"/>
    <mergeCell ref="S16:T16"/>
    <mergeCell ref="Q16:R16"/>
    <mergeCell ref="Q17:R17"/>
    <mergeCell ref="J18:K18"/>
    <mergeCell ref="J17:K17"/>
    <mergeCell ref="V21:W21"/>
    <mergeCell ref="O25:P26"/>
    <mergeCell ref="O27:P28"/>
  </mergeCells>
  <phoneticPr fontId="5"/>
  <conditionalFormatting sqref="S21:S22">
    <cfRule type="cellIs" dxfId="42" priority="44" operator="equal">
      <formula>"エラー"</formula>
    </cfRule>
    <cfRule type="cellIs" dxfId="41" priority="45" operator="equal">
      <formula>"メニューを選択"</formula>
    </cfRule>
  </conditionalFormatting>
  <conditionalFormatting sqref="S24">
    <cfRule type="cellIs" dxfId="40" priority="24" operator="equal">
      <formula>"エラー"</formula>
    </cfRule>
    <cfRule type="cellIs" dxfId="39" priority="25" operator="equal">
      <formula>"メニューを選択"</formula>
    </cfRule>
  </conditionalFormatting>
  <conditionalFormatting sqref="S26">
    <cfRule type="cellIs" dxfId="38" priority="22" operator="equal">
      <formula>"エラー"</formula>
    </cfRule>
    <cfRule type="cellIs" dxfId="37" priority="23" operator="equal">
      <formula>"メニューを選択"</formula>
    </cfRule>
  </conditionalFormatting>
  <conditionalFormatting sqref="S28">
    <cfRule type="cellIs" dxfId="36" priority="20" operator="equal">
      <formula>"エラー"</formula>
    </cfRule>
    <cfRule type="cellIs" dxfId="35" priority="21" operator="equal">
      <formula>"メニューを選択"</formula>
    </cfRule>
  </conditionalFormatting>
  <conditionalFormatting sqref="S30">
    <cfRule type="cellIs" dxfId="34" priority="18" operator="equal">
      <formula>"エラー"</formula>
    </cfRule>
    <cfRule type="cellIs" dxfId="33" priority="19" operator="equal">
      <formula>"メニューを選択"</formula>
    </cfRule>
  </conditionalFormatting>
  <conditionalFormatting sqref="S23">
    <cfRule type="cellIs" dxfId="32" priority="7" operator="equal">
      <formula>"エラー"</formula>
    </cfRule>
    <cfRule type="cellIs" dxfId="31" priority="8" operator="equal">
      <formula>"メニューを選択"</formula>
    </cfRule>
  </conditionalFormatting>
  <conditionalFormatting sqref="S25">
    <cfRule type="cellIs" dxfId="30" priority="5" operator="equal">
      <formula>"エラー"</formula>
    </cfRule>
    <cfRule type="cellIs" dxfId="29" priority="6" operator="equal">
      <formula>"メニューを選択"</formula>
    </cfRule>
  </conditionalFormatting>
  <conditionalFormatting sqref="S27">
    <cfRule type="cellIs" dxfId="28" priority="3" operator="equal">
      <formula>"エラー"</formula>
    </cfRule>
    <cfRule type="cellIs" dxfId="27" priority="4" operator="equal">
      <formula>"メニューを選択"</formula>
    </cfRule>
  </conditionalFormatting>
  <conditionalFormatting sqref="S29">
    <cfRule type="cellIs" dxfId="26" priority="1" operator="equal">
      <formula>"エラー"</formula>
    </cfRule>
    <cfRule type="cellIs" dxfId="25" priority="2" operator="equal">
      <formula>"メニューを選択"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AC52"/>
  <sheetViews>
    <sheetView view="pageBreakPreview" zoomScale="80" zoomScaleNormal="100" zoomScaleSheetLayoutView="80" workbookViewId="0">
      <pane ySplit="4" topLeftCell="A5" activePane="bottomLeft" state="frozen"/>
      <selection pane="bottomLeft" activeCell="AD11" sqref="AD11"/>
    </sheetView>
  </sheetViews>
  <sheetFormatPr defaultColWidth="9" defaultRowHeight="13.2" outlineLevelRow="1"/>
  <cols>
    <col min="1" max="1" width="1.09765625" style="2" customWidth="1"/>
    <col min="2" max="11" width="3.5" style="3" customWidth="1"/>
    <col min="12" max="12" width="4" style="2" customWidth="1"/>
    <col min="13" max="16" width="3.5" style="2" customWidth="1"/>
    <col min="17" max="17" width="4.5" style="2" customWidth="1"/>
    <col min="18" max="19" width="3.5" style="2" customWidth="1"/>
    <col min="20" max="20" width="4.5" style="2" customWidth="1"/>
    <col min="21" max="21" width="3.69921875" style="2" customWidth="1"/>
    <col min="22" max="25" width="3.5" style="2" customWidth="1"/>
    <col min="26" max="26" width="1.09765625" style="49" customWidth="1"/>
    <col min="27" max="27" width="2" style="1" customWidth="1"/>
    <col min="28" max="33" width="9" style="2" customWidth="1"/>
    <col min="34" max="16384" width="9" style="2"/>
  </cols>
  <sheetData>
    <row r="1" spans="2:27" ht="24" customHeight="1">
      <c r="B1" s="69" t="s">
        <v>466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260" t="str">
        <f>入力シート!Z1</f>
        <v>2024年度提出用（2023年度実績値）Ver.1</v>
      </c>
      <c r="Z1" s="72"/>
    </row>
    <row r="2" spans="2:27" ht="7.5" customHeight="1">
      <c r="Y2" s="97"/>
    </row>
    <row r="3" spans="2:27" ht="24" customHeight="1">
      <c r="B3" s="639" t="s">
        <v>412</v>
      </c>
      <c r="C3" s="639"/>
      <c r="D3" s="639"/>
      <c r="E3" s="639"/>
      <c r="F3" s="70" t="s">
        <v>454</v>
      </c>
      <c r="G3" s="638" t="str">
        <f>入力シート!D31</f>
        <v>（法人・団体名を入力）</v>
      </c>
      <c r="H3" s="638"/>
      <c r="I3" s="638"/>
      <c r="J3" s="638"/>
      <c r="K3" s="638"/>
      <c r="L3" s="638"/>
      <c r="M3" s="638"/>
      <c r="N3" s="638"/>
      <c r="O3" s="638"/>
      <c r="P3" s="638"/>
      <c r="AA3" s="2"/>
    </row>
    <row r="4" spans="2:27" ht="24" customHeight="1">
      <c r="B4" s="640" t="s">
        <v>453</v>
      </c>
      <c r="C4" s="640"/>
      <c r="D4" s="640"/>
      <c r="E4" s="640"/>
      <c r="F4" s="71" t="s">
        <v>454</v>
      </c>
      <c r="G4" s="4" t="str">
        <f ca="1">RIGHT(CELL("filename",B2),LEN(CELL("filename",B2))-FIND("]",CELL("filename",B2)))</f>
        <v>横浜・川崎を除く県域（総括）</v>
      </c>
      <c r="H4" s="4"/>
      <c r="K4" s="2"/>
    </row>
    <row r="5" spans="2:27" ht="16.2">
      <c r="B5" s="4" t="s">
        <v>8</v>
      </c>
      <c r="C5" s="4"/>
      <c r="D5" s="4"/>
      <c r="E5" s="4"/>
      <c r="F5" s="4"/>
      <c r="G5" s="4"/>
      <c r="Z5" s="5"/>
    </row>
    <row r="6" spans="2:27" ht="36" customHeight="1">
      <c r="B6" s="644" t="s">
        <v>492</v>
      </c>
      <c r="C6" s="645"/>
      <c r="D6" s="645"/>
      <c r="E6" s="645"/>
      <c r="F6" s="645"/>
      <c r="G6" s="646"/>
      <c r="H6" s="650" t="s">
        <v>495</v>
      </c>
      <c r="I6" s="651"/>
      <c r="J6" s="651"/>
      <c r="K6" s="651"/>
      <c r="L6" s="651"/>
      <c r="M6" s="651"/>
      <c r="N6" s="652"/>
      <c r="O6" s="650" t="s">
        <v>496</v>
      </c>
      <c r="P6" s="651"/>
      <c r="Q6" s="651"/>
      <c r="R6" s="651"/>
      <c r="S6" s="651"/>
      <c r="T6" s="651"/>
      <c r="U6" s="652"/>
      <c r="V6" s="653" t="s">
        <v>497</v>
      </c>
      <c r="W6" s="654"/>
      <c r="X6" s="654"/>
      <c r="Y6" s="655"/>
      <c r="Z6" s="50"/>
    </row>
    <row r="7" spans="2:27" ht="42" customHeight="1">
      <c r="B7" s="647"/>
      <c r="C7" s="648"/>
      <c r="D7" s="648"/>
      <c r="E7" s="648"/>
      <c r="F7" s="648"/>
      <c r="G7" s="649"/>
      <c r="H7" s="635" t="s">
        <v>455</v>
      </c>
      <c r="I7" s="636"/>
      <c r="J7" s="637"/>
      <c r="K7" s="641" t="s">
        <v>498</v>
      </c>
      <c r="L7" s="642"/>
      <c r="M7" s="642"/>
      <c r="N7" s="643"/>
      <c r="O7" s="635" t="s">
        <v>456</v>
      </c>
      <c r="P7" s="636"/>
      <c r="Q7" s="637"/>
      <c r="R7" s="641" t="s">
        <v>499</v>
      </c>
      <c r="S7" s="642"/>
      <c r="T7" s="642"/>
      <c r="U7" s="643"/>
      <c r="V7" s="656"/>
      <c r="W7" s="657"/>
      <c r="X7" s="657"/>
      <c r="Y7" s="658"/>
      <c r="Z7" s="50"/>
    </row>
    <row r="8" spans="2:27" ht="24" customHeight="1">
      <c r="B8" s="594" t="s">
        <v>493</v>
      </c>
      <c r="C8" s="614"/>
      <c r="D8" s="614"/>
      <c r="E8" s="614"/>
      <c r="F8" s="614"/>
      <c r="G8" s="595"/>
      <c r="H8" s="550">
        <f>入力シート!Q53+入力シート!Q56</f>
        <v>0</v>
      </c>
      <c r="I8" s="550"/>
      <c r="J8" s="550"/>
      <c r="K8" s="550">
        <f>入力シート!Q56</f>
        <v>0</v>
      </c>
      <c r="L8" s="550"/>
      <c r="M8" s="550"/>
      <c r="N8" s="550"/>
      <c r="O8" s="550">
        <f>入力シート!Q59+入力シート!Q62</f>
        <v>0</v>
      </c>
      <c r="P8" s="550"/>
      <c r="Q8" s="550"/>
      <c r="R8" s="550">
        <f>入力シート!Q62</f>
        <v>0</v>
      </c>
      <c r="S8" s="550"/>
      <c r="T8" s="550"/>
      <c r="U8" s="550"/>
      <c r="V8" s="586">
        <f>H8-K8+O8-R8</f>
        <v>0</v>
      </c>
      <c r="W8" s="587"/>
      <c r="X8" s="587"/>
      <c r="Y8" s="588"/>
      <c r="Z8" s="48"/>
    </row>
    <row r="9" spans="2:27" ht="24" customHeight="1" thickBot="1">
      <c r="B9" s="611" t="s">
        <v>494</v>
      </c>
      <c r="C9" s="612"/>
      <c r="D9" s="612"/>
      <c r="E9" s="612"/>
      <c r="F9" s="612"/>
      <c r="G9" s="613"/>
      <c r="H9" s="550">
        <f>入力シート!T53+入力シート!T56</f>
        <v>0</v>
      </c>
      <c r="I9" s="550"/>
      <c r="J9" s="550"/>
      <c r="K9" s="552">
        <f>入力シート!T56</f>
        <v>0</v>
      </c>
      <c r="L9" s="552"/>
      <c r="M9" s="552"/>
      <c r="N9" s="552"/>
      <c r="O9" s="552">
        <f>入力シート!T59+入力シート!T62</f>
        <v>0</v>
      </c>
      <c r="P9" s="552"/>
      <c r="Q9" s="552"/>
      <c r="R9" s="552">
        <f>入力シート!T62</f>
        <v>0</v>
      </c>
      <c r="S9" s="552"/>
      <c r="T9" s="552"/>
      <c r="U9" s="552"/>
      <c r="V9" s="583">
        <f>H9-K9+O9-R9</f>
        <v>0</v>
      </c>
      <c r="W9" s="584"/>
      <c r="X9" s="584"/>
      <c r="Y9" s="585"/>
      <c r="Z9" s="48"/>
    </row>
    <row r="10" spans="2:27" ht="24" customHeight="1" thickTop="1" thickBot="1">
      <c r="B10" s="620" t="s">
        <v>10</v>
      </c>
      <c r="C10" s="621"/>
      <c r="D10" s="621"/>
      <c r="E10" s="621"/>
      <c r="F10" s="621"/>
      <c r="G10" s="622"/>
      <c r="H10" s="553">
        <f>SUM(H8:J9)</f>
        <v>0</v>
      </c>
      <c r="I10" s="554"/>
      <c r="J10" s="555"/>
      <c r="K10" s="556">
        <f>SUM(K8:N9)</f>
        <v>0</v>
      </c>
      <c r="L10" s="557"/>
      <c r="M10" s="557"/>
      <c r="N10" s="557"/>
      <c r="O10" s="551">
        <f>SUM(O8:Q9)</f>
        <v>0</v>
      </c>
      <c r="P10" s="551"/>
      <c r="Q10" s="551"/>
      <c r="R10" s="557">
        <f>SUM(R8:U9)</f>
        <v>0</v>
      </c>
      <c r="S10" s="557"/>
      <c r="T10" s="557"/>
      <c r="U10" s="631"/>
      <c r="V10" s="580">
        <f>SUM(V8:Y9)</f>
        <v>0</v>
      </c>
      <c r="W10" s="581"/>
      <c r="X10" s="581"/>
      <c r="Y10" s="582"/>
      <c r="Z10" s="51"/>
    </row>
    <row r="11" spans="2:27" ht="23.1" customHeight="1" thickTop="1">
      <c r="H11" s="548" t="s">
        <v>464</v>
      </c>
      <c r="I11" s="548"/>
      <c r="J11" s="548"/>
      <c r="K11" s="548"/>
      <c r="L11" s="548"/>
      <c r="M11" s="548"/>
      <c r="N11" s="548"/>
      <c r="O11" s="548"/>
      <c r="P11" s="548"/>
      <c r="Q11" s="548"/>
      <c r="R11" s="73"/>
      <c r="S11" s="234"/>
      <c r="V11" s="589" t="s">
        <v>475</v>
      </c>
      <c r="W11" s="589"/>
      <c r="X11" s="589"/>
      <c r="Y11" s="589"/>
      <c r="Z11" s="52"/>
    </row>
    <row r="12" spans="2:27" ht="10.5" customHeight="1">
      <c r="J12" s="73"/>
      <c r="K12" s="73"/>
      <c r="L12" s="73"/>
      <c r="M12" s="73"/>
      <c r="N12" s="73"/>
      <c r="O12" s="73"/>
      <c r="P12" s="73"/>
      <c r="U12" s="73"/>
      <c r="V12" s="548"/>
      <c r="W12" s="548"/>
      <c r="X12" s="548"/>
      <c r="Y12" s="548"/>
      <c r="Z12" s="52"/>
    </row>
    <row r="13" spans="2:27" ht="16.2">
      <c r="B13" s="4" t="s">
        <v>9</v>
      </c>
      <c r="C13" s="4"/>
      <c r="D13" s="4"/>
      <c r="E13" s="4"/>
      <c r="F13" s="4"/>
      <c r="G13" s="4"/>
      <c r="V13" s="548"/>
      <c r="W13" s="548"/>
      <c r="X13" s="548"/>
      <c r="Y13" s="548"/>
    </row>
    <row r="14" spans="2:27" ht="30" customHeight="1">
      <c r="B14" s="562" t="s">
        <v>18</v>
      </c>
      <c r="C14" s="563"/>
      <c r="D14" s="563"/>
      <c r="E14" s="563"/>
      <c r="F14" s="563"/>
      <c r="G14" s="239"/>
      <c r="H14" s="562" t="s">
        <v>399</v>
      </c>
      <c r="I14" s="564"/>
      <c r="J14" s="562" t="s">
        <v>458</v>
      </c>
      <c r="K14" s="564"/>
      <c r="L14" s="562" t="s">
        <v>459</v>
      </c>
      <c r="M14" s="563"/>
      <c r="N14" s="564"/>
      <c r="O14" s="590" t="s">
        <v>461</v>
      </c>
      <c r="P14" s="591"/>
      <c r="Q14" s="598" t="s">
        <v>411</v>
      </c>
      <c r="R14" s="599"/>
      <c r="S14" s="599"/>
      <c r="T14" s="599"/>
      <c r="U14" s="600"/>
      <c r="V14" s="608" t="s">
        <v>17</v>
      </c>
      <c r="W14" s="608"/>
      <c r="X14" s="608"/>
      <c r="Y14" s="608"/>
      <c r="Z14" s="58"/>
      <c r="AA14" s="2"/>
    </row>
    <row r="15" spans="2:27" ht="26.25" customHeight="1">
      <c r="B15" s="568"/>
      <c r="C15" s="607"/>
      <c r="D15" s="607"/>
      <c r="E15" s="607"/>
      <c r="F15" s="607"/>
      <c r="G15" s="240"/>
      <c r="H15" s="568"/>
      <c r="I15" s="569"/>
      <c r="J15" s="568"/>
      <c r="K15" s="569"/>
      <c r="L15" s="565" t="s">
        <v>460</v>
      </c>
      <c r="M15" s="566"/>
      <c r="N15" s="567"/>
      <c r="O15" s="592" t="s">
        <v>462</v>
      </c>
      <c r="P15" s="593"/>
      <c r="Q15" s="601" t="s">
        <v>15</v>
      </c>
      <c r="R15" s="602"/>
      <c r="S15" s="603" t="s">
        <v>16</v>
      </c>
      <c r="T15" s="604"/>
      <c r="U15" s="76" t="s">
        <v>403</v>
      </c>
      <c r="V15" s="596" t="s">
        <v>15</v>
      </c>
      <c r="W15" s="597"/>
      <c r="X15" s="594" t="s">
        <v>16</v>
      </c>
      <c r="Y15" s="595"/>
      <c r="Z15" s="59"/>
      <c r="AA15" s="7"/>
    </row>
    <row r="16" spans="2:27" ht="18.75" customHeight="1">
      <c r="B16" s="663" t="s">
        <v>3</v>
      </c>
      <c r="C16" s="664"/>
      <c r="D16" s="664"/>
      <c r="E16" s="664"/>
      <c r="F16" s="664"/>
      <c r="G16" s="665"/>
      <c r="H16" s="531">
        <f>入力シート!K70</f>
        <v>0</v>
      </c>
      <c r="I16" s="532"/>
      <c r="J16" s="531">
        <f>入力シート!O70</f>
        <v>0</v>
      </c>
      <c r="K16" s="532"/>
      <c r="L16" s="531">
        <f>入力シート!T70</f>
        <v>0</v>
      </c>
      <c r="M16" s="662"/>
      <c r="N16" s="8" t="s">
        <v>11</v>
      </c>
      <c r="O16" s="691" t="e">
        <f>IF(J16="","",L16/J16)</f>
        <v>#DIV/0!</v>
      </c>
      <c r="P16" s="692"/>
      <c r="Q16" s="535">
        <v>2.32E-3</v>
      </c>
      <c r="R16" s="535"/>
      <c r="S16" s="535">
        <f>Q16</f>
        <v>2.32E-3</v>
      </c>
      <c r="T16" s="535"/>
      <c r="U16" s="264" t="s">
        <v>404</v>
      </c>
      <c r="V16" s="524">
        <f>L16*Q16</f>
        <v>0</v>
      </c>
      <c r="W16" s="525"/>
      <c r="X16" s="531">
        <f>V16</f>
        <v>0</v>
      </c>
      <c r="Y16" s="532"/>
      <c r="Z16" s="60"/>
      <c r="AA16" s="10"/>
    </row>
    <row r="17" spans="2:27" ht="18.75" customHeight="1">
      <c r="B17" s="663" t="s">
        <v>0</v>
      </c>
      <c r="C17" s="664"/>
      <c r="D17" s="664"/>
      <c r="E17" s="664"/>
      <c r="F17" s="664"/>
      <c r="G17" s="665"/>
      <c r="H17" s="531">
        <f>入力シート!K71</f>
        <v>0</v>
      </c>
      <c r="I17" s="532"/>
      <c r="J17" s="531">
        <f>入力シート!O71</f>
        <v>0</v>
      </c>
      <c r="K17" s="532"/>
      <c r="L17" s="531">
        <f>入力シート!T71</f>
        <v>0</v>
      </c>
      <c r="M17" s="662"/>
      <c r="N17" s="8" t="s">
        <v>11</v>
      </c>
      <c r="O17" s="691" t="e">
        <f>IF(J17="","",L17/J17)</f>
        <v>#DIV/0!</v>
      </c>
      <c r="P17" s="692"/>
      <c r="Q17" s="535">
        <v>2.5799999999999998E-3</v>
      </c>
      <c r="R17" s="535"/>
      <c r="S17" s="535">
        <f>Q17</f>
        <v>2.5799999999999998E-3</v>
      </c>
      <c r="T17" s="535"/>
      <c r="U17" s="264" t="s">
        <v>404</v>
      </c>
      <c r="V17" s="524">
        <f t="shared" ref="V17:V19" si="0">L17*Q17</f>
        <v>0</v>
      </c>
      <c r="W17" s="525"/>
      <c r="X17" s="531">
        <f>V17</f>
        <v>0</v>
      </c>
      <c r="Y17" s="532"/>
      <c r="Z17" s="60"/>
      <c r="AA17" s="10"/>
    </row>
    <row r="18" spans="2:27" ht="18.75" customHeight="1">
      <c r="B18" s="663" t="s">
        <v>1</v>
      </c>
      <c r="C18" s="664"/>
      <c r="D18" s="664"/>
      <c r="E18" s="664"/>
      <c r="F18" s="664"/>
      <c r="G18" s="665"/>
      <c r="H18" s="531">
        <f>入力シート!K72</f>
        <v>0</v>
      </c>
      <c r="I18" s="532"/>
      <c r="J18" s="531">
        <f>入力シート!O72</f>
        <v>0</v>
      </c>
      <c r="K18" s="532"/>
      <c r="L18" s="531">
        <f>入力シート!T72</f>
        <v>0</v>
      </c>
      <c r="M18" s="662"/>
      <c r="N18" s="8" t="s">
        <v>12</v>
      </c>
      <c r="O18" s="691" t="e">
        <f>IF(J18="","",L18/J18)</f>
        <v>#DIV/0!</v>
      </c>
      <c r="P18" s="692"/>
      <c r="Q18" s="535">
        <v>2.2300000000000002E-3</v>
      </c>
      <c r="R18" s="535"/>
      <c r="S18" s="535">
        <f>Q18</f>
        <v>2.2300000000000002E-3</v>
      </c>
      <c r="T18" s="535"/>
      <c r="U18" s="264" t="s">
        <v>405</v>
      </c>
      <c r="V18" s="524">
        <f t="shared" si="0"/>
        <v>0</v>
      </c>
      <c r="W18" s="525"/>
      <c r="X18" s="531">
        <f>V18</f>
        <v>0</v>
      </c>
      <c r="Y18" s="532"/>
      <c r="Z18" s="60"/>
      <c r="AA18" s="10"/>
    </row>
    <row r="19" spans="2:27" ht="18.75" customHeight="1">
      <c r="B19" s="663" t="s">
        <v>4</v>
      </c>
      <c r="C19" s="664"/>
      <c r="D19" s="664"/>
      <c r="E19" s="664"/>
      <c r="F19" s="664"/>
      <c r="G19" s="665"/>
      <c r="H19" s="531">
        <f>入力シート!K73</f>
        <v>0</v>
      </c>
      <c r="I19" s="532"/>
      <c r="J19" s="531">
        <f>入力シート!O73</f>
        <v>0</v>
      </c>
      <c r="K19" s="532"/>
      <c r="L19" s="531">
        <f>入力シート!T73</f>
        <v>0</v>
      </c>
      <c r="M19" s="662"/>
      <c r="N19" s="8" t="s">
        <v>13</v>
      </c>
      <c r="O19" s="691" t="e">
        <f>IF(J19="","",L19/J19)</f>
        <v>#DIV/0!</v>
      </c>
      <c r="P19" s="692"/>
      <c r="Q19" s="535">
        <v>3.0000000000000001E-3</v>
      </c>
      <c r="R19" s="535"/>
      <c r="S19" s="535">
        <f>Q19</f>
        <v>3.0000000000000001E-3</v>
      </c>
      <c r="T19" s="535"/>
      <c r="U19" s="264" t="s">
        <v>406</v>
      </c>
      <c r="V19" s="524">
        <f t="shared" si="0"/>
        <v>0</v>
      </c>
      <c r="W19" s="525"/>
      <c r="X19" s="531">
        <f>V19</f>
        <v>0</v>
      </c>
      <c r="Y19" s="532"/>
      <c r="Z19" s="60"/>
      <c r="AA19" s="10"/>
    </row>
    <row r="20" spans="2:27" ht="18.75" customHeight="1">
      <c r="B20" s="663" t="s">
        <v>7</v>
      </c>
      <c r="C20" s="664"/>
      <c r="D20" s="664"/>
      <c r="E20" s="664"/>
      <c r="F20" s="664"/>
      <c r="G20" s="665"/>
      <c r="H20" s="531">
        <f>入力シート!K74</f>
        <v>0</v>
      </c>
      <c r="I20" s="532"/>
      <c r="J20" s="531">
        <f>入力シート!O74</f>
        <v>0</v>
      </c>
      <c r="K20" s="532"/>
      <c r="L20" s="687"/>
      <c r="M20" s="688"/>
      <c r="N20" s="689"/>
      <c r="O20" s="693"/>
      <c r="P20" s="694"/>
      <c r="Q20" s="558"/>
      <c r="R20" s="558"/>
      <c r="S20" s="558"/>
      <c r="T20" s="558"/>
      <c r="U20" s="81"/>
      <c r="V20" s="605"/>
      <c r="W20" s="606"/>
      <c r="X20" s="605"/>
      <c r="Y20" s="606"/>
      <c r="Z20" s="61"/>
      <c r="AA20" s="10"/>
    </row>
    <row r="21" spans="2:27" ht="18.75" customHeight="1">
      <c r="B21" s="684" t="s">
        <v>2</v>
      </c>
      <c r="C21" s="570" t="str">
        <f>入力シート!C75</f>
        <v>A0269_東京電力エナジーパートナー(株)</v>
      </c>
      <c r="D21" s="571"/>
      <c r="E21" s="572"/>
      <c r="F21" s="576" t="str">
        <f>入力シート!F75</f>
        <v>メニューＬ</v>
      </c>
      <c r="G21" s="577"/>
      <c r="H21" s="527">
        <f>入力シート!K75</f>
        <v>0</v>
      </c>
      <c r="I21" s="528"/>
      <c r="J21" s="527">
        <f>入力シート!O75</f>
        <v>0</v>
      </c>
      <c r="K21" s="528"/>
      <c r="L21" s="74" t="s">
        <v>20</v>
      </c>
      <c r="M21" s="233">
        <f>入力シート!U75</f>
        <v>0</v>
      </c>
      <c r="N21" s="8" t="s">
        <v>14</v>
      </c>
      <c r="O21" s="695" t="e">
        <f>IF(J21="","",(M21+M22)/J21)</f>
        <v>#DIV/0!</v>
      </c>
      <c r="P21" s="696"/>
      <c r="Q21" s="549">
        <f>IF($C21="電気事業者名を選択","",VLOOKUP($C21,参考_電気のCO2排出係数!$C:$D,2,FALSE))</f>
        <v>4.57E-4</v>
      </c>
      <c r="R21" s="549"/>
      <c r="S21" s="549">
        <f>IF($C21="電気事業者名を選択","",INDEX(参考_電気のCO2排出係数!$1:$1048576,MATCH($C21,参考_電気のCO2排出係数!$C:$C,0),MATCH($F21,参考_電気のCO2排出係数!$6:$6,0)))</f>
        <v>3.8999999999999999E-4</v>
      </c>
      <c r="T21" s="549"/>
      <c r="U21" s="9" t="s">
        <v>407</v>
      </c>
      <c r="V21" s="524">
        <f>IF(C21="電気事業者名を選択","",ROUND(M21*Q21,0))</f>
        <v>0</v>
      </c>
      <c r="W21" s="525"/>
      <c r="X21" s="524">
        <f>IF(C21="電気事業者名を選択","",ROUND(M21*S21,0))</f>
        <v>0</v>
      </c>
      <c r="Y21" s="525"/>
      <c r="Z21" s="60"/>
      <c r="AA21" s="10"/>
    </row>
    <row r="22" spans="2:27" ht="18.75" customHeight="1">
      <c r="B22" s="685"/>
      <c r="C22" s="573"/>
      <c r="D22" s="574"/>
      <c r="E22" s="575"/>
      <c r="F22" s="578"/>
      <c r="G22" s="579"/>
      <c r="H22" s="529"/>
      <c r="I22" s="530"/>
      <c r="J22" s="529"/>
      <c r="K22" s="530"/>
      <c r="L22" s="75" t="s">
        <v>21</v>
      </c>
      <c r="M22" s="290">
        <f>入力シート!U76</f>
        <v>0</v>
      </c>
      <c r="N22" s="13" t="s">
        <v>14</v>
      </c>
      <c r="O22" s="697"/>
      <c r="P22" s="698"/>
      <c r="Q22" s="559">
        <f>Q21</f>
        <v>4.57E-4</v>
      </c>
      <c r="R22" s="559"/>
      <c r="S22" s="559">
        <f>S21</f>
        <v>3.8999999999999999E-4</v>
      </c>
      <c r="T22" s="559"/>
      <c r="U22" s="14" t="s">
        <v>407</v>
      </c>
      <c r="V22" s="609">
        <f>IF(C21="電気事業者名を選択","",ROUND(M22*Q22,0))</f>
        <v>0</v>
      </c>
      <c r="W22" s="610"/>
      <c r="X22" s="609">
        <f>IF(C21="電気事業者名を選択","",ROUND(M22*S22,0))</f>
        <v>0</v>
      </c>
      <c r="Y22" s="610"/>
      <c r="Z22" s="60"/>
      <c r="AA22" s="10"/>
    </row>
    <row r="23" spans="2:27" ht="18.75" customHeight="1" outlineLevel="1">
      <c r="B23" s="685"/>
      <c r="C23" s="570" t="str">
        <f>入力シート!C77</f>
        <v>電気事業者名を選択</v>
      </c>
      <c r="D23" s="571"/>
      <c r="E23" s="572"/>
      <c r="F23" s="576" t="str">
        <f>入力シート!F77</f>
        <v>メニューを選択</v>
      </c>
      <c r="G23" s="577"/>
      <c r="H23" s="527">
        <f>入力シート!K77</f>
        <v>0</v>
      </c>
      <c r="I23" s="528"/>
      <c r="J23" s="527">
        <f>入力シート!O77</f>
        <v>0</v>
      </c>
      <c r="K23" s="528"/>
      <c r="L23" s="11" t="s">
        <v>20</v>
      </c>
      <c r="M23" s="290">
        <f>入力シート!U77</f>
        <v>0</v>
      </c>
      <c r="N23" s="8" t="s">
        <v>14</v>
      </c>
      <c r="O23" s="695" t="e">
        <f>IF(J23="","",(M23+M24)/J23)</f>
        <v>#DIV/0!</v>
      </c>
      <c r="P23" s="696"/>
      <c r="Q23" s="549" t="str">
        <f>IF($C23="電気事業者名を選択","",VLOOKUP($C23,参考_電気のCO2排出係数!$C:$D,2,FALSE))</f>
        <v/>
      </c>
      <c r="R23" s="549"/>
      <c r="S23" s="549" t="str">
        <f>IF($C23="電気事業者名を選択","",INDEX(参考_電気のCO2排出係数!$1:$1048576,MATCH($C23,参考_電気のCO2排出係数!$C:$C,0),MATCH($F23,参考_電気のCO2排出係数!$6:$6,0)))</f>
        <v/>
      </c>
      <c r="T23" s="549"/>
      <c r="U23" s="84" t="s">
        <v>407</v>
      </c>
      <c r="V23" s="526" t="str">
        <f>IF(C23="電気事業者名を選択","",ROUND(M23*Q23,0))</f>
        <v/>
      </c>
      <c r="W23" s="526"/>
      <c r="X23" s="526" t="str">
        <f>IF(C23="電気事業者名を選択","",ROUND(M23*S23,0))</f>
        <v/>
      </c>
      <c r="Y23" s="526"/>
      <c r="Z23" s="60"/>
      <c r="AA23" s="10"/>
    </row>
    <row r="24" spans="2:27" ht="18.75" customHeight="1" outlineLevel="1">
      <c r="B24" s="685"/>
      <c r="C24" s="573"/>
      <c r="D24" s="574"/>
      <c r="E24" s="575"/>
      <c r="F24" s="578"/>
      <c r="G24" s="579"/>
      <c r="H24" s="529"/>
      <c r="I24" s="530"/>
      <c r="J24" s="529"/>
      <c r="K24" s="530"/>
      <c r="L24" s="12" t="s">
        <v>21</v>
      </c>
      <c r="M24" s="290">
        <f>入力シート!U78</f>
        <v>0</v>
      </c>
      <c r="N24" s="13" t="s">
        <v>14</v>
      </c>
      <c r="O24" s="697"/>
      <c r="P24" s="698"/>
      <c r="Q24" s="549" t="str">
        <f>Q23</f>
        <v/>
      </c>
      <c r="R24" s="549"/>
      <c r="S24" s="549" t="str">
        <f>S23</f>
        <v/>
      </c>
      <c r="T24" s="549"/>
      <c r="U24" s="84" t="s">
        <v>407</v>
      </c>
      <c r="V24" s="526" t="str">
        <f>IF(C23="電気事業者名を選択","",ROUND(M24*Q24,0))</f>
        <v/>
      </c>
      <c r="W24" s="526"/>
      <c r="X24" s="526" t="str">
        <f>IF(C23="電気事業者名を選択","",ROUND(M24*S24,0))</f>
        <v/>
      </c>
      <c r="Y24" s="526"/>
      <c r="Z24" s="60"/>
      <c r="AA24" s="10"/>
    </row>
    <row r="25" spans="2:27" ht="18.75" customHeight="1" outlineLevel="1">
      <c r="B25" s="685"/>
      <c r="C25" s="570" t="str">
        <f>入力シート!C79</f>
        <v>電気事業者名を選択</v>
      </c>
      <c r="D25" s="571"/>
      <c r="E25" s="572"/>
      <c r="F25" s="576" t="str">
        <f>入力シート!F79</f>
        <v>メニューを選択</v>
      </c>
      <c r="G25" s="577"/>
      <c r="H25" s="527">
        <f>入力シート!K79</f>
        <v>0</v>
      </c>
      <c r="I25" s="528"/>
      <c r="J25" s="527">
        <f>入力シート!O79</f>
        <v>0</v>
      </c>
      <c r="K25" s="528"/>
      <c r="L25" s="11" t="s">
        <v>20</v>
      </c>
      <c r="M25" s="290">
        <f>入力シート!U79</f>
        <v>0</v>
      </c>
      <c r="N25" s="8" t="s">
        <v>14</v>
      </c>
      <c r="O25" s="695" t="e">
        <f>IF(J25="","",(M25+M26)/J25)</f>
        <v>#DIV/0!</v>
      </c>
      <c r="P25" s="696"/>
      <c r="Q25" s="549" t="str">
        <f>IF($C25="電気事業者名を選択","",VLOOKUP($C25,参考_電気のCO2排出係数!$C:$D,2,FALSE))</f>
        <v/>
      </c>
      <c r="R25" s="549"/>
      <c r="S25" s="549" t="str">
        <f>IF($C25="電気事業者名を選択","",INDEX(参考_電気のCO2排出係数!$1:$1048576,MATCH($C25,参考_電気のCO2排出係数!$C:$C,0),MATCH($F25,参考_電気のCO2排出係数!$6:$6,0)))</f>
        <v/>
      </c>
      <c r="T25" s="549"/>
      <c r="U25" s="84" t="s">
        <v>407</v>
      </c>
      <c r="V25" s="526" t="str">
        <f>IF(C25="電気事業者名を選択","",ROUND(M25*Q25,0))</f>
        <v/>
      </c>
      <c r="W25" s="526"/>
      <c r="X25" s="526" t="str">
        <f>IF(C25="電気事業者名を選択","",ROUND(M25*S25,0))</f>
        <v/>
      </c>
      <c r="Y25" s="526"/>
      <c r="Z25" s="60"/>
      <c r="AA25" s="10"/>
    </row>
    <row r="26" spans="2:27" ht="18.75" customHeight="1" outlineLevel="1">
      <c r="B26" s="685"/>
      <c r="C26" s="573"/>
      <c r="D26" s="574"/>
      <c r="E26" s="575"/>
      <c r="F26" s="578"/>
      <c r="G26" s="579"/>
      <c r="H26" s="529"/>
      <c r="I26" s="530"/>
      <c r="J26" s="529"/>
      <c r="K26" s="530"/>
      <c r="L26" s="11" t="s">
        <v>21</v>
      </c>
      <c r="M26" s="290">
        <f>入力シート!U80</f>
        <v>0</v>
      </c>
      <c r="N26" s="8" t="s">
        <v>14</v>
      </c>
      <c r="O26" s="697"/>
      <c r="P26" s="698"/>
      <c r="Q26" s="549" t="str">
        <f>Q25</f>
        <v/>
      </c>
      <c r="R26" s="549"/>
      <c r="S26" s="549" t="str">
        <f>S25</f>
        <v/>
      </c>
      <c r="T26" s="549"/>
      <c r="U26" s="84" t="s">
        <v>407</v>
      </c>
      <c r="V26" s="526" t="str">
        <f>IF(C25="電気事業者名を選択","",ROUND(M26*Q26,0))</f>
        <v/>
      </c>
      <c r="W26" s="526"/>
      <c r="X26" s="526" t="str">
        <f>IF(C25="電気事業者名を選択","",ROUND(M26*S26,0))</f>
        <v/>
      </c>
      <c r="Y26" s="526"/>
      <c r="Z26" s="60"/>
      <c r="AA26" s="10"/>
    </row>
    <row r="27" spans="2:27" ht="18.75" customHeight="1" outlineLevel="1">
      <c r="B27" s="685"/>
      <c r="C27" s="570" t="str">
        <f>入力シート!C81</f>
        <v>電気事業者名を選択</v>
      </c>
      <c r="D27" s="571"/>
      <c r="E27" s="572"/>
      <c r="F27" s="576" t="str">
        <f>入力シート!F81</f>
        <v>メニューを選択</v>
      </c>
      <c r="G27" s="577"/>
      <c r="H27" s="527">
        <f>入力シート!K81</f>
        <v>0</v>
      </c>
      <c r="I27" s="528"/>
      <c r="J27" s="527">
        <f>入力シート!O81</f>
        <v>0</v>
      </c>
      <c r="K27" s="528"/>
      <c r="L27" s="11" t="s">
        <v>20</v>
      </c>
      <c r="M27" s="290">
        <f>入力シート!U81</f>
        <v>0</v>
      </c>
      <c r="N27" s="8" t="s">
        <v>14</v>
      </c>
      <c r="O27" s="695" t="e">
        <f>IF(J27="","",(M27+M28)/J27)</f>
        <v>#DIV/0!</v>
      </c>
      <c r="P27" s="696"/>
      <c r="Q27" s="549" t="str">
        <f>IF($C27="電気事業者名を選択","",VLOOKUP($C27,参考_電気のCO2排出係数!$C:$D,2,FALSE))</f>
        <v/>
      </c>
      <c r="R27" s="549"/>
      <c r="S27" s="549" t="str">
        <f>IF($C27="電気事業者名を選択","",INDEX(参考_電気のCO2排出係数!$1:$1048576,MATCH($C27,参考_電気のCO2排出係数!$C:$C,0),MATCH($F27,参考_電気のCO2排出係数!$6:$6,0)))</f>
        <v/>
      </c>
      <c r="T27" s="549"/>
      <c r="U27" s="84" t="s">
        <v>407</v>
      </c>
      <c r="V27" s="526" t="str">
        <f>IF(C27="電気事業者名を選択","",ROUND(M27*Q27,0))</f>
        <v/>
      </c>
      <c r="W27" s="526"/>
      <c r="X27" s="526" t="str">
        <f>IF(C27="電気事業者名を選択","",ROUND(M27*S27,0))</f>
        <v/>
      </c>
      <c r="Y27" s="526"/>
      <c r="Z27" s="60"/>
      <c r="AA27" s="10"/>
    </row>
    <row r="28" spans="2:27" ht="18.75" customHeight="1" outlineLevel="1">
      <c r="B28" s="685"/>
      <c r="C28" s="573"/>
      <c r="D28" s="574"/>
      <c r="E28" s="575"/>
      <c r="F28" s="578"/>
      <c r="G28" s="579"/>
      <c r="H28" s="529"/>
      <c r="I28" s="530"/>
      <c r="J28" s="529"/>
      <c r="K28" s="530"/>
      <c r="L28" s="11" t="s">
        <v>21</v>
      </c>
      <c r="M28" s="290">
        <f>入力シート!U82</f>
        <v>0</v>
      </c>
      <c r="N28" s="8" t="s">
        <v>14</v>
      </c>
      <c r="O28" s="697"/>
      <c r="P28" s="698"/>
      <c r="Q28" s="549" t="str">
        <f>Q27</f>
        <v/>
      </c>
      <c r="R28" s="549"/>
      <c r="S28" s="549" t="str">
        <f>S27</f>
        <v/>
      </c>
      <c r="T28" s="549"/>
      <c r="U28" s="84" t="s">
        <v>407</v>
      </c>
      <c r="V28" s="526" t="str">
        <f>IF(C27="電気事業者名を選択","",ROUND(M28*Q28,0))</f>
        <v/>
      </c>
      <c r="W28" s="526"/>
      <c r="X28" s="526" t="str">
        <f>IF(C27="電気事業者名を選択","",ROUND(M28*S28,0))</f>
        <v/>
      </c>
      <c r="Y28" s="526"/>
      <c r="Z28" s="60"/>
      <c r="AA28" s="10"/>
    </row>
    <row r="29" spans="2:27" ht="18.75" customHeight="1" outlineLevel="1">
      <c r="B29" s="685"/>
      <c r="C29" s="570" t="str">
        <f>入力シート!C83</f>
        <v>電気事業者名を選択</v>
      </c>
      <c r="D29" s="571"/>
      <c r="E29" s="572"/>
      <c r="F29" s="576" t="str">
        <f>入力シート!F83</f>
        <v>メニューを選択</v>
      </c>
      <c r="G29" s="577"/>
      <c r="H29" s="527">
        <f>入力シート!K83</f>
        <v>0</v>
      </c>
      <c r="I29" s="528"/>
      <c r="J29" s="527">
        <f>入力シート!O83</f>
        <v>0</v>
      </c>
      <c r="K29" s="528"/>
      <c r="L29" s="15" t="s">
        <v>20</v>
      </c>
      <c r="M29" s="290">
        <f>入力シート!U83</f>
        <v>0</v>
      </c>
      <c r="N29" s="16" t="s">
        <v>14</v>
      </c>
      <c r="O29" s="695" t="e">
        <f t="shared" ref="O29" si="1">IF(J29="","",(M29+M30)/J29)</f>
        <v>#DIV/0!</v>
      </c>
      <c r="P29" s="696"/>
      <c r="Q29" s="549" t="str">
        <f>IF($C29="電気事業者名を選択","",VLOOKUP($C29,参考_電気のCO2排出係数!$C:$D,2,FALSE))</f>
        <v/>
      </c>
      <c r="R29" s="549"/>
      <c r="S29" s="549" t="str">
        <f>IF($C29="電気事業者名を選択","",INDEX(参考_電気のCO2排出係数!$1:$1048576,MATCH($C29,参考_電気のCO2排出係数!$C:$C,0),MATCH($F29,参考_電気のCO2排出係数!$6:$6,0)))</f>
        <v/>
      </c>
      <c r="T29" s="549"/>
      <c r="U29" s="84" t="s">
        <v>407</v>
      </c>
      <c r="V29" s="526" t="str">
        <f>IF(C29="電気事業者名を選択","",ROUND(M29*Q29,0))</f>
        <v/>
      </c>
      <c r="W29" s="526"/>
      <c r="X29" s="526" t="str">
        <f>IF(C29="電気事業者名を選択","",ROUND(M29*S29,0))</f>
        <v/>
      </c>
      <c r="Y29" s="526"/>
      <c r="Z29" s="60"/>
      <c r="AA29" s="10"/>
    </row>
    <row r="30" spans="2:27" ht="18.75" customHeight="1" outlineLevel="1" thickBot="1">
      <c r="B30" s="686"/>
      <c r="C30" s="573"/>
      <c r="D30" s="574"/>
      <c r="E30" s="575"/>
      <c r="F30" s="578"/>
      <c r="G30" s="579"/>
      <c r="H30" s="529"/>
      <c r="I30" s="530"/>
      <c r="J30" s="529"/>
      <c r="K30" s="530"/>
      <c r="L30" s="17" t="s">
        <v>21</v>
      </c>
      <c r="M30" s="290">
        <f>入力シート!U84</f>
        <v>0</v>
      </c>
      <c r="N30" s="18" t="s">
        <v>14</v>
      </c>
      <c r="O30" s="697"/>
      <c r="P30" s="698"/>
      <c r="Q30" s="544" t="str">
        <f>Q29</f>
        <v/>
      </c>
      <c r="R30" s="544"/>
      <c r="S30" s="544" t="str">
        <f>S29</f>
        <v/>
      </c>
      <c r="T30" s="544"/>
      <c r="U30" s="85" t="s">
        <v>407</v>
      </c>
      <c r="V30" s="673" t="str">
        <f>IF(C29="電気事業者名を選択","",ROUND(M30*Q30,0))</f>
        <v/>
      </c>
      <c r="W30" s="673"/>
      <c r="X30" s="673" t="str">
        <f>IF(C29="電気事業者名を選択","",ROUND(M30*S30,0))</f>
        <v/>
      </c>
      <c r="Y30" s="673"/>
      <c r="Z30" s="60"/>
      <c r="AA30" s="10"/>
    </row>
    <row r="31" spans="2:27" ht="24" customHeight="1" thickTop="1" thickBot="1">
      <c r="B31" s="623" t="s">
        <v>10</v>
      </c>
      <c r="C31" s="624"/>
      <c r="D31" s="624"/>
      <c r="E31" s="624"/>
      <c r="F31" s="624"/>
      <c r="G31" s="625"/>
      <c r="H31" s="540">
        <f>SUM(H16:I30)</f>
        <v>0</v>
      </c>
      <c r="I31" s="541"/>
      <c r="J31" s="540">
        <f>SUM(J16:K30)</f>
        <v>0</v>
      </c>
      <c r="K31" s="541"/>
      <c r="L31" s="545"/>
      <c r="M31" s="546"/>
      <c r="N31" s="547"/>
      <c r="O31" s="666"/>
      <c r="P31" s="667"/>
      <c r="Q31" s="542"/>
      <c r="R31" s="543"/>
      <c r="S31" s="542"/>
      <c r="T31" s="543"/>
      <c r="U31" s="93"/>
      <c r="V31" s="522">
        <f>SUM(V16:W30)</f>
        <v>0</v>
      </c>
      <c r="W31" s="523"/>
      <c r="X31" s="522">
        <f>SUM(X16:Y30)</f>
        <v>0</v>
      </c>
      <c r="Y31" s="523"/>
      <c r="Z31" s="60"/>
      <c r="AA31" s="10"/>
    </row>
    <row r="32" spans="2:27" ht="33" customHeight="1" thickBot="1">
      <c r="B32" s="626" t="s">
        <v>474</v>
      </c>
      <c r="C32" s="627"/>
      <c r="D32" s="627"/>
      <c r="E32" s="627"/>
      <c r="F32" s="627"/>
      <c r="G32" s="628"/>
      <c r="H32" s="629">
        <f>H8+O8</f>
        <v>0</v>
      </c>
      <c r="I32" s="630"/>
      <c r="J32" s="79" t="s">
        <v>400</v>
      </c>
      <c r="K32" s="80"/>
      <c r="L32" s="19"/>
      <c r="M32" s="674" t="s">
        <v>491</v>
      </c>
      <c r="N32" s="675"/>
      <c r="O32" s="675"/>
      <c r="P32" s="675"/>
      <c r="Q32" s="675"/>
      <c r="R32" s="675"/>
      <c r="S32" s="675"/>
      <c r="T32" s="675"/>
      <c r="U32" s="676"/>
      <c r="V32" s="520">
        <f>IF(V31&gt;0,ROUND((V31),2-INT(LOG(V31))),0)</f>
        <v>0</v>
      </c>
      <c r="W32" s="521"/>
      <c r="X32" s="668">
        <f>IF(X31="","",(IF(X31&gt;0,ROUND((X31),2-INT(LOG(X31))),0)))</f>
        <v>0</v>
      </c>
      <c r="Y32" s="669"/>
      <c r="Z32" s="77"/>
      <c r="AA32" s="20"/>
    </row>
    <row r="33" spans="2:27" ht="30" customHeight="1" thickBot="1">
      <c r="C33" s="78"/>
      <c r="D33" s="78"/>
      <c r="E33" s="78"/>
      <c r="F33" s="78"/>
      <c r="G33" s="78"/>
      <c r="H33" s="548" t="s">
        <v>465</v>
      </c>
      <c r="I33" s="548"/>
      <c r="J33" s="548"/>
      <c r="K33" s="548"/>
      <c r="L33" s="548"/>
      <c r="M33" s="263"/>
      <c r="N33" s="263"/>
      <c r="O33" s="263"/>
      <c r="P33" s="263"/>
      <c r="Q33" s="263"/>
      <c r="R33" s="263"/>
      <c r="S33" s="263"/>
      <c r="T33" s="263"/>
      <c r="U33" s="263"/>
      <c r="V33" s="690" t="s">
        <v>457</v>
      </c>
      <c r="W33" s="690"/>
      <c r="X33" s="690"/>
      <c r="Y33" s="690"/>
      <c r="Z33" s="690"/>
      <c r="AA33" s="22"/>
    </row>
    <row r="34" spans="2:27" ht="5.25" customHeight="1">
      <c r="B34" s="23"/>
      <c r="C34" s="23"/>
      <c r="D34" s="23"/>
      <c r="E34" s="23"/>
      <c r="F34" s="23"/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  <c r="S34" s="25"/>
      <c r="T34" s="25"/>
      <c r="U34" s="25"/>
      <c r="V34" s="26"/>
      <c r="W34" s="26"/>
      <c r="X34" s="26"/>
      <c r="Y34" s="26"/>
      <c r="Z34" s="26"/>
      <c r="AA34" s="27"/>
    </row>
    <row r="35" spans="2:27" ht="21">
      <c r="B35" s="28" t="s">
        <v>1114</v>
      </c>
      <c r="C35" s="28"/>
      <c r="D35" s="28"/>
      <c r="E35" s="28"/>
      <c r="F35" s="28"/>
      <c r="G35" s="28"/>
      <c r="H35" s="29"/>
      <c r="I35" s="29"/>
      <c r="J35" s="29"/>
      <c r="K35" s="29"/>
      <c r="L35" s="29"/>
      <c r="M35" s="29"/>
      <c r="N35" s="29"/>
      <c r="O35" s="30"/>
      <c r="P35" s="30"/>
      <c r="Q35" s="30"/>
      <c r="R35" s="31"/>
      <c r="S35" s="31"/>
      <c r="T35" s="31"/>
      <c r="U35" s="31"/>
      <c r="V35" s="32"/>
      <c r="W35" s="32"/>
      <c r="X35" s="32"/>
      <c r="Y35" s="33"/>
      <c r="Z35" s="33"/>
      <c r="AA35" s="22"/>
    </row>
    <row r="36" spans="2:27" ht="6" customHeight="1">
      <c r="B36" s="34"/>
      <c r="C36" s="34"/>
      <c r="D36" s="34"/>
      <c r="E36" s="34"/>
      <c r="F36" s="34"/>
      <c r="G36" s="34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32"/>
      <c r="S36" s="32"/>
      <c r="T36" s="32"/>
      <c r="U36" s="32"/>
      <c r="V36" s="33"/>
      <c r="W36" s="33"/>
      <c r="X36" s="33"/>
      <c r="Y36" s="33"/>
      <c r="Z36" s="33"/>
      <c r="AA36" s="22"/>
    </row>
    <row r="37" spans="2:27" ht="29.25" customHeight="1">
      <c r="B37" s="619" t="s">
        <v>402</v>
      </c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29"/>
      <c r="O37" s="619" t="s">
        <v>463</v>
      </c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53"/>
      <c r="AA37" s="22"/>
    </row>
    <row r="38" spans="2:27" ht="12.75" customHeight="1">
      <c r="B38" s="519" t="s">
        <v>470</v>
      </c>
      <c r="C38" s="519"/>
      <c r="D38" s="519"/>
      <c r="E38" s="519"/>
      <c r="F38" s="519"/>
      <c r="G38" s="683" t="s">
        <v>6</v>
      </c>
      <c r="H38" s="683"/>
      <c r="I38" s="683"/>
      <c r="J38" s="683"/>
      <c r="K38" s="683"/>
      <c r="L38" s="683"/>
      <c r="M38" s="29"/>
      <c r="O38" s="519" t="s">
        <v>470</v>
      </c>
      <c r="P38" s="519"/>
      <c r="Q38" s="519"/>
      <c r="R38" s="519"/>
      <c r="S38" s="519"/>
      <c r="T38" s="683" t="s">
        <v>6</v>
      </c>
      <c r="U38" s="683"/>
      <c r="V38" s="683"/>
      <c r="W38" s="683"/>
      <c r="X38" s="683"/>
      <c r="Y38" s="683"/>
      <c r="Z38" s="54"/>
      <c r="AA38" s="35"/>
    </row>
    <row r="39" spans="2:27" ht="12.75" customHeight="1">
      <c r="B39" s="519"/>
      <c r="C39" s="519"/>
      <c r="D39" s="519"/>
      <c r="E39" s="519"/>
      <c r="F39" s="519"/>
      <c r="G39" s="659" t="str">
        <f>"("&amp;I43&amp;")"</f>
        <v>(tCO2/千km)</v>
      </c>
      <c r="H39" s="659"/>
      <c r="I39" s="659"/>
      <c r="J39" s="659"/>
      <c r="K39" s="659"/>
      <c r="L39" s="659"/>
      <c r="M39" s="29"/>
      <c r="O39" s="519"/>
      <c r="P39" s="519"/>
      <c r="Q39" s="519"/>
      <c r="R39" s="519"/>
      <c r="S39" s="519"/>
      <c r="T39" s="659" t="str">
        <f>"("&amp;U43&amp;")"</f>
        <v>(tCO2/)</v>
      </c>
      <c r="U39" s="659"/>
      <c r="V39" s="659"/>
      <c r="W39" s="659"/>
      <c r="X39" s="659"/>
      <c r="Y39" s="659"/>
      <c r="Z39" s="55"/>
      <c r="AA39" s="35"/>
    </row>
    <row r="40" spans="2:27" ht="18" customHeight="1" thickBot="1">
      <c r="B40" s="519" t="s">
        <v>471</v>
      </c>
      <c r="C40" s="519"/>
      <c r="D40" s="519"/>
      <c r="E40" s="519" t="s">
        <v>403</v>
      </c>
      <c r="F40" s="519"/>
      <c r="G40" s="660" t="s">
        <v>15</v>
      </c>
      <c r="H40" s="660"/>
      <c r="I40" s="660"/>
      <c r="J40" s="519" t="s">
        <v>473</v>
      </c>
      <c r="K40" s="519"/>
      <c r="L40" s="519"/>
      <c r="M40" s="29"/>
      <c r="O40" s="519" t="s">
        <v>471</v>
      </c>
      <c r="P40" s="519"/>
      <c r="Q40" s="519"/>
      <c r="R40" s="519" t="s">
        <v>403</v>
      </c>
      <c r="S40" s="519"/>
      <c r="T40" s="660" t="s">
        <v>15</v>
      </c>
      <c r="U40" s="660"/>
      <c r="V40" s="660"/>
      <c r="W40" s="519" t="s">
        <v>473</v>
      </c>
      <c r="X40" s="519"/>
      <c r="Y40" s="519"/>
      <c r="Z40" s="56"/>
      <c r="AA40" s="35"/>
    </row>
    <row r="41" spans="2:27" s="96" customFormat="1" ht="30" customHeight="1" thickBot="1">
      <c r="B41" s="634" t="str">
        <f>IF(J31=0,"",J31/1000)</f>
        <v/>
      </c>
      <c r="C41" s="634"/>
      <c r="D41" s="634"/>
      <c r="E41" s="632" t="s">
        <v>5</v>
      </c>
      <c r="F41" s="633"/>
      <c r="G41" s="677" t="str">
        <f>IF(V32&gt;0,ROUND((G42),2-INT(LOG(G42))),"  ")</f>
        <v xml:space="preserve">  </v>
      </c>
      <c r="H41" s="678"/>
      <c r="I41" s="679"/>
      <c r="J41" s="680" t="str">
        <f>IF(X32&gt;0,ROUND((J42),2-INT(LOG(J42))),"  ")</f>
        <v xml:space="preserve">  </v>
      </c>
      <c r="K41" s="681"/>
      <c r="L41" s="681"/>
      <c r="M41" s="32"/>
      <c r="O41" s="670" t="str">
        <f>IF(入力シート!Q92="","",入力シート!Q95)</f>
        <v/>
      </c>
      <c r="P41" s="671"/>
      <c r="Q41" s="672"/>
      <c r="R41" s="670" t="str">
        <f>IF(入力シート!Q92="","",入力シート!S95)</f>
        <v/>
      </c>
      <c r="S41" s="671"/>
      <c r="T41" s="677" t="str">
        <f>IF(V32&gt;0,ROUND((T42),2-INT(LOG(T42))),"  ")</f>
        <v xml:space="preserve">  </v>
      </c>
      <c r="U41" s="678"/>
      <c r="V41" s="679"/>
      <c r="W41" s="680" t="str">
        <f>IF(X32&gt;0,ROUND((W42),2-INT(LOG(W42))),"  ")</f>
        <v xml:space="preserve">  </v>
      </c>
      <c r="X41" s="681"/>
      <c r="Y41" s="681"/>
      <c r="Z41" s="95"/>
    </row>
    <row r="42" spans="2:27" ht="20.100000000000001" customHeight="1">
      <c r="B42" s="682" t="s">
        <v>1359</v>
      </c>
      <c r="C42" s="682"/>
      <c r="D42" s="682"/>
      <c r="E42" s="682"/>
      <c r="F42" s="682"/>
      <c r="G42" s="699" t="e">
        <f>IF(B41=0,"",V32/B41)</f>
        <v>#VALUE!</v>
      </c>
      <c r="H42" s="699"/>
      <c r="I42" s="699"/>
      <c r="J42" s="699" t="e">
        <f>IF(B41=0,"",X32/B41)</f>
        <v>#VALUE!</v>
      </c>
      <c r="K42" s="699"/>
      <c r="L42" s="699"/>
      <c r="M42" s="42"/>
      <c r="N42" s="29"/>
      <c r="O42" s="41"/>
      <c r="P42" s="42"/>
      <c r="Q42" s="42"/>
      <c r="R42" s="42"/>
      <c r="S42" s="42"/>
      <c r="T42" s="661" t="e">
        <f>IF(O41=0,"",V32/O41)</f>
        <v>#VALUE!</v>
      </c>
      <c r="U42" s="661"/>
      <c r="V42" s="661"/>
      <c r="W42" s="661" t="e">
        <f>IF(O41=0,"",X32/O41)</f>
        <v>#VALUE!</v>
      </c>
      <c r="X42" s="661"/>
      <c r="Y42" s="661"/>
      <c r="AA42" s="22"/>
    </row>
    <row r="43" spans="2:27" ht="12" customHeight="1">
      <c r="B43" s="615"/>
      <c r="C43" s="235"/>
      <c r="D43" s="235"/>
      <c r="E43" s="235"/>
      <c r="F43" s="235"/>
      <c r="G43" s="235"/>
      <c r="H43" s="616"/>
      <c r="I43" s="82" t="s">
        <v>1111</v>
      </c>
      <c r="K43" s="36"/>
      <c r="L43" s="37"/>
      <c r="M43" s="37"/>
      <c r="N43" s="38"/>
      <c r="O43" s="617"/>
      <c r="P43" s="237"/>
      <c r="Q43" s="237"/>
      <c r="R43" s="618"/>
      <c r="S43" s="238"/>
      <c r="T43" s="238"/>
      <c r="U43" s="83" t="str">
        <f>CONCATENATE("tCO2/",R41)</f>
        <v>tCO2/</v>
      </c>
      <c r="W43" s="39"/>
      <c r="X43" s="39"/>
      <c r="Y43" s="37"/>
      <c r="Z43" s="37"/>
      <c r="AA43" s="40"/>
    </row>
    <row r="44" spans="2:27" ht="12" customHeight="1">
      <c r="B44" s="615"/>
      <c r="C44" s="235"/>
      <c r="D44" s="235"/>
      <c r="E44" s="235"/>
      <c r="F44" s="235"/>
      <c r="G44" s="235"/>
      <c r="H44" s="616"/>
      <c r="I44" s="236"/>
      <c r="J44" s="6"/>
      <c r="K44" s="6"/>
      <c r="L44" s="6"/>
      <c r="M44" s="6"/>
      <c r="N44" s="6"/>
      <c r="O44" s="617"/>
      <c r="P44" s="237"/>
      <c r="Q44" s="237"/>
      <c r="R44" s="618"/>
      <c r="S44" s="238"/>
      <c r="T44" s="238"/>
      <c r="U44" s="238"/>
      <c r="V44" s="6"/>
      <c r="W44" s="6"/>
      <c r="X44" s="6"/>
      <c r="Y44" s="6"/>
      <c r="Z44" s="6"/>
      <c r="AA44" s="22"/>
    </row>
    <row r="45" spans="2:27" ht="27.75" customHeight="1">
      <c r="B45" s="29"/>
      <c r="C45" s="29"/>
      <c r="D45" s="29"/>
      <c r="E45" s="29"/>
      <c r="F45" s="29"/>
      <c r="G45" s="29"/>
      <c r="H45" s="29"/>
      <c r="I45" s="29"/>
      <c r="J45" s="29"/>
      <c r="K45" s="29"/>
      <c r="N45" s="29"/>
      <c r="O45" s="41"/>
      <c r="AA45" s="22"/>
    </row>
    <row r="46" spans="2:27" ht="24" customHeight="1">
      <c r="B46" s="42"/>
      <c r="C46" s="42"/>
      <c r="D46" s="42"/>
      <c r="E46" s="42"/>
      <c r="F46" s="42"/>
      <c r="G46" s="42"/>
      <c r="H46" s="29"/>
      <c r="I46" s="29"/>
      <c r="J46" s="29"/>
      <c r="K46" s="29"/>
      <c r="L46" s="29"/>
      <c r="M46" s="29"/>
      <c r="N46" s="29"/>
      <c r="O46" s="21"/>
      <c r="AA46" s="22"/>
    </row>
    <row r="47" spans="2:27" ht="24" customHeight="1">
      <c r="B47" s="42"/>
      <c r="C47" s="42"/>
      <c r="D47" s="42"/>
      <c r="E47" s="42"/>
      <c r="F47" s="42"/>
      <c r="G47" s="42"/>
      <c r="H47" s="29"/>
      <c r="I47" s="29"/>
      <c r="J47" s="29"/>
      <c r="K47" s="29"/>
      <c r="L47" s="29"/>
      <c r="M47" s="29"/>
      <c r="O47" s="21"/>
      <c r="AA47" s="22"/>
    </row>
    <row r="48" spans="2:27" ht="38.25" customHeight="1">
      <c r="B48" s="42"/>
      <c r="C48" s="42"/>
      <c r="D48" s="42"/>
      <c r="E48" s="42"/>
      <c r="F48" s="42"/>
      <c r="G48" s="42"/>
      <c r="H48" s="6"/>
      <c r="I48" s="6"/>
      <c r="J48" s="2"/>
      <c r="K48" s="2"/>
      <c r="O48" s="29"/>
      <c r="AA48" s="43"/>
    </row>
    <row r="49" spans="2:29" ht="38.25" customHeight="1">
      <c r="B49" s="42"/>
      <c r="C49" s="42"/>
      <c r="D49" s="42"/>
      <c r="E49" s="42"/>
      <c r="F49" s="42"/>
      <c r="G49" s="42"/>
      <c r="H49" s="44"/>
      <c r="I49" s="44"/>
      <c r="J49" s="2"/>
      <c r="K49" s="2"/>
      <c r="O49" s="29"/>
      <c r="AA49" s="45"/>
    </row>
    <row r="50" spans="2:29" ht="13.5" customHeight="1">
      <c r="B50" s="42"/>
      <c r="C50" s="42"/>
      <c r="D50" s="42"/>
      <c r="E50" s="42"/>
      <c r="F50" s="42"/>
      <c r="G50" s="42"/>
      <c r="H50" s="29"/>
      <c r="I50" s="29"/>
      <c r="J50" s="2"/>
      <c r="K50" s="2"/>
      <c r="O50" s="29"/>
      <c r="AA50" s="47"/>
    </row>
    <row r="51" spans="2:29">
      <c r="B51" s="46"/>
      <c r="C51" s="46"/>
      <c r="D51" s="46"/>
      <c r="E51" s="46"/>
      <c r="F51" s="46"/>
      <c r="G51" s="46"/>
      <c r="H51" s="46"/>
      <c r="I51" s="46"/>
      <c r="J51" s="2"/>
      <c r="K51" s="2"/>
      <c r="O51" s="46"/>
      <c r="P51" s="46"/>
      <c r="Q51" s="46"/>
      <c r="R51" s="34"/>
      <c r="S51" s="34"/>
      <c r="T51" s="34"/>
      <c r="U51" s="34"/>
      <c r="V51" s="34"/>
      <c r="W51" s="34"/>
      <c r="X51" s="34"/>
      <c r="Y51" s="34"/>
      <c r="Z51" s="57"/>
      <c r="AA51" s="34"/>
      <c r="AB51" s="46"/>
      <c r="AC51" s="46"/>
    </row>
    <row r="52" spans="2:29">
      <c r="B52" s="34"/>
      <c r="C52" s="34"/>
      <c r="D52" s="34"/>
      <c r="E52" s="34"/>
      <c r="F52" s="34"/>
      <c r="G52" s="34"/>
      <c r="H52" s="34"/>
      <c r="I52" s="34"/>
      <c r="J52" s="2"/>
      <c r="K52" s="2"/>
      <c r="O52" s="34"/>
      <c r="P52" s="34"/>
      <c r="Q52" s="34"/>
      <c r="AB52" s="34"/>
      <c r="AC52" s="34"/>
    </row>
  </sheetData>
  <sheetProtection algorithmName="SHA-512" hashValue="bW6d1s3HCMFr20KM95qUd8TTMZRCjaYr8EDvZF3v+2f3L8S4jZiEOzF+rmYRxditB8H4MTAm1FDH0Ls4rX+njQ==" saltValue="ubIIuMt7V7nrHxEHfAUC5Q==" spinCount="100000" sheet="1" formatCells="0"/>
  <mergeCells count="204">
    <mergeCell ref="T42:V42"/>
    <mergeCell ref="T39:Y39"/>
    <mergeCell ref="B43:B44"/>
    <mergeCell ref="H43:H44"/>
    <mergeCell ref="O43:O44"/>
    <mergeCell ref="R43:R44"/>
    <mergeCell ref="T40:V40"/>
    <mergeCell ref="W40:Y40"/>
    <mergeCell ref="B41:D41"/>
    <mergeCell ref="E41:F41"/>
    <mergeCell ref="G41:I41"/>
    <mergeCell ref="J41:L41"/>
    <mergeCell ref="O41:Q41"/>
    <mergeCell ref="R41:S41"/>
    <mergeCell ref="T41:V41"/>
    <mergeCell ref="W41:Y41"/>
    <mergeCell ref="B40:D40"/>
    <mergeCell ref="E40:F40"/>
    <mergeCell ref="G40:I40"/>
    <mergeCell ref="J40:L40"/>
    <mergeCell ref="O40:Q40"/>
    <mergeCell ref="R40:S40"/>
    <mergeCell ref="B42:F42"/>
    <mergeCell ref="G42:I42"/>
    <mergeCell ref="J42:L42"/>
    <mergeCell ref="W42:Y42"/>
    <mergeCell ref="S31:T31"/>
    <mergeCell ref="V31:W31"/>
    <mergeCell ref="X31:Y31"/>
    <mergeCell ref="B32:G32"/>
    <mergeCell ref="H32:I32"/>
    <mergeCell ref="M32:U32"/>
    <mergeCell ref="V32:W32"/>
    <mergeCell ref="X32:Y32"/>
    <mergeCell ref="B31:G31"/>
    <mergeCell ref="H31:I31"/>
    <mergeCell ref="J31:K31"/>
    <mergeCell ref="L31:N31"/>
    <mergeCell ref="O31:P31"/>
    <mergeCell ref="Q31:R31"/>
    <mergeCell ref="H33:L33"/>
    <mergeCell ref="V33:Z33"/>
    <mergeCell ref="B37:L37"/>
    <mergeCell ref="O37:Y37"/>
    <mergeCell ref="B38:F39"/>
    <mergeCell ref="G38:L38"/>
    <mergeCell ref="O38:S39"/>
    <mergeCell ref="T38:Y38"/>
    <mergeCell ref="G39:L39"/>
    <mergeCell ref="S29:T29"/>
    <mergeCell ref="V29:W29"/>
    <mergeCell ref="X29:Y29"/>
    <mergeCell ref="Q30:R30"/>
    <mergeCell ref="S30:T30"/>
    <mergeCell ref="V30:W30"/>
    <mergeCell ref="X30:Y30"/>
    <mergeCell ref="C29:E30"/>
    <mergeCell ref="F29:G30"/>
    <mergeCell ref="H29:I30"/>
    <mergeCell ref="J29:K30"/>
    <mergeCell ref="O29:P30"/>
    <mergeCell ref="Q29:R29"/>
    <mergeCell ref="Q28:R28"/>
    <mergeCell ref="S28:T28"/>
    <mergeCell ref="V28:W28"/>
    <mergeCell ref="X28:Y28"/>
    <mergeCell ref="C27:E28"/>
    <mergeCell ref="F27:G28"/>
    <mergeCell ref="H27:I28"/>
    <mergeCell ref="J27:K28"/>
    <mergeCell ref="O27:P28"/>
    <mergeCell ref="Q27:R27"/>
    <mergeCell ref="C25:E26"/>
    <mergeCell ref="F25:G26"/>
    <mergeCell ref="H25:I26"/>
    <mergeCell ref="J25:K26"/>
    <mergeCell ref="O25:P26"/>
    <mergeCell ref="Q25:R25"/>
    <mergeCell ref="S27:T27"/>
    <mergeCell ref="V27:W27"/>
    <mergeCell ref="X27:Y27"/>
    <mergeCell ref="S24:T24"/>
    <mergeCell ref="V24:W24"/>
    <mergeCell ref="X24:Y24"/>
    <mergeCell ref="S25:T25"/>
    <mergeCell ref="V25:W25"/>
    <mergeCell ref="X25:Y25"/>
    <mergeCell ref="Q26:R26"/>
    <mergeCell ref="S26:T26"/>
    <mergeCell ref="V26:W26"/>
    <mergeCell ref="X26:Y26"/>
    <mergeCell ref="Q21:R21"/>
    <mergeCell ref="S21:T21"/>
    <mergeCell ref="V21:W21"/>
    <mergeCell ref="X21:Y21"/>
    <mergeCell ref="Q22:R22"/>
    <mergeCell ref="S22:T22"/>
    <mergeCell ref="V22:W22"/>
    <mergeCell ref="X22:Y22"/>
    <mergeCell ref="B21:B30"/>
    <mergeCell ref="C21:E22"/>
    <mergeCell ref="F21:G22"/>
    <mergeCell ref="H21:I22"/>
    <mergeCell ref="J21:K22"/>
    <mergeCell ref="O21:P22"/>
    <mergeCell ref="C23:E24"/>
    <mergeCell ref="F23:G24"/>
    <mergeCell ref="H23:I24"/>
    <mergeCell ref="J23:K24"/>
    <mergeCell ref="O23:P24"/>
    <mergeCell ref="Q23:R23"/>
    <mergeCell ref="S23:T23"/>
    <mergeCell ref="V23:W23"/>
    <mergeCell ref="X23:Y23"/>
    <mergeCell ref="Q24:R24"/>
    <mergeCell ref="B20:G20"/>
    <mergeCell ref="H20:I20"/>
    <mergeCell ref="J20:K20"/>
    <mergeCell ref="L20:N20"/>
    <mergeCell ref="O20:P20"/>
    <mergeCell ref="Q20:R20"/>
    <mergeCell ref="S20:T20"/>
    <mergeCell ref="V20:W20"/>
    <mergeCell ref="X20:Y20"/>
    <mergeCell ref="B19:G19"/>
    <mergeCell ref="H19:I19"/>
    <mergeCell ref="J19:K19"/>
    <mergeCell ref="L19:M19"/>
    <mergeCell ref="O19:P19"/>
    <mergeCell ref="Q19:R19"/>
    <mergeCell ref="S19:T19"/>
    <mergeCell ref="V19:W19"/>
    <mergeCell ref="X19:Y19"/>
    <mergeCell ref="B18:G18"/>
    <mergeCell ref="H18:I18"/>
    <mergeCell ref="J18:K18"/>
    <mergeCell ref="L18:M18"/>
    <mergeCell ref="O18:P18"/>
    <mergeCell ref="Q18:R18"/>
    <mergeCell ref="S18:T18"/>
    <mergeCell ref="V18:W18"/>
    <mergeCell ref="X18:Y18"/>
    <mergeCell ref="B17:G17"/>
    <mergeCell ref="H17:I17"/>
    <mergeCell ref="J17:K17"/>
    <mergeCell ref="L17:M17"/>
    <mergeCell ref="O17:P17"/>
    <mergeCell ref="Q17:R17"/>
    <mergeCell ref="S17:T17"/>
    <mergeCell ref="V17:W17"/>
    <mergeCell ref="X17:Y17"/>
    <mergeCell ref="B16:G16"/>
    <mergeCell ref="H16:I16"/>
    <mergeCell ref="J16:K16"/>
    <mergeCell ref="L16:M16"/>
    <mergeCell ref="O16:P16"/>
    <mergeCell ref="Q16:R16"/>
    <mergeCell ref="S16:T16"/>
    <mergeCell ref="V16:W16"/>
    <mergeCell ref="X16:Y16"/>
    <mergeCell ref="B14:F15"/>
    <mergeCell ref="H14:I15"/>
    <mergeCell ref="J14:K15"/>
    <mergeCell ref="L14:N14"/>
    <mergeCell ref="O14:P14"/>
    <mergeCell ref="Q14:U14"/>
    <mergeCell ref="V14:Y14"/>
    <mergeCell ref="L15:N15"/>
    <mergeCell ref="O15:P15"/>
    <mergeCell ref="Q15:R15"/>
    <mergeCell ref="S15:T15"/>
    <mergeCell ref="V15:W15"/>
    <mergeCell ref="X15:Y15"/>
    <mergeCell ref="V10:Y10"/>
    <mergeCell ref="V8:Y8"/>
    <mergeCell ref="B9:G9"/>
    <mergeCell ref="H9:J9"/>
    <mergeCell ref="K9:N9"/>
    <mergeCell ref="O9:Q9"/>
    <mergeCell ref="R9:U9"/>
    <mergeCell ref="V9:Y9"/>
    <mergeCell ref="H11:Q11"/>
    <mergeCell ref="V11:Y13"/>
    <mergeCell ref="B8:G8"/>
    <mergeCell ref="H8:J8"/>
    <mergeCell ref="K8:N8"/>
    <mergeCell ref="O8:Q8"/>
    <mergeCell ref="R8:U8"/>
    <mergeCell ref="B10:G10"/>
    <mergeCell ref="H10:J10"/>
    <mergeCell ref="K10:N10"/>
    <mergeCell ref="O10:Q10"/>
    <mergeCell ref="R10:U10"/>
    <mergeCell ref="B3:E3"/>
    <mergeCell ref="G3:P3"/>
    <mergeCell ref="B4:E4"/>
    <mergeCell ref="B6:G7"/>
    <mergeCell ref="H6:N6"/>
    <mergeCell ref="O6:U6"/>
    <mergeCell ref="V6:Y7"/>
    <mergeCell ref="H7:J7"/>
    <mergeCell ref="K7:N7"/>
    <mergeCell ref="O7:Q7"/>
    <mergeCell ref="R7:U7"/>
  </mergeCells>
  <phoneticPr fontId="5"/>
  <conditionalFormatting sqref="S21:S22">
    <cfRule type="cellIs" dxfId="24" priority="17" operator="equal">
      <formula>"エラー"</formula>
    </cfRule>
    <cfRule type="cellIs" dxfId="23" priority="18" operator="equal">
      <formula>"メニューを選択"</formula>
    </cfRule>
  </conditionalFormatting>
  <conditionalFormatting sqref="S24">
    <cfRule type="cellIs" dxfId="22" priority="15" operator="equal">
      <formula>"エラー"</formula>
    </cfRule>
    <cfRule type="cellIs" dxfId="21" priority="16" operator="equal">
      <formula>"メニューを選択"</formula>
    </cfRule>
  </conditionalFormatting>
  <conditionalFormatting sqref="S26">
    <cfRule type="cellIs" dxfId="20" priority="13" operator="equal">
      <formula>"エラー"</formula>
    </cfRule>
    <cfRule type="cellIs" dxfId="19" priority="14" operator="equal">
      <formula>"メニューを選択"</formula>
    </cfRule>
  </conditionalFormatting>
  <conditionalFormatting sqref="S28">
    <cfRule type="cellIs" dxfId="18" priority="11" operator="equal">
      <formula>"エラー"</formula>
    </cfRule>
    <cfRule type="cellIs" dxfId="17" priority="12" operator="equal">
      <formula>"メニューを選択"</formula>
    </cfRule>
  </conditionalFormatting>
  <conditionalFormatting sqref="S30">
    <cfRule type="cellIs" dxfId="16" priority="9" operator="equal">
      <formula>"エラー"</formula>
    </cfRule>
    <cfRule type="cellIs" dxfId="15" priority="10" operator="equal">
      <formula>"メニューを選択"</formula>
    </cfRule>
  </conditionalFormatting>
  <conditionalFormatting sqref="S23">
    <cfRule type="cellIs" dxfId="14" priority="7" operator="equal">
      <formula>"エラー"</formula>
    </cfRule>
    <cfRule type="cellIs" dxfId="13" priority="8" operator="equal">
      <formula>"メニューを選択"</formula>
    </cfRule>
  </conditionalFormatting>
  <conditionalFormatting sqref="S25">
    <cfRule type="cellIs" dxfId="12" priority="5" operator="equal">
      <formula>"エラー"</formula>
    </cfRule>
    <cfRule type="cellIs" dxfId="11" priority="6" operator="equal">
      <formula>"メニューを選択"</formula>
    </cfRule>
  </conditionalFormatting>
  <conditionalFormatting sqref="S27">
    <cfRule type="cellIs" dxfId="10" priority="3" operator="equal">
      <formula>"エラー"</formula>
    </cfRule>
    <cfRule type="cellIs" dxfId="9" priority="4" operator="equal">
      <formula>"メニューを選択"</formula>
    </cfRule>
  </conditionalFormatting>
  <conditionalFormatting sqref="S29">
    <cfRule type="cellIs" dxfId="8" priority="1" operator="equal">
      <formula>"エラー"</formula>
    </cfRule>
    <cfRule type="cellIs" dxfId="7" priority="2" operator="equal">
      <formula>"メニューを選択"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V574"/>
  <sheetViews>
    <sheetView topLeftCell="D1" zoomScale="85" zoomScaleNormal="85" zoomScaleSheetLayoutView="70" workbookViewId="0">
      <pane ySplit="6" topLeftCell="A28" activePane="bottomLeft" state="frozen"/>
      <selection pane="bottomLeft" activeCell="E44" sqref="E44"/>
    </sheetView>
  </sheetViews>
  <sheetFormatPr defaultColWidth="8" defaultRowHeight="13.2"/>
  <cols>
    <col min="1" max="1" width="6.09765625" style="65" customWidth="1"/>
    <col min="2" max="2" width="40.09765625" style="63" customWidth="1"/>
    <col min="3" max="3" width="27.8984375" style="63" customWidth="1"/>
    <col min="4" max="4" width="9.5" style="63" customWidth="1"/>
    <col min="5" max="22" width="9.5" style="210" customWidth="1"/>
    <col min="23" max="16384" width="8" style="63"/>
  </cols>
  <sheetData>
    <row r="1" spans="1:22" ht="19.2">
      <c r="A1" s="62" t="s">
        <v>528</v>
      </c>
      <c r="D1" s="63">
        <v>2</v>
      </c>
      <c r="E1" s="210">
        <v>3</v>
      </c>
      <c r="F1" s="210">
        <v>4</v>
      </c>
      <c r="G1" s="63">
        <v>5</v>
      </c>
      <c r="H1" s="210">
        <v>6</v>
      </c>
      <c r="I1" s="210">
        <v>7</v>
      </c>
      <c r="J1" s="63">
        <v>8</v>
      </c>
      <c r="K1" s="210">
        <v>9</v>
      </c>
      <c r="L1" s="210">
        <v>10</v>
      </c>
      <c r="M1" s="63">
        <v>11</v>
      </c>
      <c r="N1" s="210">
        <v>12</v>
      </c>
      <c r="O1" s="210">
        <v>13</v>
      </c>
      <c r="P1" s="63">
        <v>14</v>
      </c>
      <c r="Q1" s="210">
        <v>15</v>
      </c>
      <c r="R1" s="210">
        <v>16</v>
      </c>
      <c r="S1" s="210">
        <v>17</v>
      </c>
      <c r="T1" s="210">
        <v>18</v>
      </c>
      <c r="U1" s="210">
        <v>19</v>
      </c>
      <c r="V1" s="210">
        <v>20</v>
      </c>
    </row>
    <row r="2" spans="1:22" ht="14.4">
      <c r="A2" s="700" t="s">
        <v>22</v>
      </c>
      <c r="B2" s="66" t="s">
        <v>23</v>
      </c>
      <c r="C2" s="67" t="s">
        <v>447</v>
      </c>
      <c r="D2" s="253">
        <v>2024</v>
      </c>
    </row>
    <row r="3" spans="1:22" ht="14.4">
      <c r="A3" s="701"/>
      <c r="B3" s="64"/>
      <c r="C3" s="67" t="s">
        <v>446</v>
      </c>
      <c r="D3" s="253">
        <v>2022</v>
      </c>
    </row>
    <row r="4" spans="1:22" ht="14.4">
      <c r="A4" s="701"/>
      <c r="B4" s="64"/>
      <c r="C4" s="67" t="s">
        <v>448</v>
      </c>
      <c r="D4" s="293">
        <v>45282</v>
      </c>
      <c r="E4" s="65"/>
    </row>
    <row r="5" spans="1:22" ht="14.4">
      <c r="A5" s="701"/>
      <c r="B5" s="64"/>
      <c r="C5" s="67" t="s">
        <v>408</v>
      </c>
      <c r="D5" s="211" t="s">
        <v>409</v>
      </c>
      <c r="E5" s="254" t="s">
        <v>449</v>
      </c>
      <c r="F5" s="68" t="s">
        <v>410</v>
      </c>
      <c r="G5" s="68" t="s">
        <v>410</v>
      </c>
      <c r="H5" s="68" t="s">
        <v>410</v>
      </c>
      <c r="I5" s="68" t="s">
        <v>410</v>
      </c>
      <c r="J5" s="68" t="s">
        <v>410</v>
      </c>
      <c r="K5" s="68" t="s">
        <v>410</v>
      </c>
      <c r="L5" s="68" t="s">
        <v>410</v>
      </c>
      <c r="M5" s="68" t="s">
        <v>410</v>
      </c>
      <c r="N5" s="68" t="s">
        <v>410</v>
      </c>
      <c r="O5" s="68" t="s">
        <v>410</v>
      </c>
      <c r="P5" s="68" t="s">
        <v>410</v>
      </c>
      <c r="Q5" s="68" t="s">
        <v>410</v>
      </c>
      <c r="R5" s="68" t="s">
        <v>410</v>
      </c>
      <c r="S5" s="68" t="s">
        <v>410</v>
      </c>
      <c r="T5" s="68" t="s">
        <v>410</v>
      </c>
      <c r="U5" s="68" t="s">
        <v>410</v>
      </c>
      <c r="V5" s="68" t="s">
        <v>410</v>
      </c>
    </row>
    <row r="6" spans="1:22" ht="42.6" customHeight="1">
      <c r="A6" s="215"/>
      <c r="B6" s="216"/>
      <c r="C6" s="217"/>
      <c r="D6" s="241"/>
      <c r="E6" s="218" t="s">
        <v>416</v>
      </c>
      <c r="F6" s="218" t="s">
        <v>413</v>
      </c>
      <c r="G6" s="218" t="s">
        <v>414</v>
      </c>
      <c r="H6" s="218" t="s">
        <v>401</v>
      </c>
      <c r="I6" s="218" t="s">
        <v>417</v>
      </c>
      <c r="J6" s="218" t="s">
        <v>418</v>
      </c>
      <c r="K6" s="218" t="s">
        <v>419</v>
      </c>
      <c r="L6" s="218" t="s">
        <v>529</v>
      </c>
      <c r="M6" s="218" t="s">
        <v>530</v>
      </c>
      <c r="N6" s="218" t="s">
        <v>531</v>
      </c>
      <c r="O6" s="218" t="s">
        <v>532</v>
      </c>
      <c r="P6" s="218" t="s">
        <v>450</v>
      </c>
      <c r="Q6" s="218" t="s">
        <v>451</v>
      </c>
      <c r="R6" s="218" t="s">
        <v>452</v>
      </c>
      <c r="S6" s="218" t="s">
        <v>1907</v>
      </c>
      <c r="T6" s="218" t="s">
        <v>1908</v>
      </c>
      <c r="U6" s="218" t="s">
        <v>1909</v>
      </c>
      <c r="V6" s="219" t="s">
        <v>415</v>
      </c>
    </row>
    <row r="7" spans="1:22">
      <c r="A7" s="294"/>
      <c r="B7" s="295" t="s">
        <v>1060</v>
      </c>
      <c r="C7" s="296" t="s">
        <v>533</v>
      </c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</row>
    <row r="8" spans="1:22" ht="22.5" customHeight="1">
      <c r="A8" s="298" t="s">
        <v>26</v>
      </c>
      <c r="B8" s="299" t="s">
        <v>1361</v>
      </c>
      <c r="C8" s="300" t="s">
        <v>534</v>
      </c>
      <c r="D8" s="301">
        <v>4.8299999999999998E-4</v>
      </c>
      <c r="E8" s="302">
        <v>4.4099999999999999E-4</v>
      </c>
      <c r="F8" s="302" t="s">
        <v>1362</v>
      </c>
      <c r="G8" s="302" t="s">
        <v>1362</v>
      </c>
      <c r="H8" s="302" t="s">
        <v>1362</v>
      </c>
      <c r="I8" s="302" t="s">
        <v>1362</v>
      </c>
      <c r="J8" s="302" t="s">
        <v>1362</v>
      </c>
      <c r="K8" s="302" t="s">
        <v>1362</v>
      </c>
      <c r="L8" s="302" t="s">
        <v>1362</v>
      </c>
      <c r="M8" s="302" t="s">
        <v>1362</v>
      </c>
      <c r="N8" s="302" t="s">
        <v>1362</v>
      </c>
      <c r="O8" s="302" t="s">
        <v>1362</v>
      </c>
      <c r="P8" s="302"/>
      <c r="Q8" s="302"/>
      <c r="R8" s="302"/>
      <c r="S8" s="302"/>
      <c r="T8" s="302"/>
      <c r="U8" s="302"/>
      <c r="V8" s="302" t="s">
        <v>1362</v>
      </c>
    </row>
    <row r="9" spans="1:22" ht="22.5" customHeight="1">
      <c r="A9" s="303" t="s">
        <v>27</v>
      </c>
      <c r="B9" s="304" t="s">
        <v>1363</v>
      </c>
      <c r="C9" s="300" t="s">
        <v>535</v>
      </c>
      <c r="D9" s="305">
        <v>4.6299999999999998E-4</v>
      </c>
      <c r="E9" s="302">
        <v>0</v>
      </c>
      <c r="F9" s="302" t="s">
        <v>1362</v>
      </c>
      <c r="G9" s="302" t="s">
        <v>1362</v>
      </c>
      <c r="H9" s="302" t="s">
        <v>1362</v>
      </c>
      <c r="I9" s="302" t="s">
        <v>1362</v>
      </c>
      <c r="J9" s="302" t="s">
        <v>1362</v>
      </c>
      <c r="K9" s="302" t="s">
        <v>1362</v>
      </c>
      <c r="L9" s="302" t="s">
        <v>1362</v>
      </c>
      <c r="M9" s="302" t="s">
        <v>1362</v>
      </c>
      <c r="N9" s="302" t="s">
        <v>1362</v>
      </c>
      <c r="O9" s="302" t="s">
        <v>1362</v>
      </c>
      <c r="P9" s="306"/>
      <c r="Q9" s="306"/>
      <c r="R9" s="306"/>
      <c r="S9" s="306"/>
      <c r="T9" s="306"/>
      <c r="U9" s="306"/>
      <c r="V9" s="302" t="s">
        <v>1362</v>
      </c>
    </row>
    <row r="10" spans="1:22" ht="22.5" customHeight="1">
      <c r="A10" s="303" t="s">
        <v>28</v>
      </c>
      <c r="B10" s="304" t="s">
        <v>1364</v>
      </c>
      <c r="C10" s="300" t="s">
        <v>1365</v>
      </c>
      <c r="D10" s="307">
        <v>4.9200000000000003E-4</v>
      </c>
      <c r="E10" s="302" t="s">
        <v>1362</v>
      </c>
      <c r="F10" s="302">
        <v>0</v>
      </c>
      <c r="G10" s="302">
        <v>4.37E-4</v>
      </c>
      <c r="H10" s="302" t="s">
        <v>1362</v>
      </c>
      <c r="I10" s="302" t="s">
        <v>1362</v>
      </c>
      <c r="J10" s="302" t="s">
        <v>1362</v>
      </c>
      <c r="K10" s="302" t="s">
        <v>1362</v>
      </c>
      <c r="L10" s="302" t="s">
        <v>1362</v>
      </c>
      <c r="M10" s="302" t="s">
        <v>1362</v>
      </c>
      <c r="N10" s="302" t="s">
        <v>1362</v>
      </c>
      <c r="O10" s="302" t="s">
        <v>1362</v>
      </c>
      <c r="P10" s="306"/>
      <c r="Q10" s="306"/>
      <c r="R10" s="306"/>
      <c r="S10" s="306"/>
      <c r="T10" s="306"/>
      <c r="U10" s="306"/>
      <c r="V10" s="302">
        <v>4.9200000000000003E-4</v>
      </c>
    </row>
    <row r="11" spans="1:22" ht="22.5" customHeight="1">
      <c r="A11" s="303" t="s">
        <v>537</v>
      </c>
      <c r="B11" s="304" t="s">
        <v>1128</v>
      </c>
      <c r="C11" s="300" t="s">
        <v>1129</v>
      </c>
      <c r="D11" s="307">
        <v>3.5399999999999999E-4</v>
      </c>
      <c r="E11" s="302" t="s">
        <v>1362</v>
      </c>
      <c r="F11" s="302">
        <v>0</v>
      </c>
      <c r="G11" s="302">
        <v>4.4099999999999999E-4</v>
      </c>
      <c r="H11" s="302" t="s">
        <v>1362</v>
      </c>
      <c r="I11" s="302" t="s">
        <v>1362</v>
      </c>
      <c r="J11" s="302" t="s">
        <v>1362</v>
      </c>
      <c r="K11" s="302" t="s">
        <v>1362</v>
      </c>
      <c r="L11" s="302" t="s">
        <v>1362</v>
      </c>
      <c r="M11" s="302" t="s">
        <v>1362</v>
      </c>
      <c r="N11" s="302" t="s">
        <v>1362</v>
      </c>
      <c r="O11" s="302" t="s">
        <v>1362</v>
      </c>
      <c r="P11" s="306"/>
      <c r="Q11" s="306"/>
      <c r="R11" s="306"/>
      <c r="S11" s="306"/>
      <c r="T11" s="306"/>
      <c r="U11" s="306"/>
      <c r="V11" s="302">
        <v>4.86E-4</v>
      </c>
    </row>
    <row r="12" spans="1:22" ht="22.5" customHeight="1">
      <c r="A12" s="303" t="s">
        <v>29</v>
      </c>
      <c r="B12" s="304" t="s">
        <v>1366</v>
      </c>
      <c r="C12" s="300" t="s">
        <v>539</v>
      </c>
      <c r="D12" s="307">
        <v>2.5700000000000001E-4</v>
      </c>
      <c r="E12" s="302">
        <v>3.7199999999999999E-4</v>
      </c>
      <c r="F12" s="302" t="s">
        <v>1362</v>
      </c>
      <c r="G12" s="302" t="s">
        <v>1362</v>
      </c>
      <c r="H12" s="302" t="s">
        <v>1362</v>
      </c>
      <c r="I12" s="302" t="s">
        <v>1362</v>
      </c>
      <c r="J12" s="302" t="s">
        <v>1362</v>
      </c>
      <c r="K12" s="302" t="s">
        <v>1362</v>
      </c>
      <c r="L12" s="302" t="s">
        <v>1362</v>
      </c>
      <c r="M12" s="302" t="s">
        <v>1362</v>
      </c>
      <c r="N12" s="302" t="s">
        <v>1362</v>
      </c>
      <c r="O12" s="302" t="s">
        <v>1362</v>
      </c>
      <c r="P12" s="306"/>
      <c r="Q12" s="306"/>
      <c r="R12" s="306"/>
      <c r="S12" s="306"/>
      <c r="T12" s="306"/>
      <c r="U12" s="306"/>
      <c r="V12" s="302" t="s">
        <v>1362</v>
      </c>
    </row>
    <row r="13" spans="1:22" ht="22.5" customHeight="1">
      <c r="A13" s="303" t="s">
        <v>30</v>
      </c>
      <c r="B13" s="304" t="s">
        <v>1367</v>
      </c>
      <c r="C13" s="300" t="s">
        <v>540</v>
      </c>
      <c r="D13" s="307">
        <v>4.8099999999999998E-4</v>
      </c>
      <c r="E13" s="302">
        <v>4.26E-4</v>
      </c>
      <c r="F13" s="302" t="s">
        <v>1362</v>
      </c>
      <c r="G13" s="302" t="s">
        <v>1362</v>
      </c>
      <c r="H13" s="302" t="s">
        <v>1362</v>
      </c>
      <c r="I13" s="302" t="s">
        <v>1362</v>
      </c>
      <c r="J13" s="302" t="s">
        <v>1362</v>
      </c>
      <c r="K13" s="302" t="s">
        <v>1362</v>
      </c>
      <c r="L13" s="302" t="s">
        <v>1362</v>
      </c>
      <c r="M13" s="302" t="s">
        <v>1362</v>
      </c>
      <c r="N13" s="302" t="s">
        <v>1362</v>
      </c>
      <c r="O13" s="302" t="s">
        <v>1362</v>
      </c>
      <c r="P13" s="306"/>
      <c r="Q13" s="306"/>
      <c r="R13" s="306"/>
      <c r="S13" s="306"/>
      <c r="T13" s="306"/>
      <c r="U13" s="306"/>
      <c r="V13" s="302" t="s">
        <v>1362</v>
      </c>
    </row>
    <row r="14" spans="1:22" ht="22.5" customHeight="1">
      <c r="A14" s="303" t="s">
        <v>31</v>
      </c>
      <c r="B14" s="304" t="s">
        <v>1368</v>
      </c>
      <c r="C14" s="300" t="s">
        <v>541</v>
      </c>
      <c r="D14" s="307">
        <v>4.0499999999999998E-4</v>
      </c>
      <c r="E14" s="302" t="s">
        <v>1362</v>
      </c>
      <c r="F14" s="302">
        <v>0</v>
      </c>
      <c r="G14" s="302">
        <v>0</v>
      </c>
      <c r="H14" s="302">
        <v>2.0000000000000001E-4</v>
      </c>
      <c r="I14" s="302">
        <v>2.2000000000000001E-4</v>
      </c>
      <c r="J14" s="302">
        <v>2.9999999999999997E-4</v>
      </c>
      <c r="K14" s="302">
        <v>3.4899999999999997E-4</v>
      </c>
      <c r="L14" s="302">
        <v>3.6999999999999999E-4</v>
      </c>
      <c r="M14" s="302">
        <v>4.0000000000000002E-4</v>
      </c>
      <c r="N14" s="302">
        <v>3.6699999999999998E-4</v>
      </c>
      <c r="O14" s="302" t="s">
        <v>1362</v>
      </c>
      <c r="P14" s="306"/>
      <c r="Q14" s="306"/>
      <c r="R14" s="306"/>
      <c r="S14" s="306"/>
      <c r="T14" s="306"/>
      <c r="U14" s="306"/>
      <c r="V14" s="302">
        <v>3.6200000000000002E-4</v>
      </c>
    </row>
    <row r="15" spans="1:22" ht="22.5" customHeight="1">
      <c r="A15" s="303" t="s">
        <v>32</v>
      </c>
      <c r="B15" s="304" t="s">
        <v>1369</v>
      </c>
      <c r="C15" s="300" t="s">
        <v>542</v>
      </c>
      <c r="D15" s="307">
        <v>4.08E-4</v>
      </c>
      <c r="E15" s="302" t="s">
        <v>1362</v>
      </c>
      <c r="F15" s="302">
        <v>0</v>
      </c>
      <c r="G15" s="302">
        <v>4.1800000000000002E-4</v>
      </c>
      <c r="H15" s="302" t="s">
        <v>1362</v>
      </c>
      <c r="I15" s="302" t="s">
        <v>1362</v>
      </c>
      <c r="J15" s="302" t="s">
        <v>1362</v>
      </c>
      <c r="K15" s="302" t="s">
        <v>1362</v>
      </c>
      <c r="L15" s="302" t="s">
        <v>1362</v>
      </c>
      <c r="M15" s="302" t="s">
        <v>1362</v>
      </c>
      <c r="N15" s="302" t="s">
        <v>1362</v>
      </c>
      <c r="O15" s="302" t="s">
        <v>1362</v>
      </c>
      <c r="P15" s="306"/>
      <c r="Q15" s="306"/>
      <c r="R15" s="306"/>
      <c r="S15" s="306"/>
      <c r="T15" s="306"/>
      <c r="U15" s="306"/>
      <c r="V15" s="302">
        <v>4.28E-4</v>
      </c>
    </row>
    <row r="16" spans="1:22" s="255" customFormat="1" ht="22.5" customHeight="1">
      <c r="A16" s="303" t="s">
        <v>33</v>
      </c>
      <c r="B16" s="304" t="s">
        <v>1370</v>
      </c>
      <c r="C16" s="300" t="s">
        <v>1371</v>
      </c>
      <c r="D16" s="307">
        <v>3.0200000000000002E-4</v>
      </c>
      <c r="E16" s="302" t="s">
        <v>1362</v>
      </c>
      <c r="F16" s="302">
        <v>0</v>
      </c>
      <c r="G16" s="302">
        <v>2.0000000000000001E-4</v>
      </c>
      <c r="H16" s="302">
        <v>4.7600000000000002E-4</v>
      </c>
      <c r="I16" s="302" t="s">
        <v>1362</v>
      </c>
      <c r="J16" s="302" t="s">
        <v>1362</v>
      </c>
      <c r="K16" s="302" t="s">
        <v>1362</v>
      </c>
      <c r="L16" s="302" t="s">
        <v>1362</v>
      </c>
      <c r="M16" s="302" t="s">
        <v>1362</v>
      </c>
      <c r="N16" s="302" t="s">
        <v>1362</v>
      </c>
      <c r="O16" s="302" t="s">
        <v>1362</v>
      </c>
      <c r="P16" s="306"/>
      <c r="Q16" s="306"/>
      <c r="R16" s="306"/>
      <c r="S16" s="306"/>
      <c r="T16" s="306"/>
      <c r="U16" s="306"/>
      <c r="V16" s="302">
        <v>5.1599999999999997E-4</v>
      </c>
    </row>
    <row r="17" spans="1:22" ht="22.5" customHeight="1">
      <c r="A17" s="303" t="s">
        <v>34</v>
      </c>
      <c r="B17" s="304" t="s">
        <v>1372</v>
      </c>
      <c r="C17" s="300" t="s">
        <v>1373</v>
      </c>
      <c r="D17" s="307">
        <v>5.0000000000000001E-4</v>
      </c>
      <c r="E17" s="302" t="s">
        <v>1362</v>
      </c>
      <c r="F17" s="302">
        <v>0</v>
      </c>
      <c r="G17" s="302">
        <v>4.3100000000000001E-4</v>
      </c>
      <c r="H17" s="302" t="s">
        <v>1362</v>
      </c>
      <c r="I17" s="302" t="s">
        <v>1362</v>
      </c>
      <c r="J17" s="302" t="s">
        <v>1362</v>
      </c>
      <c r="K17" s="302" t="s">
        <v>1362</v>
      </c>
      <c r="L17" s="302" t="s">
        <v>1362</v>
      </c>
      <c r="M17" s="302" t="s">
        <v>1362</v>
      </c>
      <c r="N17" s="302" t="s">
        <v>1362</v>
      </c>
      <c r="O17" s="302" t="s">
        <v>1362</v>
      </c>
      <c r="P17" s="306"/>
      <c r="Q17" s="306"/>
      <c r="R17" s="306"/>
      <c r="S17" s="306"/>
      <c r="T17" s="306"/>
      <c r="U17" s="306"/>
      <c r="V17" s="302">
        <v>5.0600000000000005E-4</v>
      </c>
    </row>
    <row r="18" spans="1:22" ht="22.5" customHeight="1">
      <c r="A18" s="303" t="s">
        <v>35</v>
      </c>
      <c r="B18" s="304" t="s">
        <v>1374</v>
      </c>
      <c r="C18" s="300" t="s">
        <v>543</v>
      </c>
      <c r="D18" s="307">
        <v>2.5799999999999998E-4</v>
      </c>
      <c r="E18" s="302" t="s">
        <v>1362</v>
      </c>
      <c r="F18" s="302">
        <v>0</v>
      </c>
      <c r="G18" s="302">
        <v>5.0299999999999997E-4</v>
      </c>
      <c r="H18" s="302" t="s">
        <v>1362</v>
      </c>
      <c r="I18" s="302" t="s">
        <v>1362</v>
      </c>
      <c r="J18" s="302" t="s">
        <v>1362</v>
      </c>
      <c r="K18" s="302" t="s">
        <v>1362</v>
      </c>
      <c r="L18" s="302" t="s">
        <v>1362</v>
      </c>
      <c r="M18" s="302" t="s">
        <v>1362</v>
      </c>
      <c r="N18" s="302" t="s">
        <v>1362</v>
      </c>
      <c r="O18" s="302" t="s">
        <v>1362</v>
      </c>
      <c r="P18" s="306"/>
      <c r="Q18" s="306"/>
      <c r="R18" s="306"/>
      <c r="S18" s="306"/>
      <c r="T18" s="306"/>
      <c r="U18" s="306"/>
      <c r="V18" s="302">
        <v>5.3399999999999997E-4</v>
      </c>
    </row>
    <row r="19" spans="1:22" ht="22.5" customHeight="1">
      <c r="A19" s="303" t="s">
        <v>36</v>
      </c>
      <c r="B19" s="304" t="s">
        <v>1375</v>
      </c>
      <c r="C19" s="300" t="s">
        <v>1376</v>
      </c>
      <c r="D19" s="307">
        <v>3.6000000000000002E-4</v>
      </c>
      <c r="E19" s="302" t="s">
        <v>1362</v>
      </c>
      <c r="F19" s="302">
        <v>0</v>
      </c>
      <c r="G19" s="302">
        <v>4.1399999999999998E-4</v>
      </c>
      <c r="H19" s="302" t="s">
        <v>1362</v>
      </c>
      <c r="I19" s="302" t="s">
        <v>1362</v>
      </c>
      <c r="J19" s="302" t="s">
        <v>1362</v>
      </c>
      <c r="K19" s="302" t="s">
        <v>1362</v>
      </c>
      <c r="L19" s="302" t="s">
        <v>1362</v>
      </c>
      <c r="M19" s="302" t="s">
        <v>1362</v>
      </c>
      <c r="N19" s="302" t="s">
        <v>1362</v>
      </c>
      <c r="O19" s="302" t="s">
        <v>1362</v>
      </c>
      <c r="P19" s="306"/>
      <c r="Q19" s="306"/>
      <c r="R19" s="306"/>
      <c r="S19" s="306"/>
      <c r="T19" s="306"/>
      <c r="U19" s="306"/>
      <c r="V19" s="302">
        <v>4.4700000000000002E-4</v>
      </c>
    </row>
    <row r="20" spans="1:22" ht="22.5" customHeight="1">
      <c r="A20" s="303" t="s">
        <v>37</v>
      </c>
      <c r="B20" s="304" t="s">
        <v>1377</v>
      </c>
      <c r="C20" s="300" t="s">
        <v>544</v>
      </c>
      <c r="D20" s="307">
        <v>3.5199999999999999E-4</v>
      </c>
      <c r="E20" s="302" t="s">
        <v>1362</v>
      </c>
      <c r="F20" s="302">
        <v>0</v>
      </c>
      <c r="G20" s="302">
        <v>2.0000000000000001E-4</v>
      </c>
      <c r="H20" s="302">
        <v>0</v>
      </c>
      <c r="I20" s="302">
        <v>0</v>
      </c>
      <c r="J20" s="302">
        <v>2.4800000000000001E-4</v>
      </c>
      <c r="K20" s="302">
        <v>0</v>
      </c>
      <c r="L20" s="302">
        <v>0</v>
      </c>
      <c r="M20" s="302">
        <v>0</v>
      </c>
      <c r="N20" s="302">
        <v>2.4800000000000001E-4</v>
      </c>
      <c r="O20" s="302">
        <v>1.6100000000000001E-4</v>
      </c>
      <c r="P20" s="306">
        <v>3.8900000000000002E-4</v>
      </c>
      <c r="Q20" s="306"/>
      <c r="R20" s="306"/>
      <c r="S20" s="306"/>
      <c r="T20" s="306"/>
      <c r="U20" s="306"/>
      <c r="V20" s="302">
        <v>3.9500000000000001E-4</v>
      </c>
    </row>
    <row r="21" spans="1:22" s="255" customFormat="1" ht="22.5" customHeight="1">
      <c r="A21" s="303" t="s">
        <v>38</v>
      </c>
      <c r="B21" s="304" t="s">
        <v>1378</v>
      </c>
      <c r="C21" s="300" t="s">
        <v>1379</v>
      </c>
      <c r="D21" s="307">
        <v>4.64E-4</v>
      </c>
      <c r="E21" s="302">
        <v>5.0000000000000001E-4</v>
      </c>
      <c r="F21" s="302" t="s">
        <v>1362</v>
      </c>
      <c r="G21" s="302" t="s">
        <v>1362</v>
      </c>
      <c r="H21" s="302" t="s">
        <v>1362</v>
      </c>
      <c r="I21" s="302" t="s">
        <v>1362</v>
      </c>
      <c r="J21" s="302" t="s">
        <v>1362</v>
      </c>
      <c r="K21" s="302" t="s">
        <v>1362</v>
      </c>
      <c r="L21" s="302" t="s">
        <v>1362</v>
      </c>
      <c r="M21" s="302" t="s">
        <v>1362</v>
      </c>
      <c r="N21" s="302" t="s">
        <v>1362</v>
      </c>
      <c r="O21" s="302" t="s">
        <v>1362</v>
      </c>
      <c r="P21" s="306"/>
      <c r="Q21" s="306"/>
      <c r="R21" s="306"/>
      <c r="S21" s="306"/>
      <c r="T21" s="306"/>
      <c r="U21" s="306"/>
      <c r="V21" s="302" t="s">
        <v>1362</v>
      </c>
    </row>
    <row r="22" spans="1:22" s="255" customFormat="1" ht="22.5" customHeight="1">
      <c r="A22" s="303" t="s">
        <v>39</v>
      </c>
      <c r="B22" s="304" t="s">
        <v>1380</v>
      </c>
      <c r="C22" s="300" t="s">
        <v>545</v>
      </c>
      <c r="D22" s="307">
        <v>3.6200000000000002E-4</v>
      </c>
      <c r="E22" s="302" t="s">
        <v>1362</v>
      </c>
      <c r="F22" s="302">
        <v>0</v>
      </c>
      <c r="G22" s="302">
        <v>4.2299999999999998E-4</v>
      </c>
      <c r="H22" s="302" t="s">
        <v>1362</v>
      </c>
      <c r="I22" s="302" t="s">
        <v>1362</v>
      </c>
      <c r="J22" s="302" t="s">
        <v>1362</v>
      </c>
      <c r="K22" s="302" t="s">
        <v>1362</v>
      </c>
      <c r="L22" s="302" t="s">
        <v>1362</v>
      </c>
      <c r="M22" s="302" t="s">
        <v>1362</v>
      </c>
      <c r="N22" s="302" t="s">
        <v>1362</v>
      </c>
      <c r="O22" s="302" t="s">
        <v>1362</v>
      </c>
      <c r="P22" s="306"/>
      <c r="Q22" s="306"/>
      <c r="R22" s="306"/>
      <c r="S22" s="306"/>
      <c r="T22" s="306"/>
      <c r="U22" s="306"/>
      <c r="V22" s="302">
        <v>4.0299999999999998E-4</v>
      </c>
    </row>
    <row r="23" spans="1:22" s="255" customFormat="1" ht="22.5" customHeight="1">
      <c r="A23" s="303" t="s">
        <v>40</v>
      </c>
      <c r="B23" s="304" t="s">
        <v>1381</v>
      </c>
      <c r="C23" s="300" t="s">
        <v>546</v>
      </c>
      <c r="D23" s="307">
        <v>4.1599999999999997E-4</v>
      </c>
      <c r="E23" s="302" t="s">
        <v>1362</v>
      </c>
      <c r="F23" s="302">
        <v>0</v>
      </c>
      <c r="G23" s="302">
        <v>4.6500000000000003E-4</v>
      </c>
      <c r="H23" s="302" t="s">
        <v>1362</v>
      </c>
      <c r="I23" s="302" t="s">
        <v>1362</v>
      </c>
      <c r="J23" s="302" t="s">
        <v>1362</v>
      </c>
      <c r="K23" s="302" t="s">
        <v>1362</v>
      </c>
      <c r="L23" s="302" t="s">
        <v>1362</v>
      </c>
      <c r="M23" s="302" t="s">
        <v>1362</v>
      </c>
      <c r="N23" s="302" t="s">
        <v>1362</v>
      </c>
      <c r="O23" s="302" t="s">
        <v>1362</v>
      </c>
      <c r="P23" s="306"/>
      <c r="Q23" s="306"/>
      <c r="R23" s="306"/>
      <c r="S23" s="306"/>
      <c r="T23" s="306"/>
      <c r="U23" s="306"/>
      <c r="V23" s="302">
        <v>4.84E-4</v>
      </c>
    </row>
    <row r="24" spans="1:22" s="255" customFormat="1" ht="22.5" customHeight="1">
      <c r="A24" s="303" t="s">
        <v>41</v>
      </c>
      <c r="B24" s="304" t="s">
        <v>1382</v>
      </c>
      <c r="C24" s="300" t="s">
        <v>547</v>
      </c>
      <c r="D24" s="307">
        <v>5.3600000000000002E-4</v>
      </c>
      <c r="E24" s="302" t="s">
        <v>1362</v>
      </c>
      <c r="F24" s="302">
        <v>0</v>
      </c>
      <c r="G24" s="302">
        <v>4.9799999999999996E-4</v>
      </c>
      <c r="H24" s="302" t="s">
        <v>1362</v>
      </c>
      <c r="I24" s="302" t="s">
        <v>1362</v>
      </c>
      <c r="J24" s="302" t="s">
        <v>1362</v>
      </c>
      <c r="K24" s="302" t="s">
        <v>1362</v>
      </c>
      <c r="L24" s="302" t="s">
        <v>1362</v>
      </c>
      <c r="M24" s="302" t="s">
        <v>1362</v>
      </c>
      <c r="N24" s="302" t="s">
        <v>1362</v>
      </c>
      <c r="O24" s="302" t="s">
        <v>1362</v>
      </c>
      <c r="P24" s="306"/>
      <c r="Q24" s="306"/>
      <c r="R24" s="306"/>
      <c r="S24" s="306"/>
      <c r="T24" s="306"/>
      <c r="U24" s="306"/>
      <c r="V24" s="302">
        <v>5.0600000000000005E-4</v>
      </c>
    </row>
    <row r="25" spans="1:22" s="255" customFormat="1" ht="22.5" customHeight="1">
      <c r="A25" s="303" t="s">
        <v>42</v>
      </c>
      <c r="B25" s="304" t="s">
        <v>1383</v>
      </c>
      <c r="C25" s="300" t="s">
        <v>548</v>
      </c>
      <c r="D25" s="307">
        <v>1.64E-4</v>
      </c>
      <c r="E25" s="302" t="s">
        <v>1362</v>
      </c>
      <c r="F25" s="302">
        <v>0</v>
      </c>
      <c r="G25" s="302">
        <v>2.1699999999999999E-4</v>
      </c>
      <c r="H25" s="302">
        <v>2.8200000000000002E-4</v>
      </c>
      <c r="I25" s="302">
        <v>3.0400000000000002E-4</v>
      </c>
      <c r="J25" s="302">
        <v>5.62E-4</v>
      </c>
      <c r="K25" s="302" t="s">
        <v>1362</v>
      </c>
      <c r="L25" s="302" t="s">
        <v>1362</v>
      </c>
      <c r="M25" s="302" t="s">
        <v>1362</v>
      </c>
      <c r="N25" s="302" t="s">
        <v>1362</v>
      </c>
      <c r="O25" s="302" t="s">
        <v>1362</v>
      </c>
      <c r="P25" s="306"/>
      <c r="Q25" s="306"/>
      <c r="R25" s="306"/>
      <c r="S25" s="306"/>
      <c r="T25" s="306"/>
      <c r="U25" s="306"/>
      <c r="V25" s="302">
        <v>4.8200000000000001E-4</v>
      </c>
    </row>
    <row r="26" spans="1:22" s="255" customFormat="1" ht="22.5" customHeight="1">
      <c r="A26" s="303" t="s">
        <v>43</v>
      </c>
      <c r="B26" s="304" t="s">
        <v>1384</v>
      </c>
      <c r="C26" s="300" t="s">
        <v>549</v>
      </c>
      <c r="D26" s="307">
        <v>2.1100000000000001E-4</v>
      </c>
      <c r="E26" s="302" t="s">
        <v>1362</v>
      </c>
      <c r="F26" s="302">
        <v>4.3999999999999999E-5</v>
      </c>
      <c r="G26" s="302">
        <v>2.1000000000000001E-4</v>
      </c>
      <c r="H26" s="302" t="s">
        <v>1362</v>
      </c>
      <c r="I26" s="302" t="s">
        <v>1362</v>
      </c>
      <c r="J26" s="302" t="s">
        <v>1362</v>
      </c>
      <c r="K26" s="302" t="s">
        <v>1362</v>
      </c>
      <c r="L26" s="302" t="s">
        <v>1362</v>
      </c>
      <c r="M26" s="302" t="s">
        <v>1362</v>
      </c>
      <c r="N26" s="302" t="s">
        <v>1362</v>
      </c>
      <c r="O26" s="302" t="s">
        <v>1362</v>
      </c>
      <c r="P26" s="306"/>
      <c r="Q26" s="306"/>
      <c r="R26" s="306"/>
      <c r="S26" s="306"/>
      <c r="T26" s="306"/>
      <c r="U26" s="306"/>
      <c r="V26" s="302">
        <v>6.02E-4</v>
      </c>
    </row>
    <row r="27" spans="1:22" s="255" customFormat="1" ht="22.5" customHeight="1">
      <c r="A27" s="303" t="s">
        <v>44</v>
      </c>
      <c r="B27" s="304" t="s">
        <v>1385</v>
      </c>
      <c r="C27" s="300" t="s">
        <v>550</v>
      </c>
      <c r="D27" s="307">
        <v>4.4900000000000002E-4</v>
      </c>
      <c r="E27" s="302" t="s">
        <v>1362</v>
      </c>
      <c r="F27" s="302">
        <v>2.3900000000000001E-4</v>
      </c>
      <c r="G27" s="302">
        <v>0</v>
      </c>
      <c r="H27" s="302">
        <v>3.9100000000000002E-4</v>
      </c>
      <c r="I27" s="302">
        <v>4.84E-4</v>
      </c>
      <c r="J27" s="302" t="s">
        <v>1362</v>
      </c>
      <c r="K27" s="302" t="s">
        <v>1362</v>
      </c>
      <c r="L27" s="302" t="s">
        <v>1362</v>
      </c>
      <c r="M27" s="302" t="s">
        <v>1362</v>
      </c>
      <c r="N27" s="302" t="s">
        <v>1362</v>
      </c>
      <c r="O27" s="302" t="s">
        <v>1362</v>
      </c>
      <c r="P27" s="306"/>
      <c r="Q27" s="306"/>
      <c r="R27" s="306"/>
      <c r="S27" s="306"/>
      <c r="T27" s="306"/>
      <c r="U27" s="306"/>
      <c r="V27" s="302">
        <v>3.3700000000000001E-4</v>
      </c>
    </row>
    <row r="28" spans="1:22" s="255" customFormat="1" ht="22.5" customHeight="1">
      <c r="A28" s="303" t="s">
        <v>45</v>
      </c>
      <c r="B28" s="304" t="s">
        <v>1386</v>
      </c>
      <c r="C28" s="300" t="s">
        <v>551</v>
      </c>
      <c r="D28" s="307">
        <v>1.8000000000000001E-4</v>
      </c>
      <c r="E28" s="302" t="s">
        <v>1362</v>
      </c>
      <c r="F28" s="302">
        <v>0</v>
      </c>
      <c r="G28" s="302">
        <v>0</v>
      </c>
      <c r="H28" s="302">
        <v>2.5900000000000001E-4</v>
      </c>
      <c r="I28" s="302">
        <v>2.5999999999999998E-4</v>
      </c>
      <c r="J28" s="302">
        <v>2.2599999999999999E-4</v>
      </c>
      <c r="K28" s="302">
        <v>2.1800000000000001E-4</v>
      </c>
      <c r="L28" s="302">
        <v>3.2000000000000003E-4</v>
      </c>
      <c r="M28" s="302">
        <v>3.7800000000000003E-4</v>
      </c>
      <c r="N28" s="302">
        <v>2.5000000000000001E-4</v>
      </c>
      <c r="O28" s="302">
        <v>3.5E-4</v>
      </c>
      <c r="P28" s="308">
        <v>1.8100000000000001E-4</v>
      </c>
      <c r="Q28" s="308">
        <v>2.34E-4</v>
      </c>
      <c r="R28" s="308">
        <v>3.8699999999999997E-4</v>
      </c>
      <c r="S28" s="308">
        <v>6.7999999999999999E-5</v>
      </c>
      <c r="T28" s="308">
        <v>2.12E-4</v>
      </c>
      <c r="U28" s="308">
        <v>1.85E-4</v>
      </c>
      <c r="V28" s="302">
        <v>2.43E-4</v>
      </c>
    </row>
    <row r="29" spans="1:22" s="255" customFormat="1" ht="22.5" customHeight="1">
      <c r="A29" s="303" t="s">
        <v>46</v>
      </c>
      <c r="B29" s="304" t="s">
        <v>1387</v>
      </c>
      <c r="C29" s="300" t="s">
        <v>552</v>
      </c>
      <c r="D29" s="307">
        <v>6.9999999999999994E-5</v>
      </c>
      <c r="E29" s="302" t="s">
        <v>1362</v>
      </c>
      <c r="F29" s="302">
        <v>0</v>
      </c>
      <c r="G29" s="302">
        <v>0</v>
      </c>
      <c r="H29" s="302">
        <v>8.0000000000000007E-5</v>
      </c>
      <c r="I29" s="302" t="s">
        <v>1362</v>
      </c>
      <c r="J29" s="302" t="s">
        <v>1362</v>
      </c>
      <c r="K29" s="302" t="s">
        <v>1362</v>
      </c>
      <c r="L29" s="302" t="s">
        <v>1362</v>
      </c>
      <c r="M29" s="302" t="s">
        <v>1362</v>
      </c>
      <c r="N29" s="302" t="s">
        <v>1362</v>
      </c>
      <c r="O29" s="302" t="s">
        <v>1362</v>
      </c>
      <c r="P29" s="306"/>
      <c r="Q29" s="306"/>
      <c r="R29" s="306"/>
      <c r="S29" s="306"/>
      <c r="T29" s="306"/>
      <c r="U29" s="306"/>
      <c r="V29" s="302">
        <v>0</v>
      </c>
    </row>
    <row r="30" spans="1:22" s="256" customFormat="1" ht="22.5" customHeight="1">
      <c r="A30" s="303" t="s">
        <v>47</v>
      </c>
      <c r="B30" s="304" t="s">
        <v>1388</v>
      </c>
      <c r="C30" s="300" t="s">
        <v>553</v>
      </c>
      <c r="D30" s="307">
        <v>4.4099999999999999E-4</v>
      </c>
      <c r="E30" s="302" t="s">
        <v>1362</v>
      </c>
      <c r="F30" s="302">
        <v>0</v>
      </c>
      <c r="G30" s="302">
        <v>3.6200000000000002E-4</v>
      </c>
      <c r="H30" s="302">
        <v>1.76E-4</v>
      </c>
      <c r="I30" s="302">
        <v>0</v>
      </c>
      <c r="J30" s="302">
        <v>4.1300000000000001E-4</v>
      </c>
      <c r="K30" s="302" t="s">
        <v>1362</v>
      </c>
      <c r="L30" s="302" t="s">
        <v>1362</v>
      </c>
      <c r="M30" s="302" t="s">
        <v>1362</v>
      </c>
      <c r="N30" s="302" t="s">
        <v>1362</v>
      </c>
      <c r="O30" s="302" t="s">
        <v>1362</v>
      </c>
      <c r="P30" s="306"/>
      <c r="Q30" s="306"/>
      <c r="R30" s="306"/>
      <c r="S30" s="306"/>
      <c r="T30" s="306"/>
      <c r="U30" s="306"/>
      <c r="V30" s="302">
        <v>1.1919999999999999E-3</v>
      </c>
    </row>
    <row r="31" spans="1:22" s="255" customFormat="1" ht="22.5" customHeight="1">
      <c r="A31" s="303" t="s">
        <v>48</v>
      </c>
      <c r="B31" s="304" t="s">
        <v>1389</v>
      </c>
      <c r="C31" s="300" t="s">
        <v>554</v>
      </c>
      <c r="D31" s="307">
        <v>2.5999999999999998E-4</v>
      </c>
      <c r="E31" s="302" t="s">
        <v>1362</v>
      </c>
      <c r="F31" s="302">
        <v>0</v>
      </c>
      <c r="G31" s="302">
        <v>0</v>
      </c>
      <c r="H31" s="302">
        <v>2.0000000000000001E-4</v>
      </c>
      <c r="I31" s="302">
        <v>4.95E-4</v>
      </c>
      <c r="J31" s="302" t="s">
        <v>1362</v>
      </c>
      <c r="K31" s="302" t="s">
        <v>1362</v>
      </c>
      <c r="L31" s="302" t="s">
        <v>1362</v>
      </c>
      <c r="M31" s="302" t="s">
        <v>1362</v>
      </c>
      <c r="N31" s="302" t="s">
        <v>1362</v>
      </c>
      <c r="O31" s="302" t="s">
        <v>1362</v>
      </c>
      <c r="P31" s="306"/>
      <c r="Q31" s="306"/>
      <c r="R31" s="306"/>
      <c r="S31" s="306"/>
      <c r="T31" s="306"/>
      <c r="U31" s="306"/>
      <c r="V31" s="302">
        <v>3.1599999999999998E-4</v>
      </c>
    </row>
    <row r="32" spans="1:22" s="255" customFormat="1" ht="22.5" customHeight="1">
      <c r="A32" s="303" t="s">
        <v>49</v>
      </c>
      <c r="B32" s="304" t="s">
        <v>1390</v>
      </c>
      <c r="C32" s="300" t="s">
        <v>555</v>
      </c>
      <c r="D32" s="307">
        <v>4.0299999999999998E-4</v>
      </c>
      <c r="E32" s="302" t="s">
        <v>1362</v>
      </c>
      <c r="F32" s="302">
        <v>0</v>
      </c>
      <c r="G32" s="302">
        <v>0</v>
      </c>
      <c r="H32" s="302">
        <v>2.6400000000000002E-4</v>
      </c>
      <c r="I32" s="302">
        <v>1.75E-4</v>
      </c>
      <c r="J32" s="302">
        <v>0</v>
      </c>
      <c r="K32" s="302">
        <v>6.4999999999999994E-5</v>
      </c>
      <c r="L32" s="302">
        <v>0</v>
      </c>
      <c r="M32" s="302">
        <v>0</v>
      </c>
      <c r="N32" s="302">
        <v>0</v>
      </c>
      <c r="O32" s="302">
        <v>0</v>
      </c>
      <c r="P32" s="306">
        <v>4.28E-4</v>
      </c>
      <c r="Q32" s="306"/>
      <c r="R32" s="306"/>
      <c r="S32" s="306"/>
      <c r="T32" s="306"/>
      <c r="U32" s="306"/>
      <c r="V32" s="302">
        <v>4.95E-4</v>
      </c>
    </row>
    <row r="33" spans="1:22" s="255" customFormat="1" ht="22.5" customHeight="1">
      <c r="A33" s="298" t="s">
        <v>50</v>
      </c>
      <c r="B33" s="299" t="s">
        <v>1391</v>
      </c>
      <c r="C33" s="300" t="s">
        <v>1392</v>
      </c>
      <c r="D33" s="307">
        <v>4.7899999999999999E-4</v>
      </c>
      <c r="E33" s="302">
        <v>4.3399999999999998E-4</v>
      </c>
      <c r="F33" s="302" t="s">
        <v>1362</v>
      </c>
      <c r="G33" s="302" t="s">
        <v>1362</v>
      </c>
      <c r="H33" s="302" t="s">
        <v>1362</v>
      </c>
      <c r="I33" s="302" t="s">
        <v>1362</v>
      </c>
      <c r="J33" s="302" t="s">
        <v>1362</v>
      </c>
      <c r="K33" s="302" t="s">
        <v>1362</v>
      </c>
      <c r="L33" s="302" t="s">
        <v>1362</v>
      </c>
      <c r="M33" s="302" t="s">
        <v>1362</v>
      </c>
      <c r="N33" s="302" t="s">
        <v>1362</v>
      </c>
      <c r="O33" s="302" t="s">
        <v>1362</v>
      </c>
      <c r="P33" s="306"/>
      <c r="Q33" s="306"/>
      <c r="R33" s="306"/>
      <c r="S33" s="306"/>
      <c r="T33" s="306"/>
      <c r="U33" s="306"/>
      <c r="V33" s="302" t="s">
        <v>1362</v>
      </c>
    </row>
    <row r="34" spans="1:22" ht="22.5" customHeight="1">
      <c r="A34" s="303" t="s">
        <v>51</v>
      </c>
      <c r="B34" s="304" t="s">
        <v>1393</v>
      </c>
      <c r="C34" s="300" t="s">
        <v>1394</v>
      </c>
      <c r="D34" s="307">
        <v>3.4000000000000002E-4</v>
      </c>
      <c r="E34" s="302">
        <v>3.9500000000000001E-4</v>
      </c>
      <c r="F34" s="302" t="s">
        <v>1362</v>
      </c>
      <c r="G34" s="302" t="s">
        <v>1362</v>
      </c>
      <c r="H34" s="302" t="s">
        <v>1362</v>
      </c>
      <c r="I34" s="302" t="s">
        <v>1362</v>
      </c>
      <c r="J34" s="302" t="s">
        <v>1362</v>
      </c>
      <c r="K34" s="302" t="s">
        <v>1362</v>
      </c>
      <c r="L34" s="302" t="s">
        <v>1362</v>
      </c>
      <c r="M34" s="302" t="s">
        <v>1362</v>
      </c>
      <c r="N34" s="302" t="s">
        <v>1362</v>
      </c>
      <c r="O34" s="302" t="s">
        <v>1362</v>
      </c>
      <c r="P34" s="306"/>
      <c r="Q34" s="306"/>
      <c r="R34" s="306"/>
      <c r="S34" s="306"/>
      <c r="T34" s="306"/>
      <c r="U34" s="306"/>
      <c r="V34" s="302" t="s">
        <v>1362</v>
      </c>
    </row>
    <row r="35" spans="1:22" ht="22.5" customHeight="1">
      <c r="A35" s="303" t="s">
        <v>52</v>
      </c>
      <c r="B35" s="304" t="s">
        <v>1395</v>
      </c>
      <c r="C35" s="300" t="s">
        <v>1396</v>
      </c>
      <c r="D35" s="307">
        <v>7.8799999999999996E-4</v>
      </c>
      <c r="E35" s="302" t="s">
        <v>1362</v>
      </c>
      <c r="F35" s="302">
        <v>0</v>
      </c>
      <c r="G35" s="302">
        <v>1.8900000000000001E-4</v>
      </c>
      <c r="H35" s="302">
        <v>1.2179999999999999E-3</v>
      </c>
      <c r="I35" s="302" t="s">
        <v>1362</v>
      </c>
      <c r="J35" s="302" t="s">
        <v>1362</v>
      </c>
      <c r="K35" s="302" t="s">
        <v>1362</v>
      </c>
      <c r="L35" s="302" t="s">
        <v>1362</v>
      </c>
      <c r="M35" s="302" t="s">
        <v>1362</v>
      </c>
      <c r="N35" s="302" t="s">
        <v>1362</v>
      </c>
      <c r="O35" s="302" t="s">
        <v>1362</v>
      </c>
      <c r="P35" s="306"/>
      <c r="Q35" s="306"/>
      <c r="R35" s="306"/>
      <c r="S35" s="306"/>
      <c r="T35" s="306"/>
      <c r="U35" s="306"/>
      <c r="V35" s="302">
        <v>5.5599999999999996E-4</v>
      </c>
    </row>
    <row r="36" spans="1:22" ht="22.5" customHeight="1">
      <c r="A36" s="303" t="s">
        <v>53</v>
      </c>
      <c r="B36" s="304" t="s">
        <v>1397</v>
      </c>
      <c r="C36" s="300" t="s">
        <v>556</v>
      </c>
      <c r="D36" s="307">
        <v>3.0000000000000001E-5</v>
      </c>
      <c r="E36" s="302">
        <v>4.4700000000000002E-4</v>
      </c>
      <c r="F36" s="302" t="s">
        <v>1362</v>
      </c>
      <c r="G36" s="302" t="s">
        <v>1362</v>
      </c>
      <c r="H36" s="302" t="s">
        <v>1362</v>
      </c>
      <c r="I36" s="302" t="s">
        <v>1362</v>
      </c>
      <c r="J36" s="302" t="s">
        <v>1362</v>
      </c>
      <c r="K36" s="302" t="s">
        <v>1362</v>
      </c>
      <c r="L36" s="302" t="s">
        <v>1362</v>
      </c>
      <c r="M36" s="302" t="s">
        <v>1362</v>
      </c>
      <c r="N36" s="302" t="s">
        <v>1362</v>
      </c>
      <c r="O36" s="302" t="s">
        <v>1362</v>
      </c>
      <c r="P36" s="306"/>
      <c r="Q36" s="306"/>
      <c r="R36" s="306"/>
      <c r="S36" s="306"/>
      <c r="T36" s="306"/>
      <c r="U36" s="306"/>
      <c r="V36" s="302" t="s">
        <v>1362</v>
      </c>
    </row>
    <row r="37" spans="1:22" ht="22.5" customHeight="1">
      <c r="A37" s="303" t="s">
        <v>54</v>
      </c>
      <c r="B37" s="304" t="s">
        <v>1398</v>
      </c>
      <c r="C37" s="300" t="s">
        <v>557</v>
      </c>
      <c r="D37" s="307">
        <v>3.5199999999999999E-4</v>
      </c>
      <c r="E37" s="302" t="s">
        <v>1362</v>
      </c>
      <c r="F37" s="302">
        <v>3.8900000000000002E-4</v>
      </c>
      <c r="G37" s="302">
        <v>3.6200000000000002E-4</v>
      </c>
      <c r="H37" s="302" t="s">
        <v>1362</v>
      </c>
      <c r="I37" s="302" t="s">
        <v>1362</v>
      </c>
      <c r="J37" s="302" t="s">
        <v>1362</v>
      </c>
      <c r="K37" s="302" t="s">
        <v>1362</v>
      </c>
      <c r="L37" s="302" t="s">
        <v>1362</v>
      </c>
      <c r="M37" s="302" t="s">
        <v>1362</v>
      </c>
      <c r="N37" s="302" t="s">
        <v>1362</v>
      </c>
      <c r="O37" s="302" t="s">
        <v>1362</v>
      </c>
      <c r="P37" s="306"/>
      <c r="Q37" s="306"/>
      <c r="R37" s="306"/>
      <c r="S37" s="306"/>
      <c r="T37" s="306"/>
      <c r="U37" s="306"/>
      <c r="V37" s="302">
        <v>3.0600000000000001E-4</v>
      </c>
    </row>
    <row r="38" spans="1:22" ht="22.5" customHeight="1">
      <c r="A38" s="303" t="s">
        <v>55</v>
      </c>
      <c r="B38" s="304" t="s">
        <v>1399</v>
      </c>
      <c r="C38" s="300" t="s">
        <v>558</v>
      </c>
      <c r="D38" s="307">
        <v>4.57E-4</v>
      </c>
      <c r="E38" s="302" t="s">
        <v>1362</v>
      </c>
      <c r="F38" s="302">
        <v>0</v>
      </c>
      <c r="G38" s="302">
        <v>4.7399999999999997E-4</v>
      </c>
      <c r="H38" s="302" t="s">
        <v>1362</v>
      </c>
      <c r="I38" s="302" t="s">
        <v>1362</v>
      </c>
      <c r="J38" s="302" t="s">
        <v>1362</v>
      </c>
      <c r="K38" s="302" t="s">
        <v>1362</v>
      </c>
      <c r="L38" s="302" t="s">
        <v>1362</v>
      </c>
      <c r="M38" s="302" t="s">
        <v>1362</v>
      </c>
      <c r="N38" s="302" t="s">
        <v>1362</v>
      </c>
      <c r="O38" s="302" t="s">
        <v>1362</v>
      </c>
      <c r="P38" s="306"/>
      <c r="Q38" s="306"/>
      <c r="R38" s="306"/>
      <c r="S38" s="306"/>
      <c r="T38" s="306"/>
      <c r="U38" s="306"/>
      <c r="V38" s="302">
        <v>4.7199999999999998E-4</v>
      </c>
    </row>
    <row r="39" spans="1:22" ht="22.5" customHeight="1">
      <c r="A39" s="303" t="s">
        <v>1400</v>
      </c>
      <c r="B39" s="304" t="s">
        <v>1401</v>
      </c>
      <c r="C39" s="300" t="s">
        <v>1402</v>
      </c>
      <c r="D39" s="307">
        <v>5.22E-4</v>
      </c>
      <c r="E39" s="302">
        <v>4.66E-4</v>
      </c>
      <c r="F39" s="302" t="s">
        <v>1362</v>
      </c>
      <c r="G39" s="302" t="s">
        <v>1362</v>
      </c>
      <c r="H39" s="302" t="s">
        <v>1362</v>
      </c>
      <c r="I39" s="302" t="s">
        <v>1362</v>
      </c>
      <c r="J39" s="302" t="s">
        <v>1362</v>
      </c>
      <c r="K39" s="302" t="s">
        <v>1362</v>
      </c>
      <c r="L39" s="302" t="s">
        <v>1362</v>
      </c>
      <c r="M39" s="302" t="s">
        <v>1362</v>
      </c>
      <c r="N39" s="302" t="s">
        <v>1362</v>
      </c>
      <c r="O39" s="302" t="s">
        <v>1362</v>
      </c>
      <c r="P39" s="306"/>
      <c r="Q39" s="306"/>
      <c r="R39" s="306"/>
      <c r="S39" s="306"/>
      <c r="T39" s="306"/>
      <c r="U39" s="306"/>
      <c r="V39" s="302" t="s">
        <v>1362</v>
      </c>
    </row>
    <row r="40" spans="1:22" ht="22.5" customHeight="1">
      <c r="A40" s="303" t="s">
        <v>56</v>
      </c>
      <c r="B40" s="304" t="s">
        <v>1403</v>
      </c>
      <c r="C40" s="300" t="s">
        <v>559</v>
      </c>
      <c r="D40" s="307">
        <v>4.7100000000000001E-4</v>
      </c>
      <c r="E40" s="302" t="s">
        <v>1362</v>
      </c>
      <c r="F40" s="302">
        <v>4.73E-4</v>
      </c>
      <c r="G40" s="302">
        <v>0</v>
      </c>
      <c r="H40" s="302" t="s">
        <v>1362</v>
      </c>
      <c r="I40" s="302" t="s">
        <v>1362</v>
      </c>
      <c r="J40" s="302" t="s">
        <v>1362</v>
      </c>
      <c r="K40" s="302" t="s">
        <v>1362</v>
      </c>
      <c r="L40" s="302" t="s">
        <v>1362</v>
      </c>
      <c r="M40" s="302" t="s">
        <v>1362</v>
      </c>
      <c r="N40" s="302" t="s">
        <v>1362</v>
      </c>
      <c r="O40" s="302" t="s">
        <v>1362</v>
      </c>
      <c r="P40" s="306"/>
      <c r="Q40" s="306"/>
      <c r="R40" s="306"/>
      <c r="S40" s="306"/>
      <c r="T40" s="306"/>
      <c r="U40" s="306"/>
      <c r="V40" s="302">
        <v>4.5399999999999998E-4</v>
      </c>
    </row>
    <row r="41" spans="1:22" s="255" customFormat="1" ht="22.5" customHeight="1">
      <c r="A41" s="303" t="s">
        <v>57</v>
      </c>
      <c r="B41" s="304" t="s">
        <v>1404</v>
      </c>
      <c r="C41" s="300" t="s">
        <v>560</v>
      </c>
      <c r="D41" s="307">
        <v>4.4099999999999999E-4</v>
      </c>
      <c r="E41" s="302" t="s">
        <v>1362</v>
      </c>
      <c r="F41" s="302">
        <v>4.0000000000000002E-4</v>
      </c>
      <c r="G41" s="302">
        <v>2.9599999999999998E-4</v>
      </c>
      <c r="H41" s="302">
        <v>4.4999999999999999E-4</v>
      </c>
      <c r="I41" s="302" t="s">
        <v>1362</v>
      </c>
      <c r="J41" s="302" t="s">
        <v>1362</v>
      </c>
      <c r="K41" s="302" t="s">
        <v>1362</v>
      </c>
      <c r="L41" s="302" t="s">
        <v>1362</v>
      </c>
      <c r="M41" s="302" t="s">
        <v>1362</v>
      </c>
      <c r="N41" s="302" t="s">
        <v>1362</v>
      </c>
      <c r="O41" s="302" t="s">
        <v>1362</v>
      </c>
      <c r="P41" s="306"/>
      <c r="Q41" s="306"/>
      <c r="R41" s="306"/>
      <c r="S41" s="306"/>
      <c r="T41" s="306"/>
      <c r="U41" s="306"/>
      <c r="V41" s="302">
        <v>3.6600000000000001E-4</v>
      </c>
    </row>
    <row r="42" spans="1:22" ht="22.5" customHeight="1">
      <c r="A42" s="303" t="s">
        <v>58</v>
      </c>
      <c r="B42" s="304" t="s">
        <v>1405</v>
      </c>
      <c r="C42" s="300" t="s">
        <v>561</v>
      </c>
      <c r="D42" s="307">
        <v>3.7100000000000002E-4</v>
      </c>
      <c r="E42" s="302" t="s">
        <v>1362</v>
      </c>
      <c r="F42" s="302">
        <v>0</v>
      </c>
      <c r="G42" s="302">
        <v>0</v>
      </c>
      <c r="H42" s="302">
        <v>4.6999999999999999E-4</v>
      </c>
      <c r="I42" s="302" t="s">
        <v>1362</v>
      </c>
      <c r="J42" s="302" t="s">
        <v>1362</v>
      </c>
      <c r="K42" s="302" t="s">
        <v>1362</v>
      </c>
      <c r="L42" s="302" t="s">
        <v>1362</v>
      </c>
      <c r="M42" s="302" t="s">
        <v>1362</v>
      </c>
      <c r="N42" s="302" t="s">
        <v>1362</v>
      </c>
      <c r="O42" s="302" t="s">
        <v>1362</v>
      </c>
      <c r="P42" s="306"/>
      <c r="Q42" s="306"/>
      <c r="R42" s="306"/>
      <c r="S42" s="306"/>
      <c r="T42" s="306"/>
      <c r="U42" s="306"/>
      <c r="V42" s="302">
        <v>4.6299999999999998E-4</v>
      </c>
    </row>
    <row r="43" spans="1:22" ht="22.5" customHeight="1">
      <c r="A43" s="303" t="s">
        <v>59</v>
      </c>
      <c r="B43" s="304" t="s">
        <v>1406</v>
      </c>
      <c r="C43" s="300" t="s">
        <v>562</v>
      </c>
      <c r="D43" s="307">
        <v>4.64E-4</v>
      </c>
      <c r="E43" s="302" t="s">
        <v>1362</v>
      </c>
      <c r="F43" s="302">
        <v>0</v>
      </c>
      <c r="G43" s="302">
        <v>3.7800000000000003E-4</v>
      </c>
      <c r="H43" s="302" t="s">
        <v>1362</v>
      </c>
      <c r="I43" s="302" t="s">
        <v>1362</v>
      </c>
      <c r="J43" s="302" t="s">
        <v>1362</v>
      </c>
      <c r="K43" s="302" t="s">
        <v>1362</v>
      </c>
      <c r="L43" s="302" t="s">
        <v>1362</v>
      </c>
      <c r="M43" s="302" t="s">
        <v>1362</v>
      </c>
      <c r="N43" s="302" t="s">
        <v>1362</v>
      </c>
      <c r="O43" s="302" t="s">
        <v>1362</v>
      </c>
      <c r="P43" s="306"/>
      <c r="Q43" s="306"/>
      <c r="R43" s="306"/>
      <c r="S43" s="306"/>
      <c r="T43" s="306"/>
      <c r="U43" s="306"/>
      <c r="V43" s="302">
        <v>2.7399999999999999E-4</v>
      </c>
    </row>
    <row r="44" spans="1:22" ht="22.5" customHeight="1">
      <c r="A44" s="303" t="s">
        <v>60</v>
      </c>
      <c r="B44" s="304" t="s">
        <v>1407</v>
      </c>
      <c r="C44" s="300" t="s">
        <v>563</v>
      </c>
      <c r="D44" s="307">
        <v>3.9399999999999998E-4</v>
      </c>
      <c r="E44" s="302" t="s">
        <v>1362</v>
      </c>
      <c r="F44" s="302">
        <v>0</v>
      </c>
      <c r="G44" s="302">
        <v>0</v>
      </c>
      <c r="H44" s="302">
        <v>3.59E-4</v>
      </c>
      <c r="I44" s="302">
        <v>4.5600000000000003E-4</v>
      </c>
      <c r="J44" s="302" t="s">
        <v>1362</v>
      </c>
      <c r="K44" s="302" t="s">
        <v>1362</v>
      </c>
      <c r="L44" s="302" t="s">
        <v>1362</v>
      </c>
      <c r="M44" s="302" t="s">
        <v>1362</v>
      </c>
      <c r="N44" s="302" t="s">
        <v>1362</v>
      </c>
      <c r="O44" s="302" t="s">
        <v>1362</v>
      </c>
      <c r="P44" s="306"/>
      <c r="Q44" s="306"/>
      <c r="R44" s="306"/>
      <c r="S44" s="306"/>
      <c r="T44" s="306"/>
      <c r="U44" s="306"/>
      <c r="V44" s="302">
        <v>4.55E-4</v>
      </c>
    </row>
    <row r="45" spans="1:22" ht="22.5" customHeight="1">
      <c r="A45" s="303" t="s">
        <v>61</v>
      </c>
      <c r="B45" s="304" t="s">
        <v>1130</v>
      </c>
      <c r="C45" s="300" t="s">
        <v>1131</v>
      </c>
      <c r="D45" s="307">
        <v>3.4600000000000001E-4</v>
      </c>
      <c r="E45" s="302" t="s">
        <v>1362</v>
      </c>
      <c r="F45" s="302">
        <v>2.2699999999999999E-4</v>
      </c>
      <c r="G45" s="302">
        <v>0</v>
      </c>
      <c r="H45" s="302">
        <v>4.4999999999999999E-4</v>
      </c>
      <c r="I45" s="302" t="s">
        <v>1362</v>
      </c>
      <c r="J45" s="302" t="s">
        <v>1362</v>
      </c>
      <c r="K45" s="302" t="s">
        <v>1362</v>
      </c>
      <c r="L45" s="302" t="s">
        <v>1362</v>
      </c>
      <c r="M45" s="302" t="s">
        <v>1362</v>
      </c>
      <c r="N45" s="302" t="s">
        <v>1362</v>
      </c>
      <c r="O45" s="302" t="s">
        <v>1362</v>
      </c>
      <c r="P45" s="306"/>
      <c r="Q45" s="306"/>
      <c r="R45" s="306"/>
      <c r="S45" s="306"/>
      <c r="T45" s="306"/>
      <c r="U45" s="306"/>
      <c r="V45" s="302">
        <v>5.1900000000000004E-4</v>
      </c>
    </row>
    <row r="46" spans="1:22" s="255" customFormat="1" ht="22.5" customHeight="1">
      <c r="A46" s="303" t="s">
        <v>62</v>
      </c>
      <c r="B46" s="304" t="s">
        <v>1408</v>
      </c>
      <c r="C46" s="300" t="s">
        <v>1409</v>
      </c>
      <c r="D46" s="307">
        <v>4.0000000000000002E-4</v>
      </c>
      <c r="E46" s="302" t="s">
        <v>1362</v>
      </c>
      <c r="F46" s="302">
        <v>0</v>
      </c>
      <c r="G46" s="302">
        <v>0</v>
      </c>
      <c r="H46" s="302">
        <v>0</v>
      </c>
      <c r="I46" s="302">
        <v>0</v>
      </c>
      <c r="J46" s="302">
        <v>4.5899999999999999E-4</v>
      </c>
      <c r="K46" s="302" t="s">
        <v>1362</v>
      </c>
      <c r="L46" s="302" t="s">
        <v>1362</v>
      </c>
      <c r="M46" s="302" t="s">
        <v>1362</v>
      </c>
      <c r="N46" s="302" t="s">
        <v>1362</v>
      </c>
      <c r="O46" s="302" t="s">
        <v>1362</v>
      </c>
      <c r="P46" s="306"/>
      <c r="Q46" s="306"/>
      <c r="R46" s="306"/>
      <c r="S46" s="306"/>
      <c r="T46" s="306"/>
      <c r="U46" s="306"/>
      <c r="V46" s="302">
        <v>4.4099999999999999E-4</v>
      </c>
    </row>
    <row r="47" spans="1:22" s="255" customFormat="1" ht="22.5" customHeight="1">
      <c r="A47" s="303" t="s">
        <v>63</v>
      </c>
      <c r="B47" s="304" t="s">
        <v>1410</v>
      </c>
      <c r="C47" s="300" t="s">
        <v>564</v>
      </c>
      <c r="D47" s="307">
        <v>4.3999999999999999E-5</v>
      </c>
      <c r="E47" s="302">
        <v>7.2599999999999997E-4</v>
      </c>
      <c r="F47" s="302" t="s">
        <v>1362</v>
      </c>
      <c r="G47" s="302" t="s">
        <v>1362</v>
      </c>
      <c r="H47" s="302" t="s">
        <v>1362</v>
      </c>
      <c r="I47" s="302" t="s">
        <v>1362</v>
      </c>
      <c r="J47" s="302" t="s">
        <v>1362</v>
      </c>
      <c r="K47" s="302" t="s">
        <v>1362</v>
      </c>
      <c r="L47" s="302" t="s">
        <v>1362</v>
      </c>
      <c r="M47" s="302" t="s">
        <v>1362</v>
      </c>
      <c r="N47" s="302" t="s">
        <v>1362</v>
      </c>
      <c r="O47" s="302" t="s">
        <v>1362</v>
      </c>
      <c r="P47" s="306"/>
      <c r="Q47" s="306"/>
      <c r="R47" s="306"/>
      <c r="S47" s="306"/>
      <c r="T47" s="306"/>
      <c r="U47" s="306"/>
      <c r="V47" s="302" t="s">
        <v>1362</v>
      </c>
    </row>
    <row r="48" spans="1:22" s="255" customFormat="1" ht="22.5" customHeight="1">
      <c r="A48" s="303" t="s">
        <v>64</v>
      </c>
      <c r="B48" s="304" t="s">
        <v>1411</v>
      </c>
      <c r="C48" s="300" t="s">
        <v>565</v>
      </c>
      <c r="D48" s="307">
        <v>4.4099999999999999E-4</v>
      </c>
      <c r="E48" s="302" t="s">
        <v>1362</v>
      </c>
      <c r="F48" s="302">
        <v>0</v>
      </c>
      <c r="G48" s="302">
        <v>1.2799999999999999E-4</v>
      </c>
      <c r="H48" s="302">
        <v>8.5599999999999999E-4</v>
      </c>
      <c r="I48" s="302" t="s">
        <v>1362</v>
      </c>
      <c r="J48" s="302" t="s">
        <v>1362</v>
      </c>
      <c r="K48" s="302" t="s">
        <v>1362</v>
      </c>
      <c r="L48" s="302" t="s">
        <v>1362</v>
      </c>
      <c r="M48" s="302" t="s">
        <v>1362</v>
      </c>
      <c r="N48" s="302" t="s">
        <v>1362</v>
      </c>
      <c r="O48" s="302" t="s">
        <v>1362</v>
      </c>
      <c r="P48" s="306"/>
      <c r="Q48" s="306"/>
      <c r="R48" s="306"/>
      <c r="S48" s="306"/>
      <c r="T48" s="306"/>
      <c r="U48" s="306"/>
      <c r="V48" s="302">
        <v>5.1099999999999995E-4</v>
      </c>
    </row>
    <row r="49" spans="1:22" s="255" customFormat="1" ht="22.5" customHeight="1">
      <c r="A49" s="303" t="s">
        <v>65</v>
      </c>
      <c r="B49" s="304" t="s">
        <v>1412</v>
      </c>
      <c r="C49" s="300" t="s">
        <v>566</v>
      </c>
      <c r="D49" s="307">
        <v>4.1199999999999999E-4</v>
      </c>
      <c r="E49" s="302" t="s">
        <v>1362</v>
      </c>
      <c r="F49" s="302">
        <v>3.9899999999999999E-4</v>
      </c>
      <c r="G49" s="302">
        <v>2.99E-4</v>
      </c>
      <c r="H49" s="302">
        <v>1.9900000000000001E-4</v>
      </c>
      <c r="I49" s="302">
        <v>0</v>
      </c>
      <c r="J49" s="302">
        <v>4.4999999999999999E-4</v>
      </c>
      <c r="K49" s="302">
        <v>3.1500000000000001E-4</v>
      </c>
      <c r="L49" s="302">
        <v>2.3499999999999999E-4</v>
      </c>
      <c r="M49" s="302">
        <v>5.8500000000000002E-4</v>
      </c>
      <c r="N49" s="302" t="s">
        <v>1362</v>
      </c>
      <c r="O49" s="302" t="s">
        <v>1362</v>
      </c>
      <c r="P49" s="306"/>
      <c r="Q49" s="306"/>
      <c r="R49" s="306"/>
      <c r="S49" s="306"/>
      <c r="T49" s="306"/>
      <c r="U49" s="306"/>
      <c r="V49" s="302">
        <v>6.8199999999999999E-4</v>
      </c>
    </row>
    <row r="50" spans="1:22" s="255" customFormat="1" ht="22.5" customHeight="1">
      <c r="A50" s="303" t="s">
        <v>66</v>
      </c>
      <c r="B50" s="304" t="s">
        <v>1413</v>
      </c>
      <c r="C50" s="300" t="s">
        <v>567</v>
      </c>
      <c r="D50" s="307">
        <v>4.84E-4</v>
      </c>
      <c r="E50" s="302">
        <v>4.2900000000000002E-4</v>
      </c>
      <c r="F50" s="302" t="s">
        <v>1362</v>
      </c>
      <c r="G50" s="302" t="s">
        <v>1362</v>
      </c>
      <c r="H50" s="302" t="s">
        <v>1362</v>
      </c>
      <c r="I50" s="302" t="s">
        <v>1362</v>
      </c>
      <c r="J50" s="302" t="s">
        <v>1362</v>
      </c>
      <c r="K50" s="302" t="s">
        <v>1362</v>
      </c>
      <c r="L50" s="302" t="s">
        <v>1362</v>
      </c>
      <c r="M50" s="302" t="s">
        <v>1362</v>
      </c>
      <c r="N50" s="302" t="s">
        <v>1362</v>
      </c>
      <c r="O50" s="302" t="s">
        <v>1362</v>
      </c>
      <c r="P50" s="306"/>
      <c r="Q50" s="306"/>
      <c r="R50" s="306"/>
      <c r="S50" s="306"/>
      <c r="T50" s="306"/>
      <c r="U50" s="306"/>
      <c r="V50" s="302" t="s">
        <v>1362</v>
      </c>
    </row>
    <row r="51" spans="1:22" s="255" customFormat="1" ht="22.5" customHeight="1">
      <c r="A51" s="303" t="s">
        <v>67</v>
      </c>
      <c r="B51" s="304" t="s">
        <v>1414</v>
      </c>
      <c r="C51" s="300" t="s">
        <v>1415</v>
      </c>
      <c r="D51" s="307">
        <v>1.5100000000000001E-4</v>
      </c>
      <c r="E51" s="302" t="s">
        <v>1362</v>
      </c>
      <c r="F51" s="302">
        <v>0</v>
      </c>
      <c r="G51" s="302">
        <v>3.5300000000000002E-4</v>
      </c>
      <c r="H51" s="302" t="s">
        <v>1362</v>
      </c>
      <c r="I51" s="302" t="s">
        <v>1362</v>
      </c>
      <c r="J51" s="302" t="s">
        <v>1362</v>
      </c>
      <c r="K51" s="302" t="s">
        <v>1362</v>
      </c>
      <c r="L51" s="302" t="s">
        <v>1362</v>
      </c>
      <c r="M51" s="302" t="s">
        <v>1362</v>
      </c>
      <c r="N51" s="302" t="s">
        <v>1362</v>
      </c>
      <c r="O51" s="302" t="s">
        <v>1362</v>
      </c>
      <c r="P51" s="306"/>
      <c r="Q51" s="306"/>
      <c r="R51" s="306"/>
      <c r="S51" s="306"/>
      <c r="T51" s="306"/>
      <c r="U51" s="306"/>
      <c r="V51" s="302">
        <v>1.9100000000000001E-4</v>
      </c>
    </row>
    <row r="52" spans="1:22" s="255" customFormat="1" ht="22.5" customHeight="1">
      <c r="A52" s="303" t="s">
        <v>68</v>
      </c>
      <c r="B52" s="304" t="s">
        <v>1416</v>
      </c>
      <c r="C52" s="300" t="s">
        <v>1417</v>
      </c>
      <c r="D52" s="307">
        <v>4.8099999999999998E-4</v>
      </c>
      <c r="E52" s="302" t="s">
        <v>1362</v>
      </c>
      <c r="F52" s="302">
        <v>0</v>
      </c>
      <c r="G52" s="302">
        <v>4.7899999999999999E-4</v>
      </c>
      <c r="H52" s="302" t="s">
        <v>1362</v>
      </c>
      <c r="I52" s="302" t="s">
        <v>1362</v>
      </c>
      <c r="J52" s="302" t="s">
        <v>1362</v>
      </c>
      <c r="K52" s="302" t="s">
        <v>1362</v>
      </c>
      <c r="L52" s="302" t="s">
        <v>1362</v>
      </c>
      <c r="M52" s="302" t="s">
        <v>1362</v>
      </c>
      <c r="N52" s="302" t="s">
        <v>1362</v>
      </c>
      <c r="O52" s="302" t="s">
        <v>1362</v>
      </c>
      <c r="P52" s="306"/>
      <c r="Q52" s="306"/>
      <c r="R52" s="306"/>
      <c r="S52" s="306"/>
      <c r="T52" s="306"/>
      <c r="U52" s="306"/>
      <c r="V52" s="302">
        <v>4.35E-4</v>
      </c>
    </row>
    <row r="53" spans="1:22" s="255" customFormat="1" ht="22.5" customHeight="1">
      <c r="A53" s="303" t="s">
        <v>69</v>
      </c>
      <c r="B53" s="304" t="s">
        <v>1418</v>
      </c>
      <c r="C53" s="300" t="s">
        <v>568</v>
      </c>
      <c r="D53" s="307">
        <v>4.2700000000000002E-4</v>
      </c>
      <c r="E53" s="302" t="s">
        <v>1362</v>
      </c>
      <c r="F53" s="302">
        <v>0</v>
      </c>
      <c r="G53" s="302">
        <v>0</v>
      </c>
      <c r="H53" s="302">
        <v>2.9799999999999998E-4</v>
      </c>
      <c r="I53" s="302">
        <v>4.3199999999999998E-4</v>
      </c>
      <c r="J53" s="302" t="s">
        <v>1362</v>
      </c>
      <c r="K53" s="302" t="s">
        <v>1362</v>
      </c>
      <c r="L53" s="302" t="s">
        <v>1362</v>
      </c>
      <c r="M53" s="302" t="s">
        <v>1362</v>
      </c>
      <c r="N53" s="302" t="s">
        <v>1362</v>
      </c>
      <c r="O53" s="302" t="s">
        <v>1362</v>
      </c>
      <c r="P53" s="306"/>
      <c r="Q53" s="306"/>
      <c r="R53" s="306"/>
      <c r="S53" s="306"/>
      <c r="T53" s="306"/>
      <c r="U53" s="306"/>
      <c r="V53" s="302">
        <v>6.4599999999999998E-4</v>
      </c>
    </row>
    <row r="54" spans="1:22" s="255" customFormat="1" ht="22.5" customHeight="1">
      <c r="A54" s="303" t="s">
        <v>70</v>
      </c>
      <c r="B54" s="304" t="s">
        <v>1419</v>
      </c>
      <c r="C54" s="300" t="s">
        <v>569</v>
      </c>
      <c r="D54" s="307">
        <v>2.03E-4</v>
      </c>
      <c r="E54" s="302" t="s">
        <v>1362</v>
      </c>
      <c r="F54" s="302">
        <v>0</v>
      </c>
      <c r="G54" s="302">
        <v>4.57E-4</v>
      </c>
      <c r="H54" s="302" t="s">
        <v>1362</v>
      </c>
      <c r="I54" s="302" t="s">
        <v>1362</v>
      </c>
      <c r="J54" s="302" t="s">
        <v>1362</v>
      </c>
      <c r="K54" s="302" t="s">
        <v>1362</v>
      </c>
      <c r="L54" s="302" t="s">
        <v>1362</v>
      </c>
      <c r="M54" s="302" t="s">
        <v>1362</v>
      </c>
      <c r="N54" s="302" t="s">
        <v>1362</v>
      </c>
      <c r="O54" s="302" t="s">
        <v>1362</v>
      </c>
      <c r="P54" s="306"/>
      <c r="Q54" s="306"/>
      <c r="R54" s="306"/>
      <c r="S54" s="306"/>
      <c r="T54" s="306"/>
      <c r="U54" s="306"/>
      <c r="V54" s="302">
        <v>4.35E-4</v>
      </c>
    </row>
    <row r="55" spans="1:22" s="256" customFormat="1" ht="22.5" customHeight="1">
      <c r="A55" s="303" t="s">
        <v>71</v>
      </c>
      <c r="B55" s="304" t="s">
        <v>1420</v>
      </c>
      <c r="C55" s="300" t="s">
        <v>570</v>
      </c>
      <c r="D55" s="307">
        <v>4.9100000000000001E-4</v>
      </c>
      <c r="E55" s="302" t="s">
        <v>1362</v>
      </c>
      <c r="F55" s="302">
        <v>0</v>
      </c>
      <c r="G55" s="302">
        <v>4.5600000000000003E-4</v>
      </c>
      <c r="H55" s="302" t="s">
        <v>1362</v>
      </c>
      <c r="I55" s="302" t="s">
        <v>1362</v>
      </c>
      <c r="J55" s="302" t="s">
        <v>1362</v>
      </c>
      <c r="K55" s="302" t="s">
        <v>1362</v>
      </c>
      <c r="L55" s="302" t="s">
        <v>1362</v>
      </c>
      <c r="M55" s="302" t="s">
        <v>1362</v>
      </c>
      <c r="N55" s="302" t="s">
        <v>1362</v>
      </c>
      <c r="O55" s="302" t="s">
        <v>1362</v>
      </c>
      <c r="P55" s="306"/>
      <c r="Q55" s="306"/>
      <c r="R55" s="306"/>
      <c r="S55" s="306"/>
      <c r="T55" s="306"/>
      <c r="U55" s="306"/>
      <c r="V55" s="302">
        <v>4.1199999999999999E-4</v>
      </c>
    </row>
    <row r="56" spans="1:22" s="255" customFormat="1" ht="22.5" customHeight="1">
      <c r="A56" s="303" t="s">
        <v>72</v>
      </c>
      <c r="B56" s="304" t="s">
        <v>1421</v>
      </c>
      <c r="C56" s="300" t="s">
        <v>571</v>
      </c>
      <c r="D56" s="307">
        <v>4.1800000000000002E-4</v>
      </c>
      <c r="E56" s="302" t="s">
        <v>1362</v>
      </c>
      <c r="F56" s="302">
        <v>0</v>
      </c>
      <c r="G56" s="302">
        <v>4.4499999999999997E-4</v>
      </c>
      <c r="H56" s="302" t="s">
        <v>1362</v>
      </c>
      <c r="I56" s="302" t="s">
        <v>1362</v>
      </c>
      <c r="J56" s="302" t="s">
        <v>1362</v>
      </c>
      <c r="K56" s="302" t="s">
        <v>1362</v>
      </c>
      <c r="L56" s="302" t="s">
        <v>1362</v>
      </c>
      <c r="M56" s="302" t="s">
        <v>1362</v>
      </c>
      <c r="N56" s="302" t="s">
        <v>1362</v>
      </c>
      <c r="O56" s="302" t="s">
        <v>1362</v>
      </c>
      <c r="P56" s="306"/>
      <c r="Q56" s="306"/>
      <c r="R56" s="306"/>
      <c r="S56" s="306"/>
      <c r="T56" s="306"/>
      <c r="U56" s="306"/>
      <c r="V56" s="302">
        <v>4.4999999999999999E-4</v>
      </c>
    </row>
    <row r="57" spans="1:22" s="255" customFormat="1" ht="22.5" customHeight="1">
      <c r="A57" s="303" t="s">
        <v>73</v>
      </c>
      <c r="B57" s="304" t="s">
        <v>1422</v>
      </c>
      <c r="C57" s="300" t="s">
        <v>572</v>
      </c>
      <c r="D57" s="307">
        <v>4.6799999999999999E-4</v>
      </c>
      <c r="E57" s="302" t="s">
        <v>1362</v>
      </c>
      <c r="F57" s="302">
        <v>0</v>
      </c>
      <c r="G57" s="302">
        <v>0</v>
      </c>
      <c r="H57" s="302">
        <v>2.7099999999999997E-4</v>
      </c>
      <c r="I57" s="302">
        <v>0</v>
      </c>
      <c r="J57" s="302">
        <v>3.6999999999999999E-4</v>
      </c>
      <c r="K57" s="302">
        <v>4.44E-4</v>
      </c>
      <c r="L57" s="302" t="s">
        <v>1362</v>
      </c>
      <c r="M57" s="302" t="s">
        <v>1362</v>
      </c>
      <c r="N57" s="302" t="s">
        <v>1362</v>
      </c>
      <c r="O57" s="302" t="s">
        <v>1362</v>
      </c>
      <c r="P57" s="306"/>
      <c r="Q57" s="306"/>
      <c r="R57" s="306"/>
      <c r="S57" s="306"/>
      <c r="T57" s="306"/>
      <c r="U57" s="306"/>
      <c r="V57" s="302">
        <v>4.6799999999999999E-4</v>
      </c>
    </row>
    <row r="58" spans="1:22" s="255" customFormat="1" ht="22.5" customHeight="1">
      <c r="A58" s="303" t="s">
        <v>74</v>
      </c>
      <c r="B58" s="304" t="s">
        <v>1423</v>
      </c>
      <c r="C58" s="300" t="s">
        <v>573</v>
      </c>
      <c r="D58" s="307">
        <v>4.4099999999999999E-4</v>
      </c>
      <c r="E58" s="302" t="s">
        <v>1362</v>
      </c>
      <c r="F58" s="302">
        <v>0</v>
      </c>
      <c r="G58" s="302">
        <v>4.4799999999999999E-4</v>
      </c>
      <c r="H58" s="302" t="s">
        <v>1362</v>
      </c>
      <c r="I58" s="302" t="s">
        <v>1362</v>
      </c>
      <c r="J58" s="302" t="s">
        <v>1362</v>
      </c>
      <c r="K58" s="302" t="s">
        <v>1362</v>
      </c>
      <c r="L58" s="302" t="s">
        <v>1362</v>
      </c>
      <c r="M58" s="302" t="s">
        <v>1362</v>
      </c>
      <c r="N58" s="302" t="s">
        <v>1362</v>
      </c>
      <c r="O58" s="302" t="s">
        <v>1362</v>
      </c>
      <c r="P58" s="306"/>
      <c r="Q58" s="306"/>
      <c r="R58" s="306"/>
      <c r="S58" s="306"/>
      <c r="T58" s="306"/>
      <c r="U58" s="306"/>
      <c r="V58" s="302">
        <v>4.3899999999999999E-4</v>
      </c>
    </row>
    <row r="59" spans="1:22" s="255" customFormat="1" ht="22.5" customHeight="1">
      <c r="A59" s="303" t="s">
        <v>75</v>
      </c>
      <c r="B59" s="304" t="s">
        <v>1424</v>
      </c>
      <c r="C59" s="300" t="s">
        <v>574</v>
      </c>
      <c r="D59" s="307">
        <v>3.8699999999999997E-4</v>
      </c>
      <c r="E59" s="302" t="s">
        <v>1362</v>
      </c>
      <c r="F59" s="302">
        <v>0</v>
      </c>
      <c r="G59" s="302">
        <v>0</v>
      </c>
      <c r="H59" s="302">
        <v>3.9800000000000002E-4</v>
      </c>
      <c r="I59" s="302">
        <v>3.7300000000000001E-4</v>
      </c>
      <c r="J59" s="302" t="s">
        <v>1362</v>
      </c>
      <c r="K59" s="302" t="s">
        <v>1362</v>
      </c>
      <c r="L59" s="302" t="s">
        <v>1362</v>
      </c>
      <c r="M59" s="302" t="s">
        <v>1362</v>
      </c>
      <c r="N59" s="302" t="s">
        <v>1362</v>
      </c>
      <c r="O59" s="302" t="s">
        <v>1362</v>
      </c>
      <c r="P59" s="306"/>
      <c r="Q59" s="306"/>
      <c r="R59" s="306"/>
      <c r="S59" s="306"/>
      <c r="T59" s="306"/>
      <c r="U59" s="306"/>
      <c r="V59" s="302">
        <v>4.4200000000000001E-4</v>
      </c>
    </row>
    <row r="60" spans="1:22" s="255" customFormat="1" ht="22.5" customHeight="1">
      <c r="A60" s="303" t="s">
        <v>76</v>
      </c>
      <c r="B60" s="304" t="s">
        <v>1425</v>
      </c>
      <c r="C60" s="300" t="s">
        <v>575</v>
      </c>
      <c r="D60" s="307">
        <v>5.1599999999999997E-4</v>
      </c>
      <c r="E60" s="302" t="s">
        <v>1362</v>
      </c>
      <c r="F60" s="302">
        <v>3.7800000000000003E-4</v>
      </c>
      <c r="G60" s="302">
        <v>5.5199999999999997E-4</v>
      </c>
      <c r="H60" s="302" t="s">
        <v>1362</v>
      </c>
      <c r="I60" s="302" t="s">
        <v>1362</v>
      </c>
      <c r="J60" s="302" t="s">
        <v>1362</v>
      </c>
      <c r="K60" s="302" t="s">
        <v>1362</v>
      </c>
      <c r="L60" s="302" t="s">
        <v>1362</v>
      </c>
      <c r="M60" s="302" t="s">
        <v>1362</v>
      </c>
      <c r="N60" s="302" t="s">
        <v>1362</v>
      </c>
      <c r="O60" s="302" t="s">
        <v>1362</v>
      </c>
      <c r="P60" s="306"/>
      <c r="Q60" s="306"/>
      <c r="R60" s="306"/>
      <c r="S60" s="306"/>
      <c r="T60" s="306"/>
      <c r="U60" s="306"/>
      <c r="V60" s="302">
        <v>3.88E-4</v>
      </c>
    </row>
    <row r="61" spans="1:22" s="255" customFormat="1" ht="22.5" customHeight="1">
      <c r="A61" s="303" t="s">
        <v>77</v>
      </c>
      <c r="B61" s="304" t="s">
        <v>1426</v>
      </c>
      <c r="C61" s="300" t="s">
        <v>576</v>
      </c>
      <c r="D61" s="307">
        <v>4.5300000000000001E-4</v>
      </c>
      <c r="E61" s="302" t="s">
        <v>1362</v>
      </c>
      <c r="F61" s="302">
        <v>0</v>
      </c>
      <c r="G61" s="302">
        <v>4.5600000000000003E-4</v>
      </c>
      <c r="H61" s="302" t="s">
        <v>1362</v>
      </c>
      <c r="I61" s="302" t="s">
        <v>1362</v>
      </c>
      <c r="J61" s="302" t="s">
        <v>1362</v>
      </c>
      <c r="K61" s="302" t="s">
        <v>1362</v>
      </c>
      <c r="L61" s="302" t="s">
        <v>1362</v>
      </c>
      <c r="M61" s="302" t="s">
        <v>1362</v>
      </c>
      <c r="N61" s="302" t="s">
        <v>1362</v>
      </c>
      <c r="O61" s="302" t="s">
        <v>1362</v>
      </c>
      <c r="P61" s="306"/>
      <c r="Q61" s="306"/>
      <c r="R61" s="306"/>
      <c r="S61" s="306"/>
      <c r="T61" s="306"/>
      <c r="U61" s="306"/>
      <c r="V61" s="302">
        <v>3.0800000000000001E-4</v>
      </c>
    </row>
    <row r="62" spans="1:22" s="255" customFormat="1" ht="22.5" customHeight="1">
      <c r="A62" s="303" t="s">
        <v>78</v>
      </c>
      <c r="B62" s="304" t="s">
        <v>1427</v>
      </c>
      <c r="C62" s="300" t="s">
        <v>577</v>
      </c>
      <c r="D62" s="307">
        <v>4.64E-4</v>
      </c>
      <c r="E62" s="302" t="s">
        <v>1362</v>
      </c>
      <c r="F62" s="302">
        <v>0</v>
      </c>
      <c r="G62" s="302">
        <v>0</v>
      </c>
      <c r="H62" s="302">
        <v>0</v>
      </c>
      <c r="I62" s="302">
        <v>4.08E-4</v>
      </c>
      <c r="J62" s="302" t="s">
        <v>1362</v>
      </c>
      <c r="K62" s="302" t="s">
        <v>1362</v>
      </c>
      <c r="L62" s="302" t="s">
        <v>1362</v>
      </c>
      <c r="M62" s="302" t="s">
        <v>1362</v>
      </c>
      <c r="N62" s="302" t="s">
        <v>1362</v>
      </c>
      <c r="O62" s="302" t="s">
        <v>1362</v>
      </c>
      <c r="P62" s="306"/>
      <c r="Q62" s="306"/>
      <c r="R62" s="306"/>
      <c r="S62" s="306"/>
      <c r="T62" s="306"/>
      <c r="U62" s="306"/>
      <c r="V62" s="302">
        <v>3.2299999999999999E-4</v>
      </c>
    </row>
    <row r="63" spans="1:22" s="255" customFormat="1" ht="22.5" customHeight="1">
      <c r="A63" s="303" t="s">
        <v>79</v>
      </c>
      <c r="B63" s="304" t="s">
        <v>1428</v>
      </c>
      <c r="C63" s="300" t="s">
        <v>1429</v>
      </c>
      <c r="D63" s="307">
        <v>4.5800000000000002E-4</v>
      </c>
      <c r="E63" s="302">
        <v>0</v>
      </c>
      <c r="F63" s="302" t="s">
        <v>1362</v>
      </c>
      <c r="G63" s="302" t="s">
        <v>1362</v>
      </c>
      <c r="H63" s="302" t="s">
        <v>1362</v>
      </c>
      <c r="I63" s="302" t="s">
        <v>1362</v>
      </c>
      <c r="J63" s="302" t="s">
        <v>1362</v>
      </c>
      <c r="K63" s="302" t="s">
        <v>1362</v>
      </c>
      <c r="L63" s="302" t="s">
        <v>1362</v>
      </c>
      <c r="M63" s="302" t="s">
        <v>1362</v>
      </c>
      <c r="N63" s="302" t="s">
        <v>1362</v>
      </c>
      <c r="O63" s="302" t="s">
        <v>1362</v>
      </c>
      <c r="P63" s="306"/>
      <c r="Q63" s="306"/>
      <c r="R63" s="306"/>
      <c r="S63" s="306"/>
      <c r="T63" s="306"/>
      <c r="U63" s="306"/>
      <c r="V63" s="302" t="s">
        <v>1362</v>
      </c>
    </row>
    <row r="64" spans="1:22" s="255" customFormat="1" ht="22.5" customHeight="1">
      <c r="A64" s="303" t="s">
        <v>80</v>
      </c>
      <c r="B64" s="304" t="s">
        <v>1430</v>
      </c>
      <c r="C64" s="300" t="s">
        <v>578</v>
      </c>
      <c r="D64" s="307">
        <v>4.7800000000000002E-4</v>
      </c>
      <c r="E64" s="302" t="s">
        <v>1362</v>
      </c>
      <c r="F64" s="302">
        <v>0</v>
      </c>
      <c r="G64" s="302">
        <v>0</v>
      </c>
      <c r="H64" s="302">
        <v>0</v>
      </c>
      <c r="I64" s="302">
        <v>0</v>
      </c>
      <c r="J64" s="302">
        <v>0</v>
      </c>
      <c r="K64" s="302">
        <v>0</v>
      </c>
      <c r="L64" s="302">
        <v>0</v>
      </c>
      <c r="M64" s="302">
        <v>0</v>
      </c>
      <c r="N64" s="302">
        <v>4.1599999999999997E-4</v>
      </c>
      <c r="O64" s="302" t="s">
        <v>1362</v>
      </c>
      <c r="P64" s="306"/>
      <c r="Q64" s="306"/>
      <c r="R64" s="306"/>
      <c r="S64" s="306"/>
      <c r="T64" s="306"/>
      <c r="U64" s="306"/>
      <c r="V64" s="302">
        <v>4.26E-4</v>
      </c>
    </row>
    <row r="65" spans="1:22" s="255" customFormat="1" ht="22.5" customHeight="1">
      <c r="A65" s="303" t="s">
        <v>81</v>
      </c>
      <c r="B65" s="304" t="s">
        <v>1431</v>
      </c>
      <c r="C65" s="300" t="s">
        <v>579</v>
      </c>
      <c r="D65" s="307">
        <v>4.4099999999999999E-4</v>
      </c>
      <c r="E65" s="302" t="s">
        <v>1362</v>
      </c>
      <c r="F65" s="302">
        <v>0</v>
      </c>
      <c r="G65" s="302">
        <v>1.5899999999999999E-4</v>
      </c>
      <c r="H65" s="302">
        <v>2.4699999999999999E-4</v>
      </c>
      <c r="I65" s="302">
        <v>3.1599999999999998E-4</v>
      </c>
      <c r="J65" s="302" t="s">
        <v>1362</v>
      </c>
      <c r="K65" s="302" t="s">
        <v>1362</v>
      </c>
      <c r="L65" s="302" t="s">
        <v>1362</v>
      </c>
      <c r="M65" s="302" t="s">
        <v>1362</v>
      </c>
      <c r="N65" s="302" t="s">
        <v>1362</v>
      </c>
      <c r="O65" s="302" t="s">
        <v>1362</v>
      </c>
      <c r="P65" s="306"/>
      <c r="Q65" s="306"/>
      <c r="R65" s="306"/>
      <c r="S65" s="306"/>
      <c r="T65" s="306"/>
      <c r="U65" s="306"/>
      <c r="V65" s="302">
        <v>8.2700000000000004E-4</v>
      </c>
    </row>
    <row r="66" spans="1:22" s="255" customFormat="1" ht="22.5" customHeight="1">
      <c r="A66" s="303" t="s">
        <v>82</v>
      </c>
      <c r="B66" s="304" t="s">
        <v>1432</v>
      </c>
      <c r="C66" s="300" t="s">
        <v>580</v>
      </c>
      <c r="D66" s="307">
        <v>4.4099999999999999E-4</v>
      </c>
      <c r="E66" s="302" t="s">
        <v>1362</v>
      </c>
      <c r="F66" s="302">
        <v>0</v>
      </c>
      <c r="G66" s="302">
        <v>4.4099999999999999E-4</v>
      </c>
      <c r="H66" s="302" t="s">
        <v>1362</v>
      </c>
      <c r="I66" s="302" t="s">
        <v>1362</v>
      </c>
      <c r="J66" s="302" t="s">
        <v>1362</v>
      </c>
      <c r="K66" s="302" t="s">
        <v>1362</v>
      </c>
      <c r="L66" s="302" t="s">
        <v>1362</v>
      </c>
      <c r="M66" s="302" t="s">
        <v>1362</v>
      </c>
      <c r="N66" s="302" t="s">
        <v>1362</v>
      </c>
      <c r="O66" s="302" t="s">
        <v>1362</v>
      </c>
      <c r="P66" s="306"/>
      <c r="Q66" s="306"/>
      <c r="R66" s="306"/>
      <c r="S66" s="306"/>
      <c r="T66" s="306"/>
      <c r="U66" s="306"/>
      <c r="V66" s="302">
        <v>4.5300000000000001E-4</v>
      </c>
    </row>
    <row r="67" spans="1:22" s="255" customFormat="1" ht="22.5" customHeight="1">
      <c r="A67" s="303" t="s">
        <v>83</v>
      </c>
      <c r="B67" s="304" t="s">
        <v>1433</v>
      </c>
      <c r="C67" s="300" t="s">
        <v>581</v>
      </c>
      <c r="D67" s="307">
        <v>3.5E-4</v>
      </c>
      <c r="E67" s="302" t="s">
        <v>1362</v>
      </c>
      <c r="F67" s="302">
        <v>0</v>
      </c>
      <c r="G67" s="302">
        <v>0</v>
      </c>
      <c r="H67" s="302">
        <v>5.62E-4</v>
      </c>
      <c r="I67" s="302" t="s">
        <v>1362</v>
      </c>
      <c r="J67" s="302" t="s">
        <v>1362</v>
      </c>
      <c r="K67" s="302" t="s">
        <v>1362</v>
      </c>
      <c r="L67" s="302" t="s">
        <v>1362</v>
      </c>
      <c r="M67" s="302" t="s">
        <v>1362</v>
      </c>
      <c r="N67" s="302" t="s">
        <v>1362</v>
      </c>
      <c r="O67" s="302" t="s">
        <v>1362</v>
      </c>
      <c r="P67" s="306"/>
      <c r="Q67" s="306"/>
      <c r="R67" s="306"/>
      <c r="S67" s="306"/>
      <c r="T67" s="306"/>
      <c r="U67" s="306"/>
      <c r="V67" s="302">
        <v>5.7300000000000005E-4</v>
      </c>
    </row>
    <row r="68" spans="1:22" s="255" customFormat="1" ht="22.5" customHeight="1">
      <c r="A68" s="303" t="s">
        <v>84</v>
      </c>
      <c r="B68" s="304" t="s">
        <v>1434</v>
      </c>
      <c r="C68" s="300" t="s">
        <v>582</v>
      </c>
      <c r="D68" s="307">
        <v>4.5399999999999998E-4</v>
      </c>
      <c r="E68" s="302">
        <v>4.57E-4</v>
      </c>
      <c r="F68" s="302" t="s">
        <v>1362</v>
      </c>
      <c r="G68" s="302" t="s">
        <v>1362</v>
      </c>
      <c r="H68" s="302" t="s">
        <v>1362</v>
      </c>
      <c r="I68" s="302" t="s">
        <v>1362</v>
      </c>
      <c r="J68" s="302" t="s">
        <v>1362</v>
      </c>
      <c r="K68" s="302" t="s">
        <v>1362</v>
      </c>
      <c r="L68" s="302" t="s">
        <v>1362</v>
      </c>
      <c r="M68" s="302" t="s">
        <v>1362</v>
      </c>
      <c r="N68" s="302" t="s">
        <v>1362</v>
      </c>
      <c r="O68" s="302" t="s">
        <v>1362</v>
      </c>
      <c r="P68" s="306"/>
      <c r="Q68" s="306"/>
      <c r="R68" s="306"/>
      <c r="S68" s="306"/>
      <c r="T68" s="306"/>
      <c r="U68" s="306"/>
      <c r="V68" s="302" t="s">
        <v>1362</v>
      </c>
    </row>
    <row r="69" spans="1:22" s="255" customFormat="1" ht="22.5" customHeight="1">
      <c r="A69" s="303" t="s">
        <v>85</v>
      </c>
      <c r="B69" s="304" t="s">
        <v>1435</v>
      </c>
      <c r="C69" s="300" t="s">
        <v>583</v>
      </c>
      <c r="D69" s="307">
        <v>4.4499999999999997E-4</v>
      </c>
      <c r="E69" s="302" t="s">
        <v>1362</v>
      </c>
      <c r="F69" s="302">
        <v>0</v>
      </c>
      <c r="G69" s="302">
        <v>4.2000000000000002E-4</v>
      </c>
      <c r="H69" s="302" t="s">
        <v>1362</v>
      </c>
      <c r="I69" s="302" t="s">
        <v>1362</v>
      </c>
      <c r="J69" s="302" t="s">
        <v>1362</v>
      </c>
      <c r="K69" s="302" t="s">
        <v>1362</v>
      </c>
      <c r="L69" s="302" t="s">
        <v>1362</v>
      </c>
      <c r="M69" s="302" t="s">
        <v>1362</v>
      </c>
      <c r="N69" s="302" t="s">
        <v>1362</v>
      </c>
      <c r="O69" s="302" t="s">
        <v>1362</v>
      </c>
      <c r="P69" s="306"/>
      <c r="Q69" s="306"/>
      <c r="R69" s="306"/>
      <c r="S69" s="306"/>
      <c r="T69" s="306"/>
      <c r="U69" s="306"/>
      <c r="V69" s="302">
        <v>5.5800000000000001E-4</v>
      </c>
    </row>
    <row r="70" spans="1:22" s="255" customFormat="1" ht="22.5" customHeight="1">
      <c r="A70" s="303" t="s">
        <v>86</v>
      </c>
      <c r="B70" s="304" t="s">
        <v>1436</v>
      </c>
      <c r="C70" s="300" t="s">
        <v>584</v>
      </c>
      <c r="D70" s="307">
        <v>4.6999999999999999E-4</v>
      </c>
      <c r="E70" s="302">
        <v>5.4900000000000001E-4</v>
      </c>
      <c r="F70" s="302" t="s">
        <v>1362</v>
      </c>
      <c r="G70" s="302" t="s">
        <v>1362</v>
      </c>
      <c r="H70" s="302" t="s">
        <v>1362</v>
      </c>
      <c r="I70" s="302" t="s">
        <v>1362</v>
      </c>
      <c r="J70" s="302" t="s">
        <v>1362</v>
      </c>
      <c r="K70" s="302" t="s">
        <v>1362</v>
      </c>
      <c r="L70" s="302" t="s">
        <v>1362</v>
      </c>
      <c r="M70" s="302" t="s">
        <v>1362</v>
      </c>
      <c r="N70" s="302" t="s">
        <v>1362</v>
      </c>
      <c r="O70" s="302" t="s">
        <v>1362</v>
      </c>
      <c r="P70" s="306"/>
      <c r="Q70" s="306"/>
      <c r="R70" s="306"/>
      <c r="S70" s="306"/>
      <c r="T70" s="306"/>
      <c r="U70" s="306"/>
      <c r="V70" s="302" t="s">
        <v>1362</v>
      </c>
    </row>
    <row r="71" spans="1:22" s="255" customFormat="1" ht="22.5" customHeight="1">
      <c r="A71" s="303" t="s">
        <v>87</v>
      </c>
      <c r="B71" s="304" t="s">
        <v>1437</v>
      </c>
      <c r="C71" s="300" t="s">
        <v>1438</v>
      </c>
      <c r="D71" s="307">
        <v>4.64E-4</v>
      </c>
      <c r="E71" s="302" t="s">
        <v>1362</v>
      </c>
      <c r="F71" s="302">
        <v>0</v>
      </c>
      <c r="G71" s="302">
        <v>0</v>
      </c>
      <c r="H71" s="302">
        <v>1E-4</v>
      </c>
      <c r="I71" s="302">
        <v>2.5000000000000001E-4</v>
      </c>
      <c r="J71" s="302">
        <v>0</v>
      </c>
      <c r="K71" s="302">
        <v>6.2E-4</v>
      </c>
      <c r="L71" s="302" t="s">
        <v>1362</v>
      </c>
      <c r="M71" s="302" t="s">
        <v>1362</v>
      </c>
      <c r="N71" s="302" t="s">
        <v>1362</v>
      </c>
      <c r="O71" s="302" t="s">
        <v>1362</v>
      </c>
      <c r="P71" s="306"/>
      <c r="Q71" s="306"/>
      <c r="R71" s="306"/>
      <c r="S71" s="306"/>
      <c r="T71" s="306"/>
      <c r="U71" s="306"/>
      <c r="V71" s="302">
        <v>6.5300000000000004E-4</v>
      </c>
    </row>
    <row r="72" spans="1:22" s="255" customFormat="1" ht="22.5" customHeight="1">
      <c r="A72" s="303" t="s">
        <v>88</v>
      </c>
      <c r="B72" s="304" t="s">
        <v>1132</v>
      </c>
      <c r="C72" s="300" t="s">
        <v>1133</v>
      </c>
      <c r="D72" s="307">
        <v>4.2700000000000002E-4</v>
      </c>
      <c r="E72" s="302" t="s">
        <v>1362</v>
      </c>
      <c r="F72" s="302">
        <v>0</v>
      </c>
      <c r="G72" s="302">
        <v>4.0400000000000001E-4</v>
      </c>
      <c r="H72" s="302" t="s">
        <v>1362</v>
      </c>
      <c r="I72" s="302" t="s">
        <v>1362</v>
      </c>
      <c r="J72" s="302" t="s">
        <v>1362</v>
      </c>
      <c r="K72" s="302" t="s">
        <v>1362</v>
      </c>
      <c r="L72" s="302" t="s">
        <v>1362</v>
      </c>
      <c r="M72" s="302" t="s">
        <v>1362</v>
      </c>
      <c r="N72" s="302" t="s">
        <v>1362</v>
      </c>
      <c r="O72" s="302" t="s">
        <v>1362</v>
      </c>
      <c r="P72" s="306"/>
      <c r="Q72" s="306"/>
      <c r="R72" s="306"/>
      <c r="S72" s="306"/>
      <c r="T72" s="306"/>
      <c r="U72" s="306"/>
      <c r="V72" s="302">
        <v>4.6799999999999999E-4</v>
      </c>
    </row>
    <row r="73" spans="1:22" s="255" customFormat="1" ht="22.5" customHeight="1">
      <c r="A73" s="303" t="s">
        <v>89</v>
      </c>
      <c r="B73" s="304" t="s">
        <v>1439</v>
      </c>
      <c r="C73" s="300" t="s">
        <v>585</v>
      </c>
      <c r="D73" s="307">
        <v>8.2299999999999995E-4</v>
      </c>
      <c r="E73" s="302">
        <v>7.7700000000000002E-4</v>
      </c>
      <c r="F73" s="302" t="s">
        <v>1362</v>
      </c>
      <c r="G73" s="302" t="s">
        <v>1362</v>
      </c>
      <c r="H73" s="302" t="s">
        <v>1362</v>
      </c>
      <c r="I73" s="302" t="s">
        <v>1362</v>
      </c>
      <c r="J73" s="302" t="s">
        <v>1362</v>
      </c>
      <c r="K73" s="302" t="s">
        <v>1362</v>
      </c>
      <c r="L73" s="302" t="s">
        <v>1362</v>
      </c>
      <c r="M73" s="302" t="s">
        <v>1362</v>
      </c>
      <c r="N73" s="302" t="s">
        <v>1362</v>
      </c>
      <c r="O73" s="302" t="s">
        <v>1362</v>
      </c>
      <c r="P73" s="306"/>
      <c r="Q73" s="306"/>
      <c r="R73" s="306"/>
      <c r="S73" s="306"/>
      <c r="T73" s="306"/>
      <c r="U73" s="306"/>
      <c r="V73" s="302" t="s">
        <v>1362</v>
      </c>
    </row>
    <row r="74" spans="1:22" s="255" customFormat="1" ht="22.5" customHeight="1">
      <c r="A74" s="303" t="s">
        <v>90</v>
      </c>
      <c r="B74" s="304" t="s">
        <v>1440</v>
      </c>
      <c r="C74" s="300" t="s">
        <v>586</v>
      </c>
      <c r="D74" s="307">
        <v>7.8299999999999995E-4</v>
      </c>
      <c r="E74" s="302">
        <v>7.4600000000000003E-4</v>
      </c>
      <c r="F74" s="302" t="s">
        <v>1362</v>
      </c>
      <c r="G74" s="302" t="s">
        <v>1362</v>
      </c>
      <c r="H74" s="302" t="s">
        <v>1362</v>
      </c>
      <c r="I74" s="302" t="s">
        <v>1362</v>
      </c>
      <c r="J74" s="302" t="s">
        <v>1362</v>
      </c>
      <c r="K74" s="302" t="s">
        <v>1362</v>
      </c>
      <c r="L74" s="302" t="s">
        <v>1362</v>
      </c>
      <c r="M74" s="302" t="s">
        <v>1362</v>
      </c>
      <c r="N74" s="302" t="s">
        <v>1362</v>
      </c>
      <c r="O74" s="302" t="s">
        <v>1362</v>
      </c>
      <c r="P74" s="306"/>
      <c r="Q74" s="306"/>
      <c r="R74" s="306"/>
      <c r="S74" s="306"/>
      <c r="T74" s="306"/>
      <c r="U74" s="306"/>
      <c r="V74" s="302" t="s">
        <v>1362</v>
      </c>
    </row>
    <row r="75" spans="1:22" s="255" customFormat="1" ht="22.5" customHeight="1">
      <c r="A75" s="303" t="s">
        <v>91</v>
      </c>
      <c r="B75" s="304" t="s">
        <v>1441</v>
      </c>
      <c r="C75" s="300" t="s">
        <v>587</v>
      </c>
      <c r="D75" s="307">
        <v>4.4200000000000001E-4</v>
      </c>
      <c r="E75" s="302" t="s">
        <v>1362</v>
      </c>
      <c r="F75" s="302">
        <v>0</v>
      </c>
      <c r="G75" s="302">
        <v>3.7800000000000003E-4</v>
      </c>
      <c r="H75" s="302">
        <v>4.55E-4</v>
      </c>
      <c r="I75" s="302" t="s">
        <v>1362</v>
      </c>
      <c r="J75" s="302" t="s">
        <v>1362</v>
      </c>
      <c r="K75" s="302" t="s">
        <v>1362</v>
      </c>
      <c r="L75" s="302" t="s">
        <v>1362</v>
      </c>
      <c r="M75" s="302" t="s">
        <v>1362</v>
      </c>
      <c r="N75" s="302" t="s">
        <v>1362</v>
      </c>
      <c r="O75" s="302" t="s">
        <v>1362</v>
      </c>
      <c r="P75" s="306"/>
      <c r="Q75" s="306"/>
      <c r="R75" s="306"/>
      <c r="S75" s="306"/>
      <c r="T75" s="306"/>
      <c r="U75" s="306"/>
      <c r="V75" s="302">
        <v>3.0899999999999998E-4</v>
      </c>
    </row>
    <row r="76" spans="1:22" s="255" customFormat="1" ht="22.5" customHeight="1">
      <c r="A76" s="303" t="s">
        <v>92</v>
      </c>
      <c r="B76" s="304" t="s">
        <v>1442</v>
      </c>
      <c r="C76" s="300" t="s">
        <v>588</v>
      </c>
      <c r="D76" s="307">
        <v>1.85E-4</v>
      </c>
      <c r="E76" s="302" t="s">
        <v>1362</v>
      </c>
      <c r="F76" s="302">
        <v>0</v>
      </c>
      <c r="G76" s="302">
        <v>5.7200000000000003E-4</v>
      </c>
      <c r="H76" s="302" t="s">
        <v>1362</v>
      </c>
      <c r="I76" s="302" t="s">
        <v>1362</v>
      </c>
      <c r="J76" s="302" t="s">
        <v>1362</v>
      </c>
      <c r="K76" s="302" t="s">
        <v>1362</v>
      </c>
      <c r="L76" s="302" t="s">
        <v>1362</v>
      </c>
      <c r="M76" s="302" t="s">
        <v>1362</v>
      </c>
      <c r="N76" s="302" t="s">
        <v>1362</v>
      </c>
      <c r="O76" s="302" t="s">
        <v>1362</v>
      </c>
      <c r="P76" s="306"/>
      <c r="Q76" s="306"/>
      <c r="R76" s="306"/>
      <c r="S76" s="306"/>
      <c r="T76" s="306"/>
      <c r="U76" s="306"/>
      <c r="V76" s="302">
        <v>4.5899999999999999E-4</v>
      </c>
    </row>
    <row r="77" spans="1:22" s="255" customFormat="1" ht="22.5" customHeight="1">
      <c r="A77" s="303" t="s">
        <v>93</v>
      </c>
      <c r="B77" s="304" t="s">
        <v>1443</v>
      </c>
      <c r="C77" s="300" t="s">
        <v>589</v>
      </c>
      <c r="D77" s="307">
        <v>4.6200000000000001E-4</v>
      </c>
      <c r="E77" s="302">
        <v>4.0499999999999998E-4</v>
      </c>
      <c r="F77" s="302" t="s">
        <v>1362</v>
      </c>
      <c r="G77" s="302" t="s">
        <v>1362</v>
      </c>
      <c r="H77" s="302" t="s">
        <v>1362</v>
      </c>
      <c r="I77" s="302" t="s">
        <v>1362</v>
      </c>
      <c r="J77" s="302" t="s">
        <v>1362</v>
      </c>
      <c r="K77" s="302" t="s">
        <v>1362</v>
      </c>
      <c r="L77" s="302" t="s">
        <v>1362</v>
      </c>
      <c r="M77" s="302" t="s">
        <v>1362</v>
      </c>
      <c r="N77" s="302" t="s">
        <v>1362</v>
      </c>
      <c r="O77" s="302" t="s">
        <v>1362</v>
      </c>
      <c r="P77" s="306"/>
      <c r="Q77" s="306"/>
      <c r="R77" s="306"/>
      <c r="S77" s="306"/>
      <c r="T77" s="306"/>
      <c r="U77" s="306"/>
      <c r="V77" s="302" t="s">
        <v>1362</v>
      </c>
    </row>
    <row r="78" spans="1:22" s="255" customFormat="1" ht="22.5" customHeight="1">
      <c r="A78" s="303" t="s">
        <v>94</v>
      </c>
      <c r="B78" s="304" t="s">
        <v>1444</v>
      </c>
      <c r="C78" s="300" t="s">
        <v>590</v>
      </c>
      <c r="D78" s="307">
        <v>4.3600000000000003E-4</v>
      </c>
      <c r="E78" s="302">
        <v>4.4799999999999999E-4</v>
      </c>
      <c r="F78" s="302" t="s">
        <v>1362</v>
      </c>
      <c r="G78" s="302" t="s">
        <v>1362</v>
      </c>
      <c r="H78" s="302" t="s">
        <v>1362</v>
      </c>
      <c r="I78" s="302" t="s">
        <v>1362</v>
      </c>
      <c r="J78" s="302" t="s">
        <v>1362</v>
      </c>
      <c r="K78" s="302" t="s">
        <v>1362</v>
      </c>
      <c r="L78" s="302" t="s">
        <v>1362</v>
      </c>
      <c r="M78" s="302" t="s">
        <v>1362</v>
      </c>
      <c r="N78" s="302" t="s">
        <v>1362</v>
      </c>
      <c r="O78" s="302" t="s">
        <v>1362</v>
      </c>
      <c r="P78" s="306"/>
      <c r="Q78" s="306"/>
      <c r="R78" s="306"/>
      <c r="S78" s="306"/>
      <c r="T78" s="306"/>
      <c r="U78" s="306"/>
      <c r="V78" s="302" t="s">
        <v>1362</v>
      </c>
    </row>
    <row r="79" spans="1:22" s="255" customFormat="1" ht="22.5" customHeight="1">
      <c r="A79" s="303" t="s">
        <v>95</v>
      </c>
      <c r="B79" s="304" t="s">
        <v>1445</v>
      </c>
      <c r="C79" s="300" t="s">
        <v>591</v>
      </c>
      <c r="D79" s="307">
        <v>4.5300000000000001E-4</v>
      </c>
      <c r="E79" s="302" t="s">
        <v>1362</v>
      </c>
      <c r="F79" s="302">
        <v>3.2000000000000003E-4</v>
      </c>
      <c r="G79" s="302">
        <v>0</v>
      </c>
      <c r="H79" s="302">
        <v>4.5899999999999999E-4</v>
      </c>
      <c r="I79" s="302" t="s">
        <v>1362</v>
      </c>
      <c r="J79" s="302" t="s">
        <v>1362</v>
      </c>
      <c r="K79" s="302" t="s">
        <v>1362</v>
      </c>
      <c r="L79" s="302" t="s">
        <v>1362</v>
      </c>
      <c r="M79" s="302" t="s">
        <v>1362</v>
      </c>
      <c r="N79" s="302" t="s">
        <v>1362</v>
      </c>
      <c r="O79" s="302" t="s">
        <v>1362</v>
      </c>
      <c r="P79" s="306"/>
      <c r="Q79" s="306"/>
      <c r="R79" s="306"/>
      <c r="S79" s="306"/>
      <c r="T79" s="306"/>
      <c r="U79" s="306"/>
      <c r="V79" s="302">
        <v>4.17E-4</v>
      </c>
    </row>
    <row r="80" spans="1:22" ht="22.5" customHeight="1">
      <c r="A80" s="303" t="s">
        <v>96</v>
      </c>
      <c r="B80" s="304" t="s">
        <v>1446</v>
      </c>
      <c r="C80" s="300" t="s">
        <v>592</v>
      </c>
      <c r="D80" s="307">
        <v>2.2800000000000001E-4</v>
      </c>
      <c r="E80" s="302" t="s">
        <v>1362</v>
      </c>
      <c r="F80" s="302">
        <v>0</v>
      </c>
      <c r="G80" s="302">
        <v>2.63E-4</v>
      </c>
      <c r="H80" s="302">
        <v>3.77E-4</v>
      </c>
      <c r="I80" s="302">
        <v>4.8700000000000002E-4</v>
      </c>
      <c r="J80" s="302">
        <v>2.9E-4</v>
      </c>
      <c r="K80" s="302">
        <v>3.8999999999999999E-4</v>
      </c>
      <c r="L80" s="302">
        <v>4.8999999999999998E-4</v>
      </c>
      <c r="M80" s="302">
        <v>2.6600000000000001E-4</v>
      </c>
      <c r="N80" s="302" t="s">
        <v>1362</v>
      </c>
      <c r="O80" s="302" t="s">
        <v>1362</v>
      </c>
      <c r="P80" s="306"/>
      <c r="Q80" s="306"/>
      <c r="R80" s="306"/>
      <c r="S80" s="306"/>
      <c r="T80" s="306"/>
      <c r="U80" s="306"/>
      <c r="V80" s="302">
        <v>5.9900000000000003E-4</v>
      </c>
    </row>
    <row r="81" spans="1:22" ht="22.5" customHeight="1">
      <c r="A81" s="303" t="s">
        <v>97</v>
      </c>
      <c r="B81" s="304" t="s">
        <v>1447</v>
      </c>
      <c r="C81" s="300" t="s">
        <v>593</v>
      </c>
      <c r="D81" s="307">
        <v>4.57E-4</v>
      </c>
      <c r="E81" s="302" t="s">
        <v>1362</v>
      </c>
      <c r="F81" s="302">
        <v>0</v>
      </c>
      <c r="G81" s="302">
        <v>3.7599999999999998E-4</v>
      </c>
      <c r="H81" s="302">
        <v>3.7500000000000001E-4</v>
      </c>
      <c r="I81" s="302">
        <v>3.7800000000000003E-4</v>
      </c>
      <c r="J81" s="302">
        <v>3.79E-4</v>
      </c>
      <c r="K81" s="302">
        <v>3.8000000000000002E-4</v>
      </c>
      <c r="L81" s="302">
        <v>1.6200000000000001E-4</v>
      </c>
      <c r="M81" s="302">
        <v>3.6999999999999999E-4</v>
      </c>
      <c r="N81" s="302">
        <v>3.8000000000000002E-4</v>
      </c>
      <c r="O81" s="302">
        <v>3.8000000000000002E-4</v>
      </c>
      <c r="P81" s="309">
        <v>3.8099999999999999E-4</v>
      </c>
      <c r="Q81" s="309">
        <v>3.8000000000000002E-4</v>
      </c>
      <c r="R81" s="309">
        <v>4.0900000000000002E-4</v>
      </c>
      <c r="S81" s="306"/>
      <c r="T81" s="306"/>
      <c r="U81" s="306"/>
      <c r="V81" s="302">
        <v>3.8499999999999998E-4</v>
      </c>
    </row>
    <row r="82" spans="1:22" ht="22.5" customHeight="1">
      <c r="A82" s="303" t="s">
        <v>98</v>
      </c>
      <c r="B82" s="304" t="s">
        <v>1448</v>
      </c>
      <c r="C82" s="300" t="s">
        <v>1449</v>
      </c>
      <c r="D82" s="307">
        <v>4.73E-4</v>
      </c>
      <c r="E82" s="302" t="s">
        <v>1362</v>
      </c>
      <c r="F82" s="302">
        <v>0</v>
      </c>
      <c r="G82" s="302">
        <v>2.9999999999999997E-4</v>
      </c>
      <c r="H82" s="302">
        <v>4.5600000000000003E-4</v>
      </c>
      <c r="I82" s="302">
        <v>5.2400000000000005E-4</v>
      </c>
      <c r="J82" s="302" t="s">
        <v>1362</v>
      </c>
      <c r="K82" s="302" t="s">
        <v>1362</v>
      </c>
      <c r="L82" s="302" t="s">
        <v>1362</v>
      </c>
      <c r="M82" s="302" t="s">
        <v>1362</v>
      </c>
      <c r="N82" s="302" t="s">
        <v>1362</v>
      </c>
      <c r="O82" s="302" t="s">
        <v>1362</v>
      </c>
      <c r="P82" s="306"/>
      <c r="Q82" s="306"/>
      <c r="R82" s="306"/>
      <c r="S82" s="306"/>
      <c r="T82" s="306"/>
      <c r="U82" s="306"/>
      <c r="V82" s="302">
        <v>3.9199999999999999E-4</v>
      </c>
    </row>
    <row r="83" spans="1:22" ht="22.5" customHeight="1">
      <c r="A83" s="303" t="s">
        <v>99</v>
      </c>
      <c r="B83" s="304" t="s">
        <v>1450</v>
      </c>
      <c r="C83" s="300" t="s">
        <v>594</v>
      </c>
      <c r="D83" s="307">
        <v>4.84E-4</v>
      </c>
      <c r="E83" s="302">
        <v>5.5599999999999996E-4</v>
      </c>
      <c r="F83" s="302" t="s">
        <v>1362</v>
      </c>
      <c r="G83" s="302" t="s">
        <v>1362</v>
      </c>
      <c r="H83" s="302" t="s">
        <v>1362</v>
      </c>
      <c r="I83" s="302" t="s">
        <v>1362</v>
      </c>
      <c r="J83" s="302" t="s">
        <v>1362</v>
      </c>
      <c r="K83" s="302" t="s">
        <v>1362</v>
      </c>
      <c r="L83" s="302" t="s">
        <v>1362</v>
      </c>
      <c r="M83" s="302" t="s">
        <v>1362</v>
      </c>
      <c r="N83" s="302" t="s">
        <v>1362</v>
      </c>
      <c r="O83" s="302" t="s">
        <v>1362</v>
      </c>
      <c r="P83" s="306"/>
      <c r="Q83" s="306"/>
      <c r="R83" s="306"/>
      <c r="S83" s="306"/>
      <c r="T83" s="306"/>
      <c r="U83" s="306"/>
      <c r="V83" s="302" t="s">
        <v>1362</v>
      </c>
    </row>
    <row r="84" spans="1:22" ht="22.5" customHeight="1">
      <c r="A84" s="303" t="s">
        <v>100</v>
      </c>
      <c r="B84" s="304" t="s">
        <v>1451</v>
      </c>
      <c r="C84" s="300" t="s">
        <v>595</v>
      </c>
      <c r="D84" s="307">
        <v>4.6900000000000002E-4</v>
      </c>
      <c r="E84" s="302" t="s">
        <v>1362</v>
      </c>
      <c r="F84" s="302">
        <v>0</v>
      </c>
      <c r="G84" s="302">
        <v>0</v>
      </c>
      <c r="H84" s="302">
        <v>2.9700000000000001E-4</v>
      </c>
      <c r="I84" s="302">
        <v>5.04E-4</v>
      </c>
      <c r="J84" s="302" t="s">
        <v>1362</v>
      </c>
      <c r="K84" s="302" t="s">
        <v>1362</v>
      </c>
      <c r="L84" s="302" t="s">
        <v>1362</v>
      </c>
      <c r="M84" s="302" t="s">
        <v>1362</v>
      </c>
      <c r="N84" s="302" t="s">
        <v>1362</v>
      </c>
      <c r="O84" s="302" t="s">
        <v>1362</v>
      </c>
      <c r="P84" s="306"/>
      <c r="Q84" s="306"/>
      <c r="R84" s="306"/>
      <c r="S84" s="306"/>
      <c r="T84" s="306"/>
      <c r="U84" s="306"/>
      <c r="V84" s="302">
        <v>4.3800000000000002E-4</v>
      </c>
    </row>
    <row r="85" spans="1:22" ht="22.5" customHeight="1">
      <c r="A85" s="303" t="s">
        <v>101</v>
      </c>
      <c r="B85" s="304" t="s">
        <v>1452</v>
      </c>
      <c r="C85" s="300" t="s">
        <v>596</v>
      </c>
      <c r="D85" s="307">
        <v>4.5899999999999999E-4</v>
      </c>
      <c r="E85" s="302" t="s">
        <v>1362</v>
      </c>
      <c r="F85" s="302">
        <v>0</v>
      </c>
      <c r="G85" s="302">
        <v>4.0299999999999998E-4</v>
      </c>
      <c r="H85" s="302" t="s">
        <v>1362</v>
      </c>
      <c r="I85" s="302" t="s">
        <v>1362</v>
      </c>
      <c r="J85" s="302" t="s">
        <v>1362</v>
      </c>
      <c r="K85" s="302" t="s">
        <v>1362</v>
      </c>
      <c r="L85" s="302" t="s">
        <v>1362</v>
      </c>
      <c r="M85" s="302" t="s">
        <v>1362</v>
      </c>
      <c r="N85" s="302" t="s">
        <v>1362</v>
      </c>
      <c r="O85" s="302" t="s">
        <v>1362</v>
      </c>
      <c r="P85" s="306"/>
      <c r="Q85" s="306"/>
      <c r="R85" s="306"/>
      <c r="S85" s="306"/>
      <c r="T85" s="306"/>
      <c r="U85" s="306"/>
      <c r="V85" s="302">
        <v>3.2200000000000002E-4</v>
      </c>
    </row>
    <row r="86" spans="1:22" ht="22.5" customHeight="1">
      <c r="A86" s="303" t="s">
        <v>102</v>
      </c>
      <c r="B86" s="304" t="s">
        <v>1453</v>
      </c>
      <c r="C86" s="300" t="s">
        <v>597</v>
      </c>
      <c r="D86" s="307">
        <v>4.9899999999999999E-4</v>
      </c>
      <c r="E86" s="302">
        <v>5.9400000000000002E-4</v>
      </c>
      <c r="F86" s="302" t="s">
        <v>1362</v>
      </c>
      <c r="G86" s="302" t="s">
        <v>1362</v>
      </c>
      <c r="H86" s="302" t="s">
        <v>1362</v>
      </c>
      <c r="I86" s="302" t="s">
        <v>1362</v>
      </c>
      <c r="J86" s="302" t="s">
        <v>1362</v>
      </c>
      <c r="K86" s="302" t="s">
        <v>1362</v>
      </c>
      <c r="L86" s="302" t="s">
        <v>1362</v>
      </c>
      <c r="M86" s="302" t="s">
        <v>1362</v>
      </c>
      <c r="N86" s="302" t="s">
        <v>1362</v>
      </c>
      <c r="O86" s="302" t="s">
        <v>1362</v>
      </c>
      <c r="P86" s="306"/>
      <c r="Q86" s="306"/>
      <c r="R86" s="306"/>
      <c r="S86" s="306"/>
      <c r="T86" s="306"/>
      <c r="U86" s="306"/>
      <c r="V86" s="302" t="s">
        <v>1362</v>
      </c>
    </row>
    <row r="87" spans="1:22" ht="22.5" customHeight="1">
      <c r="A87" s="303" t="s">
        <v>103</v>
      </c>
      <c r="B87" s="304" t="s">
        <v>1454</v>
      </c>
      <c r="C87" s="300" t="s">
        <v>598</v>
      </c>
      <c r="D87" s="307">
        <v>1.1E-4</v>
      </c>
      <c r="E87" s="302">
        <v>6.0800000000000003E-4</v>
      </c>
      <c r="F87" s="302" t="s">
        <v>1362</v>
      </c>
      <c r="G87" s="302" t="s">
        <v>1362</v>
      </c>
      <c r="H87" s="302" t="s">
        <v>1362</v>
      </c>
      <c r="I87" s="302" t="s">
        <v>1362</v>
      </c>
      <c r="J87" s="302" t="s">
        <v>1362</v>
      </c>
      <c r="K87" s="302" t="s">
        <v>1362</v>
      </c>
      <c r="L87" s="302" t="s">
        <v>1362</v>
      </c>
      <c r="M87" s="302" t="s">
        <v>1362</v>
      </c>
      <c r="N87" s="302" t="s">
        <v>1362</v>
      </c>
      <c r="O87" s="302" t="s">
        <v>1362</v>
      </c>
      <c r="P87" s="306"/>
      <c r="Q87" s="306"/>
      <c r="R87" s="306"/>
      <c r="S87" s="306"/>
      <c r="T87" s="306"/>
      <c r="U87" s="306"/>
      <c r="V87" s="302" t="s">
        <v>1362</v>
      </c>
    </row>
    <row r="88" spans="1:22" ht="22.5" customHeight="1">
      <c r="A88" s="303" t="s">
        <v>104</v>
      </c>
      <c r="B88" s="304" t="s">
        <v>1455</v>
      </c>
      <c r="C88" s="300" t="s">
        <v>599</v>
      </c>
      <c r="D88" s="307">
        <v>4.2099999999999999E-4</v>
      </c>
      <c r="E88" s="302" t="s">
        <v>1362</v>
      </c>
      <c r="F88" s="302">
        <v>0</v>
      </c>
      <c r="G88" s="302">
        <v>4.3800000000000002E-4</v>
      </c>
      <c r="H88" s="302" t="s">
        <v>1362</v>
      </c>
      <c r="I88" s="302" t="s">
        <v>1362</v>
      </c>
      <c r="J88" s="302" t="s">
        <v>1362</v>
      </c>
      <c r="K88" s="302" t="s">
        <v>1362</v>
      </c>
      <c r="L88" s="302" t="s">
        <v>1362</v>
      </c>
      <c r="M88" s="302" t="s">
        <v>1362</v>
      </c>
      <c r="N88" s="302" t="s">
        <v>1362</v>
      </c>
      <c r="O88" s="302" t="s">
        <v>1362</v>
      </c>
      <c r="P88" s="306"/>
      <c r="Q88" s="306"/>
      <c r="R88" s="306"/>
      <c r="S88" s="306"/>
      <c r="T88" s="306"/>
      <c r="U88" s="306"/>
      <c r="V88" s="302">
        <v>4.7600000000000002E-4</v>
      </c>
    </row>
    <row r="89" spans="1:22" s="257" customFormat="1" ht="22.5" customHeight="1">
      <c r="A89" s="303" t="s">
        <v>105</v>
      </c>
      <c r="B89" s="304" t="s">
        <v>1456</v>
      </c>
      <c r="C89" s="300" t="s">
        <v>1457</v>
      </c>
      <c r="D89" s="307">
        <v>4.17E-4</v>
      </c>
      <c r="E89" s="302" t="s">
        <v>1362</v>
      </c>
      <c r="F89" s="302">
        <v>0</v>
      </c>
      <c r="G89" s="302">
        <v>4.2099999999999999E-4</v>
      </c>
      <c r="H89" s="302" t="s">
        <v>1362</v>
      </c>
      <c r="I89" s="302" t="s">
        <v>1362</v>
      </c>
      <c r="J89" s="302" t="s">
        <v>1362</v>
      </c>
      <c r="K89" s="302" t="s">
        <v>1362</v>
      </c>
      <c r="L89" s="302" t="s">
        <v>1362</v>
      </c>
      <c r="M89" s="302" t="s">
        <v>1362</v>
      </c>
      <c r="N89" s="302" t="s">
        <v>1362</v>
      </c>
      <c r="O89" s="302" t="s">
        <v>1362</v>
      </c>
      <c r="P89" s="310"/>
      <c r="Q89" s="310"/>
      <c r="R89" s="310"/>
      <c r="S89" s="310"/>
      <c r="T89" s="310"/>
      <c r="U89" s="310"/>
      <c r="V89" s="302">
        <v>4.95E-4</v>
      </c>
    </row>
    <row r="90" spans="1:22" s="257" customFormat="1" ht="22.5" customHeight="1">
      <c r="A90" s="303" t="s">
        <v>106</v>
      </c>
      <c r="B90" s="304" t="s">
        <v>1458</v>
      </c>
      <c r="C90" s="300" t="s">
        <v>600</v>
      </c>
      <c r="D90" s="307">
        <v>4.2000000000000002E-4</v>
      </c>
      <c r="E90" s="302" t="s">
        <v>1362</v>
      </c>
      <c r="F90" s="302">
        <v>0</v>
      </c>
      <c r="G90" s="302">
        <v>4.66E-4</v>
      </c>
      <c r="H90" s="302" t="s">
        <v>1362</v>
      </c>
      <c r="I90" s="302" t="s">
        <v>1362</v>
      </c>
      <c r="J90" s="302" t="s">
        <v>1362</v>
      </c>
      <c r="K90" s="302" t="s">
        <v>1362</v>
      </c>
      <c r="L90" s="302" t="s">
        <v>1362</v>
      </c>
      <c r="M90" s="302" t="s">
        <v>1362</v>
      </c>
      <c r="N90" s="302" t="s">
        <v>1362</v>
      </c>
      <c r="O90" s="302" t="s">
        <v>1362</v>
      </c>
      <c r="P90" s="306"/>
      <c r="Q90" s="306"/>
      <c r="R90" s="306"/>
      <c r="S90" s="306"/>
      <c r="T90" s="306"/>
      <c r="U90" s="306"/>
      <c r="V90" s="302">
        <v>4.9899999999999999E-4</v>
      </c>
    </row>
    <row r="91" spans="1:22" s="257" customFormat="1" ht="22.5" customHeight="1">
      <c r="A91" s="303" t="s">
        <v>107</v>
      </c>
      <c r="B91" s="304" t="s">
        <v>1459</v>
      </c>
      <c r="C91" s="300" t="s">
        <v>1460</v>
      </c>
      <c r="D91" s="307">
        <v>4.17E-4</v>
      </c>
      <c r="E91" s="302" t="s">
        <v>1362</v>
      </c>
      <c r="F91" s="302">
        <v>0</v>
      </c>
      <c r="G91" s="302">
        <v>4.2000000000000002E-4</v>
      </c>
      <c r="H91" s="302" t="s">
        <v>1362</v>
      </c>
      <c r="I91" s="302" t="s">
        <v>1362</v>
      </c>
      <c r="J91" s="302" t="s">
        <v>1362</v>
      </c>
      <c r="K91" s="302" t="s">
        <v>1362</v>
      </c>
      <c r="L91" s="302" t="s">
        <v>1362</v>
      </c>
      <c r="M91" s="302" t="s">
        <v>1362</v>
      </c>
      <c r="N91" s="302" t="s">
        <v>1362</v>
      </c>
      <c r="O91" s="302" t="s">
        <v>1362</v>
      </c>
      <c r="P91" s="306"/>
      <c r="Q91" s="306"/>
      <c r="R91" s="306"/>
      <c r="S91" s="306"/>
      <c r="T91" s="306"/>
      <c r="U91" s="306"/>
      <c r="V91" s="302">
        <v>4.9399999999999997E-4</v>
      </c>
    </row>
    <row r="92" spans="1:22" s="257" customFormat="1" ht="22.5" customHeight="1">
      <c r="A92" s="303" t="s">
        <v>108</v>
      </c>
      <c r="B92" s="304" t="s">
        <v>1461</v>
      </c>
      <c r="C92" s="300" t="s">
        <v>601</v>
      </c>
      <c r="D92" s="307">
        <v>4.17E-4</v>
      </c>
      <c r="E92" s="302" t="s">
        <v>1362</v>
      </c>
      <c r="F92" s="302">
        <v>0</v>
      </c>
      <c r="G92" s="302">
        <v>4.6200000000000001E-4</v>
      </c>
      <c r="H92" s="302" t="s">
        <v>1362</v>
      </c>
      <c r="I92" s="302" t="s">
        <v>1362</v>
      </c>
      <c r="J92" s="302" t="s">
        <v>1362</v>
      </c>
      <c r="K92" s="302" t="s">
        <v>1362</v>
      </c>
      <c r="L92" s="302" t="s">
        <v>1362</v>
      </c>
      <c r="M92" s="302" t="s">
        <v>1362</v>
      </c>
      <c r="N92" s="302" t="s">
        <v>1362</v>
      </c>
      <c r="O92" s="302" t="s">
        <v>1362</v>
      </c>
      <c r="P92" s="306"/>
      <c r="Q92" s="306"/>
      <c r="R92" s="306"/>
      <c r="S92" s="306"/>
      <c r="T92" s="306"/>
      <c r="U92" s="306"/>
      <c r="V92" s="302">
        <v>4.9399999999999997E-4</v>
      </c>
    </row>
    <row r="93" spans="1:22" s="257" customFormat="1" ht="22.5" customHeight="1">
      <c r="A93" s="303" t="s">
        <v>109</v>
      </c>
      <c r="B93" s="304" t="s">
        <v>1462</v>
      </c>
      <c r="C93" s="300" t="s">
        <v>602</v>
      </c>
      <c r="D93" s="307">
        <v>4.17E-4</v>
      </c>
      <c r="E93" s="302" t="s">
        <v>1362</v>
      </c>
      <c r="F93" s="302">
        <v>0</v>
      </c>
      <c r="G93" s="302">
        <v>4.2999999999999999E-4</v>
      </c>
      <c r="H93" s="302" t="s">
        <v>1362</v>
      </c>
      <c r="I93" s="302" t="s">
        <v>1362</v>
      </c>
      <c r="J93" s="302" t="s">
        <v>1362</v>
      </c>
      <c r="K93" s="302" t="s">
        <v>1362</v>
      </c>
      <c r="L93" s="302" t="s">
        <v>1362</v>
      </c>
      <c r="M93" s="302" t="s">
        <v>1362</v>
      </c>
      <c r="N93" s="302" t="s">
        <v>1362</v>
      </c>
      <c r="O93" s="302" t="s">
        <v>1362</v>
      </c>
      <c r="P93" s="306"/>
      <c r="Q93" s="306"/>
      <c r="R93" s="306"/>
      <c r="S93" s="306"/>
      <c r="T93" s="306"/>
      <c r="U93" s="306"/>
      <c r="V93" s="302">
        <v>4.66E-4</v>
      </c>
    </row>
    <row r="94" spans="1:22" s="257" customFormat="1" ht="22.5" customHeight="1">
      <c r="A94" s="303" t="s">
        <v>110</v>
      </c>
      <c r="B94" s="304" t="s">
        <v>1463</v>
      </c>
      <c r="C94" s="300" t="s">
        <v>603</v>
      </c>
      <c r="D94" s="307">
        <v>4.17E-4</v>
      </c>
      <c r="E94" s="302" t="s">
        <v>1362</v>
      </c>
      <c r="F94" s="302">
        <v>0</v>
      </c>
      <c r="G94" s="302">
        <v>4.6200000000000001E-4</v>
      </c>
      <c r="H94" s="302" t="s">
        <v>1362</v>
      </c>
      <c r="I94" s="302" t="s">
        <v>1362</v>
      </c>
      <c r="J94" s="302" t="s">
        <v>1362</v>
      </c>
      <c r="K94" s="302" t="s">
        <v>1362</v>
      </c>
      <c r="L94" s="302" t="s">
        <v>1362</v>
      </c>
      <c r="M94" s="302" t="s">
        <v>1362</v>
      </c>
      <c r="N94" s="302" t="s">
        <v>1362</v>
      </c>
      <c r="O94" s="302" t="s">
        <v>1362</v>
      </c>
      <c r="P94" s="306"/>
      <c r="Q94" s="306"/>
      <c r="R94" s="306"/>
      <c r="S94" s="306"/>
      <c r="T94" s="306"/>
      <c r="U94" s="306"/>
      <c r="V94" s="302">
        <v>4.9399999999999997E-4</v>
      </c>
    </row>
    <row r="95" spans="1:22" s="257" customFormat="1" ht="22.5" customHeight="1">
      <c r="A95" s="303" t="s">
        <v>111</v>
      </c>
      <c r="B95" s="304" t="s">
        <v>1464</v>
      </c>
      <c r="C95" s="300" t="s">
        <v>604</v>
      </c>
      <c r="D95" s="307">
        <v>3.01E-4</v>
      </c>
      <c r="E95" s="302">
        <v>2.6800000000000001E-4</v>
      </c>
      <c r="F95" s="302" t="s">
        <v>1362</v>
      </c>
      <c r="G95" s="302" t="s">
        <v>1362</v>
      </c>
      <c r="H95" s="302" t="s">
        <v>1362</v>
      </c>
      <c r="I95" s="302" t="s">
        <v>1362</v>
      </c>
      <c r="J95" s="302" t="s">
        <v>1362</v>
      </c>
      <c r="K95" s="302" t="s">
        <v>1362</v>
      </c>
      <c r="L95" s="302" t="s">
        <v>1362</v>
      </c>
      <c r="M95" s="302" t="s">
        <v>1362</v>
      </c>
      <c r="N95" s="302" t="s">
        <v>1362</v>
      </c>
      <c r="O95" s="302" t="s">
        <v>1362</v>
      </c>
      <c r="P95" s="306"/>
      <c r="Q95" s="306"/>
      <c r="R95" s="306"/>
      <c r="S95" s="306"/>
      <c r="T95" s="306"/>
      <c r="U95" s="306"/>
      <c r="V95" s="302" t="s">
        <v>1362</v>
      </c>
    </row>
    <row r="96" spans="1:22" s="257" customFormat="1" ht="22.5" customHeight="1">
      <c r="A96" s="303" t="s">
        <v>112</v>
      </c>
      <c r="B96" s="304" t="s">
        <v>1465</v>
      </c>
      <c r="C96" s="300" t="s">
        <v>605</v>
      </c>
      <c r="D96" s="307">
        <v>3.5199999999999999E-4</v>
      </c>
      <c r="E96" s="302">
        <v>4.0900000000000002E-4</v>
      </c>
      <c r="F96" s="302" t="s">
        <v>1362</v>
      </c>
      <c r="G96" s="302" t="s">
        <v>1362</v>
      </c>
      <c r="H96" s="302" t="s">
        <v>1362</v>
      </c>
      <c r="I96" s="302" t="s">
        <v>1362</v>
      </c>
      <c r="J96" s="302" t="s">
        <v>1362</v>
      </c>
      <c r="K96" s="302" t="s">
        <v>1362</v>
      </c>
      <c r="L96" s="302" t="s">
        <v>1362</v>
      </c>
      <c r="M96" s="302" t="s">
        <v>1362</v>
      </c>
      <c r="N96" s="302" t="s">
        <v>1362</v>
      </c>
      <c r="O96" s="302" t="s">
        <v>1362</v>
      </c>
      <c r="P96" s="306"/>
      <c r="Q96" s="306"/>
      <c r="R96" s="306"/>
      <c r="S96" s="306"/>
      <c r="T96" s="306"/>
      <c r="U96" s="306"/>
      <c r="V96" s="302" t="s">
        <v>1362</v>
      </c>
    </row>
    <row r="97" spans="1:22" s="257" customFormat="1" ht="22.5" customHeight="1">
      <c r="A97" s="303" t="s">
        <v>113</v>
      </c>
      <c r="B97" s="304" t="s">
        <v>1466</v>
      </c>
      <c r="C97" s="300" t="s">
        <v>606</v>
      </c>
      <c r="D97" s="307">
        <v>1.1400000000000001E-4</v>
      </c>
      <c r="E97" s="302" t="s">
        <v>1362</v>
      </c>
      <c r="F97" s="302">
        <v>0</v>
      </c>
      <c r="G97" s="302">
        <v>2.92E-4</v>
      </c>
      <c r="H97" s="302">
        <v>3.48E-4</v>
      </c>
      <c r="I97" s="302">
        <v>2.5000000000000001E-4</v>
      </c>
      <c r="J97" s="302">
        <v>3.7800000000000003E-4</v>
      </c>
      <c r="K97" s="302">
        <v>0</v>
      </c>
      <c r="L97" s="302">
        <v>0</v>
      </c>
      <c r="M97" s="302">
        <v>0</v>
      </c>
      <c r="N97" s="302">
        <v>0</v>
      </c>
      <c r="O97" s="302">
        <v>3.6600000000000001E-4</v>
      </c>
      <c r="P97" s="308">
        <v>0</v>
      </c>
      <c r="Q97" s="308">
        <v>0</v>
      </c>
      <c r="R97" s="308">
        <v>4.9799999999999996E-4</v>
      </c>
      <c r="S97" s="306"/>
      <c r="T97" s="306"/>
      <c r="U97" s="306"/>
      <c r="V97" s="302">
        <v>4.2999999999999999E-4</v>
      </c>
    </row>
    <row r="98" spans="1:22" s="257" customFormat="1" ht="22.5" customHeight="1">
      <c r="A98" s="303" t="s">
        <v>114</v>
      </c>
      <c r="B98" s="304" t="s">
        <v>1467</v>
      </c>
      <c r="C98" s="300" t="s">
        <v>1468</v>
      </c>
      <c r="D98" s="307">
        <v>4.4099999999999999E-4</v>
      </c>
      <c r="E98" s="302">
        <v>3.88E-4</v>
      </c>
      <c r="F98" s="302" t="s">
        <v>1362</v>
      </c>
      <c r="G98" s="302" t="s">
        <v>1362</v>
      </c>
      <c r="H98" s="302" t="s">
        <v>1362</v>
      </c>
      <c r="I98" s="302" t="s">
        <v>1362</v>
      </c>
      <c r="J98" s="302" t="s">
        <v>1362</v>
      </c>
      <c r="K98" s="302" t="s">
        <v>1362</v>
      </c>
      <c r="L98" s="302" t="s">
        <v>1362</v>
      </c>
      <c r="M98" s="302" t="s">
        <v>1362</v>
      </c>
      <c r="N98" s="302" t="s">
        <v>1362</v>
      </c>
      <c r="O98" s="302" t="s">
        <v>1362</v>
      </c>
      <c r="P98" s="306"/>
      <c r="Q98" s="306"/>
      <c r="R98" s="306"/>
      <c r="S98" s="306"/>
      <c r="T98" s="306"/>
      <c r="U98" s="306"/>
      <c r="V98" s="302" t="s">
        <v>1362</v>
      </c>
    </row>
    <row r="99" spans="1:22" s="257" customFormat="1" ht="22.5" customHeight="1">
      <c r="A99" s="303" t="s">
        <v>115</v>
      </c>
      <c r="B99" s="304" t="s">
        <v>1469</v>
      </c>
      <c r="C99" s="300" t="s">
        <v>607</v>
      </c>
      <c r="D99" s="307">
        <v>2.8299999999999999E-4</v>
      </c>
      <c r="E99" s="302">
        <v>4.5100000000000001E-4</v>
      </c>
      <c r="F99" s="302" t="s">
        <v>1362</v>
      </c>
      <c r="G99" s="302" t="s">
        <v>1362</v>
      </c>
      <c r="H99" s="302" t="s">
        <v>1362</v>
      </c>
      <c r="I99" s="302" t="s">
        <v>1362</v>
      </c>
      <c r="J99" s="302" t="s">
        <v>1362</v>
      </c>
      <c r="K99" s="302" t="s">
        <v>1362</v>
      </c>
      <c r="L99" s="302" t="s">
        <v>1362</v>
      </c>
      <c r="M99" s="302" t="s">
        <v>1362</v>
      </c>
      <c r="N99" s="302" t="s">
        <v>1362</v>
      </c>
      <c r="O99" s="302" t="s">
        <v>1362</v>
      </c>
      <c r="P99" s="306"/>
      <c r="Q99" s="306"/>
      <c r="R99" s="306"/>
      <c r="S99" s="306"/>
      <c r="T99" s="306"/>
      <c r="U99" s="306"/>
      <c r="V99" s="302" t="s">
        <v>1362</v>
      </c>
    </row>
    <row r="100" spans="1:22" s="257" customFormat="1" ht="22.5" customHeight="1">
      <c r="A100" s="303" t="s">
        <v>116</v>
      </c>
      <c r="B100" s="304" t="s">
        <v>1470</v>
      </c>
      <c r="C100" s="300" t="s">
        <v>608</v>
      </c>
      <c r="D100" s="307">
        <v>4.3899999999999999E-4</v>
      </c>
      <c r="E100" s="302">
        <v>3.8299999999999999E-4</v>
      </c>
      <c r="F100" s="302" t="s">
        <v>1362</v>
      </c>
      <c r="G100" s="302" t="s">
        <v>1362</v>
      </c>
      <c r="H100" s="302" t="s">
        <v>1362</v>
      </c>
      <c r="I100" s="302" t="s">
        <v>1362</v>
      </c>
      <c r="J100" s="302" t="s">
        <v>1362</v>
      </c>
      <c r="K100" s="302" t="s">
        <v>1362</v>
      </c>
      <c r="L100" s="302" t="s">
        <v>1362</v>
      </c>
      <c r="M100" s="302" t="s">
        <v>1362</v>
      </c>
      <c r="N100" s="302" t="s">
        <v>1362</v>
      </c>
      <c r="O100" s="302" t="s">
        <v>1362</v>
      </c>
      <c r="P100" s="306"/>
      <c r="Q100" s="306"/>
      <c r="R100" s="306"/>
      <c r="S100" s="306"/>
      <c r="T100" s="306"/>
      <c r="U100" s="306"/>
      <c r="V100" s="302" t="s">
        <v>1362</v>
      </c>
    </row>
    <row r="101" spans="1:22" s="257" customFormat="1" ht="22.5" customHeight="1">
      <c r="A101" s="303" t="s">
        <v>117</v>
      </c>
      <c r="B101" s="304" t="s">
        <v>1471</v>
      </c>
      <c r="C101" s="300" t="s">
        <v>609</v>
      </c>
      <c r="D101" s="307">
        <v>1.2400000000000001E-4</v>
      </c>
      <c r="E101" s="302" t="s">
        <v>1362</v>
      </c>
      <c r="F101" s="302">
        <v>0</v>
      </c>
      <c r="G101" s="302">
        <v>0</v>
      </c>
      <c r="H101" s="302">
        <v>0</v>
      </c>
      <c r="I101" s="302">
        <v>1.3300000000000001E-4</v>
      </c>
      <c r="J101" s="302">
        <v>0</v>
      </c>
      <c r="K101" s="302">
        <v>2.2900000000000001E-4</v>
      </c>
      <c r="L101" s="302" t="s">
        <v>1362</v>
      </c>
      <c r="M101" s="302" t="s">
        <v>1362</v>
      </c>
      <c r="N101" s="302" t="s">
        <v>1362</v>
      </c>
      <c r="O101" s="302" t="s">
        <v>1362</v>
      </c>
      <c r="P101" s="306"/>
      <c r="Q101" s="306"/>
      <c r="R101" s="306"/>
      <c r="S101" s="306"/>
      <c r="T101" s="306"/>
      <c r="U101" s="306"/>
      <c r="V101" s="302">
        <v>2.0000000000000002E-5</v>
      </c>
    </row>
    <row r="102" spans="1:22" s="257" customFormat="1" ht="22.5" customHeight="1">
      <c r="A102" s="303" t="s">
        <v>118</v>
      </c>
      <c r="B102" s="304" t="s">
        <v>1472</v>
      </c>
      <c r="C102" s="300" t="s">
        <v>610</v>
      </c>
      <c r="D102" s="307">
        <v>4.4099999999999999E-4</v>
      </c>
      <c r="E102" s="302" t="s">
        <v>1362</v>
      </c>
      <c r="F102" s="302">
        <v>0</v>
      </c>
      <c r="G102" s="302">
        <v>5.4000000000000001E-4</v>
      </c>
      <c r="H102" s="302" t="s">
        <v>1362</v>
      </c>
      <c r="I102" s="302" t="s">
        <v>1362</v>
      </c>
      <c r="J102" s="302" t="s">
        <v>1362</v>
      </c>
      <c r="K102" s="302" t="s">
        <v>1362</v>
      </c>
      <c r="L102" s="302" t="s">
        <v>1362</v>
      </c>
      <c r="M102" s="302" t="s">
        <v>1362</v>
      </c>
      <c r="N102" s="302" t="s">
        <v>1362</v>
      </c>
      <c r="O102" s="302" t="s">
        <v>1362</v>
      </c>
      <c r="P102" s="306"/>
      <c r="Q102" s="306"/>
      <c r="R102" s="306"/>
      <c r="S102" s="306"/>
      <c r="T102" s="306"/>
      <c r="U102" s="306"/>
      <c r="V102" s="302">
        <v>4.3600000000000003E-4</v>
      </c>
    </row>
    <row r="103" spans="1:22" s="257" customFormat="1" ht="22.5" customHeight="1">
      <c r="A103" s="303" t="s">
        <v>119</v>
      </c>
      <c r="B103" s="304" t="s">
        <v>1473</v>
      </c>
      <c r="C103" s="300" t="s">
        <v>611</v>
      </c>
      <c r="D103" s="307">
        <v>2.61E-4</v>
      </c>
      <c r="E103" s="302">
        <v>3.1700000000000001E-4</v>
      </c>
      <c r="F103" s="302" t="s">
        <v>1362</v>
      </c>
      <c r="G103" s="302" t="s">
        <v>1362</v>
      </c>
      <c r="H103" s="302" t="s">
        <v>1362</v>
      </c>
      <c r="I103" s="302" t="s">
        <v>1362</v>
      </c>
      <c r="J103" s="302" t="s">
        <v>1362</v>
      </c>
      <c r="K103" s="302" t="s">
        <v>1362</v>
      </c>
      <c r="L103" s="302" t="s">
        <v>1362</v>
      </c>
      <c r="M103" s="302" t="s">
        <v>1362</v>
      </c>
      <c r="N103" s="302" t="s">
        <v>1362</v>
      </c>
      <c r="O103" s="302" t="s">
        <v>1362</v>
      </c>
      <c r="P103" s="306"/>
      <c r="Q103" s="306"/>
      <c r="R103" s="306"/>
      <c r="S103" s="306"/>
      <c r="T103" s="306"/>
      <c r="U103" s="306"/>
      <c r="V103" s="302" t="s">
        <v>1362</v>
      </c>
    </row>
    <row r="104" spans="1:22" ht="22.5" customHeight="1">
      <c r="A104" s="303" t="s">
        <v>120</v>
      </c>
      <c r="B104" s="304" t="s">
        <v>1474</v>
      </c>
      <c r="C104" s="300" t="s">
        <v>612</v>
      </c>
      <c r="D104" s="307">
        <v>5.0900000000000001E-4</v>
      </c>
      <c r="E104" s="302" t="s">
        <v>1362</v>
      </c>
      <c r="F104" s="302">
        <v>0</v>
      </c>
      <c r="G104" s="302">
        <v>1.25E-4</v>
      </c>
      <c r="H104" s="302">
        <v>1.6899999999999999E-4</v>
      </c>
      <c r="I104" s="302">
        <v>2.5700000000000001E-4</v>
      </c>
      <c r="J104" s="302">
        <v>3.01E-4</v>
      </c>
      <c r="K104" s="302">
        <v>3.7800000000000003E-4</v>
      </c>
      <c r="L104" s="302">
        <v>0</v>
      </c>
      <c r="M104" s="302">
        <v>0</v>
      </c>
      <c r="N104" s="302">
        <v>6.0800000000000003E-4</v>
      </c>
      <c r="O104" s="302" t="s">
        <v>1362</v>
      </c>
      <c r="P104" s="306"/>
      <c r="Q104" s="306"/>
      <c r="R104" s="306"/>
      <c r="S104" s="306"/>
      <c r="T104" s="306"/>
      <c r="U104" s="306"/>
      <c r="V104" s="302">
        <v>5.4600000000000004E-4</v>
      </c>
    </row>
    <row r="105" spans="1:22" ht="22.5" customHeight="1">
      <c r="A105" s="303" t="s">
        <v>121</v>
      </c>
      <c r="B105" s="304" t="s">
        <v>1475</v>
      </c>
      <c r="C105" s="300" t="s">
        <v>613</v>
      </c>
      <c r="D105" s="307">
        <v>4.8000000000000001E-4</v>
      </c>
      <c r="E105" s="302">
        <v>5.1699999999999999E-4</v>
      </c>
      <c r="F105" s="302" t="s">
        <v>1362</v>
      </c>
      <c r="G105" s="302" t="s">
        <v>1362</v>
      </c>
      <c r="H105" s="302" t="s">
        <v>1362</v>
      </c>
      <c r="I105" s="302" t="s">
        <v>1362</v>
      </c>
      <c r="J105" s="302" t="s">
        <v>1362</v>
      </c>
      <c r="K105" s="302" t="s">
        <v>1362</v>
      </c>
      <c r="L105" s="302" t="s">
        <v>1362</v>
      </c>
      <c r="M105" s="302" t="s">
        <v>1362</v>
      </c>
      <c r="N105" s="302" t="s">
        <v>1362</v>
      </c>
      <c r="O105" s="302" t="s">
        <v>1362</v>
      </c>
      <c r="P105" s="306"/>
      <c r="Q105" s="306"/>
      <c r="R105" s="306"/>
      <c r="S105" s="306"/>
      <c r="T105" s="306"/>
      <c r="U105" s="306"/>
      <c r="V105" s="302" t="s">
        <v>1362</v>
      </c>
    </row>
    <row r="106" spans="1:22" ht="22.5" customHeight="1">
      <c r="A106" s="303" t="s">
        <v>122</v>
      </c>
      <c r="B106" s="304" t="s">
        <v>1476</v>
      </c>
      <c r="C106" s="300" t="s">
        <v>614</v>
      </c>
      <c r="D106" s="307">
        <v>1.84E-4</v>
      </c>
      <c r="E106" s="302" t="s">
        <v>1362</v>
      </c>
      <c r="F106" s="302">
        <v>0</v>
      </c>
      <c r="G106" s="302">
        <v>0</v>
      </c>
      <c r="H106" s="302">
        <v>2.1100000000000001E-4</v>
      </c>
      <c r="I106" s="302" t="s">
        <v>1362</v>
      </c>
      <c r="J106" s="302" t="s">
        <v>1362</v>
      </c>
      <c r="K106" s="302" t="s">
        <v>1362</v>
      </c>
      <c r="L106" s="302" t="s">
        <v>1362</v>
      </c>
      <c r="M106" s="302" t="s">
        <v>1362</v>
      </c>
      <c r="N106" s="302" t="s">
        <v>1362</v>
      </c>
      <c r="O106" s="302" t="s">
        <v>1362</v>
      </c>
      <c r="P106" s="306"/>
      <c r="Q106" s="306"/>
      <c r="R106" s="306"/>
      <c r="S106" s="306"/>
      <c r="T106" s="306"/>
      <c r="U106" s="306"/>
      <c r="V106" s="302">
        <v>1.5300000000000001E-4</v>
      </c>
    </row>
    <row r="107" spans="1:22" ht="22.5" customHeight="1">
      <c r="A107" s="303" t="s">
        <v>123</v>
      </c>
      <c r="B107" s="304" t="s">
        <v>1477</v>
      </c>
      <c r="C107" s="300" t="s">
        <v>615</v>
      </c>
      <c r="D107" s="307">
        <v>4.37E-4</v>
      </c>
      <c r="E107" s="302" t="s">
        <v>1362</v>
      </c>
      <c r="F107" s="302">
        <v>0</v>
      </c>
      <c r="G107" s="302">
        <v>4.5399999999999998E-4</v>
      </c>
      <c r="H107" s="302" t="s">
        <v>1362</v>
      </c>
      <c r="I107" s="302" t="s">
        <v>1362</v>
      </c>
      <c r="J107" s="302" t="s">
        <v>1362</v>
      </c>
      <c r="K107" s="302" t="s">
        <v>1362</v>
      </c>
      <c r="L107" s="302" t="s">
        <v>1362</v>
      </c>
      <c r="M107" s="302" t="s">
        <v>1362</v>
      </c>
      <c r="N107" s="302" t="s">
        <v>1362</v>
      </c>
      <c r="O107" s="302" t="s">
        <v>1362</v>
      </c>
      <c r="P107" s="306"/>
      <c r="Q107" s="306"/>
      <c r="R107" s="306"/>
      <c r="S107" s="306"/>
      <c r="T107" s="306"/>
      <c r="U107" s="306"/>
      <c r="V107" s="302">
        <v>3.0600000000000001E-4</v>
      </c>
    </row>
    <row r="108" spans="1:22" ht="22.5" customHeight="1">
      <c r="A108" s="303" t="s">
        <v>124</v>
      </c>
      <c r="B108" s="304" t="s">
        <v>1134</v>
      </c>
      <c r="C108" s="300" t="s">
        <v>1135</v>
      </c>
      <c r="D108" s="307">
        <v>3.8099999999999999E-4</v>
      </c>
      <c r="E108" s="302" t="s">
        <v>1362</v>
      </c>
      <c r="F108" s="302">
        <v>0</v>
      </c>
      <c r="G108" s="302">
        <v>0</v>
      </c>
      <c r="H108" s="302">
        <v>6.4700000000000001E-4</v>
      </c>
      <c r="I108" s="302" t="s">
        <v>1362</v>
      </c>
      <c r="J108" s="302" t="s">
        <v>1362</v>
      </c>
      <c r="K108" s="302" t="s">
        <v>1362</v>
      </c>
      <c r="L108" s="302" t="s">
        <v>1362</v>
      </c>
      <c r="M108" s="302" t="s">
        <v>1362</v>
      </c>
      <c r="N108" s="302" t="s">
        <v>1362</v>
      </c>
      <c r="O108" s="302" t="s">
        <v>1362</v>
      </c>
      <c r="P108" s="306"/>
      <c r="Q108" s="306"/>
      <c r="R108" s="306"/>
      <c r="S108" s="306"/>
      <c r="T108" s="306"/>
      <c r="U108" s="306"/>
      <c r="V108" s="302">
        <v>4.1899999999999999E-4</v>
      </c>
    </row>
    <row r="109" spans="1:22" ht="22.5" customHeight="1">
      <c r="A109" s="303" t="s">
        <v>125</v>
      </c>
      <c r="B109" s="304" t="s">
        <v>1478</v>
      </c>
      <c r="C109" s="300" t="s">
        <v>616</v>
      </c>
      <c r="D109" s="307">
        <v>4.37E-4</v>
      </c>
      <c r="E109" s="302">
        <v>4.3800000000000002E-4</v>
      </c>
      <c r="F109" s="302" t="s">
        <v>1362</v>
      </c>
      <c r="G109" s="302" t="s">
        <v>1362</v>
      </c>
      <c r="H109" s="302" t="s">
        <v>1362</v>
      </c>
      <c r="I109" s="302" t="s">
        <v>1362</v>
      </c>
      <c r="J109" s="302" t="s">
        <v>1362</v>
      </c>
      <c r="K109" s="302" t="s">
        <v>1362</v>
      </c>
      <c r="L109" s="302" t="s">
        <v>1362</v>
      </c>
      <c r="M109" s="302" t="s">
        <v>1362</v>
      </c>
      <c r="N109" s="302" t="s">
        <v>1362</v>
      </c>
      <c r="O109" s="302" t="s">
        <v>1362</v>
      </c>
      <c r="P109" s="306"/>
      <c r="Q109" s="306"/>
      <c r="R109" s="306"/>
      <c r="S109" s="306"/>
      <c r="T109" s="306"/>
      <c r="U109" s="306"/>
      <c r="V109" s="302" t="s">
        <v>1362</v>
      </c>
    </row>
    <row r="110" spans="1:22" ht="22.5" customHeight="1">
      <c r="A110" s="303" t="s">
        <v>126</v>
      </c>
      <c r="B110" s="304" t="s">
        <v>1479</v>
      </c>
      <c r="C110" s="300" t="s">
        <v>617</v>
      </c>
      <c r="D110" s="307">
        <v>5.2599999999999999E-4</v>
      </c>
      <c r="E110" s="302" t="s">
        <v>1362</v>
      </c>
      <c r="F110" s="302">
        <v>0</v>
      </c>
      <c r="G110" s="302">
        <v>5.5900000000000004E-4</v>
      </c>
      <c r="H110" s="302" t="s">
        <v>1362</v>
      </c>
      <c r="I110" s="302" t="s">
        <v>1362</v>
      </c>
      <c r="J110" s="302" t="s">
        <v>1362</v>
      </c>
      <c r="K110" s="302" t="s">
        <v>1362</v>
      </c>
      <c r="L110" s="302" t="s">
        <v>1362</v>
      </c>
      <c r="M110" s="302" t="s">
        <v>1362</v>
      </c>
      <c r="N110" s="302" t="s">
        <v>1362</v>
      </c>
      <c r="O110" s="302" t="s">
        <v>1362</v>
      </c>
      <c r="P110" s="306"/>
      <c r="Q110" s="306"/>
      <c r="R110" s="306"/>
      <c r="S110" s="306"/>
      <c r="T110" s="306"/>
      <c r="U110" s="306"/>
      <c r="V110" s="302">
        <v>4.73E-4</v>
      </c>
    </row>
    <row r="111" spans="1:22" s="257" customFormat="1" ht="22.5" customHeight="1">
      <c r="A111" s="303" t="s">
        <v>127</v>
      </c>
      <c r="B111" s="304" t="s">
        <v>1480</v>
      </c>
      <c r="C111" s="300" t="s">
        <v>618</v>
      </c>
      <c r="D111" s="307">
        <v>4.6799999999999999E-4</v>
      </c>
      <c r="E111" s="302" t="s">
        <v>1362</v>
      </c>
      <c r="F111" s="302">
        <v>0</v>
      </c>
      <c r="G111" s="302">
        <v>0</v>
      </c>
      <c r="H111" s="302">
        <v>4.3600000000000003E-4</v>
      </c>
      <c r="I111" s="302" t="s">
        <v>1362</v>
      </c>
      <c r="J111" s="302" t="s">
        <v>1362</v>
      </c>
      <c r="K111" s="302" t="s">
        <v>1362</v>
      </c>
      <c r="L111" s="302" t="s">
        <v>1362</v>
      </c>
      <c r="M111" s="302" t="s">
        <v>1362</v>
      </c>
      <c r="N111" s="302" t="s">
        <v>1362</v>
      </c>
      <c r="O111" s="302" t="s">
        <v>1362</v>
      </c>
      <c r="P111" s="306"/>
      <c r="Q111" s="306"/>
      <c r="R111" s="306"/>
      <c r="S111" s="306"/>
      <c r="T111" s="306"/>
      <c r="U111" s="306"/>
      <c r="V111" s="302">
        <v>3.9599999999999998E-4</v>
      </c>
    </row>
    <row r="112" spans="1:22" s="257" customFormat="1" ht="22.5" customHeight="1">
      <c r="A112" s="303" t="s">
        <v>128</v>
      </c>
      <c r="B112" s="304" t="s">
        <v>1481</v>
      </c>
      <c r="C112" s="300" t="s">
        <v>619</v>
      </c>
      <c r="D112" s="307">
        <v>1.7000000000000001E-4</v>
      </c>
      <c r="E112" s="302" t="s">
        <v>1362</v>
      </c>
      <c r="F112" s="302">
        <v>0</v>
      </c>
      <c r="G112" s="302">
        <v>2.0599999999999999E-4</v>
      </c>
      <c r="H112" s="302" t="s">
        <v>1362</v>
      </c>
      <c r="I112" s="302" t="s">
        <v>1362</v>
      </c>
      <c r="J112" s="302" t="s">
        <v>1362</v>
      </c>
      <c r="K112" s="302" t="s">
        <v>1362</v>
      </c>
      <c r="L112" s="302" t="s">
        <v>1362</v>
      </c>
      <c r="M112" s="302" t="s">
        <v>1362</v>
      </c>
      <c r="N112" s="302" t="s">
        <v>1362</v>
      </c>
      <c r="O112" s="302" t="s">
        <v>1362</v>
      </c>
      <c r="P112" s="306"/>
      <c r="Q112" s="306"/>
      <c r="R112" s="306"/>
      <c r="S112" s="306"/>
      <c r="T112" s="306"/>
      <c r="U112" s="306"/>
      <c r="V112" s="302">
        <v>2.31E-4</v>
      </c>
    </row>
    <row r="113" spans="1:22" s="257" customFormat="1" ht="22.5" customHeight="1">
      <c r="A113" s="303" t="s">
        <v>129</v>
      </c>
      <c r="B113" s="304" t="s">
        <v>1482</v>
      </c>
      <c r="C113" s="300" t="s">
        <v>620</v>
      </c>
      <c r="D113" s="307">
        <v>4.5300000000000001E-4</v>
      </c>
      <c r="E113" s="302" t="s">
        <v>1362</v>
      </c>
      <c r="F113" s="302">
        <v>0</v>
      </c>
      <c r="G113" s="302">
        <v>4.5600000000000003E-4</v>
      </c>
      <c r="H113" s="302" t="s">
        <v>1362</v>
      </c>
      <c r="I113" s="302" t="s">
        <v>1362</v>
      </c>
      <c r="J113" s="302" t="s">
        <v>1362</v>
      </c>
      <c r="K113" s="302" t="s">
        <v>1362</v>
      </c>
      <c r="L113" s="302" t="s">
        <v>1362</v>
      </c>
      <c r="M113" s="302" t="s">
        <v>1362</v>
      </c>
      <c r="N113" s="302" t="s">
        <v>1362</v>
      </c>
      <c r="O113" s="302" t="s">
        <v>1362</v>
      </c>
      <c r="P113" s="306"/>
      <c r="Q113" s="306"/>
      <c r="R113" s="306"/>
      <c r="S113" s="306"/>
      <c r="T113" s="306"/>
      <c r="U113" s="306"/>
      <c r="V113" s="302">
        <v>3.0600000000000001E-4</v>
      </c>
    </row>
    <row r="114" spans="1:22" s="257" customFormat="1" ht="22.5" customHeight="1">
      <c r="A114" s="303" t="s">
        <v>130</v>
      </c>
      <c r="B114" s="304" t="s">
        <v>1136</v>
      </c>
      <c r="C114" s="300" t="s">
        <v>1137</v>
      </c>
      <c r="D114" s="307">
        <v>5.2400000000000005E-4</v>
      </c>
      <c r="E114" s="302" t="s">
        <v>1362</v>
      </c>
      <c r="F114" s="302">
        <v>0</v>
      </c>
      <c r="G114" s="302">
        <v>0</v>
      </c>
      <c r="H114" s="302">
        <v>0</v>
      </c>
      <c r="I114" s="302">
        <v>0</v>
      </c>
      <c r="J114" s="302">
        <v>5.7700000000000004E-4</v>
      </c>
      <c r="K114" s="302" t="s">
        <v>1362</v>
      </c>
      <c r="L114" s="302" t="s">
        <v>1362</v>
      </c>
      <c r="M114" s="302" t="s">
        <v>1362</v>
      </c>
      <c r="N114" s="302" t="s">
        <v>1362</v>
      </c>
      <c r="O114" s="302" t="s">
        <v>1362</v>
      </c>
      <c r="P114" s="306"/>
      <c r="Q114" s="306"/>
      <c r="R114" s="306"/>
      <c r="S114" s="306"/>
      <c r="T114" s="306"/>
      <c r="U114" s="306"/>
      <c r="V114" s="302">
        <v>2.2599999999999999E-4</v>
      </c>
    </row>
    <row r="115" spans="1:22" s="257" customFormat="1" ht="22.5" customHeight="1">
      <c r="A115" s="303" t="s">
        <v>131</v>
      </c>
      <c r="B115" s="304" t="s">
        <v>1483</v>
      </c>
      <c r="C115" s="300" t="s">
        <v>621</v>
      </c>
      <c r="D115" s="307">
        <v>4.5399999999999998E-4</v>
      </c>
      <c r="E115" s="302">
        <v>4.57E-4</v>
      </c>
      <c r="F115" s="302" t="s">
        <v>1362</v>
      </c>
      <c r="G115" s="302" t="s">
        <v>1362</v>
      </c>
      <c r="H115" s="302" t="s">
        <v>1362</v>
      </c>
      <c r="I115" s="302" t="s">
        <v>1362</v>
      </c>
      <c r="J115" s="302" t="s">
        <v>1362</v>
      </c>
      <c r="K115" s="302" t="s">
        <v>1362</v>
      </c>
      <c r="L115" s="302" t="s">
        <v>1362</v>
      </c>
      <c r="M115" s="302" t="s">
        <v>1362</v>
      </c>
      <c r="N115" s="302" t="s">
        <v>1362</v>
      </c>
      <c r="O115" s="302" t="s">
        <v>1362</v>
      </c>
      <c r="P115" s="306"/>
      <c r="Q115" s="306"/>
      <c r="R115" s="306"/>
      <c r="S115" s="306"/>
      <c r="T115" s="306"/>
      <c r="U115" s="306"/>
      <c r="V115" s="302" t="s">
        <v>1362</v>
      </c>
    </row>
    <row r="116" spans="1:22" s="257" customFormat="1" ht="22.5" customHeight="1">
      <c r="A116" s="303" t="s">
        <v>132</v>
      </c>
      <c r="B116" s="304" t="s">
        <v>1484</v>
      </c>
      <c r="C116" s="300" t="s">
        <v>622</v>
      </c>
      <c r="D116" s="307">
        <v>5.0199999999999995E-4</v>
      </c>
      <c r="E116" s="302" t="s">
        <v>1362</v>
      </c>
      <c r="F116" s="302">
        <v>0</v>
      </c>
      <c r="G116" s="302">
        <v>5.1500000000000005E-4</v>
      </c>
      <c r="H116" s="302" t="s">
        <v>1362</v>
      </c>
      <c r="I116" s="302" t="s">
        <v>1362</v>
      </c>
      <c r="J116" s="302" t="s">
        <v>1362</v>
      </c>
      <c r="K116" s="302" t="s">
        <v>1362</v>
      </c>
      <c r="L116" s="302" t="s">
        <v>1362</v>
      </c>
      <c r="M116" s="302" t="s">
        <v>1362</v>
      </c>
      <c r="N116" s="302" t="s">
        <v>1362</v>
      </c>
      <c r="O116" s="302" t="s">
        <v>1362</v>
      </c>
      <c r="P116" s="306"/>
      <c r="Q116" s="306"/>
      <c r="R116" s="306"/>
      <c r="S116" s="306"/>
      <c r="T116" s="306"/>
      <c r="U116" s="306"/>
      <c r="V116" s="302">
        <v>4.6200000000000001E-4</v>
      </c>
    </row>
    <row r="117" spans="1:22" s="257" customFormat="1" ht="22.5" customHeight="1">
      <c r="A117" s="303" t="s">
        <v>133</v>
      </c>
      <c r="B117" s="304" t="s">
        <v>1485</v>
      </c>
      <c r="C117" s="300" t="s">
        <v>623</v>
      </c>
      <c r="D117" s="307">
        <v>4.2200000000000001E-4</v>
      </c>
      <c r="E117" s="302" t="s">
        <v>1362</v>
      </c>
      <c r="F117" s="302">
        <v>0</v>
      </c>
      <c r="G117" s="302">
        <v>4.6799999999999999E-4</v>
      </c>
      <c r="H117" s="302" t="s">
        <v>1362</v>
      </c>
      <c r="I117" s="302" t="s">
        <v>1362</v>
      </c>
      <c r="J117" s="302" t="s">
        <v>1362</v>
      </c>
      <c r="K117" s="302" t="s">
        <v>1362</v>
      </c>
      <c r="L117" s="302" t="s">
        <v>1362</v>
      </c>
      <c r="M117" s="302" t="s">
        <v>1362</v>
      </c>
      <c r="N117" s="302" t="s">
        <v>1362</v>
      </c>
      <c r="O117" s="302" t="s">
        <v>1362</v>
      </c>
      <c r="P117" s="306"/>
      <c r="Q117" s="306"/>
      <c r="R117" s="306"/>
      <c r="S117" s="306"/>
      <c r="T117" s="306"/>
      <c r="U117" s="306"/>
      <c r="V117" s="302">
        <v>5.0000000000000001E-4</v>
      </c>
    </row>
    <row r="118" spans="1:22" s="257" customFormat="1" ht="22.5" customHeight="1">
      <c r="A118" s="303" t="s">
        <v>134</v>
      </c>
      <c r="B118" s="304" t="s">
        <v>1486</v>
      </c>
      <c r="C118" s="300" t="s">
        <v>624</v>
      </c>
      <c r="D118" s="307">
        <v>4.2299999999999998E-4</v>
      </c>
      <c r="E118" s="302" t="s">
        <v>1362</v>
      </c>
      <c r="F118" s="302">
        <v>0</v>
      </c>
      <c r="G118" s="302">
        <v>4.6999999999999999E-4</v>
      </c>
      <c r="H118" s="302" t="s">
        <v>1362</v>
      </c>
      <c r="I118" s="302" t="s">
        <v>1362</v>
      </c>
      <c r="J118" s="302" t="s">
        <v>1362</v>
      </c>
      <c r="K118" s="302" t="s">
        <v>1362</v>
      </c>
      <c r="L118" s="302" t="s">
        <v>1362</v>
      </c>
      <c r="M118" s="302" t="s">
        <v>1362</v>
      </c>
      <c r="N118" s="302" t="s">
        <v>1362</v>
      </c>
      <c r="O118" s="302" t="s">
        <v>1362</v>
      </c>
      <c r="P118" s="306"/>
      <c r="Q118" s="306"/>
      <c r="R118" s="306"/>
      <c r="S118" s="306"/>
      <c r="T118" s="306"/>
      <c r="U118" s="306"/>
      <c r="V118" s="302">
        <v>5.0299999999999997E-4</v>
      </c>
    </row>
    <row r="119" spans="1:22" s="257" customFormat="1" ht="22.5" customHeight="1">
      <c r="A119" s="303" t="s">
        <v>135</v>
      </c>
      <c r="B119" s="304" t="s">
        <v>1487</v>
      </c>
      <c r="C119" s="300" t="s">
        <v>625</v>
      </c>
      <c r="D119" s="307">
        <v>3.0299999999999999E-4</v>
      </c>
      <c r="E119" s="302" t="s">
        <v>1362</v>
      </c>
      <c r="F119" s="302">
        <v>0</v>
      </c>
      <c r="G119" s="302">
        <v>4.15E-4</v>
      </c>
      <c r="H119" s="302" t="s">
        <v>1362</v>
      </c>
      <c r="I119" s="302" t="s">
        <v>1362</v>
      </c>
      <c r="J119" s="302" t="s">
        <v>1362</v>
      </c>
      <c r="K119" s="302" t="s">
        <v>1362</v>
      </c>
      <c r="L119" s="302" t="s">
        <v>1362</v>
      </c>
      <c r="M119" s="302" t="s">
        <v>1362</v>
      </c>
      <c r="N119" s="302" t="s">
        <v>1362</v>
      </c>
      <c r="O119" s="302" t="s">
        <v>1362</v>
      </c>
      <c r="P119" s="306"/>
      <c r="Q119" s="306"/>
      <c r="R119" s="306"/>
      <c r="S119" s="306"/>
      <c r="T119" s="306"/>
      <c r="U119" s="306"/>
      <c r="V119" s="302">
        <v>5.71E-4</v>
      </c>
    </row>
    <row r="120" spans="1:22" s="257" customFormat="1" ht="22.5" customHeight="1">
      <c r="A120" s="303" t="s">
        <v>136</v>
      </c>
      <c r="B120" s="304" t="s">
        <v>1488</v>
      </c>
      <c r="C120" s="300" t="s">
        <v>626</v>
      </c>
      <c r="D120" s="307">
        <v>4.6900000000000002E-4</v>
      </c>
      <c r="E120" s="302" t="s">
        <v>1362</v>
      </c>
      <c r="F120" s="302">
        <v>0</v>
      </c>
      <c r="G120" s="302">
        <v>4.2999999999999999E-4</v>
      </c>
      <c r="H120" s="302" t="s">
        <v>1362</v>
      </c>
      <c r="I120" s="302" t="s">
        <v>1362</v>
      </c>
      <c r="J120" s="302" t="s">
        <v>1362</v>
      </c>
      <c r="K120" s="302" t="s">
        <v>1362</v>
      </c>
      <c r="L120" s="302" t="s">
        <v>1362</v>
      </c>
      <c r="M120" s="302" t="s">
        <v>1362</v>
      </c>
      <c r="N120" s="302" t="s">
        <v>1362</v>
      </c>
      <c r="O120" s="302" t="s">
        <v>1362</v>
      </c>
      <c r="P120" s="306"/>
      <c r="Q120" s="306"/>
      <c r="R120" s="306"/>
      <c r="S120" s="306"/>
      <c r="T120" s="306"/>
      <c r="U120" s="306"/>
      <c r="V120" s="302">
        <v>4.3600000000000003E-4</v>
      </c>
    </row>
    <row r="121" spans="1:22" s="257" customFormat="1" ht="22.5" customHeight="1">
      <c r="A121" s="303" t="s">
        <v>137</v>
      </c>
      <c r="B121" s="304" t="s">
        <v>1489</v>
      </c>
      <c r="C121" s="300" t="s">
        <v>1490</v>
      </c>
      <c r="D121" s="307">
        <v>4.44E-4</v>
      </c>
      <c r="E121" s="302" t="s">
        <v>1362</v>
      </c>
      <c r="F121" s="302">
        <v>0</v>
      </c>
      <c r="G121" s="302">
        <v>4.0200000000000001E-4</v>
      </c>
      <c r="H121" s="302" t="s">
        <v>1362</v>
      </c>
      <c r="I121" s="302" t="s">
        <v>1362</v>
      </c>
      <c r="J121" s="302" t="s">
        <v>1362</v>
      </c>
      <c r="K121" s="302" t="s">
        <v>1362</v>
      </c>
      <c r="L121" s="302" t="s">
        <v>1362</v>
      </c>
      <c r="M121" s="302" t="s">
        <v>1362</v>
      </c>
      <c r="N121" s="302" t="s">
        <v>1362</v>
      </c>
      <c r="O121" s="302" t="s">
        <v>1362</v>
      </c>
      <c r="P121" s="306"/>
      <c r="Q121" s="306"/>
      <c r="R121" s="306"/>
      <c r="S121" s="306"/>
      <c r="T121" s="306"/>
      <c r="U121" s="306"/>
      <c r="V121" s="302">
        <v>4.2400000000000001E-4</v>
      </c>
    </row>
    <row r="122" spans="1:22" s="257" customFormat="1" ht="22.5" customHeight="1">
      <c r="A122" s="303" t="s">
        <v>138</v>
      </c>
      <c r="B122" s="304" t="s">
        <v>1491</v>
      </c>
      <c r="C122" s="300" t="s">
        <v>627</v>
      </c>
      <c r="D122" s="307">
        <v>3.7800000000000003E-4</v>
      </c>
      <c r="E122" s="302" t="s">
        <v>1362</v>
      </c>
      <c r="F122" s="302">
        <v>0</v>
      </c>
      <c r="G122" s="302">
        <v>3.7800000000000003E-4</v>
      </c>
      <c r="H122" s="302">
        <v>0</v>
      </c>
      <c r="I122" s="302">
        <v>0</v>
      </c>
      <c r="J122" s="302">
        <v>0</v>
      </c>
      <c r="K122" s="302">
        <v>0</v>
      </c>
      <c r="L122" s="302">
        <v>0</v>
      </c>
      <c r="M122" s="302">
        <v>1E-4</v>
      </c>
      <c r="N122" s="302">
        <v>2.9999999999999997E-4</v>
      </c>
      <c r="O122" s="302">
        <v>4.0000000000000002E-4</v>
      </c>
      <c r="P122" s="306">
        <v>5.8399999999999999E-4</v>
      </c>
      <c r="Q122" s="306"/>
      <c r="R122" s="306"/>
      <c r="S122" s="306"/>
      <c r="T122" s="306"/>
      <c r="U122" s="306"/>
      <c r="V122" s="302">
        <v>5.1500000000000005E-4</v>
      </c>
    </row>
    <row r="123" spans="1:22" s="257" customFormat="1" ht="22.5" customHeight="1">
      <c r="A123" s="303" t="s">
        <v>1138</v>
      </c>
      <c r="B123" s="304" t="s">
        <v>1139</v>
      </c>
      <c r="C123" s="300" t="s">
        <v>1140</v>
      </c>
      <c r="D123" s="307">
        <v>4.5300000000000001E-4</v>
      </c>
      <c r="E123" s="302">
        <v>4.4999999999999999E-4</v>
      </c>
      <c r="F123" s="302" t="s">
        <v>1362</v>
      </c>
      <c r="G123" s="302" t="s">
        <v>1362</v>
      </c>
      <c r="H123" s="302" t="s">
        <v>1362</v>
      </c>
      <c r="I123" s="302" t="s">
        <v>1362</v>
      </c>
      <c r="J123" s="302" t="s">
        <v>1362</v>
      </c>
      <c r="K123" s="302" t="s">
        <v>1362</v>
      </c>
      <c r="L123" s="302" t="s">
        <v>1362</v>
      </c>
      <c r="M123" s="302" t="s">
        <v>1362</v>
      </c>
      <c r="N123" s="302" t="s">
        <v>1362</v>
      </c>
      <c r="O123" s="302" t="s">
        <v>1362</v>
      </c>
      <c r="P123" s="306"/>
      <c r="Q123" s="306"/>
      <c r="R123" s="306"/>
      <c r="S123" s="306"/>
      <c r="T123" s="306"/>
      <c r="U123" s="306"/>
      <c r="V123" s="302" t="s">
        <v>1362</v>
      </c>
    </row>
    <row r="124" spans="1:22" s="257" customFormat="1" ht="22.5" customHeight="1">
      <c r="A124" s="303" t="s">
        <v>139</v>
      </c>
      <c r="B124" s="304" t="s">
        <v>1492</v>
      </c>
      <c r="C124" s="300" t="s">
        <v>628</v>
      </c>
      <c r="D124" s="307">
        <v>3.5300000000000002E-4</v>
      </c>
      <c r="E124" s="302" t="s">
        <v>1362</v>
      </c>
      <c r="F124" s="302">
        <v>0</v>
      </c>
      <c r="G124" s="302">
        <v>3.77E-4</v>
      </c>
      <c r="H124" s="302" t="s">
        <v>1362</v>
      </c>
      <c r="I124" s="302" t="s">
        <v>1362</v>
      </c>
      <c r="J124" s="302" t="s">
        <v>1362</v>
      </c>
      <c r="K124" s="302" t="s">
        <v>1362</v>
      </c>
      <c r="L124" s="302" t="s">
        <v>1362</v>
      </c>
      <c r="M124" s="302" t="s">
        <v>1362</v>
      </c>
      <c r="N124" s="302" t="s">
        <v>1362</v>
      </c>
      <c r="O124" s="302" t="s">
        <v>1362</v>
      </c>
      <c r="P124" s="306"/>
      <c r="Q124" s="306"/>
      <c r="R124" s="306"/>
      <c r="S124" s="306"/>
      <c r="T124" s="306"/>
      <c r="U124" s="306"/>
      <c r="V124" s="302">
        <v>3.9899999999999999E-4</v>
      </c>
    </row>
    <row r="125" spans="1:22" s="257" customFormat="1" ht="22.5" customHeight="1">
      <c r="A125" s="303" t="s">
        <v>140</v>
      </c>
      <c r="B125" s="304" t="s">
        <v>1493</v>
      </c>
      <c r="C125" s="300" t="s">
        <v>629</v>
      </c>
      <c r="D125" s="307">
        <v>4.4099999999999999E-4</v>
      </c>
      <c r="E125" s="302">
        <v>1.219E-3</v>
      </c>
      <c r="F125" s="302" t="s">
        <v>1362</v>
      </c>
      <c r="G125" s="302" t="s">
        <v>1362</v>
      </c>
      <c r="H125" s="302" t="s">
        <v>1362</v>
      </c>
      <c r="I125" s="302" t="s">
        <v>1362</v>
      </c>
      <c r="J125" s="302" t="s">
        <v>1362</v>
      </c>
      <c r="K125" s="302" t="s">
        <v>1362</v>
      </c>
      <c r="L125" s="302" t="s">
        <v>1362</v>
      </c>
      <c r="M125" s="302" t="s">
        <v>1362</v>
      </c>
      <c r="N125" s="302" t="s">
        <v>1362</v>
      </c>
      <c r="O125" s="302" t="s">
        <v>1362</v>
      </c>
      <c r="P125" s="306"/>
      <c r="Q125" s="306"/>
      <c r="R125" s="306"/>
      <c r="S125" s="306"/>
      <c r="T125" s="306"/>
      <c r="U125" s="306"/>
      <c r="V125" s="302" t="s">
        <v>1362</v>
      </c>
    </row>
    <row r="126" spans="1:22" s="257" customFormat="1" ht="22.5" customHeight="1">
      <c r="A126" s="303" t="s">
        <v>141</v>
      </c>
      <c r="B126" s="304" t="s">
        <v>1494</v>
      </c>
      <c r="C126" s="300" t="s">
        <v>630</v>
      </c>
      <c r="D126" s="307">
        <v>1.2400000000000001E-4</v>
      </c>
      <c r="E126" s="302" t="s">
        <v>1362</v>
      </c>
      <c r="F126" s="302">
        <v>2.6600000000000001E-4</v>
      </c>
      <c r="G126" s="302">
        <v>0</v>
      </c>
      <c r="H126" s="302">
        <v>5.1199999999999998E-4</v>
      </c>
      <c r="I126" s="302" t="s">
        <v>1362</v>
      </c>
      <c r="J126" s="302" t="s">
        <v>1362</v>
      </c>
      <c r="K126" s="302" t="s">
        <v>1362</v>
      </c>
      <c r="L126" s="302" t="s">
        <v>1362</v>
      </c>
      <c r="M126" s="302" t="s">
        <v>1362</v>
      </c>
      <c r="N126" s="302" t="s">
        <v>1362</v>
      </c>
      <c r="O126" s="302" t="s">
        <v>1362</v>
      </c>
      <c r="P126" s="306"/>
      <c r="Q126" s="306"/>
      <c r="R126" s="306"/>
      <c r="S126" s="306"/>
      <c r="T126" s="306"/>
      <c r="U126" s="306"/>
      <c r="V126" s="302">
        <v>4.6500000000000003E-4</v>
      </c>
    </row>
    <row r="127" spans="1:22" s="257" customFormat="1" ht="22.5" customHeight="1">
      <c r="A127" s="303" t="s">
        <v>142</v>
      </c>
      <c r="B127" s="304" t="s">
        <v>1495</v>
      </c>
      <c r="C127" s="300" t="s">
        <v>631</v>
      </c>
      <c r="D127" s="307">
        <v>2.6800000000000001E-4</v>
      </c>
      <c r="E127" s="302" t="s">
        <v>1362</v>
      </c>
      <c r="F127" s="302">
        <v>3.7800000000000003E-4</v>
      </c>
      <c r="G127" s="302">
        <v>3.6200000000000002E-4</v>
      </c>
      <c r="H127" s="302" t="s">
        <v>1362</v>
      </c>
      <c r="I127" s="302" t="s">
        <v>1362</v>
      </c>
      <c r="J127" s="302" t="s">
        <v>1362</v>
      </c>
      <c r="K127" s="302" t="s">
        <v>1362</v>
      </c>
      <c r="L127" s="302" t="s">
        <v>1362</v>
      </c>
      <c r="M127" s="302" t="s">
        <v>1362</v>
      </c>
      <c r="N127" s="302" t="s">
        <v>1362</v>
      </c>
      <c r="O127" s="302" t="s">
        <v>1362</v>
      </c>
      <c r="P127" s="306"/>
      <c r="Q127" s="306"/>
      <c r="R127" s="306"/>
      <c r="S127" s="306"/>
      <c r="T127" s="306"/>
      <c r="U127" s="306"/>
      <c r="V127" s="302">
        <v>3.6000000000000002E-4</v>
      </c>
    </row>
    <row r="128" spans="1:22" s="257" customFormat="1" ht="22.5" customHeight="1">
      <c r="A128" s="303" t="s">
        <v>143</v>
      </c>
      <c r="B128" s="304" t="s">
        <v>1496</v>
      </c>
      <c r="C128" s="300" t="s">
        <v>632</v>
      </c>
      <c r="D128" s="307">
        <v>4.5399999999999998E-4</v>
      </c>
      <c r="E128" s="302">
        <v>4.57E-4</v>
      </c>
      <c r="F128" s="302" t="s">
        <v>1362</v>
      </c>
      <c r="G128" s="302" t="s">
        <v>1362</v>
      </c>
      <c r="H128" s="302" t="s">
        <v>1362</v>
      </c>
      <c r="I128" s="302" t="s">
        <v>1362</v>
      </c>
      <c r="J128" s="302" t="s">
        <v>1362</v>
      </c>
      <c r="K128" s="302" t="s">
        <v>1362</v>
      </c>
      <c r="L128" s="302" t="s">
        <v>1362</v>
      </c>
      <c r="M128" s="302" t="s">
        <v>1362</v>
      </c>
      <c r="N128" s="302" t="s">
        <v>1362</v>
      </c>
      <c r="O128" s="302" t="s">
        <v>1362</v>
      </c>
      <c r="P128" s="306"/>
      <c r="Q128" s="306"/>
      <c r="R128" s="306"/>
      <c r="S128" s="306"/>
      <c r="T128" s="306"/>
      <c r="U128" s="306"/>
      <c r="V128" s="302" t="s">
        <v>1362</v>
      </c>
    </row>
    <row r="129" spans="1:22" s="257" customFormat="1" ht="22.5" customHeight="1">
      <c r="A129" s="303" t="s">
        <v>144</v>
      </c>
      <c r="B129" s="304" t="s">
        <v>1497</v>
      </c>
      <c r="C129" s="300" t="s">
        <v>633</v>
      </c>
      <c r="D129" s="307">
        <v>4.5399999999999998E-4</v>
      </c>
      <c r="E129" s="302">
        <v>4.57E-4</v>
      </c>
      <c r="F129" s="302" t="s">
        <v>1362</v>
      </c>
      <c r="G129" s="302" t="s">
        <v>1362</v>
      </c>
      <c r="H129" s="302" t="s">
        <v>1362</v>
      </c>
      <c r="I129" s="302" t="s">
        <v>1362</v>
      </c>
      <c r="J129" s="302" t="s">
        <v>1362</v>
      </c>
      <c r="K129" s="302" t="s">
        <v>1362</v>
      </c>
      <c r="L129" s="302" t="s">
        <v>1362</v>
      </c>
      <c r="M129" s="302" t="s">
        <v>1362</v>
      </c>
      <c r="N129" s="302" t="s">
        <v>1362</v>
      </c>
      <c r="O129" s="302" t="s">
        <v>1362</v>
      </c>
      <c r="P129" s="306"/>
      <c r="Q129" s="306"/>
      <c r="R129" s="306"/>
      <c r="S129" s="306"/>
      <c r="T129" s="306"/>
      <c r="U129" s="306"/>
      <c r="V129" s="302" t="s">
        <v>1362</v>
      </c>
    </row>
    <row r="130" spans="1:22" s="257" customFormat="1" ht="22.5" customHeight="1">
      <c r="A130" s="303" t="s">
        <v>145</v>
      </c>
      <c r="B130" s="304" t="s">
        <v>1498</v>
      </c>
      <c r="C130" s="300" t="s">
        <v>634</v>
      </c>
      <c r="D130" s="307">
        <v>4.6000000000000001E-4</v>
      </c>
      <c r="E130" s="302" t="s">
        <v>1362</v>
      </c>
      <c r="F130" s="302">
        <v>0</v>
      </c>
      <c r="G130" s="302">
        <v>4.1599999999999997E-4</v>
      </c>
      <c r="H130" s="302" t="s">
        <v>1362</v>
      </c>
      <c r="I130" s="302" t="s">
        <v>1362</v>
      </c>
      <c r="J130" s="302" t="s">
        <v>1362</v>
      </c>
      <c r="K130" s="302" t="s">
        <v>1362</v>
      </c>
      <c r="L130" s="302" t="s">
        <v>1362</v>
      </c>
      <c r="M130" s="302" t="s">
        <v>1362</v>
      </c>
      <c r="N130" s="302" t="s">
        <v>1362</v>
      </c>
      <c r="O130" s="302" t="s">
        <v>1362</v>
      </c>
      <c r="P130" s="306"/>
      <c r="Q130" s="306"/>
      <c r="R130" s="306"/>
      <c r="S130" s="306"/>
      <c r="T130" s="306"/>
      <c r="U130" s="306"/>
      <c r="V130" s="302">
        <v>4.26E-4</v>
      </c>
    </row>
    <row r="131" spans="1:22" s="257" customFormat="1" ht="22.5" customHeight="1">
      <c r="A131" s="303" t="s">
        <v>146</v>
      </c>
      <c r="B131" s="304" t="s">
        <v>1499</v>
      </c>
      <c r="C131" s="300" t="s">
        <v>635</v>
      </c>
      <c r="D131" s="307">
        <v>4.4999999999999999E-4</v>
      </c>
      <c r="E131" s="302" t="s">
        <v>1362</v>
      </c>
      <c r="F131" s="302">
        <v>2.2599999999999999E-4</v>
      </c>
      <c r="G131" s="302">
        <v>4.3100000000000001E-4</v>
      </c>
      <c r="H131" s="302" t="s">
        <v>1362</v>
      </c>
      <c r="I131" s="302" t="s">
        <v>1362</v>
      </c>
      <c r="J131" s="302" t="s">
        <v>1362</v>
      </c>
      <c r="K131" s="302" t="s">
        <v>1362</v>
      </c>
      <c r="L131" s="302" t="s">
        <v>1362</v>
      </c>
      <c r="M131" s="302" t="s">
        <v>1362</v>
      </c>
      <c r="N131" s="302" t="s">
        <v>1362</v>
      </c>
      <c r="O131" s="302" t="s">
        <v>1362</v>
      </c>
      <c r="P131" s="306"/>
      <c r="Q131" s="306"/>
      <c r="R131" s="306"/>
      <c r="S131" s="306"/>
      <c r="T131" s="306"/>
      <c r="U131" s="306"/>
      <c r="V131" s="302">
        <v>4.2400000000000001E-4</v>
      </c>
    </row>
    <row r="132" spans="1:22" s="257" customFormat="1" ht="22.5" customHeight="1">
      <c r="A132" s="303" t="s">
        <v>147</v>
      </c>
      <c r="B132" s="304" t="s">
        <v>1500</v>
      </c>
      <c r="C132" s="300" t="s">
        <v>636</v>
      </c>
      <c r="D132" s="307">
        <v>4.5399999999999998E-4</v>
      </c>
      <c r="E132" s="302">
        <v>4.57E-4</v>
      </c>
      <c r="F132" s="302" t="s">
        <v>1362</v>
      </c>
      <c r="G132" s="302" t="s">
        <v>1362</v>
      </c>
      <c r="H132" s="302" t="s">
        <v>1362</v>
      </c>
      <c r="I132" s="302" t="s">
        <v>1362</v>
      </c>
      <c r="J132" s="302" t="s">
        <v>1362</v>
      </c>
      <c r="K132" s="302" t="s">
        <v>1362</v>
      </c>
      <c r="L132" s="302" t="s">
        <v>1362</v>
      </c>
      <c r="M132" s="302" t="s">
        <v>1362</v>
      </c>
      <c r="N132" s="302" t="s">
        <v>1362</v>
      </c>
      <c r="O132" s="302" t="s">
        <v>1362</v>
      </c>
      <c r="P132" s="306"/>
      <c r="Q132" s="306"/>
      <c r="R132" s="306"/>
      <c r="S132" s="306"/>
      <c r="T132" s="306"/>
      <c r="U132" s="306"/>
      <c r="V132" s="302" t="s">
        <v>1362</v>
      </c>
    </row>
    <row r="133" spans="1:22" s="257" customFormat="1" ht="22.5" customHeight="1">
      <c r="A133" s="303" t="s">
        <v>148</v>
      </c>
      <c r="B133" s="304" t="s">
        <v>1501</v>
      </c>
      <c r="C133" s="300" t="s">
        <v>637</v>
      </c>
      <c r="D133" s="307">
        <v>4.55E-4</v>
      </c>
      <c r="E133" s="302">
        <v>4.57E-4</v>
      </c>
      <c r="F133" s="302" t="s">
        <v>1362</v>
      </c>
      <c r="G133" s="302" t="s">
        <v>1362</v>
      </c>
      <c r="H133" s="302" t="s">
        <v>1362</v>
      </c>
      <c r="I133" s="302" t="s">
        <v>1362</v>
      </c>
      <c r="J133" s="302" t="s">
        <v>1362</v>
      </c>
      <c r="K133" s="302" t="s">
        <v>1362</v>
      </c>
      <c r="L133" s="302" t="s">
        <v>1362</v>
      </c>
      <c r="M133" s="302" t="s">
        <v>1362</v>
      </c>
      <c r="N133" s="302" t="s">
        <v>1362</v>
      </c>
      <c r="O133" s="302" t="s">
        <v>1362</v>
      </c>
      <c r="P133" s="306"/>
      <c r="Q133" s="306"/>
      <c r="R133" s="306"/>
      <c r="S133" s="306"/>
      <c r="T133" s="306"/>
      <c r="U133" s="306"/>
      <c r="V133" s="302" t="s">
        <v>1362</v>
      </c>
    </row>
    <row r="134" spans="1:22" s="257" customFormat="1" ht="22.5" customHeight="1">
      <c r="A134" s="303" t="s">
        <v>149</v>
      </c>
      <c r="B134" s="304" t="s">
        <v>1502</v>
      </c>
      <c r="C134" s="300" t="s">
        <v>638</v>
      </c>
      <c r="D134" s="307">
        <v>3.39E-4</v>
      </c>
      <c r="E134" s="302" t="s">
        <v>1362</v>
      </c>
      <c r="F134" s="302">
        <v>0</v>
      </c>
      <c r="G134" s="302">
        <v>3.6099999999999999E-4</v>
      </c>
      <c r="H134" s="302" t="s">
        <v>1362</v>
      </c>
      <c r="I134" s="302" t="s">
        <v>1362</v>
      </c>
      <c r="J134" s="302" t="s">
        <v>1362</v>
      </c>
      <c r="K134" s="302" t="s">
        <v>1362</v>
      </c>
      <c r="L134" s="302" t="s">
        <v>1362</v>
      </c>
      <c r="M134" s="302" t="s">
        <v>1362</v>
      </c>
      <c r="N134" s="302" t="s">
        <v>1362</v>
      </c>
      <c r="O134" s="302" t="s">
        <v>1362</v>
      </c>
      <c r="P134" s="306"/>
      <c r="Q134" s="306"/>
      <c r="R134" s="306"/>
      <c r="S134" s="306"/>
      <c r="T134" s="306"/>
      <c r="U134" s="306"/>
      <c r="V134" s="302">
        <v>3.7500000000000001E-4</v>
      </c>
    </row>
    <row r="135" spans="1:22" s="257" customFormat="1" ht="22.5" customHeight="1">
      <c r="A135" s="303" t="s">
        <v>150</v>
      </c>
      <c r="B135" s="304" t="s">
        <v>1503</v>
      </c>
      <c r="C135" s="300" t="s">
        <v>639</v>
      </c>
      <c r="D135" s="307">
        <v>4.4499999999999997E-4</v>
      </c>
      <c r="E135" s="302">
        <v>5.1199999999999998E-4</v>
      </c>
      <c r="F135" s="302" t="s">
        <v>1362</v>
      </c>
      <c r="G135" s="302" t="s">
        <v>1362</v>
      </c>
      <c r="H135" s="302" t="s">
        <v>1362</v>
      </c>
      <c r="I135" s="302" t="s">
        <v>1362</v>
      </c>
      <c r="J135" s="302" t="s">
        <v>1362</v>
      </c>
      <c r="K135" s="302" t="s">
        <v>1362</v>
      </c>
      <c r="L135" s="302" t="s">
        <v>1362</v>
      </c>
      <c r="M135" s="302" t="s">
        <v>1362</v>
      </c>
      <c r="N135" s="302" t="s">
        <v>1362</v>
      </c>
      <c r="O135" s="302" t="s">
        <v>1362</v>
      </c>
      <c r="P135" s="306"/>
      <c r="Q135" s="306"/>
      <c r="R135" s="306"/>
      <c r="S135" s="306"/>
      <c r="T135" s="306"/>
      <c r="U135" s="306"/>
      <c r="V135" s="302" t="s">
        <v>1362</v>
      </c>
    </row>
    <row r="136" spans="1:22" s="257" customFormat="1" ht="22.5" customHeight="1">
      <c r="A136" s="303" t="s">
        <v>151</v>
      </c>
      <c r="B136" s="304" t="s">
        <v>1504</v>
      </c>
      <c r="C136" s="300" t="s">
        <v>640</v>
      </c>
      <c r="D136" s="307">
        <v>4.5399999999999998E-4</v>
      </c>
      <c r="E136" s="302">
        <v>4.57E-4</v>
      </c>
      <c r="F136" s="302" t="s">
        <v>1362</v>
      </c>
      <c r="G136" s="302" t="s">
        <v>1362</v>
      </c>
      <c r="H136" s="302" t="s">
        <v>1362</v>
      </c>
      <c r="I136" s="302" t="s">
        <v>1362</v>
      </c>
      <c r="J136" s="302" t="s">
        <v>1362</v>
      </c>
      <c r="K136" s="302" t="s">
        <v>1362</v>
      </c>
      <c r="L136" s="302" t="s">
        <v>1362</v>
      </c>
      <c r="M136" s="302" t="s">
        <v>1362</v>
      </c>
      <c r="N136" s="302" t="s">
        <v>1362</v>
      </c>
      <c r="O136" s="302" t="s">
        <v>1362</v>
      </c>
      <c r="P136" s="306"/>
      <c r="Q136" s="306"/>
      <c r="R136" s="306"/>
      <c r="S136" s="306"/>
      <c r="T136" s="306"/>
      <c r="U136" s="306"/>
      <c r="V136" s="302" t="s">
        <v>1362</v>
      </c>
    </row>
    <row r="137" spans="1:22" s="257" customFormat="1" ht="22.5" customHeight="1">
      <c r="A137" s="303" t="s">
        <v>152</v>
      </c>
      <c r="B137" s="304" t="s">
        <v>1505</v>
      </c>
      <c r="C137" s="300" t="s">
        <v>641</v>
      </c>
      <c r="D137" s="307">
        <v>4.5399999999999998E-4</v>
      </c>
      <c r="E137" s="302">
        <v>4.57E-4</v>
      </c>
      <c r="F137" s="302" t="s">
        <v>1362</v>
      </c>
      <c r="G137" s="302" t="s">
        <v>1362</v>
      </c>
      <c r="H137" s="302" t="s">
        <v>1362</v>
      </c>
      <c r="I137" s="302" t="s">
        <v>1362</v>
      </c>
      <c r="J137" s="302" t="s">
        <v>1362</v>
      </c>
      <c r="K137" s="302" t="s">
        <v>1362</v>
      </c>
      <c r="L137" s="302" t="s">
        <v>1362</v>
      </c>
      <c r="M137" s="302" t="s">
        <v>1362</v>
      </c>
      <c r="N137" s="302" t="s">
        <v>1362</v>
      </c>
      <c r="O137" s="302" t="s">
        <v>1362</v>
      </c>
      <c r="P137" s="306"/>
      <c r="Q137" s="306"/>
      <c r="R137" s="306"/>
      <c r="S137" s="306"/>
      <c r="T137" s="306"/>
      <c r="U137" s="306"/>
      <c r="V137" s="302" t="s">
        <v>1362</v>
      </c>
    </row>
    <row r="138" spans="1:22" s="257" customFormat="1" ht="22.5" customHeight="1">
      <c r="A138" s="303" t="s">
        <v>153</v>
      </c>
      <c r="B138" s="304" t="s">
        <v>1506</v>
      </c>
      <c r="C138" s="300" t="s">
        <v>642</v>
      </c>
      <c r="D138" s="307">
        <v>4.4099999999999999E-4</v>
      </c>
      <c r="E138" s="302" t="s">
        <v>1362</v>
      </c>
      <c r="F138" s="302">
        <v>0</v>
      </c>
      <c r="G138" s="302">
        <v>4.46E-4</v>
      </c>
      <c r="H138" s="302" t="s">
        <v>1362</v>
      </c>
      <c r="I138" s="302" t="s">
        <v>1362</v>
      </c>
      <c r="J138" s="302" t="s">
        <v>1362</v>
      </c>
      <c r="K138" s="302" t="s">
        <v>1362</v>
      </c>
      <c r="L138" s="302" t="s">
        <v>1362</v>
      </c>
      <c r="M138" s="302" t="s">
        <v>1362</v>
      </c>
      <c r="N138" s="302" t="s">
        <v>1362</v>
      </c>
      <c r="O138" s="302" t="s">
        <v>1362</v>
      </c>
      <c r="P138" s="306"/>
      <c r="Q138" s="306"/>
      <c r="R138" s="306"/>
      <c r="S138" s="306"/>
      <c r="T138" s="306"/>
      <c r="U138" s="306"/>
      <c r="V138" s="302">
        <v>8.3600000000000005E-4</v>
      </c>
    </row>
    <row r="139" spans="1:22" s="257" customFormat="1" ht="22.5" customHeight="1">
      <c r="A139" s="303" t="s">
        <v>154</v>
      </c>
      <c r="B139" s="304" t="s">
        <v>1141</v>
      </c>
      <c r="C139" s="300" t="s">
        <v>1142</v>
      </c>
      <c r="D139" s="307">
        <v>5.7700000000000004E-4</v>
      </c>
      <c r="E139" s="302" t="s">
        <v>1362</v>
      </c>
      <c r="F139" s="302">
        <v>0</v>
      </c>
      <c r="G139" s="302">
        <v>2.13E-4</v>
      </c>
      <c r="H139" s="302">
        <v>2.9799999999999998E-4</v>
      </c>
      <c r="I139" s="302">
        <v>3.19E-4</v>
      </c>
      <c r="J139" s="302">
        <v>3.8299999999999999E-4</v>
      </c>
      <c r="K139" s="302">
        <v>3.6099999999999999E-4</v>
      </c>
      <c r="L139" s="302">
        <v>3.4000000000000002E-4</v>
      </c>
      <c r="M139" s="302">
        <v>2.7599999999999999E-4</v>
      </c>
      <c r="N139" s="302">
        <v>1.7000000000000001E-4</v>
      </c>
      <c r="O139" s="302">
        <v>4.0400000000000001E-4</v>
      </c>
      <c r="P139" s="306">
        <v>5.4100000000000003E-4</v>
      </c>
      <c r="Q139" s="306"/>
      <c r="R139" s="306"/>
      <c r="S139" s="306"/>
      <c r="T139" s="306"/>
      <c r="U139" s="306"/>
      <c r="V139" s="302">
        <v>4.3100000000000001E-4</v>
      </c>
    </row>
    <row r="140" spans="1:22" s="257" customFormat="1" ht="22.5" customHeight="1">
      <c r="A140" s="303" t="s">
        <v>155</v>
      </c>
      <c r="B140" s="304" t="s">
        <v>1507</v>
      </c>
      <c r="C140" s="300" t="s">
        <v>643</v>
      </c>
      <c r="D140" s="307">
        <v>6.7599999999999995E-4</v>
      </c>
      <c r="E140" s="302" t="s">
        <v>1362</v>
      </c>
      <c r="F140" s="302">
        <v>1.65E-4</v>
      </c>
      <c r="G140" s="302">
        <v>0</v>
      </c>
      <c r="H140" s="302">
        <v>7.2300000000000001E-4</v>
      </c>
      <c r="I140" s="302" t="s">
        <v>1362</v>
      </c>
      <c r="J140" s="302" t="s">
        <v>1362</v>
      </c>
      <c r="K140" s="302" t="s">
        <v>1362</v>
      </c>
      <c r="L140" s="302" t="s">
        <v>1362</v>
      </c>
      <c r="M140" s="302" t="s">
        <v>1362</v>
      </c>
      <c r="N140" s="302" t="s">
        <v>1362</v>
      </c>
      <c r="O140" s="302" t="s">
        <v>1362</v>
      </c>
      <c r="P140" s="306"/>
      <c r="Q140" s="306"/>
      <c r="R140" s="306"/>
      <c r="S140" s="306"/>
      <c r="T140" s="306"/>
      <c r="U140" s="306"/>
      <c r="V140" s="302">
        <v>1.9900000000000001E-4</v>
      </c>
    </row>
    <row r="141" spans="1:22" s="257" customFormat="1" ht="22.5" customHeight="1">
      <c r="A141" s="303" t="s">
        <v>156</v>
      </c>
      <c r="B141" s="304" t="s">
        <v>1508</v>
      </c>
      <c r="C141" s="300" t="s">
        <v>644</v>
      </c>
      <c r="D141" s="307">
        <v>5.0000000000000001E-4</v>
      </c>
      <c r="E141" s="302">
        <v>5.1599999999999997E-4</v>
      </c>
      <c r="F141" s="302" t="s">
        <v>1362</v>
      </c>
      <c r="G141" s="302" t="s">
        <v>1362</v>
      </c>
      <c r="H141" s="302" t="s">
        <v>1362</v>
      </c>
      <c r="I141" s="302" t="s">
        <v>1362</v>
      </c>
      <c r="J141" s="302" t="s">
        <v>1362</v>
      </c>
      <c r="K141" s="302" t="s">
        <v>1362</v>
      </c>
      <c r="L141" s="302" t="s">
        <v>1362</v>
      </c>
      <c r="M141" s="302" t="s">
        <v>1362</v>
      </c>
      <c r="N141" s="302" t="s">
        <v>1362</v>
      </c>
      <c r="O141" s="302" t="s">
        <v>1362</v>
      </c>
      <c r="P141" s="306"/>
      <c r="Q141" s="306"/>
      <c r="R141" s="306"/>
      <c r="S141" s="306"/>
      <c r="T141" s="306"/>
      <c r="U141" s="306"/>
      <c r="V141" s="302" t="s">
        <v>1362</v>
      </c>
    </row>
    <row r="142" spans="1:22" s="257" customFormat="1" ht="22.5" customHeight="1">
      <c r="A142" s="303" t="s">
        <v>157</v>
      </c>
      <c r="B142" s="304" t="s">
        <v>1509</v>
      </c>
      <c r="C142" s="300" t="s">
        <v>645</v>
      </c>
      <c r="D142" s="307">
        <v>5.0000000000000001E-4</v>
      </c>
      <c r="E142" s="302">
        <v>4.4999999999999999E-4</v>
      </c>
      <c r="F142" s="302" t="s">
        <v>1362</v>
      </c>
      <c r="G142" s="302" t="s">
        <v>1362</v>
      </c>
      <c r="H142" s="302" t="s">
        <v>1362</v>
      </c>
      <c r="I142" s="302" t="s">
        <v>1362</v>
      </c>
      <c r="J142" s="302" t="s">
        <v>1362</v>
      </c>
      <c r="K142" s="302" t="s">
        <v>1362</v>
      </c>
      <c r="L142" s="302" t="s">
        <v>1362</v>
      </c>
      <c r="M142" s="302" t="s">
        <v>1362</v>
      </c>
      <c r="N142" s="302" t="s">
        <v>1362</v>
      </c>
      <c r="O142" s="302" t="s">
        <v>1362</v>
      </c>
      <c r="P142" s="306"/>
      <c r="Q142" s="306"/>
      <c r="R142" s="306"/>
      <c r="S142" s="306"/>
      <c r="T142" s="306"/>
      <c r="U142" s="306"/>
      <c r="V142" s="302" t="s">
        <v>1362</v>
      </c>
    </row>
    <row r="143" spans="1:22" s="257" customFormat="1" ht="22.5" customHeight="1">
      <c r="A143" s="303" t="s">
        <v>158</v>
      </c>
      <c r="B143" s="304" t="s">
        <v>1510</v>
      </c>
      <c r="C143" s="300" t="s">
        <v>646</v>
      </c>
      <c r="D143" s="307">
        <v>4.15E-4</v>
      </c>
      <c r="E143" s="302" t="s">
        <v>1362</v>
      </c>
      <c r="F143" s="302">
        <v>0</v>
      </c>
      <c r="G143" s="302">
        <v>4.2400000000000001E-4</v>
      </c>
      <c r="H143" s="302" t="s">
        <v>1362</v>
      </c>
      <c r="I143" s="302" t="s">
        <v>1362</v>
      </c>
      <c r="J143" s="302" t="s">
        <v>1362</v>
      </c>
      <c r="K143" s="302" t="s">
        <v>1362</v>
      </c>
      <c r="L143" s="302" t="s">
        <v>1362</v>
      </c>
      <c r="M143" s="302" t="s">
        <v>1362</v>
      </c>
      <c r="N143" s="302" t="s">
        <v>1362</v>
      </c>
      <c r="O143" s="302" t="s">
        <v>1362</v>
      </c>
      <c r="P143" s="306"/>
      <c r="Q143" s="306"/>
      <c r="R143" s="306"/>
      <c r="S143" s="306"/>
      <c r="T143" s="306"/>
      <c r="U143" s="306"/>
      <c r="V143" s="302">
        <v>4.46E-4</v>
      </c>
    </row>
    <row r="144" spans="1:22" s="257" customFormat="1" ht="22.5" customHeight="1">
      <c r="A144" s="303" t="s">
        <v>159</v>
      </c>
      <c r="B144" s="304" t="s">
        <v>1511</v>
      </c>
      <c r="C144" s="300" t="s">
        <v>1512</v>
      </c>
      <c r="D144" s="307">
        <v>4.2700000000000002E-4</v>
      </c>
      <c r="E144" s="302">
        <v>4.75E-4</v>
      </c>
      <c r="F144" s="302" t="s">
        <v>1362</v>
      </c>
      <c r="G144" s="302" t="s">
        <v>1362</v>
      </c>
      <c r="H144" s="302" t="s">
        <v>1362</v>
      </c>
      <c r="I144" s="302" t="s">
        <v>1362</v>
      </c>
      <c r="J144" s="302" t="s">
        <v>1362</v>
      </c>
      <c r="K144" s="302" t="s">
        <v>1362</v>
      </c>
      <c r="L144" s="302" t="s">
        <v>1362</v>
      </c>
      <c r="M144" s="302" t="s">
        <v>1362</v>
      </c>
      <c r="N144" s="302" t="s">
        <v>1362</v>
      </c>
      <c r="O144" s="302" t="s">
        <v>1362</v>
      </c>
      <c r="P144" s="306"/>
      <c r="Q144" s="306"/>
      <c r="R144" s="306"/>
      <c r="S144" s="306"/>
      <c r="T144" s="306"/>
      <c r="U144" s="306"/>
      <c r="V144" s="302" t="s">
        <v>1362</v>
      </c>
    </row>
    <row r="145" spans="1:22" s="257" customFormat="1" ht="22.5" customHeight="1">
      <c r="A145" s="303" t="s">
        <v>160</v>
      </c>
      <c r="B145" s="304" t="s">
        <v>1143</v>
      </c>
      <c r="C145" s="300" t="s">
        <v>1144</v>
      </c>
      <c r="D145" s="307">
        <v>4.3800000000000002E-4</v>
      </c>
      <c r="E145" s="302" t="s">
        <v>1362</v>
      </c>
      <c r="F145" s="302">
        <v>0</v>
      </c>
      <c r="G145" s="302">
        <v>4.5199999999999998E-4</v>
      </c>
      <c r="H145" s="302" t="s">
        <v>1362</v>
      </c>
      <c r="I145" s="302" t="s">
        <v>1362</v>
      </c>
      <c r="J145" s="302" t="s">
        <v>1362</v>
      </c>
      <c r="K145" s="302" t="s">
        <v>1362</v>
      </c>
      <c r="L145" s="302" t="s">
        <v>1362</v>
      </c>
      <c r="M145" s="302" t="s">
        <v>1362</v>
      </c>
      <c r="N145" s="302" t="s">
        <v>1362</v>
      </c>
      <c r="O145" s="302" t="s">
        <v>1362</v>
      </c>
      <c r="P145" s="306"/>
      <c r="Q145" s="306"/>
      <c r="R145" s="306"/>
      <c r="S145" s="306"/>
      <c r="T145" s="306"/>
      <c r="U145" s="306"/>
      <c r="V145" s="302">
        <v>5.6400000000000005E-4</v>
      </c>
    </row>
    <row r="146" spans="1:22" s="257" customFormat="1" ht="22.5" customHeight="1">
      <c r="A146" s="303" t="s">
        <v>161</v>
      </c>
      <c r="B146" s="304" t="s">
        <v>1145</v>
      </c>
      <c r="C146" s="300" t="s">
        <v>1146</v>
      </c>
      <c r="D146" s="307">
        <v>4.4099999999999999E-4</v>
      </c>
      <c r="E146" s="302" t="s">
        <v>1362</v>
      </c>
      <c r="F146" s="302">
        <v>0</v>
      </c>
      <c r="G146" s="302">
        <v>2.99E-4</v>
      </c>
      <c r="H146" s="302">
        <v>4.4099999999999999E-4</v>
      </c>
      <c r="I146" s="302" t="s">
        <v>1362</v>
      </c>
      <c r="J146" s="302" t="s">
        <v>1362</v>
      </c>
      <c r="K146" s="302" t="s">
        <v>1362</v>
      </c>
      <c r="L146" s="302" t="s">
        <v>1362</v>
      </c>
      <c r="M146" s="302" t="s">
        <v>1362</v>
      </c>
      <c r="N146" s="302" t="s">
        <v>1362</v>
      </c>
      <c r="O146" s="302" t="s">
        <v>1362</v>
      </c>
      <c r="P146" s="306"/>
      <c r="Q146" s="306"/>
      <c r="R146" s="306"/>
      <c r="S146" s="306"/>
      <c r="T146" s="306"/>
      <c r="U146" s="306"/>
      <c r="V146" s="302">
        <v>4.5300000000000001E-4</v>
      </c>
    </row>
    <row r="147" spans="1:22" s="257" customFormat="1" ht="22.5" customHeight="1">
      <c r="A147" s="303" t="s">
        <v>162</v>
      </c>
      <c r="B147" s="304" t="s">
        <v>1513</v>
      </c>
      <c r="C147" s="300" t="s">
        <v>647</v>
      </c>
      <c r="D147" s="307">
        <v>3.3599999999999998E-4</v>
      </c>
      <c r="E147" s="302" t="s">
        <v>1362</v>
      </c>
      <c r="F147" s="302">
        <v>2.7999999999999998E-4</v>
      </c>
      <c r="G147" s="302">
        <v>0</v>
      </c>
      <c r="H147" s="302">
        <v>0</v>
      </c>
      <c r="I147" s="302">
        <v>5.9500000000000004E-4</v>
      </c>
      <c r="J147" s="302" t="s">
        <v>1362</v>
      </c>
      <c r="K147" s="302" t="s">
        <v>1362</v>
      </c>
      <c r="L147" s="302" t="s">
        <v>1362</v>
      </c>
      <c r="M147" s="302" t="s">
        <v>1362</v>
      </c>
      <c r="N147" s="302" t="s">
        <v>1362</v>
      </c>
      <c r="O147" s="302" t="s">
        <v>1362</v>
      </c>
      <c r="P147" s="306"/>
      <c r="Q147" s="306"/>
      <c r="R147" s="306"/>
      <c r="S147" s="306"/>
      <c r="T147" s="306"/>
      <c r="U147" s="306"/>
      <c r="V147" s="302">
        <v>4.0900000000000002E-4</v>
      </c>
    </row>
    <row r="148" spans="1:22" s="257" customFormat="1" ht="22.5" customHeight="1">
      <c r="A148" s="303" t="s">
        <v>163</v>
      </c>
      <c r="B148" s="304" t="s">
        <v>1514</v>
      </c>
      <c r="C148" s="300" t="s">
        <v>648</v>
      </c>
      <c r="D148" s="307">
        <v>3.5E-4</v>
      </c>
      <c r="E148" s="302">
        <v>3.3199999999999999E-4</v>
      </c>
      <c r="F148" s="302" t="s">
        <v>1362</v>
      </c>
      <c r="G148" s="302" t="s">
        <v>1362</v>
      </c>
      <c r="H148" s="302" t="s">
        <v>1362</v>
      </c>
      <c r="I148" s="302" t="s">
        <v>1362</v>
      </c>
      <c r="J148" s="302" t="s">
        <v>1362</v>
      </c>
      <c r="K148" s="302" t="s">
        <v>1362</v>
      </c>
      <c r="L148" s="302" t="s">
        <v>1362</v>
      </c>
      <c r="M148" s="302" t="s">
        <v>1362</v>
      </c>
      <c r="N148" s="302" t="s">
        <v>1362</v>
      </c>
      <c r="O148" s="302" t="s">
        <v>1362</v>
      </c>
      <c r="P148" s="306"/>
      <c r="Q148" s="306"/>
      <c r="R148" s="306"/>
      <c r="S148" s="306"/>
      <c r="T148" s="306"/>
      <c r="U148" s="306"/>
      <c r="V148" s="302" t="s">
        <v>1362</v>
      </c>
    </row>
    <row r="149" spans="1:22" s="257" customFormat="1" ht="22.5" customHeight="1">
      <c r="A149" s="303" t="s">
        <v>164</v>
      </c>
      <c r="B149" s="304" t="s">
        <v>1515</v>
      </c>
      <c r="C149" s="300" t="s">
        <v>649</v>
      </c>
      <c r="D149" s="307">
        <v>4.2099999999999999E-4</v>
      </c>
      <c r="E149" s="302" t="s">
        <v>1362</v>
      </c>
      <c r="F149" s="302">
        <v>0</v>
      </c>
      <c r="G149" s="302">
        <v>4.3800000000000002E-4</v>
      </c>
      <c r="H149" s="302" t="s">
        <v>1362</v>
      </c>
      <c r="I149" s="302" t="s">
        <v>1362</v>
      </c>
      <c r="J149" s="302" t="s">
        <v>1362</v>
      </c>
      <c r="K149" s="302" t="s">
        <v>1362</v>
      </c>
      <c r="L149" s="302" t="s">
        <v>1362</v>
      </c>
      <c r="M149" s="302" t="s">
        <v>1362</v>
      </c>
      <c r="N149" s="302" t="s">
        <v>1362</v>
      </c>
      <c r="O149" s="302" t="s">
        <v>1362</v>
      </c>
      <c r="P149" s="306"/>
      <c r="Q149" s="306"/>
      <c r="R149" s="306"/>
      <c r="S149" s="306"/>
      <c r="T149" s="306"/>
      <c r="U149" s="306"/>
      <c r="V149" s="302">
        <v>4.6299999999999998E-4</v>
      </c>
    </row>
    <row r="150" spans="1:22" ht="22.5" customHeight="1">
      <c r="A150" s="303" t="s">
        <v>165</v>
      </c>
      <c r="B150" s="304" t="s">
        <v>1516</v>
      </c>
      <c r="C150" s="300" t="s">
        <v>650</v>
      </c>
      <c r="D150" s="307">
        <v>1.65E-4</v>
      </c>
      <c r="E150" s="302">
        <v>4.5199999999999998E-4</v>
      </c>
      <c r="F150" s="302" t="s">
        <v>1362</v>
      </c>
      <c r="G150" s="302" t="s">
        <v>1362</v>
      </c>
      <c r="H150" s="302" t="s">
        <v>1362</v>
      </c>
      <c r="I150" s="302" t="s">
        <v>1362</v>
      </c>
      <c r="J150" s="302" t="s">
        <v>1362</v>
      </c>
      <c r="K150" s="302" t="s">
        <v>1362</v>
      </c>
      <c r="L150" s="302" t="s">
        <v>1362</v>
      </c>
      <c r="M150" s="302" t="s">
        <v>1362</v>
      </c>
      <c r="N150" s="302" t="s">
        <v>1362</v>
      </c>
      <c r="O150" s="302" t="s">
        <v>1362</v>
      </c>
      <c r="P150" s="306"/>
      <c r="Q150" s="306"/>
      <c r="R150" s="306"/>
      <c r="S150" s="306"/>
      <c r="T150" s="306"/>
      <c r="U150" s="306"/>
      <c r="V150" s="302" t="s">
        <v>1362</v>
      </c>
    </row>
    <row r="151" spans="1:22" ht="22.5" customHeight="1">
      <c r="A151" s="303" t="s">
        <v>166</v>
      </c>
      <c r="B151" s="304" t="s">
        <v>1517</v>
      </c>
      <c r="C151" s="300" t="s">
        <v>651</v>
      </c>
      <c r="D151" s="307">
        <v>5.0299999999999997E-4</v>
      </c>
      <c r="E151" s="302" t="s">
        <v>1362</v>
      </c>
      <c r="F151" s="302">
        <v>0</v>
      </c>
      <c r="G151" s="302">
        <v>1.83E-4</v>
      </c>
      <c r="H151" s="302">
        <v>2.4800000000000001E-4</v>
      </c>
      <c r="I151" s="302">
        <v>5.6400000000000005E-4</v>
      </c>
      <c r="J151" s="302" t="s">
        <v>1362</v>
      </c>
      <c r="K151" s="302" t="s">
        <v>1362</v>
      </c>
      <c r="L151" s="302" t="s">
        <v>1362</v>
      </c>
      <c r="M151" s="302" t="s">
        <v>1362</v>
      </c>
      <c r="N151" s="302" t="s">
        <v>1362</v>
      </c>
      <c r="O151" s="302" t="s">
        <v>1362</v>
      </c>
      <c r="P151" s="306"/>
      <c r="Q151" s="306"/>
      <c r="R151" s="306"/>
      <c r="S151" s="306"/>
      <c r="T151" s="306"/>
      <c r="U151" s="306"/>
      <c r="V151" s="302">
        <v>4.4799999999999999E-4</v>
      </c>
    </row>
    <row r="152" spans="1:22" ht="22.5" customHeight="1">
      <c r="A152" s="303" t="s">
        <v>167</v>
      </c>
      <c r="B152" s="304" t="s">
        <v>1518</v>
      </c>
      <c r="C152" s="300" t="s">
        <v>652</v>
      </c>
      <c r="D152" s="307">
        <v>4.86E-4</v>
      </c>
      <c r="E152" s="302" t="s">
        <v>1362</v>
      </c>
      <c r="F152" s="302">
        <v>0</v>
      </c>
      <c r="G152" s="302">
        <v>4.3600000000000003E-4</v>
      </c>
      <c r="H152" s="302" t="s">
        <v>1362</v>
      </c>
      <c r="I152" s="302" t="s">
        <v>1362</v>
      </c>
      <c r="J152" s="302" t="s">
        <v>1362</v>
      </c>
      <c r="K152" s="302" t="s">
        <v>1362</v>
      </c>
      <c r="L152" s="302" t="s">
        <v>1362</v>
      </c>
      <c r="M152" s="302" t="s">
        <v>1362</v>
      </c>
      <c r="N152" s="302" t="s">
        <v>1362</v>
      </c>
      <c r="O152" s="302" t="s">
        <v>1362</v>
      </c>
      <c r="P152" s="306"/>
      <c r="Q152" s="306"/>
      <c r="R152" s="306"/>
      <c r="S152" s="306"/>
      <c r="T152" s="306"/>
      <c r="U152" s="306"/>
      <c r="V152" s="302">
        <v>3.8299999999999999E-4</v>
      </c>
    </row>
    <row r="153" spans="1:22" ht="22.5" customHeight="1">
      <c r="A153" s="303" t="s">
        <v>168</v>
      </c>
      <c r="B153" s="304" t="s">
        <v>1519</v>
      </c>
      <c r="C153" s="300" t="s">
        <v>653</v>
      </c>
      <c r="D153" s="307">
        <v>3.6699999999999998E-4</v>
      </c>
      <c r="E153" s="302" t="s">
        <v>1362</v>
      </c>
      <c r="F153" s="302">
        <v>2.9399999999999999E-4</v>
      </c>
      <c r="G153" s="302">
        <v>3.3300000000000002E-4</v>
      </c>
      <c r="H153" s="302">
        <v>3.5500000000000001E-4</v>
      </c>
      <c r="I153" s="302" t="s">
        <v>1362</v>
      </c>
      <c r="J153" s="302" t="s">
        <v>1362</v>
      </c>
      <c r="K153" s="302" t="s">
        <v>1362</v>
      </c>
      <c r="L153" s="302" t="s">
        <v>1362</v>
      </c>
      <c r="M153" s="302" t="s">
        <v>1362</v>
      </c>
      <c r="N153" s="302" t="s">
        <v>1362</v>
      </c>
      <c r="O153" s="302" t="s">
        <v>1362</v>
      </c>
      <c r="P153" s="306"/>
      <c r="Q153" s="306"/>
      <c r="R153" s="306"/>
      <c r="S153" s="306"/>
      <c r="T153" s="306"/>
      <c r="U153" s="306"/>
      <c r="V153" s="302">
        <v>4.2299999999999998E-4</v>
      </c>
    </row>
    <row r="154" spans="1:22" ht="22.5" customHeight="1">
      <c r="A154" s="303" t="s">
        <v>169</v>
      </c>
      <c r="B154" s="304" t="s">
        <v>1520</v>
      </c>
      <c r="C154" s="300" t="s">
        <v>654</v>
      </c>
      <c r="D154" s="307">
        <v>4.3100000000000001E-4</v>
      </c>
      <c r="E154" s="302">
        <v>4.9399999999999997E-4</v>
      </c>
      <c r="F154" s="302" t="s">
        <v>1362</v>
      </c>
      <c r="G154" s="302" t="s">
        <v>1362</v>
      </c>
      <c r="H154" s="302" t="s">
        <v>1362</v>
      </c>
      <c r="I154" s="302" t="s">
        <v>1362</v>
      </c>
      <c r="J154" s="302" t="s">
        <v>1362</v>
      </c>
      <c r="K154" s="302" t="s">
        <v>1362</v>
      </c>
      <c r="L154" s="302" t="s">
        <v>1362</v>
      </c>
      <c r="M154" s="302" t="s">
        <v>1362</v>
      </c>
      <c r="N154" s="302" t="s">
        <v>1362</v>
      </c>
      <c r="O154" s="302" t="s">
        <v>1362</v>
      </c>
      <c r="P154" s="306"/>
      <c r="Q154" s="306"/>
      <c r="R154" s="306"/>
      <c r="S154" s="306"/>
      <c r="T154" s="306"/>
      <c r="U154" s="306"/>
      <c r="V154" s="302" t="s">
        <v>1362</v>
      </c>
    </row>
    <row r="155" spans="1:22" ht="22.5" customHeight="1">
      <c r="A155" s="303" t="s">
        <v>170</v>
      </c>
      <c r="B155" s="304" t="s">
        <v>1147</v>
      </c>
      <c r="C155" s="300" t="s">
        <v>1148</v>
      </c>
      <c r="D155" s="307">
        <v>3.9300000000000001E-4</v>
      </c>
      <c r="E155" s="302">
        <v>3.8499999999999998E-4</v>
      </c>
      <c r="F155" s="302" t="s">
        <v>1362</v>
      </c>
      <c r="G155" s="302" t="s">
        <v>1362</v>
      </c>
      <c r="H155" s="302" t="s">
        <v>1362</v>
      </c>
      <c r="I155" s="302" t="s">
        <v>1362</v>
      </c>
      <c r="J155" s="302" t="s">
        <v>1362</v>
      </c>
      <c r="K155" s="302" t="s">
        <v>1362</v>
      </c>
      <c r="L155" s="302" t="s">
        <v>1362</v>
      </c>
      <c r="M155" s="302" t="s">
        <v>1362</v>
      </c>
      <c r="N155" s="302" t="s">
        <v>1362</v>
      </c>
      <c r="O155" s="302" t="s">
        <v>1362</v>
      </c>
      <c r="P155" s="306"/>
      <c r="Q155" s="306"/>
      <c r="R155" s="306"/>
      <c r="S155" s="306"/>
      <c r="T155" s="306"/>
      <c r="U155" s="306"/>
      <c r="V155" s="302" t="s">
        <v>1362</v>
      </c>
    </row>
    <row r="156" spans="1:22" ht="22.5" customHeight="1">
      <c r="A156" s="303" t="s">
        <v>171</v>
      </c>
      <c r="B156" s="304" t="s">
        <v>1521</v>
      </c>
      <c r="C156" s="300" t="s">
        <v>655</v>
      </c>
      <c r="D156" s="307">
        <v>4.8700000000000002E-4</v>
      </c>
      <c r="E156" s="302" t="s">
        <v>1362</v>
      </c>
      <c r="F156" s="302">
        <v>0</v>
      </c>
      <c r="G156" s="302">
        <v>4.8999999999999998E-4</v>
      </c>
      <c r="H156" s="302" t="s">
        <v>1362</v>
      </c>
      <c r="I156" s="302" t="s">
        <v>1362</v>
      </c>
      <c r="J156" s="302" t="s">
        <v>1362</v>
      </c>
      <c r="K156" s="302" t="s">
        <v>1362</v>
      </c>
      <c r="L156" s="302" t="s">
        <v>1362</v>
      </c>
      <c r="M156" s="302" t="s">
        <v>1362</v>
      </c>
      <c r="N156" s="302" t="s">
        <v>1362</v>
      </c>
      <c r="O156" s="302" t="s">
        <v>1362</v>
      </c>
      <c r="P156" s="306"/>
      <c r="Q156" s="306"/>
      <c r="R156" s="306"/>
      <c r="S156" s="306"/>
      <c r="T156" s="306"/>
      <c r="U156" s="306"/>
      <c r="V156" s="302">
        <v>3.7199999999999999E-4</v>
      </c>
    </row>
    <row r="157" spans="1:22" ht="22.5" customHeight="1">
      <c r="A157" s="303" t="s">
        <v>172</v>
      </c>
      <c r="B157" s="304" t="s">
        <v>1522</v>
      </c>
      <c r="C157" s="300" t="s">
        <v>656</v>
      </c>
      <c r="D157" s="307">
        <v>4.2099999999999999E-4</v>
      </c>
      <c r="E157" s="302" t="s">
        <v>1362</v>
      </c>
      <c r="F157" s="302">
        <v>0</v>
      </c>
      <c r="G157" s="302">
        <v>4.4700000000000002E-4</v>
      </c>
      <c r="H157" s="302" t="s">
        <v>1362</v>
      </c>
      <c r="I157" s="302" t="s">
        <v>1362</v>
      </c>
      <c r="J157" s="302" t="s">
        <v>1362</v>
      </c>
      <c r="K157" s="302" t="s">
        <v>1362</v>
      </c>
      <c r="L157" s="302" t="s">
        <v>1362</v>
      </c>
      <c r="M157" s="302" t="s">
        <v>1362</v>
      </c>
      <c r="N157" s="302" t="s">
        <v>1362</v>
      </c>
      <c r="O157" s="302" t="s">
        <v>1362</v>
      </c>
      <c r="P157" s="306"/>
      <c r="Q157" s="306"/>
      <c r="R157" s="306"/>
      <c r="S157" s="306"/>
      <c r="T157" s="306"/>
      <c r="U157" s="306"/>
      <c r="V157" s="302">
        <v>4.7199999999999998E-4</v>
      </c>
    </row>
    <row r="158" spans="1:22" ht="22.5" customHeight="1">
      <c r="A158" s="303" t="s">
        <v>173</v>
      </c>
      <c r="B158" s="304" t="s">
        <v>1523</v>
      </c>
      <c r="C158" s="300" t="s">
        <v>657</v>
      </c>
      <c r="D158" s="307">
        <v>4.4000000000000002E-4</v>
      </c>
      <c r="E158" s="302">
        <v>3.8400000000000001E-4</v>
      </c>
      <c r="F158" s="302" t="s">
        <v>1362</v>
      </c>
      <c r="G158" s="302" t="s">
        <v>1362</v>
      </c>
      <c r="H158" s="302" t="s">
        <v>1362</v>
      </c>
      <c r="I158" s="302" t="s">
        <v>1362</v>
      </c>
      <c r="J158" s="302" t="s">
        <v>1362</v>
      </c>
      <c r="K158" s="302" t="s">
        <v>1362</v>
      </c>
      <c r="L158" s="302" t="s">
        <v>1362</v>
      </c>
      <c r="M158" s="302" t="s">
        <v>1362</v>
      </c>
      <c r="N158" s="302" t="s">
        <v>1362</v>
      </c>
      <c r="O158" s="302" t="s">
        <v>1362</v>
      </c>
      <c r="P158" s="306"/>
      <c r="Q158" s="306"/>
      <c r="R158" s="306"/>
      <c r="S158" s="306"/>
      <c r="T158" s="306"/>
      <c r="U158" s="306"/>
      <c r="V158" s="302" t="s">
        <v>1362</v>
      </c>
    </row>
    <row r="159" spans="1:22" ht="22.5" customHeight="1">
      <c r="A159" s="303" t="s">
        <v>174</v>
      </c>
      <c r="B159" s="304" t="s">
        <v>1524</v>
      </c>
      <c r="C159" s="300" t="s">
        <v>658</v>
      </c>
      <c r="D159" s="307">
        <v>5.0000000000000002E-5</v>
      </c>
      <c r="E159" s="302">
        <v>4.3100000000000001E-4</v>
      </c>
      <c r="F159" s="302" t="s">
        <v>1362</v>
      </c>
      <c r="G159" s="302" t="s">
        <v>1362</v>
      </c>
      <c r="H159" s="302" t="s">
        <v>1362</v>
      </c>
      <c r="I159" s="302" t="s">
        <v>1362</v>
      </c>
      <c r="J159" s="302" t="s">
        <v>1362</v>
      </c>
      <c r="K159" s="302" t="s">
        <v>1362</v>
      </c>
      <c r="L159" s="302" t="s">
        <v>1362</v>
      </c>
      <c r="M159" s="302" t="s">
        <v>1362</v>
      </c>
      <c r="N159" s="302" t="s">
        <v>1362</v>
      </c>
      <c r="O159" s="302" t="s">
        <v>1362</v>
      </c>
      <c r="P159" s="306"/>
      <c r="Q159" s="306"/>
      <c r="R159" s="306"/>
      <c r="S159" s="306"/>
      <c r="T159" s="306"/>
      <c r="U159" s="306"/>
      <c r="V159" s="302" t="s">
        <v>1362</v>
      </c>
    </row>
    <row r="160" spans="1:22" ht="22.5" customHeight="1">
      <c r="A160" s="303" t="s">
        <v>175</v>
      </c>
      <c r="B160" s="304" t="s">
        <v>1525</v>
      </c>
      <c r="C160" s="300" t="s">
        <v>659</v>
      </c>
      <c r="D160" s="307">
        <v>4.5399999999999998E-4</v>
      </c>
      <c r="E160" s="302">
        <v>4.57E-4</v>
      </c>
      <c r="F160" s="302" t="s">
        <v>1362</v>
      </c>
      <c r="G160" s="302" t="s">
        <v>1362</v>
      </c>
      <c r="H160" s="302" t="s">
        <v>1362</v>
      </c>
      <c r="I160" s="302" t="s">
        <v>1362</v>
      </c>
      <c r="J160" s="302" t="s">
        <v>1362</v>
      </c>
      <c r="K160" s="302" t="s">
        <v>1362</v>
      </c>
      <c r="L160" s="302" t="s">
        <v>1362</v>
      </c>
      <c r="M160" s="302" t="s">
        <v>1362</v>
      </c>
      <c r="N160" s="302" t="s">
        <v>1362</v>
      </c>
      <c r="O160" s="302" t="s">
        <v>1362</v>
      </c>
      <c r="P160" s="306"/>
      <c r="Q160" s="306"/>
      <c r="R160" s="306"/>
      <c r="S160" s="306"/>
      <c r="T160" s="306"/>
      <c r="U160" s="306"/>
      <c r="V160" s="302" t="s">
        <v>1362</v>
      </c>
    </row>
    <row r="161" spans="1:22" ht="22.5" customHeight="1">
      <c r="A161" s="303" t="s">
        <v>176</v>
      </c>
      <c r="B161" s="304" t="s">
        <v>1526</v>
      </c>
      <c r="C161" s="300" t="s">
        <v>660</v>
      </c>
      <c r="D161" s="307">
        <v>4.06E-4</v>
      </c>
      <c r="E161" s="302" t="s">
        <v>1362</v>
      </c>
      <c r="F161" s="302">
        <v>0</v>
      </c>
      <c r="G161" s="302">
        <v>0</v>
      </c>
      <c r="H161" s="302">
        <v>9.5600000000000004E-4</v>
      </c>
      <c r="I161" s="302" t="s">
        <v>1362</v>
      </c>
      <c r="J161" s="302" t="s">
        <v>1362</v>
      </c>
      <c r="K161" s="302" t="s">
        <v>1362</v>
      </c>
      <c r="L161" s="302" t="s">
        <v>1362</v>
      </c>
      <c r="M161" s="302" t="s">
        <v>1362</v>
      </c>
      <c r="N161" s="302" t="s">
        <v>1362</v>
      </c>
      <c r="O161" s="302" t="s">
        <v>1362</v>
      </c>
      <c r="P161" s="306"/>
      <c r="Q161" s="306"/>
      <c r="R161" s="306"/>
      <c r="S161" s="306"/>
      <c r="T161" s="306"/>
      <c r="U161" s="306"/>
      <c r="V161" s="302">
        <v>4.28E-4</v>
      </c>
    </row>
    <row r="162" spans="1:22" ht="22.5" customHeight="1">
      <c r="A162" s="303" t="s">
        <v>177</v>
      </c>
      <c r="B162" s="304" t="s">
        <v>1527</v>
      </c>
      <c r="C162" s="300" t="s">
        <v>661</v>
      </c>
      <c r="D162" s="307">
        <v>2.5099999999999998E-4</v>
      </c>
      <c r="E162" s="302" t="s">
        <v>1362</v>
      </c>
      <c r="F162" s="302">
        <v>0</v>
      </c>
      <c r="G162" s="302">
        <v>2.43E-4</v>
      </c>
      <c r="H162" s="302" t="s">
        <v>1362</v>
      </c>
      <c r="I162" s="302" t="s">
        <v>1362</v>
      </c>
      <c r="J162" s="302" t="s">
        <v>1362</v>
      </c>
      <c r="K162" s="302" t="s">
        <v>1362</v>
      </c>
      <c r="L162" s="302" t="s">
        <v>1362</v>
      </c>
      <c r="M162" s="302" t="s">
        <v>1362</v>
      </c>
      <c r="N162" s="302" t="s">
        <v>1362</v>
      </c>
      <c r="O162" s="302" t="s">
        <v>1362</v>
      </c>
      <c r="P162" s="306"/>
      <c r="Q162" s="306"/>
      <c r="R162" s="306"/>
      <c r="S162" s="306"/>
      <c r="T162" s="306"/>
      <c r="U162" s="306"/>
      <c r="V162" s="302">
        <v>4.1599999999999997E-4</v>
      </c>
    </row>
    <row r="163" spans="1:22" ht="22.5" customHeight="1">
      <c r="A163" s="303" t="s">
        <v>178</v>
      </c>
      <c r="B163" s="304" t="s">
        <v>1528</v>
      </c>
      <c r="C163" s="300" t="s">
        <v>662</v>
      </c>
      <c r="D163" s="307">
        <v>3.0699999999999998E-4</v>
      </c>
      <c r="E163" s="302" t="s">
        <v>1362</v>
      </c>
      <c r="F163" s="302">
        <v>0</v>
      </c>
      <c r="G163" s="302">
        <v>4.3300000000000001E-4</v>
      </c>
      <c r="H163" s="302" t="s">
        <v>1362</v>
      </c>
      <c r="I163" s="302" t="s">
        <v>1362</v>
      </c>
      <c r="J163" s="302" t="s">
        <v>1362</v>
      </c>
      <c r="K163" s="302" t="s">
        <v>1362</v>
      </c>
      <c r="L163" s="302" t="s">
        <v>1362</v>
      </c>
      <c r="M163" s="302" t="s">
        <v>1362</v>
      </c>
      <c r="N163" s="302" t="s">
        <v>1362</v>
      </c>
      <c r="O163" s="302" t="s">
        <v>1362</v>
      </c>
      <c r="P163" s="306"/>
      <c r="Q163" s="306"/>
      <c r="R163" s="306"/>
      <c r="S163" s="306"/>
      <c r="T163" s="306"/>
      <c r="U163" s="306"/>
      <c r="V163" s="302">
        <v>2.12E-4</v>
      </c>
    </row>
    <row r="164" spans="1:22" ht="22.5" customHeight="1">
      <c r="A164" s="303" t="s">
        <v>179</v>
      </c>
      <c r="B164" s="304" t="s">
        <v>1529</v>
      </c>
      <c r="C164" s="300" t="s">
        <v>1530</v>
      </c>
      <c r="D164" s="307">
        <v>4.6999999999999999E-4</v>
      </c>
      <c r="E164" s="302">
        <v>4.7399999999999997E-4</v>
      </c>
      <c r="F164" s="302" t="s">
        <v>1362</v>
      </c>
      <c r="G164" s="302" t="s">
        <v>1362</v>
      </c>
      <c r="H164" s="302" t="s">
        <v>1362</v>
      </c>
      <c r="I164" s="302" t="s">
        <v>1362</v>
      </c>
      <c r="J164" s="302" t="s">
        <v>1362</v>
      </c>
      <c r="K164" s="302" t="s">
        <v>1362</v>
      </c>
      <c r="L164" s="302" t="s">
        <v>1362</v>
      </c>
      <c r="M164" s="302" t="s">
        <v>1362</v>
      </c>
      <c r="N164" s="302" t="s">
        <v>1362</v>
      </c>
      <c r="O164" s="302" t="s">
        <v>1362</v>
      </c>
      <c r="P164" s="306"/>
      <c r="Q164" s="306"/>
      <c r="R164" s="306"/>
      <c r="S164" s="306"/>
      <c r="T164" s="306"/>
      <c r="U164" s="306"/>
      <c r="V164" s="302" t="s">
        <v>1362</v>
      </c>
    </row>
    <row r="165" spans="1:22" ht="22.5" customHeight="1">
      <c r="A165" s="303" t="s">
        <v>180</v>
      </c>
      <c r="B165" s="304" t="s">
        <v>1531</v>
      </c>
      <c r="C165" s="300" t="s">
        <v>663</v>
      </c>
      <c r="D165" s="307">
        <v>3.6999999999999998E-5</v>
      </c>
      <c r="E165" s="302">
        <v>4.3199999999999998E-4</v>
      </c>
      <c r="F165" s="302" t="s">
        <v>1362</v>
      </c>
      <c r="G165" s="302" t="s">
        <v>1362</v>
      </c>
      <c r="H165" s="302" t="s">
        <v>1362</v>
      </c>
      <c r="I165" s="302" t="s">
        <v>1362</v>
      </c>
      <c r="J165" s="302" t="s">
        <v>1362</v>
      </c>
      <c r="K165" s="302" t="s">
        <v>1362</v>
      </c>
      <c r="L165" s="302" t="s">
        <v>1362</v>
      </c>
      <c r="M165" s="302" t="s">
        <v>1362</v>
      </c>
      <c r="N165" s="302" t="s">
        <v>1362</v>
      </c>
      <c r="O165" s="302" t="s">
        <v>1362</v>
      </c>
      <c r="P165" s="306"/>
      <c r="Q165" s="306"/>
      <c r="R165" s="306"/>
      <c r="S165" s="306"/>
      <c r="T165" s="306"/>
      <c r="U165" s="306"/>
      <c r="V165" s="302" t="s">
        <v>1362</v>
      </c>
    </row>
    <row r="166" spans="1:22" ht="22.5" customHeight="1">
      <c r="A166" s="303" t="s">
        <v>181</v>
      </c>
      <c r="B166" s="304" t="s">
        <v>1532</v>
      </c>
      <c r="C166" s="300" t="s">
        <v>664</v>
      </c>
      <c r="D166" s="307">
        <v>4.6E-5</v>
      </c>
      <c r="E166" s="302" t="s">
        <v>1362</v>
      </c>
      <c r="F166" s="302">
        <v>0</v>
      </c>
      <c r="G166" s="302">
        <v>3.97E-4</v>
      </c>
      <c r="H166" s="302" t="s">
        <v>1362</v>
      </c>
      <c r="I166" s="302" t="s">
        <v>1362</v>
      </c>
      <c r="J166" s="302" t="s">
        <v>1362</v>
      </c>
      <c r="K166" s="302" t="s">
        <v>1362</v>
      </c>
      <c r="L166" s="302" t="s">
        <v>1362</v>
      </c>
      <c r="M166" s="302" t="s">
        <v>1362</v>
      </c>
      <c r="N166" s="302" t="s">
        <v>1362</v>
      </c>
      <c r="O166" s="302" t="s">
        <v>1362</v>
      </c>
      <c r="P166" s="306"/>
      <c r="Q166" s="306"/>
      <c r="R166" s="306"/>
      <c r="S166" s="306"/>
      <c r="T166" s="306"/>
      <c r="U166" s="306"/>
      <c r="V166" s="302">
        <v>3.39E-4</v>
      </c>
    </row>
    <row r="167" spans="1:22" ht="22.5" customHeight="1">
      <c r="A167" s="303" t="s">
        <v>182</v>
      </c>
      <c r="B167" s="304" t="s">
        <v>1533</v>
      </c>
      <c r="C167" s="300" t="s">
        <v>665</v>
      </c>
      <c r="D167" s="307">
        <v>4.5399999999999998E-4</v>
      </c>
      <c r="E167" s="302">
        <v>4.57E-4</v>
      </c>
      <c r="F167" s="302" t="s">
        <v>1362</v>
      </c>
      <c r="G167" s="302" t="s">
        <v>1362</v>
      </c>
      <c r="H167" s="302" t="s">
        <v>1362</v>
      </c>
      <c r="I167" s="302" t="s">
        <v>1362</v>
      </c>
      <c r="J167" s="302" t="s">
        <v>1362</v>
      </c>
      <c r="K167" s="302" t="s">
        <v>1362</v>
      </c>
      <c r="L167" s="302" t="s">
        <v>1362</v>
      </c>
      <c r="M167" s="302" t="s">
        <v>1362</v>
      </c>
      <c r="N167" s="302" t="s">
        <v>1362</v>
      </c>
      <c r="O167" s="302" t="s">
        <v>1362</v>
      </c>
      <c r="P167" s="306"/>
      <c r="Q167" s="306"/>
      <c r="R167" s="306"/>
      <c r="S167" s="306"/>
      <c r="T167" s="306"/>
      <c r="U167" s="306"/>
      <c r="V167" s="302" t="s">
        <v>1362</v>
      </c>
    </row>
    <row r="168" spans="1:22" ht="22.5" customHeight="1">
      <c r="A168" s="303" t="s">
        <v>183</v>
      </c>
      <c r="B168" s="304" t="s">
        <v>1534</v>
      </c>
      <c r="C168" s="300" t="s">
        <v>666</v>
      </c>
      <c r="D168" s="307">
        <v>4.6999999999999997E-5</v>
      </c>
      <c r="E168" s="302">
        <v>4.1199999999999999E-4</v>
      </c>
      <c r="F168" s="302" t="s">
        <v>1362</v>
      </c>
      <c r="G168" s="302" t="s">
        <v>1362</v>
      </c>
      <c r="H168" s="302" t="s">
        <v>1362</v>
      </c>
      <c r="I168" s="302" t="s">
        <v>1362</v>
      </c>
      <c r="J168" s="302" t="s">
        <v>1362</v>
      </c>
      <c r="K168" s="302" t="s">
        <v>1362</v>
      </c>
      <c r="L168" s="302" t="s">
        <v>1362</v>
      </c>
      <c r="M168" s="302" t="s">
        <v>1362</v>
      </c>
      <c r="N168" s="302" t="s">
        <v>1362</v>
      </c>
      <c r="O168" s="302" t="s">
        <v>1362</v>
      </c>
      <c r="P168" s="306"/>
      <c r="Q168" s="306"/>
      <c r="R168" s="306"/>
      <c r="S168" s="306"/>
      <c r="T168" s="306"/>
      <c r="U168" s="306"/>
      <c r="V168" s="302" t="s">
        <v>1362</v>
      </c>
    </row>
    <row r="169" spans="1:22" ht="22.5" customHeight="1">
      <c r="A169" s="303" t="s">
        <v>184</v>
      </c>
      <c r="B169" s="304" t="s">
        <v>1535</v>
      </c>
      <c r="C169" s="300" t="s">
        <v>667</v>
      </c>
      <c r="D169" s="307">
        <v>4.3800000000000002E-4</v>
      </c>
      <c r="E169" s="302">
        <v>4.1300000000000001E-4</v>
      </c>
      <c r="F169" s="302" t="s">
        <v>1362</v>
      </c>
      <c r="G169" s="302" t="s">
        <v>1362</v>
      </c>
      <c r="H169" s="302" t="s">
        <v>1362</v>
      </c>
      <c r="I169" s="302" t="s">
        <v>1362</v>
      </c>
      <c r="J169" s="302" t="s">
        <v>1362</v>
      </c>
      <c r="K169" s="302" t="s">
        <v>1362</v>
      </c>
      <c r="L169" s="302" t="s">
        <v>1362</v>
      </c>
      <c r="M169" s="302" t="s">
        <v>1362</v>
      </c>
      <c r="N169" s="302" t="s">
        <v>1362</v>
      </c>
      <c r="O169" s="302" t="s">
        <v>1362</v>
      </c>
      <c r="P169" s="306"/>
      <c r="Q169" s="306"/>
      <c r="R169" s="306"/>
      <c r="S169" s="306"/>
      <c r="T169" s="306"/>
      <c r="U169" s="306"/>
      <c r="V169" s="302" t="s">
        <v>1362</v>
      </c>
    </row>
    <row r="170" spans="1:22" ht="22.5" customHeight="1">
      <c r="A170" s="303" t="s">
        <v>185</v>
      </c>
      <c r="B170" s="304" t="s">
        <v>1149</v>
      </c>
      <c r="C170" s="300" t="s">
        <v>1150</v>
      </c>
      <c r="D170" s="307">
        <v>5.8500000000000002E-4</v>
      </c>
      <c r="E170" s="302" t="s">
        <v>1362</v>
      </c>
      <c r="F170" s="302">
        <v>0</v>
      </c>
      <c r="G170" s="302">
        <v>2.6899999999999998E-4</v>
      </c>
      <c r="H170" s="302">
        <v>4.8799999999999999E-4</v>
      </c>
      <c r="I170" s="302">
        <v>5.3600000000000002E-4</v>
      </c>
      <c r="J170" s="302" t="s">
        <v>1362</v>
      </c>
      <c r="K170" s="302" t="s">
        <v>1362</v>
      </c>
      <c r="L170" s="302" t="s">
        <v>1362</v>
      </c>
      <c r="M170" s="302" t="s">
        <v>1362</v>
      </c>
      <c r="N170" s="302" t="s">
        <v>1362</v>
      </c>
      <c r="O170" s="302" t="s">
        <v>1362</v>
      </c>
      <c r="P170" s="306"/>
      <c r="Q170" s="306"/>
      <c r="R170" s="306"/>
      <c r="S170" s="306"/>
      <c r="T170" s="306"/>
      <c r="U170" s="306"/>
      <c r="V170" s="302">
        <v>4.9100000000000001E-4</v>
      </c>
    </row>
    <row r="171" spans="1:22" ht="22.5" customHeight="1">
      <c r="A171" s="303" t="s">
        <v>186</v>
      </c>
      <c r="B171" s="304" t="s">
        <v>1536</v>
      </c>
      <c r="C171" s="300" t="s">
        <v>668</v>
      </c>
      <c r="D171" s="307">
        <v>3.2000000000000003E-4</v>
      </c>
      <c r="E171" s="302">
        <v>2.6499999999999999E-4</v>
      </c>
      <c r="F171" s="302" t="s">
        <v>1362</v>
      </c>
      <c r="G171" s="302" t="s">
        <v>1362</v>
      </c>
      <c r="H171" s="302" t="s">
        <v>1362</v>
      </c>
      <c r="I171" s="302" t="s">
        <v>1362</v>
      </c>
      <c r="J171" s="302" t="s">
        <v>1362</v>
      </c>
      <c r="K171" s="302" t="s">
        <v>1362</v>
      </c>
      <c r="L171" s="302" t="s">
        <v>1362</v>
      </c>
      <c r="M171" s="302" t="s">
        <v>1362</v>
      </c>
      <c r="N171" s="302" t="s">
        <v>1362</v>
      </c>
      <c r="O171" s="302" t="s">
        <v>1362</v>
      </c>
      <c r="P171" s="306"/>
      <c r="Q171" s="306"/>
      <c r="R171" s="306"/>
      <c r="S171" s="306"/>
      <c r="T171" s="306"/>
      <c r="U171" s="306"/>
      <c r="V171" s="302" t="s">
        <v>1362</v>
      </c>
    </row>
    <row r="172" spans="1:22" ht="22.5" customHeight="1">
      <c r="A172" s="303" t="s">
        <v>187</v>
      </c>
      <c r="B172" s="304" t="s">
        <v>1537</v>
      </c>
      <c r="C172" s="300" t="s">
        <v>669</v>
      </c>
      <c r="D172" s="307">
        <v>4.4099999999999999E-4</v>
      </c>
      <c r="E172" s="302">
        <v>3.4299999999999999E-4</v>
      </c>
      <c r="F172" s="302" t="s">
        <v>1362</v>
      </c>
      <c r="G172" s="302" t="s">
        <v>1362</v>
      </c>
      <c r="H172" s="302" t="s">
        <v>1362</v>
      </c>
      <c r="I172" s="302" t="s">
        <v>1362</v>
      </c>
      <c r="J172" s="302" t="s">
        <v>1362</v>
      </c>
      <c r="K172" s="302" t="s">
        <v>1362</v>
      </c>
      <c r="L172" s="302" t="s">
        <v>1362</v>
      </c>
      <c r="M172" s="302" t="s">
        <v>1362</v>
      </c>
      <c r="N172" s="302" t="s">
        <v>1362</v>
      </c>
      <c r="O172" s="302" t="s">
        <v>1362</v>
      </c>
      <c r="P172" s="306"/>
      <c r="Q172" s="306"/>
      <c r="R172" s="306"/>
      <c r="S172" s="306"/>
      <c r="T172" s="306"/>
      <c r="U172" s="306"/>
      <c r="V172" s="302" t="s">
        <v>1362</v>
      </c>
    </row>
    <row r="173" spans="1:22" ht="22.5" customHeight="1">
      <c r="A173" s="303" t="s">
        <v>188</v>
      </c>
      <c r="B173" s="304" t="s">
        <v>1538</v>
      </c>
      <c r="C173" s="300" t="s">
        <v>670</v>
      </c>
      <c r="D173" s="307">
        <v>4.4099999999999999E-4</v>
      </c>
      <c r="E173" s="302">
        <v>3.7599999999999998E-4</v>
      </c>
      <c r="F173" s="302" t="s">
        <v>1362</v>
      </c>
      <c r="G173" s="302" t="s">
        <v>1362</v>
      </c>
      <c r="H173" s="302" t="s">
        <v>1362</v>
      </c>
      <c r="I173" s="302" t="s">
        <v>1362</v>
      </c>
      <c r="J173" s="302" t="s">
        <v>1362</v>
      </c>
      <c r="K173" s="302" t="s">
        <v>1362</v>
      </c>
      <c r="L173" s="302" t="s">
        <v>1362</v>
      </c>
      <c r="M173" s="302" t="s">
        <v>1362</v>
      </c>
      <c r="N173" s="302" t="s">
        <v>1362</v>
      </c>
      <c r="O173" s="302" t="s">
        <v>1362</v>
      </c>
      <c r="P173" s="306"/>
      <c r="Q173" s="306"/>
      <c r="R173" s="306"/>
      <c r="S173" s="306"/>
      <c r="T173" s="306"/>
      <c r="U173" s="306"/>
      <c r="V173" s="302" t="s">
        <v>1362</v>
      </c>
    </row>
    <row r="174" spans="1:22" ht="22.5" customHeight="1">
      <c r="A174" s="303" t="s">
        <v>189</v>
      </c>
      <c r="B174" s="304" t="s">
        <v>1539</v>
      </c>
      <c r="C174" s="300" t="s">
        <v>671</v>
      </c>
      <c r="D174" s="307">
        <v>2.7300000000000002E-4</v>
      </c>
      <c r="E174" s="302" t="s">
        <v>1362</v>
      </c>
      <c r="F174" s="302">
        <v>0</v>
      </c>
      <c r="G174" s="302">
        <v>4.73E-4</v>
      </c>
      <c r="H174" s="302" t="s">
        <v>1362</v>
      </c>
      <c r="I174" s="302" t="s">
        <v>1362</v>
      </c>
      <c r="J174" s="302" t="s">
        <v>1362</v>
      </c>
      <c r="K174" s="302" t="s">
        <v>1362</v>
      </c>
      <c r="L174" s="302" t="s">
        <v>1362</v>
      </c>
      <c r="M174" s="302" t="s">
        <v>1362</v>
      </c>
      <c r="N174" s="302" t="s">
        <v>1362</v>
      </c>
      <c r="O174" s="302" t="s">
        <v>1362</v>
      </c>
      <c r="P174" s="306"/>
      <c r="Q174" s="306"/>
      <c r="R174" s="306"/>
      <c r="S174" s="306"/>
      <c r="T174" s="306"/>
      <c r="U174" s="306"/>
      <c r="V174" s="302">
        <v>4.8000000000000001E-4</v>
      </c>
    </row>
    <row r="175" spans="1:22" ht="22.5" customHeight="1">
      <c r="A175" s="303" t="s">
        <v>190</v>
      </c>
      <c r="B175" s="304" t="s">
        <v>1540</v>
      </c>
      <c r="C175" s="300" t="s">
        <v>672</v>
      </c>
      <c r="D175" s="307">
        <v>4.6799999999999999E-4</v>
      </c>
      <c r="E175" s="302" t="s">
        <v>1362</v>
      </c>
      <c r="F175" s="302">
        <v>0</v>
      </c>
      <c r="G175" s="302">
        <v>4.26E-4</v>
      </c>
      <c r="H175" s="302" t="s">
        <v>1362</v>
      </c>
      <c r="I175" s="302" t="s">
        <v>1362</v>
      </c>
      <c r="J175" s="302" t="s">
        <v>1362</v>
      </c>
      <c r="K175" s="302" t="s">
        <v>1362</v>
      </c>
      <c r="L175" s="302" t="s">
        <v>1362</v>
      </c>
      <c r="M175" s="302" t="s">
        <v>1362</v>
      </c>
      <c r="N175" s="302" t="s">
        <v>1362</v>
      </c>
      <c r="O175" s="302" t="s">
        <v>1362</v>
      </c>
      <c r="P175" s="306"/>
      <c r="Q175" s="306"/>
      <c r="R175" s="306"/>
      <c r="S175" s="306"/>
      <c r="T175" s="306"/>
      <c r="U175" s="306"/>
      <c r="V175" s="302">
        <v>5.4699999999999996E-4</v>
      </c>
    </row>
    <row r="176" spans="1:22" ht="22.5" customHeight="1">
      <c r="A176" s="303" t="s">
        <v>191</v>
      </c>
      <c r="B176" s="304" t="s">
        <v>1541</v>
      </c>
      <c r="C176" s="300" t="s">
        <v>1542</v>
      </c>
      <c r="D176" s="307">
        <v>3.6699999999999998E-4</v>
      </c>
      <c r="E176" s="302" t="s">
        <v>1362</v>
      </c>
      <c r="F176" s="302">
        <v>0</v>
      </c>
      <c r="G176" s="302">
        <v>4.6700000000000002E-4</v>
      </c>
      <c r="H176" s="302" t="s">
        <v>1362</v>
      </c>
      <c r="I176" s="302" t="s">
        <v>1362</v>
      </c>
      <c r="J176" s="302" t="s">
        <v>1362</v>
      </c>
      <c r="K176" s="302" t="s">
        <v>1362</v>
      </c>
      <c r="L176" s="302" t="s">
        <v>1362</v>
      </c>
      <c r="M176" s="302" t="s">
        <v>1362</v>
      </c>
      <c r="N176" s="302" t="s">
        <v>1362</v>
      </c>
      <c r="O176" s="302" t="s">
        <v>1362</v>
      </c>
      <c r="P176" s="306"/>
      <c r="Q176" s="306"/>
      <c r="R176" s="306"/>
      <c r="S176" s="306"/>
      <c r="T176" s="306"/>
      <c r="U176" s="306"/>
      <c r="V176" s="302">
        <v>5.0100000000000003E-4</v>
      </c>
    </row>
    <row r="177" spans="1:22" ht="22.5" customHeight="1">
      <c r="A177" s="303" t="s">
        <v>192</v>
      </c>
      <c r="B177" s="304" t="s">
        <v>1543</v>
      </c>
      <c r="C177" s="300" t="s">
        <v>1544</v>
      </c>
      <c r="D177" s="307">
        <v>5.7200000000000003E-4</v>
      </c>
      <c r="E177" s="302">
        <v>6.0099999999999997E-4</v>
      </c>
      <c r="F177" s="302" t="s">
        <v>1362</v>
      </c>
      <c r="G177" s="302" t="s">
        <v>1362</v>
      </c>
      <c r="H177" s="302" t="s">
        <v>1362</v>
      </c>
      <c r="I177" s="302" t="s">
        <v>1362</v>
      </c>
      <c r="J177" s="302" t="s">
        <v>1362</v>
      </c>
      <c r="K177" s="302" t="s">
        <v>1362</v>
      </c>
      <c r="L177" s="302" t="s">
        <v>1362</v>
      </c>
      <c r="M177" s="302" t="s">
        <v>1362</v>
      </c>
      <c r="N177" s="302" t="s">
        <v>1362</v>
      </c>
      <c r="O177" s="302" t="s">
        <v>1362</v>
      </c>
      <c r="P177" s="306"/>
      <c r="Q177" s="306"/>
      <c r="R177" s="306"/>
      <c r="S177" s="306"/>
      <c r="T177" s="306"/>
      <c r="U177" s="306"/>
      <c r="V177" s="302" t="s">
        <v>1362</v>
      </c>
    </row>
    <row r="178" spans="1:22" ht="22.5" customHeight="1">
      <c r="A178" s="303" t="s">
        <v>193</v>
      </c>
      <c r="B178" s="304" t="s">
        <v>1545</v>
      </c>
      <c r="C178" s="300" t="s">
        <v>673</v>
      </c>
      <c r="D178" s="307">
        <v>4.7600000000000002E-4</v>
      </c>
      <c r="E178" s="302">
        <v>4.2000000000000002E-4</v>
      </c>
      <c r="F178" s="302" t="s">
        <v>1362</v>
      </c>
      <c r="G178" s="302" t="s">
        <v>1362</v>
      </c>
      <c r="H178" s="302" t="s">
        <v>1362</v>
      </c>
      <c r="I178" s="302" t="s">
        <v>1362</v>
      </c>
      <c r="J178" s="302" t="s">
        <v>1362</v>
      </c>
      <c r="K178" s="302" t="s">
        <v>1362</v>
      </c>
      <c r="L178" s="302" t="s">
        <v>1362</v>
      </c>
      <c r="M178" s="302" t="s">
        <v>1362</v>
      </c>
      <c r="N178" s="302" t="s">
        <v>1362</v>
      </c>
      <c r="O178" s="302" t="s">
        <v>1362</v>
      </c>
      <c r="P178" s="306"/>
      <c r="Q178" s="306"/>
      <c r="R178" s="306"/>
      <c r="S178" s="306"/>
      <c r="T178" s="306"/>
      <c r="U178" s="306"/>
      <c r="V178" s="302" t="s">
        <v>1362</v>
      </c>
    </row>
    <row r="179" spans="1:22" ht="22.5" customHeight="1">
      <c r="A179" s="303" t="s">
        <v>194</v>
      </c>
      <c r="B179" s="304" t="s">
        <v>1546</v>
      </c>
      <c r="C179" s="300" t="s">
        <v>1547</v>
      </c>
      <c r="D179" s="307">
        <v>4.55E-4</v>
      </c>
      <c r="E179" s="302" t="s">
        <v>1362</v>
      </c>
      <c r="F179" s="302">
        <v>6.0000000000000002E-6</v>
      </c>
      <c r="G179" s="302" t="s">
        <v>1362</v>
      </c>
      <c r="H179" s="302" t="s">
        <v>1362</v>
      </c>
      <c r="I179" s="302" t="s">
        <v>1362</v>
      </c>
      <c r="J179" s="302" t="s">
        <v>1362</v>
      </c>
      <c r="K179" s="302" t="s">
        <v>1362</v>
      </c>
      <c r="L179" s="302" t="s">
        <v>1362</v>
      </c>
      <c r="M179" s="302" t="s">
        <v>1362</v>
      </c>
      <c r="N179" s="302" t="s">
        <v>1362</v>
      </c>
      <c r="O179" s="302" t="s">
        <v>1362</v>
      </c>
      <c r="P179" s="306"/>
      <c r="Q179" s="306"/>
      <c r="R179" s="306"/>
      <c r="S179" s="306"/>
      <c r="T179" s="306"/>
      <c r="U179" s="306"/>
      <c r="V179" s="302" t="s">
        <v>1362</v>
      </c>
    </row>
    <row r="180" spans="1:22" ht="22.5" customHeight="1">
      <c r="A180" s="303" t="s">
        <v>195</v>
      </c>
      <c r="B180" s="304" t="s">
        <v>1548</v>
      </c>
      <c r="C180" s="300" t="s">
        <v>674</v>
      </c>
      <c r="D180" s="307">
        <v>4.3600000000000003E-4</v>
      </c>
      <c r="E180" s="302">
        <v>4.86E-4</v>
      </c>
      <c r="F180" s="302" t="s">
        <v>1362</v>
      </c>
      <c r="G180" s="302" t="s">
        <v>1362</v>
      </c>
      <c r="H180" s="302" t="s">
        <v>1362</v>
      </c>
      <c r="I180" s="302" t="s">
        <v>1362</v>
      </c>
      <c r="J180" s="302" t="s">
        <v>1362</v>
      </c>
      <c r="K180" s="302" t="s">
        <v>1362</v>
      </c>
      <c r="L180" s="302" t="s">
        <v>1362</v>
      </c>
      <c r="M180" s="302" t="s">
        <v>1362</v>
      </c>
      <c r="N180" s="302" t="s">
        <v>1362</v>
      </c>
      <c r="O180" s="302" t="s">
        <v>1362</v>
      </c>
      <c r="P180" s="306"/>
      <c r="Q180" s="306"/>
      <c r="R180" s="306"/>
      <c r="S180" s="306"/>
      <c r="T180" s="306"/>
      <c r="U180" s="306"/>
      <c r="V180" s="302" t="s">
        <v>1362</v>
      </c>
    </row>
    <row r="181" spans="1:22" ht="22.5" customHeight="1">
      <c r="A181" s="303" t="s">
        <v>196</v>
      </c>
      <c r="B181" s="304" t="s">
        <v>1549</v>
      </c>
      <c r="C181" s="300" t="s">
        <v>675</v>
      </c>
      <c r="D181" s="307">
        <v>1.56E-4</v>
      </c>
      <c r="E181" s="302" t="s">
        <v>1362</v>
      </c>
      <c r="F181" s="302">
        <v>0</v>
      </c>
      <c r="G181" s="302">
        <v>5.8699999999999996E-4</v>
      </c>
      <c r="H181" s="302" t="s">
        <v>1362</v>
      </c>
      <c r="I181" s="302" t="s">
        <v>1362</v>
      </c>
      <c r="J181" s="302" t="s">
        <v>1362</v>
      </c>
      <c r="K181" s="302" t="s">
        <v>1362</v>
      </c>
      <c r="L181" s="302" t="s">
        <v>1362</v>
      </c>
      <c r="M181" s="302" t="s">
        <v>1362</v>
      </c>
      <c r="N181" s="302" t="s">
        <v>1362</v>
      </c>
      <c r="O181" s="302" t="s">
        <v>1362</v>
      </c>
      <c r="P181" s="306"/>
      <c r="Q181" s="306"/>
      <c r="R181" s="306"/>
      <c r="S181" s="306"/>
      <c r="T181" s="306"/>
      <c r="U181" s="306"/>
      <c r="V181" s="302">
        <v>5.0100000000000003E-4</v>
      </c>
    </row>
    <row r="182" spans="1:22" ht="22.5" customHeight="1">
      <c r="A182" s="303" t="s">
        <v>197</v>
      </c>
      <c r="B182" s="304" t="s">
        <v>1550</v>
      </c>
      <c r="C182" s="300" t="s">
        <v>676</v>
      </c>
      <c r="D182" s="307">
        <v>3.4E-5</v>
      </c>
      <c r="E182" s="302" t="s">
        <v>1362</v>
      </c>
      <c r="F182" s="302">
        <v>0</v>
      </c>
      <c r="G182" s="302">
        <v>6.1399999999999996E-4</v>
      </c>
      <c r="H182" s="302" t="s">
        <v>1362</v>
      </c>
      <c r="I182" s="302" t="s">
        <v>1362</v>
      </c>
      <c r="J182" s="302" t="s">
        <v>1362</v>
      </c>
      <c r="K182" s="302" t="s">
        <v>1362</v>
      </c>
      <c r="L182" s="302" t="s">
        <v>1362</v>
      </c>
      <c r="M182" s="302" t="s">
        <v>1362</v>
      </c>
      <c r="N182" s="302" t="s">
        <v>1362</v>
      </c>
      <c r="O182" s="302" t="s">
        <v>1362</v>
      </c>
      <c r="P182" s="306"/>
      <c r="Q182" s="306"/>
      <c r="R182" s="306"/>
      <c r="S182" s="306"/>
      <c r="T182" s="306"/>
      <c r="U182" s="306"/>
      <c r="V182" s="302">
        <v>0</v>
      </c>
    </row>
    <row r="183" spans="1:22" ht="22.5" customHeight="1">
      <c r="A183" s="303" t="s">
        <v>198</v>
      </c>
      <c r="B183" s="304" t="s">
        <v>1551</v>
      </c>
      <c r="C183" s="300" t="s">
        <v>1552</v>
      </c>
      <c r="D183" s="307">
        <v>4.4099999999999999E-4</v>
      </c>
      <c r="E183" s="302">
        <v>9.1699999999999995E-4</v>
      </c>
      <c r="F183" s="302" t="s">
        <v>1362</v>
      </c>
      <c r="G183" s="302" t="s">
        <v>1362</v>
      </c>
      <c r="H183" s="302" t="s">
        <v>1362</v>
      </c>
      <c r="I183" s="302" t="s">
        <v>1362</v>
      </c>
      <c r="J183" s="302" t="s">
        <v>1362</v>
      </c>
      <c r="K183" s="302" t="s">
        <v>1362</v>
      </c>
      <c r="L183" s="302" t="s">
        <v>1362</v>
      </c>
      <c r="M183" s="302" t="s">
        <v>1362</v>
      </c>
      <c r="N183" s="302" t="s">
        <v>1362</v>
      </c>
      <c r="O183" s="302" t="s">
        <v>1362</v>
      </c>
      <c r="P183" s="306"/>
      <c r="Q183" s="306"/>
      <c r="R183" s="306"/>
      <c r="S183" s="306"/>
      <c r="T183" s="306"/>
      <c r="U183" s="306"/>
      <c r="V183" s="302" t="s">
        <v>1362</v>
      </c>
    </row>
    <row r="184" spans="1:22" ht="22.5" customHeight="1">
      <c r="A184" s="303" t="s">
        <v>199</v>
      </c>
      <c r="B184" s="304" t="s">
        <v>1553</v>
      </c>
      <c r="C184" s="300" t="s">
        <v>677</v>
      </c>
      <c r="D184" s="307">
        <v>1.4100000000000001E-4</v>
      </c>
      <c r="E184" s="302" t="s">
        <v>1362</v>
      </c>
      <c r="F184" s="302">
        <v>0</v>
      </c>
      <c r="G184" s="302">
        <v>9.3300000000000002E-4</v>
      </c>
      <c r="H184" s="302" t="s">
        <v>1362</v>
      </c>
      <c r="I184" s="302" t="s">
        <v>1362</v>
      </c>
      <c r="J184" s="302" t="s">
        <v>1362</v>
      </c>
      <c r="K184" s="302" t="s">
        <v>1362</v>
      </c>
      <c r="L184" s="302" t="s">
        <v>1362</v>
      </c>
      <c r="M184" s="302" t="s">
        <v>1362</v>
      </c>
      <c r="N184" s="302" t="s">
        <v>1362</v>
      </c>
      <c r="O184" s="302" t="s">
        <v>1362</v>
      </c>
      <c r="P184" s="306"/>
      <c r="Q184" s="306"/>
      <c r="R184" s="306"/>
      <c r="S184" s="306"/>
      <c r="T184" s="306"/>
      <c r="U184" s="306"/>
      <c r="V184" s="302">
        <v>5.2700000000000002E-4</v>
      </c>
    </row>
    <row r="185" spans="1:22" ht="22.5" customHeight="1">
      <c r="A185" s="303" t="s">
        <v>200</v>
      </c>
      <c r="B185" s="304" t="s">
        <v>1554</v>
      </c>
      <c r="C185" s="300" t="s">
        <v>1555</v>
      </c>
      <c r="D185" s="307">
        <v>4.1899999999999999E-4</v>
      </c>
      <c r="E185" s="302" t="s">
        <v>1362</v>
      </c>
      <c r="F185" s="302">
        <v>3.7800000000000003E-4</v>
      </c>
      <c r="G185" s="302">
        <v>5.7600000000000001E-4</v>
      </c>
      <c r="H185" s="302" t="s">
        <v>1362</v>
      </c>
      <c r="I185" s="302" t="s">
        <v>1362</v>
      </c>
      <c r="J185" s="302" t="s">
        <v>1362</v>
      </c>
      <c r="K185" s="302" t="s">
        <v>1362</v>
      </c>
      <c r="L185" s="302" t="s">
        <v>1362</v>
      </c>
      <c r="M185" s="302" t="s">
        <v>1362</v>
      </c>
      <c r="N185" s="302" t="s">
        <v>1362</v>
      </c>
      <c r="O185" s="302" t="s">
        <v>1362</v>
      </c>
      <c r="P185" s="306"/>
      <c r="Q185" s="306"/>
      <c r="R185" s="306"/>
      <c r="S185" s="306"/>
      <c r="T185" s="306"/>
      <c r="U185" s="306"/>
      <c r="V185" s="302">
        <v>5.5500000000000005E-4</v>
      </c>
    </row>
    <row r="186" spans="1:22" ht="22.5" customHeight="1">
      <c r="A186" s="303" t="s">
        <v>201</v>
      </c>
      <c r="B186" s="304" t="s">
        <v>1556</v>
      </c>
      <c r="C186" s="300" t="s">
        <v>678</v>
      </c>
      <c r="D186" s="307">
        <v>2.0799999999999999E-4</v>
      </c>
      <c r="E186" s="302" t="s">
        <v>1362</v>
      </c>
      <c r="F186" s="302">
        <v>0</v>
      </c>
      <c r="G186" s="302">
        <v>2.12E-4</v>
      </c>
      <c r="H186" s="302" t="s">
        <v>1362</v>
      </c>
      <c r="I186" s="302" t="s">
        <v>1362</v>
      </c>
      <c r="J186" s="302" t="s">
        <v>1362</v>
      </c>
      <c r="K186" s="302" t="s">
        <v>1362</v>
      </c>
      <c r="L186" s="302" t="s">
        <v>1362</v>
      </c>
      <c r="M186" s="302" t="s">
        <v>1362</v>
      </c>
      <c r="N186" s="302" t="s">
        <v>1362</v>
      </c>
      <c r="O186" s="302" t="s">
        <v>1362</v>
      </c>
      <c r="P186" s="306"/>
      <c r="Q186" s="306"/>
      <c r="R186" s="306"/>
      <c r="S186" s="306"/>
      <c r="T186" s="306"/>
      <c r="U186" s="306"/>
      <c r="V186" s="302">
        <v>1.73E-4</v>
      </c>
    </row>
    <row r="187" spans="1:22" ht="22.5" customHeight="1">
      <c r="A187" s="303" t="s">
        <v>202</v>
      </c>
      <c r="B187" s="304" t="s">
        <v>1557</v>
      </c>
      <c r="C187" s="300" t="s">
        <v>1558</v>
      </c>
      <c r="D187" s="307">
        <v>4.5300000000000001E-4</v>
      </c>
      <c r="E187" s="302" t="s">
        <v>1362</v>
      </c>
      <c r="F187" s="302">
        <v>0</v>
      </c>
      <c r="G187" s="302">
        <v>5.4000000000000001E-4</v>
      </c>
      <c r="H187" s="302" t="s">
        <v>1362</v>
      </c>
      <c r="I187" s="302" t="s">
        <v>1362</v>
      </c>
      <c r="J187" s="302" t="s">
        <v>1362</v>
      </c>
      <c r="K187" s="302" t="s">
        <v>1362</v>
      </c>
      <c r="L187" s="302" t="s">
        <v>1362</v>
      </c>
      <c r="M187" s="302" t="s">
        <v>1362</v>
      </c>
      <c r="N187" s="302" t="s">
        <v>1362</v>
      </c>
      <c r="O187" s="302" t="s">
        <v>1362</v>
      </c>
      <c r="P187" s="306"/>
      <c r="Q187" s="306"/>
      <c r="R187" s="306"/>
      <c r="S187" s="306"/>
      <c r="T187" s="306"/>
      <c r="U187" s="306"/>
      <c r="V187" s="302">
        <v>5.4500000000000002E-4</v>
      </c>
    </row>
    <row r="188" spans="1:22" ht="22.5" customHeight="1">
      <c r="A188" s="303" t="s">
        <v>203</v>
      </c>
      <c r="B188" s="304" t="s">
        <v>1559</v>
      </c>
      <c r="C188" s="300" t="s">
        <v>679</v>
      </c>
      <c r="D188" s="307">
        <v>4.8000000000000001E-5</v>
      </c>
      <c r="E188" s="302">
        <v>4.37E-4</v>
      </c>
      <c r="F188" s="302" t="s">
        <v>1362</v>
      </c>
      <c r="G188" s="302" t="s">
        <v>1362</v>
      </c>
      <c r="H188" s="302" t="s">
        <v>1362</v>
      </c>
      <c r="I188" s="302" t="s">
        <v>1362</v>
      </c>
      <c r="J188" s="302" t="s">
        <v>1362</v>
      </c>
      <c r="K188" s="302" t="s">
        <v>1362</v>
      </c>
      <c r="L188" s="302" t="s">
        <v>1362</v>
      </c>
      <c r="M188" s="302" t="s">
        <v>1362</v>
      </c>
      <c r="N188" s="302" t="s">
        <v>1362</v>
      </c>
      <c r="O188" s="302" t="s">
        <v>1362</v>
      </c>
      <c r="P188" s="306"/>
      <c r="Q188" s="306"/>
      <c r="R188" s="306"/>
      <c r="S188" s="306"/>
      <c r="T188" s="306"/>
      <c r="U188" s="306"/>
      <c r="V188" s="302" t="s">
        <v>1362</v>
      </c>
    </row>
    <row r="189" spans="1:22" s="257" customFormat="1" ht="22.5" customHeight="1">
      <c r="A189" s="303" t="s">
        <v>1151</v>
      </c>
      <c r="B189" s="304" t="s">
        <v>1152</v>
      </c>
      <c r="C189" s="300" t="s">
        <v>1153</v>
      </c>
      <c r="D189" s="307">
        <v>4.4099999999999999E-4</v>
      </c>
      <c r="E189" s="302">
        <v>5.4100000000000003E-4</v>
      </c>
      <c r="F189" s="302" t="s">
        <v>1362</v>
      </c>
      <c r="G189" s="302" t="s">
        <v>1362</v>
      </c>
      <c r="H189" s="302" t="s">
        <v>1362</v>
      </c>
      <c r="I189" s="302" t="s">
        <v>1362</v>
      </c>
      <c r="J189" s="302" t="s">
        <v>1362</v>
      </c>
      <c r="K189" s="302" t="s">
        <v>1362</v>
      </c>
      <c r="L189" s="302" t="s">
        <v>1362</v>
      </c>
      <c r="M189" s="302" t="s">
        <v>1362</v>
      </c>
      <c r="N189" s="302" t="s">
        <v>1362</v>
      </c>
      <c r="O189" s="302" t="s">
        <v>1362</v>
      </c>
      <c r="P189" s="306"/>
      <c r="Q189" s="306"/>
      <c r="R189" s="306"/>
      <c r="S189" s="306"/>
      <c r="T189" s="306"/>
      <c r="U189" s="306"/>
      <c r="V189" s="302" t="s">
        <v>1362</v>
      </c>
    </row>
    <row r="190" spans="1:22" s="257" customFormat="1" ht="22.5" customHeight="1">
      <c r="A190" s="303" t="s">
        <v>204</v>
      </c>
      <c r="B190" s="304" t="s">
        <v>1560</v>
      </c>
      <c r="C190" s="300" t="s">
        <v>680</v>
      </c>
      <c r="D190" s="307">
        <v>4.0700000000000003E-4</v>
      </c>
      <c r="E190" s="302">
        <v>3.8299999999999999E-4</v>
      </c>
      <c r="F190" s="302" t="s">
        <v>1362</v>
      </c>
      <c r="G190" s="302" t="s">
        <v>1362</v>
      </c>
      <c r="H190" s="302" t="s">
        <v>1362</v>
      </c>
      <c r="I190" s="302" t="s">
        <v>1362</v>
      </c>
      <c r="J190" s="302" t="s">
        <v>1362</v>
      </c>
      <c r="K190" s="302" t="s">
        <v>1362</v>
      </c>
      <c r="L190" s="302" t="s">
        <v>1362</v>
      </c>
      <c r="M190" s="302" t="s">
        <v>1362</v>
      </c>
      <c r="N190" s="302" t="s">
        <v>1362</v>
      </c>
      <c r="O190" s="302" t="s">
        <v>1362</v>
      </c>
      <c r="P190" s="306"/>
      <c r="Q190" s="306"/>
      <c r="R190" s="306"/>
      <c r="S190" s="306"/>
      <c r="T190" s="306"/>
      <c r="U190" s="306"/>
      <c r="V190" s="302" t="s">
        <v>1362</v>
      </c>
    </row>
    <row r="191" spans="1:22" s="257" customFormat="1" ht="22.5" customHeight="1">
      <c r="A191" s="303" t="s">
        <v>205</v>
      </c>
      <c r="B191" s="304" t="s">
        <v>1561</v>
      </c>
      <c r="C191" s="300" t="s">
        <v>681</v>
      </c>
      <c r="D191" s="307">
        <v>3.8699999999999997E-4</v>
      </c>
      <c r="E191" s="302">
        <v>3.3100000000000002E-4</v>
      </c>
      <c r="F191" s="302" t="s">
        <v>1362</v>
      </c>
      <c r="G191" s="302" t="s">
        <v>1362</v>
      </c>
      <c r="H191" s="302" t="s">
        <v>1362</v>
      </c>
      <c r="I191" s="302" t="s">
        <v>1362</v>
      </c>
      <c r="J191" s="302" t="s">
        <v>1362</v>
      </c>
      <c r="K191" s="302" t="s">
        <v>1362</v>
      </c>
      <c r="L191" s="302" t="s">
        <v>1362</v>
      </c>
      <c r="M191" s="302" t="s">
        <v>1362</v>
      </c>
      <c r="N191" s="302" t="s">
        <v>1362</v>
      </c>
      <c r="O191" s="302" t="s">
        <v>1362</v>
      </c>
      <c r="P191" s="306"/>
      <c r="Q191" s="306"/>
      <c r="R191" s="306"/>
      <c r="S191" s="306"/>
      <c r="T191" s="306"/>
      <c r="U191" s="306"/>
      <c r="V191" s="302" t="s">
        <v>1362</v>
      </c>
    </row>
    <row r="192" spans="1:22" s="257" customFormat="1" ht="22.5" customHeight="1">
      <c r="A192" s="303" t="s">
        <v>206</v>
      </c>
      <c r="B192" s="304" t="s">
        <v>1562</v>
      </c>
      <c r="C192" s="300" t="s">
        <v>1563</v>
      </c>
      <c r="D192" s="307">
        <v>4.66E-4</v>
      </c>
      <c r="E192" s="302">
        <v>4.0900000000000002E-4</v>
      </c>
      <c r="F192" s="302" t="s">
        <v>1362</v>
      </c>
      <c r="G192" s="302" t="s">
        <v>1362</v>
      </c>
      <c r="H192" s="302" t="s">
        <v>1362</v>
      </c>
      <c r="I192" s="302" t="s">
        <v>1362</v>
      </c>
      <c r="J192" s="302" t="s">
        <v>1362</v>
      </c>
      <c r="K192" s="302" t="s">
        <v>1362</v>
      </c>
      <c r="L192" s="302" t="s">
        <v>1362</v>
      </c>
      <c r="M192" s="302" t="s">
        <v>1362</v>
      </c>
      <c r="N192" s="302" t="s">
        <v>1362</v>
      </c>
      <c r="O192" s="302" t="s">
        <v>1362</v>
      </c>
      <c r="P192" s="306"/>
      <c r="Q192" s="306"/>
      <c r="R192" s="306"/>
      <c r="S192" s="306"/>
      <c r="T192" s="306"/>
      <c r="U192" s="306"/>
      <c r="V192" s="302" t="s">
        <v>1362</v>
      </c>
    </row>
    <row r="193" spans="1:22" s="257" customFormat="1" ht="22.5" customHeight="1">
      <c r="A193" s="303" t="s">
        <v>207</v>
      </c>
      <c r="B193" s="304" t="s">
        <v>1564</v>
      </c>
      <c r="C193" s="300" t="s">
        <v>682</v>
      </c>
      <c r="D193" s="307">
        <v>4.0499999999999998E-4</v>
      </c>
      <c r="E193" s="302">
        <v>4.1300000000000001E-4</v>
      </c>
      <c r="F193" s="302" t="s">
        <v>1362</v>
      </c>
      <c r="G193" s="302" t="s">
        <v>1362</v>
      </c>
      <c r="H193" s="302" t="s">
        <v>1362</v>
      </c>
      <c r="I193" s="302" t="s">
        <v>1362</v>
      </c>
      <c r="J193" s="302" t="s">
        <v>1362</v>
      </c>
      <c r="K193" s="302" t="s">
        <v>1362</v>
      </c>
      <c r="L193" s="302" t="s">
        <v>1362</v>
      </c>
      <c r="M193" s="302" t="s">
        <v>1362</v>
      </c>
      <c r="N193" s="302" t="s">
        <v>1362</v>
      </c>
      <c r="O193" s="302" t="s">
        <v>1362</v>
      </c>
      <c r="P193" s="306"/>
      <c r="Q193" s="306"/>
      <c r="R193" s="306"/>
      <c r="S193" s="306"/>
      <c r="T193" s="306"/>
      <c r="U193" s="306"/>
      <c r="V193" s="302" t="s">
        <v>1362</v>
      </c>
    </row>
    <row r="194" spans="1:22" s="257" customFormat="1" ht="22.5" customHeight="1">
      <c r="A194" s="303" t="s">
        <v>208</v>
      </c>
      <c r="B194" s="304" t="s">
        <v>1565</v>
      </c>
      <c r="C194" s="300" t="s">
        <v>683</v>
      </c>
      <c r="D194" s="307">
        <v>2.9700000000000001E-4</v>
      </c>
      <c r="E194" s="302" t="s">
        <v>1362</v>
      </c>
      <c r="F194" s="302">
        <v>0</v>
      </c>
      <c r="G194" s="302">
        <v>2.7399999999999999E-4</v>
      </c>
      <c r="H194" s="302" t="s">
        <v>1362</v>
      </c>
      <c r="I194" s="302" t="s">
        <v>1362</v>
      </c>
      <c r="J194" s="302" t="s">
        <v>1362</v>
      </c>
      <c r="K194" s="302" t="s">
        <v>1362</v>
      </c>
      <c r="L194" s="302" t="s">
        <v>1362</v>
      </c>
      <c r="M194" s="302" t="s">
        <v>1362</v>
      </c>
      <c r="N194" s="302" t="s">
        <v>1362</v>
      </c>
      <c r="O194" s="302" t="s">
        <v>1362</v>
      </c>
      <c r="P194" s="306"/>
      <c r="Q194" s="306"/>
      <c r="R194" s="306"/>
      <c r="S194" s="306"/>
      <c r="T194" s="306"/>
      <c r="U194" s="306"/>
      <c r="V194" s="302">
        <v>4.2000000000000002E-4</v>
      </c>
    </row>
    <row r="195" spans="1:22" s="257" customFormat="1" ht="22.5" customHeight="1">
      <c r="A195" s="303" t="s">
        <v>209</v>
      </c>
      <c r="B195" s="304" t="s">
        <v>1566</v>
      </c>
      <c r="C195" s="300" t="s">
        <v>684</v>
      </c>
      <c r="D195" s="307">
        <v>4.6500000000000003E-4</v>
      </c>
      <c r="E195" s="302">
        <v>5.0299999999999997E-4</v>
      </c>
      <c r="F195" s="302" t="s">
        <v>1362</v>
      </c>
      <c r="G195" s="302" t="s">
        <v>1362</v>
      </c>
      <c r="H195" s="302" t="s">
        <v>1362</v>
      </c>
      <c r="I195" s="302" t="s">
        <v>1362</v>
      </c>
      <c r="J195" s="302" t="s">
        <v>1362</v>
      </c>
      <c r="K195" s="302" t="s">
        <v>1362</v>
      </c>
      <c r="L195" s="302" t="s">
        <v>1362</v>
      </c>
      <c r="M195" s="302" t="s">
        <v>1362</v>
      </c>
      <c r="N195" s="302" t="s">
        <v>1362</v>
      </c>
      <c r="O195" s="302" t="s">
        <v>1362</v>
      </c>
      <c r="P195" s="306"/>
      <c r="Q195" s="306"/>
      <c r="R195" s="306"/>
      <c r="S195" s="306"/>
      <c r="T195" s="306"/>
      <c r="U195" s="306"/>
      <c r="V195" s="302" t="s">
        <v>1362</v>
      </c>
    </row>
    <row r="196" spans="1:22" s="257" customFormat="1" ht="22.5" customHeight="1">
      <c r="A196" s="303" t="s">
        <v>210</v>
      </c>
      <c r="B196" s="304" t="s">
        <v>1567</v>
      </c>
      <c r="C196" s="300" t="s">
        <v>685</v>
      </c>
      <c r="D196" s="307">
        <v>5.1999999999999995E-4</v>
      </c>
      <c r="E196" s="302">
        <v>5.3700000000000004E-4</v>
      </c>
      <c r="F196" s="302" t="s">
        <v>1362</v>
      </c>
      <c r="G196" s="302" t="s">
        <v>1362</v>
      </c>
      <c r="H196" s="302" t="s">
        <v>1362</v>
      </c>
      <c r="I196" s="302" t="s">
        <v>1362</v>
      </c>
      <c r="J196" s="302" t="s">
        <v>1362</v>
      </c>
      <c r="K196" s="302" t="s">
        <v>1362</v>
      </c>
      <c r="L196" s="302" t="s">
        <v>1362</v>
      </c>
      <c r="M196" s="302" t="s">
        <v>1362</v>
      </c>
      <c r="N196" s="302" t="s">
        <v>1362</v>
      </c>
      <c r="O196" s="302" t="s">
        <v>1362</v>
      </c>
      <c r="P196" s="306"/>
      <c r="Q196" s="306"/>
      <c r="R196" s="306"/>
      <c r="S196" s="306"/>
      <c r="T196" s="306"/>
      <c r="U196" s="306"/>
      <c r="V196" s="302" t="s">
        <v>1362</v>
      </c>
    </row>
    <row r="197" spans="1:22" s="257" customFormat="1" ht="22.5" customHeight="1">
      <c r="A197" s="303" t="s">
        <v>211</v>
      </c>
      <c r="B197" s="304" t="s">
        <v>1568</v>
      </c>
      <c r="C197" s="300" t="s">
        <v>686</v>
      </c>
      <c r="D197" s="307">
        <v>3.2200000000000002E-4</v>
      </c>
      <c r="E197" s="302" t="s">
        <v>1362</v>
      </c>
      <c r="F197" s="302">
        <v>0</v>
      </c>
      <c r="G197" s="302">
        <v>4.57E-4</v>
      </c>
      <c r="H197" s="302" t="s">
        <v>1362</v>
      </c>
      <c r="I197" s="302" t="s">
        <v>1362</v>
      </c>
      <c r="J197" s="302" t="s">
        <v>1362</v>
      </c>
      <c r="K197" s="302" t="s">
        <v>1362</v>
      </c>
      <c r="L197" s="302" t="s">
        <v>1362</v>
      </c>
      <c r="M197" s="302" t="s">
        <v>1362</v>
      </c>
      <c r="N197" s="302" t="s">
        <v>1362</v>
      </c>
      <c r="O197" s="302" t="s">
        <v>1362</v>
      </c>
      <c r="P197" s="306"/>
      <c r="Q197" s="306"/>
      <c r="R197" s="306"/>
      <c r="S197" s="306"/>
      <c r="T197" s="306"/>
      <c r="U197" s="306"/>
      <c r="V197" s="302">
        <v>4.5199999999999998E-4</v>
      </c>
    </row>
    <row r="198" spans="1:22" s="257" customFormat="1" ht="22.5" customHeight="1">
      <c r="A198" s="303" t="s">
        <v>212</v>
      </c>
      <c r="B198" s="304" t="s">
        <v>1154</v>
      </c>
      <c r="C198" s="300" t="s">
        <v>1155</v>
      </c>
      <c r="D198" s="307">
        <v>4.3300000000000001E-4</v>
      </c>
      <c r="E198" s="302">
        <v>3.7800000000000003E-4</v>
      </c>
      <c r="F198" s="302" t="s">
        <v>1362</v>
      </c>
      <c r="G198" s="302" t="s">
        <v>1362</v>
      </c>
      <c r="H198" s="302" t="s">
        <v>1362</v>
      </c>
      <c r="I198" s="302" t="s">
        <v>1362</v>
      </c>
      <c r="J198" s="302" t="s">
        <v>1362</v>
      </c>
      <c r="K198" s="302" t="s">
        <v>1362</v>
      </c>
      <c r="L198" s="302" t="s">
        <v>1362</v>
      </c>
      <c r="M198" s="302" t="s">
        <v>1362</v>
      </c>
      <c r="N198" s="302" t="s">
        <v>1362</v>
      </c>
      <c r="O198" s="302" t="s">
        <v>1362</v>
      </c>
      <c r="P198" s="306"/>
      <c r="Q198" s="306"/>
      <c r="R198" s="306"/>
      <c r="S198" s="306"/>
      <c r="T198" s="306"/>
      <c r="U198" s="306"/>
      <c r="V198" s="302" t="s">
        <v>1362</v>
      </c>
    </row>
    <row r="199" spans="1:22" s="257" customFormat="1" ht="22.5" customHeight="1">
      <c r="A199" s="303" t="s">
        <v>213</v>
      </c>
      <c r="B199" s="304" t="s">
        <v>1569</v>
      </c>
      <c r="C199" s="300" t="s">
        <v>687</v>
      </c>
      <c r="D199" s="307">
        <v>3.3799999999999998E-4</v>
      </c>
      <c r="E199" s="302">
        <v>3.6699999999999998E-4</v>
      </c>
      <c r="F199" s="302" t="s">
        <v>1362</v>
      </c>
      <c r="G199" s="302" t="s">
        <v>1362</v>
      </c>
      <c r="H199" s="302" t="s">
        <v>1362</v>
      </c>
      <c r="I199" s="302" t="s">
        <v>1362</v>
      </c>
      <c r="J199" s="302" t="s">
        <v>1362</v>
      </c>
      <c r="K199" s="302" t="s">
        <v>1362</v>
      </c>
      <c r="L199" s="302" t="s">
        <v>1362</v>
      </c>
      <c r="M199" s="302" t="s">
        <v>1362</v>
      </c>
      <c r="N199" s="302" t="s">
        <v>1362</v>
      </c>
      <c r="O199" s="302" t="s">
        <v>1362</v>
      </c>
      <c r="P199" s="306"/>
      <c r="Q199" s="306"/>
      <c r="R199" s="306"/>
      <c r="S199" s="306"/>
      <c r="T199" s="306"/>
      <c r="U199" s="306"/>
      <c r="V199" s="302" t="s">
        <v>1362</v>
      </c>
    </row>
    <row r="200" spans="1:22" s="257" customFormat="1" ht="22.5" customHeight="1">
      <c r="A200" s="303" t="s">
        <v>214</v>
      </c>
      <c r="B200" s="304" t="s">
        <v>1570</v>
      </c>
      <c r="C200" s="300" t="s">
        <v>688</v>
      </c>
      <c r="D200" s="307">
        <v>3.2400000000000001E-4</v>
      </c>
      <c r="E200" s="302">
        <v>4.0999999999999999E-4</v>
      </c>
      <c r="F200" s="302" t="s">
        <v>1362</v>
      </c>
      <c r="G200" s="302" t="s">
        <v>1362</v>
      </c>
      <c r="H200" s="302" t="s">
        <v>1362</v>
      </c>
      <c r="I200" s="302" t="s">
        <v>1362</v>
      </c>
      <c r="J200" s="302" t="s">
        <v>1362</v>
      </c>
      <c r="K200" s="302" t="s">
        <v>1362</v>
      </c>
      <c r="L200" s="302" t="s">
        <v>1362</v>
      </c>
      <c r="M200" s="302" t="s">
        <v>1362</v>
      </c>
      <c r="N200" s="302" t="s">
        <v>1362</v>
      </c>
      <c r="O200" s="302" t="s">
        <v>1362</v>
      </c>
      <c r="P200" s="306"/>
      <c r="Q200" s="306"/>
      <c r="R200" s="306"/>
      <c r="S200" s="306"/>
      <c r="T200" s="306"/>
      <c r="U200" s="306"/>
      <c r="V200" s="302" t="s">
        <v>1362</v>
      </c>
    </row>
    <row r="201" spans="1:22" s="257" customFormat="1" ht="22.5" customHeight="1">
      <c r="A201" s="303" t="s">
        <v>215</v>
      </c>
      <c r="B201" s="304" t="s">
        <v>1571</v>
      </c>
      <c r="C201" s="300" t="s">
        <v>689</v>
      </c>
      <c r="D201" s="307">
        <v>4.37E-4</v>
      </c>
      <c r="E201" s="302" t="s">
        <v>1362</v>
      </c>
      <c r="F201" s="302">
        <v>0</v>
      </c>
      <c r="G201" s="302">
        <v>3.8200000000000002E-4</v>
      </c>
      <c r="H201" s="302" t="s">
        <v>1362</v>
      </c>
      <c r="I201" s="302" t="s">
        <v>1362</v>
      </c>
      <c r="J201" s="302" t="s">
        <v>1362</v>
      </c>
      <c r="K201" s="302" t="s">
        <v>1362</v>
      </c>
      <c r="L201" s="302" t="s">
        <v>1362</v>
      </c>
      <c r="M201" s="302" t="s">
        <v>1362</v>
      </c>
      <c r="N201" s="302" t="s">
        <v>1362</v>
      </c>
      <c r="O201" s="302" t="s">
        <v>1362</v>
      </c>
      <c r="P201" s="306"/>
      <c r="Q201" s="306"/>
      <c r="R201" s="306"/>
      <c r="S201" s="306"/>
      <c r="T201" s="306"/>
      <c r="U201" s="306"/>
      <c r="V201" s="302">
        <v>4.4000000000000002E-4</v>
      </c>
    </row>
    <row r="202" spans="1:22" s="257" customFormat="1" ht="22.5" customHeight="1">
      <c r="A202" s="303" t="s">
        <v>216</v>
      </c>
      <c r="B202" s="304" t="s">
        <v>1572</v>
      </c>
      <c r="C202" s="300" t="s">
        <v>690</v>
      </c>
      <c r="D202" s="307">
        <v>4.0400000000000001E-4</v>
      </c>
      <c r="E202" s="302">
        <v>4.2299999999999998E-4</v>
      </c>
      <c r="F202" s="302" t="s">
        <v>1362</v>
      </c>
      <c r="G202" s="302" t="s">
        <v>1362</v>
      </c>
      <c r="H202" s="302" t="s">
        <v>1362</v>
      </c>
      <c r="I202" s="302" t="s">
        <v>1362</v>
      </c>
      <c r="J202" s="302" t="s">
        <v>1362</v>
      </c>
      <c r="K202" s="302" t="s">
        <v>1362</v>
      </c>
      <c r="L202" s="302" t="s">
        <v>1362</v>
      </c>
      <c r="M202" s="302" t="s">
        <v>1362</v>
      </c>
      <c r="N202" s="302" t="s">
        <v>1362</v>
      </c>
      <c r="O202" s="302" t="s">
        <v>1362</v>
      </c>
      <c r="P202" s="306"/>
      <c r="Q202" s="306"/>
      <c r="R202" s="306"/>
      <c r="S202" s="306"/>
      <c r="T202" s="306"/>
      <c r="U202" s="306"/>
      <c r="V202" s="302" t="s">
        <v>1362</v>
      </c>
    </row>
    <row r="203" spans="1:22" s="257" customFormat="1" ht="22.5" customHeight="1">
      <c r="A203" s="303" t="s">
        <v>217</v>
      </c>
      <c r="B203" s="304" t="s">
        <v>1573</v>
      </c>
      <c r="C203" s="300" t="s">
        <v>691</v>
      </c>
      <c r="D203" s="307">
        <v>4.7899999999999999E-4</v>
      </c>
      <c r="E203" s="302">
        <v>4.2299999999999998E-4</v>
      </c>
      <c r="F203" s="302" t="s">
        <v>1362</v>
      </c>
      <c r="G203" s="302" t="s">
        <v>1362</v>
      </c>
      <c r="H203" s="302" t="s">
        <v>1362</v>
      </c>
      <c r="I203" s="302" t="s">
        <v>1362</v>
      </c>
      <c r="J203" s="302" t="s">
        <v>1362</v>
      </c>
      <c r="K203" s="302" t="s">
        <v>1362</v>
      </c>
      <c r="L203" s="302" t="s">
        <v>1362</v>
      </c>
      <c r="M203" s="302" t="s">
        <v>1362</v>
      </c>
      <c r="N203" s="302" t="s">
        <v>1362</v>
      </c>
      <c r="O203" s="302" t="s">
        <v>1362</v>
      </c>
      <c r="P203" s="306"/>
      <c r="Q203" s="306"/>
      <c r="R203" s="306"/>
      <c r="S203" s="306"/>
      <c r="T203" s="306"/>
      <c r="U203" s="306"/>
      <c r="V203" s="302" t="s">
        <v>1362</v>
      </c>
    </row>
    <row r="204" spans="1:22" s="257" customFormat="1" ht="22.5" customHeight="1">
      <c r="A204" s="303" t="s">
        <v>218</v>
      </c>
      <c r="B204" s="304" t="s">
        <v>1574</v>
      </c>
      <c r="C204" s="300" t="s">
        <v>692</v>
      </c>
      <c r="D204" s="307">
        <v>5.62E-4</v>
      </c>
      <c r="E204" s="302">
        <v>5.2400000000000005E-4</v>
      </c>
      <c r="F204" s="302" t="s">
        <v>1362</v>
      </c>
      <c r="G204" s="302" t="s">
        <v>1362</v>
      </c>
      <c r="H204" s="302" t="s">
        <v>1362</v>
      </c>
      <c r="I204" s="302" t="s">
        <v>1362</v>
      </c>
      <c r="J204" s="302" t="s">
        <v>1362</v>
      </c>
      <c r="K204" s="302" t="s">
        <v>1362</v>
      </c>
      <c r="L204" s="302" t="s">
        <v>1362</v>
      </c>
      <c r="M204" s="302" t="s">
        <v>1362</v>
      </c>
      <c r="N204" s="302" t="s">
        <v>1362</v>
      </c>
      <c r="O204" s="302" t="s">
        <v>1362</v>
      </c>
      <c r="P204" s="306"/>
      <c r="Q204" s="306"/>
      <c r="R204" s="306"/>
      <c r="S204" s="306"/>
      <c r="T204" s="306"/>
      <c r="U204" s="306"/>
      <c r="V204" s="302" t="s">
        <v>1362</v>
      </c>
    </row>
    <row r="205" spans="1:22" s="257" customFormat="1" ht="22.5" customHeight="1">
      <c r="A205" s="303" t="s">
        <v>693</v>
      </c>
      <c r="B205" s="304" t="s">
        <v>1575</v>
      </c>
      <c r="C205" s="300" t="s">
        <v>694</v>
      </c>
      <c r="D205" s="307">
        <v>0</v>
      </c>
      <c r="E205" s="302">
        <v>5.9500000000000004E-4</v>
      </c>
      <c r="F205" s="302" t="s">
        <v>1362</v>
      </c>
      <c r="G205" s="302" t="s">
        <v>1362</v>
      </c>
      <c r="H205" s="302" t="s">
        <v>1362</v>
      </c>
      <c r="I205" s="302" t="s">
        <v>1362</v>
      </c>
      <c r="J205" s="302" t="s">
        <v>1362</v>
      </c>
      <c r="K205" s="302" t="s">
        <v>1362</v>
      </c>
      <c r="L205" s="302" t="s">
        <v>1362</v>
      </c>
      <c r="M205" s="302" t="s">
        <v>1362</v>
      </c>
      <c r="N205" s="302" t="s">
        <v>1362</v>
      </c>
      <c r="O205" s="302" t="s">
        <v>1362</v>
      </c>
      <c r="P205" s="306"/>
      <c r="Q205" s="306"/>
      <c r="R205" s="306"/>
      <c r="S205" s="306"/>
      <c r="T205" s="306"/>
      <c r="U205" s="306"/>
      <c r="V205" s="302" t="s">
        <v>1362</v>
      </c>
    </row>
    <row r="206" spans="1:22" s="257" customFormat="1" ht="22.5" customHeight="1">
      <c r="A206" s="303" t="s">
        <v>219</v>
      </c>
      <c r="B206" s="304" t="s">
        <v>1576</v>
      </c>
      <c r="C206" s="300" t="s">
        <v>695</v>
      </c>
      <c r="D206" s="307">
        <v>4.7899999999999999E-4</v>
      </c>
      <c r="E206" s="302">
        <v>4.2400000000000001E-4</v>
      </c>
      <c r="F206" s="302" t="s">
        <v>1362</v>
      </c>
      <c r="G206" s="302" t="s">
        <v>1362</v>
      </c>
      <c r="H206" s="302" t="s">
        <v>1362</v>
      </c>
      <c r="I206" s="302" t="s">
        <v>1362</v>
      </c>
      <c r="J206" s="302" t="s">
        <v>1362</v>
      </c>
      <c r="K206" s="302" t="s">
        <v>1362</v>
      </c>
      <c r="L206" s="302" t="s">
        <v>1362</v>
      </c>
      <c r="M206" s="302" t="s">
        <v>1362</v>
      </c>
      <c r="N206" s="302" t="s">
        <v>1362</v>
      </c>
      <c r="O206" s="302" t="s">
        <v>1362</v>
      </c>
      <c r="P206" s="306"/>
      <c r="Q206" s="306"/>
      <c r="R206" s="306"/>
      <c r="S206" s="306"/>
      <c r="T206" s="306"/>
      <c r="U206" s="306"/>
      <c r="V206" s="302" t="s">
        <v>1362</v>
      </c>
    </row>
    <row r="207" spans="1:22" s="257" customFormat="1" ht="22.5" customHeight="1">
      <c r="A207" s="303" t="s">
        <v>220</v>
      </c>
      <c r="B207" s="304" t="s">
        <v>1577</v>
      </c>
      <c r="C207" s="300" t="s">
        <v>696</v>
      </c>
      <c r="D207" s="307">
        <v>4.5100000000000001E-4</v>
      </c>
      <c r="E207" s="302" t="s">
        <v>1362</v>
      </c>
      <c r="F207" s="302">
        <v>0</v>
      </c>
      <c r="G207" s="302">
        <v>4.5600000000000003E-4</v>
      </c>
      <c r="H207" s="302" t="s">
        <v>1362</v>
      </c>
      <c r="I207" s="302" t="s">
        <v>1362</v>
      </c>
      <c r="J207" s="302" t="s">
        <v>1362</v>
      </c>
      <c r="K207" s="302" t="s">
        <v>1362</v>
      </c>
      <c r="L207" s="302" t="s">
        <v>1362</v>
      </c>
      <c r="M207" s="302" t="s">
        <v>1362</v>
      </c>
      <c r="N207" s="302" t="s">
        <v>1362</v>
      </c>
      <c r="O207" s="302" t="s">
        <v>1362</v>
      </c>
      <c r="P207" s="306"/>
      <c r="Q207" s="306"/>
      <c r="R207" s="306"/>
      <c r="S207" s="306"/>
      <c r="T207" s="306"/>
      <c r="U207" s="306"/>
      <c r="V207" s="302">
        <v>3.0800000000000001E-4</v>
      </c>
    </row>
    <row r="208" spans="1:22" s="257" customFormat="1" ht="22.5" customHeight="1">
      <c r="A208" s="303" t="s">
        <v>221</v>
      </c>
      <c r="B208" s="304" t="s">
        <v>222</v>
      </c>
      <c r="C208" s="300" t="s">
        <v>697</v>
      </c>
      <c r="D208" s="307">
        <v>5.3300000000000005E-4</v>
      </c>
      <c r="E208" s="302" t="s">
        <v>1362</v>
      </c>
      <c r="F208" s="302">
        <v>0</v>
      </c>
      <c r="G208" s="302">
        <v>0</v>
      </c>
      <c r="H208" s="302">
        <v>5.4100000000000003E-4</v>
      </c>
      <c r="I208" s="302" t="s">
        <v>1362</v>
      </c>
      <c r="J208" s="302" t="s">
        <v>1362</v>
      </c>
      <c r="K208" s="302" t="s">
        <v>1362</v>
      </c>
      <c r="L208" s="302" t="s">
        <v>1362</v>
      </c>
      <c r="M208" s="302" t="s">
        <v>1362</v>
      </c>
      <c r="N208" s="302" t="s">
        <v>1362</v>
      </c>
      <c r="O208" s="302" t="s">
        <v>1362</v>
      </c>
      <c r="P208" s="306"/>
      <c r="Q208" s="306"/>
      <c r="R208" s="306"/>
      <c r="S208" s="306"/>
      <c r="T208" s="306"/>
      <c r="U208" s="306"/>
      <c r="V208" s="302">
        <v>5.3300000000000005E-4</v>
      </c>
    </row>
    <row r="209" spans="1:22" s="257" customFormat="1" ht="22.5" customHeight="1">
      <c r="A209" s="303" t="s">
        <v>223</v>
      </c>
      <c r="B209" s="304" t="s">
        <v>224</v>
      </c>
      <c r="C209" s="300" t="s">
        <v>698</v>
      </c>
      <c r="D209" s="307">
        <v>4.7699999999999999E-4</v>
      </c>
      <c r="E209" s="302" t="s">
        <v>1362</v>
      </c>
      <c r="F209" s="302">
        <v>0</v>
      </c>
      <c r="G209" s="302">
        <v>0</v>
      </c>
      <c r="H209" s="302">
        <v>0</v>
      </c>
      <c r="I209" s="302">
        <v>4.7100000000000001E-4</v>
      </c>
      <c r="J209" s="302" t="s">
        <v>1362</v>
      </c>
      <c r="K209" s="302" t="s">
        <v>1362</v>
      </c>
      <c r="L209" s="302" t="s">
        <v>1362</v>
      </c>
      <c r="M209" s="302" t="s">
        <v>1362</v>
      </c>
      <c r="N209" s="302" t="s">
        <v>1362</v>
      </c>
      <c r="O209" s="302" t="s">
        <v>1362</v>
      </c>
      <c r="P209" s="306"/>
      <c r="Q209" s="306"/>
      <c r="R209" s="306"/>
      <c r="S209" s="306"/>
      <c r="T209" s="306"/>
      <c r="U209" s="306"/>
      <c r="V209" s="302">
        <v>4.8299999999999998E-4</v>
      </c>
    </row>
    <row r="210" spans="1:22" s="257" customFormat="1" ht="22.5" customHeight="1">
      <c r="A210" s="303" t="s">
        <v>24</v>
      </c>
      <c r="B210" s="304" t="s">
        <v>25</v>
      </c>
      <c r="C210" s="300" t="s">
        <v>398</v>
      </c>
      <c r="D210" s="307">
        <v>4.57E-4</v>
      </c>
      <c r="E210" s="302" t="s">
        <v>1362</v>
      </c>
      <c r="F210" s="302">
        <v>0</v>
      </c>
      <c r="G210" s="302">
        <v>0</v>
      </c>
      <c r="H210" s="302">
        <v>0</v>
      </c>
      <c r="I210" s="302">
        <v>0</v>
      </c>
      <c r="J210" s="302">
        <v>0</v>
      </c>
      <c r="K210" s="302">
        <v>0</v>
      </c>
      <c r="L210" s="302">
        <v>0</v>
      </c>
      <c r="M210" s="302">
        <v>0</v>
      </c>
      <c r="N210" s="302">
        <v>0</v>
      </c>
      <c r="O210" s="302">
        <v>0</v>
      </c>
      <c r="P210" s="306">
        <v>0</v>
      </c>
      <c r="Q210" s="306">
        <v>3.8999999999999999E-4</v>
      </c>
      <c r="R210" s="306"/>
      <c r="S210" s="306"/>
      <c r="T210" s="306"/>
      <c r="U210" s="306"/>
      <c r="V210" s="302">
        <v>4.5100000000000001E-4</v>
      </c>
    </row>
    <row r="211" spans="1:22" s="257" customFormat="1" ht="22.5" customHeight="1">
      <c r="A211" s="303" t="s">
        <v>225</v>
      </c>
      <c r="B211" s="304" t="s">
        <v>1578</v>
      </c>
      <c r="C211" s="300" t="s">
        <v>1579</v>
      </c>
      <c r="D211" s="307">
        <v>4.3300000000000001E-4</v>
      </c>
      <c r="E211" s="302" t="s">
        <v>1362</v>
      </c>
      <c r="F211" s="302">
        <v>0</v>
      </c>
      <c r="G211" s="302">
        <v>4.5899999999999999E-4</v>
      </c>
      <c r="H211" s="302" t="s">
        <v>1362</v>
      </c>
      <c r="I211" s="302" t="s">
        <v>1362</v>
      </c>
      <c r="J211" s="302" t="s">
        <v>1362</v>
      </c>
      <c r="K211" s="302" t="s">
        <v>1362</v>
      </c>
      <c r="L211" s="302" t="s">
        <v>1362</v>
      </c>
      <c r="M211" s="302" t="s">
        <v>1362</v>
      </c>
      <c r="N211" s="302" t="s">
        <v>1362</v>
      </c>
      <c r="O211" s="302" t="s">
        <v>1362</v>
      </c>
      <c r="P211" s="306"/>
      <c r="Q211" s="306"/>
      <c r="R211" s="306"/>
      <c r="S211" s="306"/>
      <c r="T211" s="306"/>
      <c r="U211" s="306"/>
      <c r="V211" s="302">
        <v>3.8200000000000002E-4</v>
      </c>
    </row>
    <row r="212" spans="1:22" s="257" customFormat="1" ht="22.5" customHeight="1">
      <c r="A212" s="303" t="s">
        <v>226</v>
      </c>
      <c r="B212" s="304" t="s">
        <v>227</v>
      </c>
      <c r="C212" s="300" t="s">
        <v>699</v>
      </c>
      <c r="D212" s="307">
        <v>4.8700000000000002E-4</v>
      </c>
      <c r="E212" s="302" t="s">
        <v>1362</v>
      </c>
      <c r="F212" s="302">
        <v>0</v>
      </c>
      <c r="G212" s="302">
        <v>5.1400000000000003E-4</v>
      </c>
      <c r="H212" s="302" t="s">
        <v>1362</v>
      </c>
      <c r="I212" s="302" t="s">
        <v>1362</v>
      </c>
      <c r="J212" s="302" t="s">
        <v>1362</v>
      </c>
      <c r="K212" s="302" t="s">
        <v>1362</v>
      </c>
      <c r="L212" s="302" t="s">
        <v>1362</v>
      </c>
      <c r="M212" s="302" t="s">
        <v>1362</v>
      </c>
      <c r="N212" s="302" t="s">
        <v>1362</v>
      </c>
      <c r="O212" s="302" t="s">
        <v>1362</v>
      </c>
      <c r="P212" s="306"/>
      <c r="Q212" s="306"/>
      <c r="R212" s="306"/>
      <c r="S212" s="306"/>
      <c r="T212" s="306"/>
      <c r="U212" s="306"/>
      <c r="V212" s="302">
        <v>4.84E-4</v>
      </c>
    </row>
    <row r="213" spans="1:22" s="257" customFormat="1" ht="22.5" customHeight="1">
      <c r="A213" s="303" t="s">
        <v>228</v>
      </c>
      <c r="B213" s="304" t="s">
        <v>1580</v>
      </c>
      <c r="C213" s="300" t="s">
        <v>1581</v>
      </c>
      <c r="D213" s="307">
        <v>3.6000000000000002E-4</v>
      </c>
      <c r="E213" s="302" t="s">
        <v>1362</v>
      </c>
      <c r="F213" s="302">
        <v>0</v>
      </c>
      <c r="G213" s="302">
        <v>0</v>
      </c>
      <c r="H213" s="302">
        <v>0</v>
      </c>
      <c r="I213" s="302">
        <v>0</v>
      </c>
      <c r="J213" s="302">
        <v>0</v>
      </c>
      <c r="K213" s="302">
        <v>0</v>
      </c>
      <c r="L213" s="302">
        <v>0</v>
      </c>
      <c r="M213" s="302">
        <v>0</v>
      </c>
      <c r="N213" s="302">
        <v>4.3399999999999998E-4</v>
      </c>
      <c r="O213" s="302" t="s">
        <v>1362</v>
      </c>
      <c r="P213" s="306"/>
      <c r="Q213" s="306"/>
      <c r="R213" s="306"/>
      <c r="S213" s="306"/>
      <c r="T213" s="306"/>
      <c r="U213" s="306"/>
      <c r="V213" s="302">
        <v>3.0899999999999998E-4</v>
      </c>
    </row>
    <row r="214" spans="1:22" s="257" customFormat="1" ht="22.5" customHeight="1">
      <c r="A214" s="303" t="s">
        <v>229</v>
      </c>
      <c r="B214" s="304" t="s">
        <v>230</v>
      </c>
      <c r="C214" s="300" t="s">
        <v>700</v>
      </c>
      <c r="D214" s="307">
        <v>5.3700000000000004E-4</v>
      </c>
      <c r="E214" s="302" t="s">
        <v>1362</v>
      </c>
      <c r="F214" s="302">
        <v>0</v>
      </c>
      <c r="G214" s="302">
        <v>0</v>
      </c>
      <c r="H214" s="302">
        <v>0</v>
      </c>
      <c r="I214" s="302">
        <v>0</v>
      </c>
      <c r="J214" s="302">
        <v>0</v>
      </c>
      <c r="K214" s="302">
        <v>0</v>
      </c>
      <c r="L214" s="302">
        <v>5.5199999999999997E-4</v>
      </c>
      <c r="M214" s="302" t="s">
        <v>1362</v>
      </c>
      <c r="N214" s="302" t="s">
        <v>1362</v>
      </c>
      <c r="O214" s="302" t="s">
        <v>1362</v>
      </c>
      <c r="P214" s="306"/>
      <c r="Q214" s="306"/>
      <c r="R214" s="306"/>
      <c r="S214" s="306"/>
      <c r="T214" s="306"/>
      <c r="U214" s="306"/>
      <c r="V214" s="302">
        <v>5.3600000000000002E-4</v>
      </c>
    </row>
    <row r="215" spans="1:22" s="257" customFormat="1" ht="22.5" customHeight="1">
      <c r="A215" s="303" t="s">
        <v>231</v>
      </c>
      <c r="B215" s="304" t="s">
        <v>232</v>
      </c>
      <c r="C215" s="300" t="s">
        <v>701</v>
      </c>
      <c r="D215" s="307">
        <v>3.6999999999999999E-4</v>
      </c>
      <c r="E215" s="302" t="s">
        <v>1362</v>
      </c>
      <c r="F215" s="302">
        <v>0</v>
      </c>
      <c r="G215" s="302">
        <v>0</v>
      </c>
      <c r="H215" s="302">
        <v>4.5399999999999998E-4</v>
      </c>
      <c r="I215" s="302" t="s">
        <v>1362</v>
      </c>
      <c r="J215" s="302" t="s">
        <v>1362</v>
      </c>
      <c r="K215" s="302" t="s">
        <v>1362</v>
      </c>
      <c r="L215" s="302" t="s">
        <v>1362</v>
      </c>
      <c r="M215" s="302" t="s">
        <v>1362</v>
      </c>
      <c r="N215" s="302" t="s">
        <v>1362</v>
      </c>
      <c r="O215" s="302" t="s">
        <v>1362</v>
      </c>
      <c r="P215" s="306"/>
      <c r="Q215" s="306"/>
      <c r="R215" s="306"/>
      <c r="S215" s="306"/>
      <c r="T215" s="306"/>
      <c r="U215" s="306"/>
      <c r="V215" s="302">
        <v>5.2599999999999999E-4</v>
      </c>
    </row>
    <row r="216" spans="1:22" s="257" customFormat="1" ht="22.5" customHeight="1">
      <c r="A216" s="303" t="s">
        <v>233</v>
      </c>
      <c r="B216" s="304" t="s">
        <v>234</v>
      </c>
      <c r="C216" s="300" t="s">
        <v>702</v>
      </c>
      <c r="D216" s="307">
        <v>4.0700000000000003E-4</v>
      </c>
      <c r="E216" s="302" t="s">
        <v>1362</v>
      </c>
      <c r="F216" s="302">
        <v>0</v>
      </c>
      <c r="G216" s="302">
        <v>4.75E-4</v>
      </c>
      <c r="H216" s="302" t="s">
        <v>1362</v>
      </c>
      <c r="I216" s="302" t="s">
        <v>1362</v>
      </c>
      <c r="J216" s="302" t="s">
        <v>1362</v>
      </c>
      <c r="K216" s="302" t="s">
        <v>1362</v>
      </c>
      <c r="L216" s="302" t="s">
        <v>1362</v>
      </c>
      <c r="M216" s="302" t="s">
        <v>1362</v>
      </c>
      <c r="N216" s="302" t="s">
        <v>1362</v>
      </c>
      <c r="O216" s="302" t="s">
        <v>1362</v>
      </c>
      <c r="P216" s="306"/>
      <c r="Q216" s="306"/>
      <c r="R216" s="306"/>
      <c r="S216" s="306"/>
      <c r="T216" s="306"/>
      <c r="U216" s="306"/>
      <c r="V216" s="302">
        <v>3.8200000000000002E-4</v>
      </c>
    </row>
    <row r="217" spans="1:22" s="257" customFormat="1" ht="22.5" customHeight="1">
      <c r="A217" s="303" t="s">
        <v>235</v>
      </c>
      <c r="B217" s="304" t="s">
        <v>236</v>
      </c>
      <c r="C217" s="300" t="s">
        <v>703</v>
      </c>
      <c r="D217" s="307">
        <v>7.1000000000000002E-4</v>
      </c>
      <c r="E217" s="302" t="s">
        <v>1362</v>
      </c>
      <c r="F217" s="302">
        <v>0</v>
      </c>
      <c r="G217" s="302">
        <v>6.8000000000000005E-4</v>
      </c>
      <c r="H217" s="302" t="s">
        <v>1362</v>
      </c>
      <c r="I217" s="302" t="s">
        <v>1362</v>
      </c>
      <c r="J217" s="302" t="s">
        <v>1362</v>
      </c>
      <c r="K217" s="302" t="s">
        <v>1362</v>
      </c>
      <c r="L217" s="302" t="s">
        <v>1362</v>
      </c>
      <c r="M217" s="302" t="s">
        <v>1362</v>
      </c>
      <c r="N217" s="302" t="s">
        <v>1362</v>
      </c>
      <c r="O217" s="302" t="s">
        <v>1362</v>
      </c>
      <c r="P217" s="306"/>
      <c r="Q217" s="306"/>
      <c r="R217" s="306"/>
      <c r="S217" s="306"/>
      <c r="T217" s="306"/>
      <c r="U217" s="306"/>
      <c r="V217" s="302">
        <v>6.8400000000000004E-4</v>
      </c>
    </row>
    <row r="218" spans="1:22" s="257" customFormat="1" ht="22.5" customHeight="1">
      <c r="A218" s="303" t="s">
        <v>237</v>
      </c>
      <c r="B218" s="304" t="s">
        <v>1582</v>
      </c>
      <c r="C218" s="300" t="s">
        <v>704</v>
      </c>
      <c r="D218" s="307">
        <v>4.6799999999999999E-4</v>
      </c>
      <c r="E218" s="302">
        <v>4.2900000000000002E-4</v>
      </c>
      <c r="F218" s="302" t="s">
        <v>1362</v>
      </c>
      <c r="G218" s="302" t="s">
        <v>1362</v>
      </c>
      <c r="H218" s="302" t="s">
        <v>1362</v>
      </c>
      <c r="I218" s="302" t="s">
        <v>1362</v>
      </c>
      <c r="J218" s="302" t="s">
        <v>1362</v>
      </c>
      <c r="K218" s="302" t="s">
        <v>1362</v>
      </c>
      <c r="L218" s="302" t="s">
        <v>1362</v>
      </c>
      <c r="M218" s="302" t="s">
        <v>1362</v>
      </c>
      <c r="N218" s="302" t="s">
        <v>1362</v>
      </c>
      <c r="O218" s="302" t="s">
        <v>1362</v>
      </c>
      <c r="P218" s="306"/>
      <c r="Q218" s="306"/>
      <c r="R218" s="306"/>
      <c r="S218" s="306"/>
      <c r="T218" s="306"/>
      <c r="U218" s="306"/>
      <c r="V218" s="302" t="s">
        <v>1362</v>
      </c>
    </row>
    <row r="219" spans="1:22" s="257" customFormat="1" ht="22.5" customHeight="1">
      <c r="A219" s="303" t="s">
        <v>238</v>
      </c>
      <c r="B219" s="304" t="s">
        <v>1583</v>
      </c>
      <c r="C219" s="300" t="s">
        <v>705</v>
      </c>
      <c r="D219" s="307">
        <v>4.1199999999999999E-4</v>
      </c>
      <c r="E219" s="302">
        <v>3.8499999999999998E-4</v>
      </c>
      <c r="F219" s="302" t="s">
        <v>1362</v>
      </c>
      <c r="G219" s="302" t="s">
        <v>1362</v>
      </c>
      <c r="H219" s="302" t="s">
        <v>1362</v>
      </c>
      <c r="I219" s="302" t="s">
        <v>1362</v>
      </c>
      <c r="J219" s="302" t="s">
        <v>1362</v>
      </c>
      <c r="K219" s="302" t="s">
        <v>1362</v>
      </c>
      <c r="L219" s="302" t="s">
        <v>1362</v>
      </c>
      <c r="M219" s="302" t="s">
        <v>1362</v>
      </c>
      <c r="N219" s="302" t="s">
        <v>1362</v>
      </c>
      <c r="O219" s="302" t="s">
        <v>1362</v>
      </c>
      <c r="P219" s="306"/>
      <c r="Q219" s="306"/>
      <c r="R219" s="306"/>
      <c r="S219" s="306"/>
      <c r="T219" s="306"/>
      <c r="U219" s="306"/>
      <c r="V219" s="302" t="s">
        <v>1362</v>
      </c>
    </row>
    <row r="220" spans="1:22" s="257" customFormat="1" ht="22.5" customHeight="1">
      <c r="A220" s="303" t="s">
        <v>239</v>
      </c>
      <c r="B220" s="304" t="s">
        <v>1584</v>
      </c>
      <c r="C220" s="300" t="s">
        <v>706</v>
      </c>
      <c r="D220" s="307">
        <v>5.3600000000000002E-4</v>
      </c>
      <c r="E220" s="302">
        <v>4.8099999999999998E-4</v>
      </c>
      <c r="F220" s="302" t="s">
        <v>1362</v>
      </c>
      <c r="G220" s="302" t="s">
        <v>1362</v>
      </c>
      <c r="H220" s="302" t="s">
        <v>1362</v>
      </c>
      <c r="I220" s="302" t="s">
        <v>1362</v>
      </c>
      <c r="J220" s="302" t="s">
        <v>1362</v>
      </c>
      <c r="K220" s="302" t="s">
        <v>1362</v>
      </c>
      <c r="L220" s="302" t="s">
        <v>1362</v>
      </c>
      <c r="M220" s="302" t="s">
        <v>1362</v>
      </c>
      <c r="N220" s="302" t="s">
        <v>1362</v>
      </c>
      <c r="O220" s="302" t="s">
        <v>1362</v>
      </c>
      <c r="P220" s="306"/>
      <c r="Q220" s="306"/>
      <c r="R220" s="306"/>
      <c r="S220" s="306"/>
      <c r="T220" s="306"/>
      <c r="U220" s="306"/>
      <c r="V220" s="302" t="s">
        <v>1362</v>
      </c>
    </row>
    <row r="221" spans="1:22" ht="22.5" customHeight="1">
      <c r="A221" s="303" t="s">
        <v>240</v>
      </c>
      <c r="B221" s="311" t="s">
        <v>1585</v>
      </c>
      <c r="C221" s="300" t="s">
        <v>1586</v>
      </c>
      <c r="D221" s="307">
        <v>3.3300000000000002E-4</v>
      </c>
      <c r="E221" s="302">
        <v>2.7700000000000001E-4</v>
      </c>
      <c r="F221" s="302" t="s">
        <v>1362</v>
      </c>
      <c r="G221" s="302" t="s">
        <v>1362</v>
      </c>
      <c r="H221" s="302" t="s">
        <v>1362</v>
      </c>
      <c r="I221" s="302" t="s">
        <v>1362</v>
      </c>
      <c r="J221" s="302" t="s">
        <v>1362</v>
      </c>
      <c r="K221" s="302" t="s">
        <v>1362</v>
      </c>
      <c r="L221" s="302" t="s">
        <v>1362</v>
      </c>
      <c r="M221" s="302" t="s">
        <v>1362</v>
      </c>
      <c r="N221" s="302" t="s">
        <v>1362</v>
      </c>
      <c r="O221" s="302" t="s">
        <v>1362</v>
      </c>
      <c r="P221" s="306"/>
      <c r="Q221" s="306"/>
      <c r="R221" s="306"/>
      <c r="S221" s="306"/>
      <c r="T221" s="306"/>
      <c r="U221" s="306"/>
      <c r="V221" s="302" t="s">
        <v>1362</v>
      </c>
    </row>
    <row r="222" spans="1:22" ht="22.5" customHeight="1">
      <c r="A222" s="303" t="s">
        <v>241</v>
      </c>
      <c r="B222" s="304" t="s">
        <v>1587</v>
      </c>
      <c r="C222" s="300" t="s">
        <v>707</v>
      </c>
      <c r="D222" s="307">
        <v>4.6500000000000003E-4</v>
      </c>
      <c r="E222" s="302">
        <v>5.2899999999999996E-4</v>
      </c>
      <c r="F222" s="302" t="s">
        <v>1362</v>
      </c>
      <c r="G222" s="302" t="s">
        <v>1362</v>
      </c>
      <c r="H222" s="302" t="s">
        <v>1362</v>
      </c>
      <c r="I222" s="302" t="s">
        <v>1362</v>
      </c>
      <c r="J222" s="302" t="s">
        <v>1362</v>
      </c>
      <c r="K222" s="302" t="s">
        <v>1362</v>
      </c>
      <c r="L222" s="302" t="s">
        <v>1362</v>
      </c>
      <c r="M222" s="302" t="s">
        <v>1362</v>
      </c>
      <c r="N222" s="302" t="s">
        <v>1362</v>
      </c>
      <c r="O222" s="302" t="s">
        <v>1362</v>
      </c>
      <c r="P222" s="306"/>
      <c r="Q222" s="306"/>
      <c r="R222" s="306"/>
      <c r="S222" s="306"/>
      <c r="T222" s="306"/>
      <c r="U222" s="306"/>
      <c r="V222" s="302" t="s">
        <v>1362</v>
      </c>
    </row>
    <row r="223" spans="1:22" ht="22.5" customHeight="1">
      <c r="A223" s="303" t="s">
        <v>242</v>
      </c>
      <c r="B223" s="304" t="s">
        <v>1588</v>
      </c>
      <c r="C223" s="300" t="s">
        <v>708</v>
      </c>
      <c r="D223" s="307">
        <v>4.5399999999999998E-4</v>
      </c>
      <c r="E223" s="302">
        <v>4.57E-4</v>
      </c>
      <c r="F223" s="302" t="s">
        <v>1362</v>
      </c>
      <c r="G223" s="302" t="s">
        <v>1362</v>
      </c>
      <c r="H223" s="302" t="s">
        <v>1362</v>
      </c>
      <c r="I223" s="302" t="s">
        <v>1362</v>
      </c>
      <c r="J223" s="302" t="s">
        <v>1362</v>
      </c>
      <c r="K223" s="302" t="s">
        <v>1362</v>
      </c>
      <c r="L223" s="302" t="s">
        <v>1362</v>
      </c>
      <c r="M223" s="302" t="s">
        <v>1362</v>
      </c>
      <c r="N223" s="302" t="s">
        <v>1362</v>
      </c>
      <c r="O223" s="302" t="s">
        <v>1362</v>
      </c>
      <c r="P223" s="306"/>
      <c r="Q223" s="306"/>
      <c r="R223" s="306"/>
      <c r="S223" s="306"/>
      <c r="T223" s="306"/>
      <c r="U223" s="306"/>
      <c r="V223" s="302" t="s">
        <v>1362</v>
      </c>
    </row>
    <row r="224" spans="1:22" ht="22.5" customHeight="1">
      <c r="A224" s="303" t="s">
        <v>243</v>
      </c>
      <c r="B224" s="304" t="s">
        <v>1589</v>
      </c>
      <c r="C224" s="300" t="s">
        <v>709</v>
      </c>
      <c r="D224" s="307">
        <v>3.39E-4</v>
      </c>
      <c r="E224" s="302">
        <v>2.8299999999999999E-4</v>
      </c>
      <c r="F224" s="302" t="s">
        <v>1362</v>
      </c>
      <c r="G224" s="302" t="s">
        <v>1362</v>
      </c>
      <c r="H224" s="302" t="s">
        <v>1362</v>
      </c>
      <c r="I224" s="302" t="s">
        <v>1362</v>
      </c>
      <c r="J224" s="302" t="s">
        <v>1362</v>
      </c>
      <c r="K224" s="302" t="s">
        <v>1362</v>
      </c>
      <c r="L224" s="302" t="s">
        <v>1362</v>
      </c>
      <c r="M224" s="302" t="s">
        <v>1362</v>
      </c>
      <c r="N224" s="302" t="s">
        <v>1362</v>
      </c>
      <c r="O224" s="302" t="s">
        <v>1362</v>
      </c>
      <c r="P224" s="306"/>
      <c r="Q224" s="306"/>
      <c r="R224" s="306"/>
      <c r="S224" s="306"/>
      <c r="T224" s="306"/>
      <c r="U224" s="306"/>
      <c r="V224" s="302" t="s">
        <v>1362</v>
      </c>
    </row>
    <row r="225" spans="1:22" ht="22.5" customHeight="1">
      <c r="A225" s="303" t="s">
        <v>244</v>
      </c>
      <c r="B225" s="304" t="s">
        <v>1590</v>
      </c>
      <c r="C225" s="300" t="s">
        <v>710</v>
      </c>
      <c r="D225" s="307">
        <v>4.7899999999999999E-4</v>
      </c>
      <c r="E225" s="302">
        <v>4.2400000000000001E-4</v>
      </c>
      <c r="F225" s="302" t="s">
        <v>1362</v>
      </c>
      <c r="G225" s="302" t="s">
        <v>1362</v>
      </c>
      <c r="H225" s="302" t="s">
        <v>1362</v>
      </c>
      <c r="I225" s="302" t="s">
        <v>1362</v>
      </c>
      <c r="J225" s="302" t="s">
        <v>1362</v>
      </c>
      <c r="K225" s="302" t="s">
        <v>1362</v>
      </c>
      <c r="L225" s="302" t="s">
        <v>1362</v>
      </c>
      <c r="M225" s="302" t="s">
        <v>1362</v>
      </c>
      <c r="N225" s="302" t="s">
        <v>1362</v>
      </c>
      <c r="O225" s="302" t="s">
        <v>1362</v>
      </c>
      <c r="P225" s="306"/>
      <c r="Q225" s="306"/>
      <c r="R225" s="306"/>
      <c r="S225" s="306"/>
      <c r="T225" s="306"/>
      <c r="U225" s="306"/>
      <c r="V225" s="302" t="s">
        <v>1362</v>
      </c>
    </row>
    <row r="226" spans="1:22" ht="22.5" customHeight="1">
      <c r="A226" s="303" t="s">
        <v>245</v>
      </c>
      <c r="B226" s="304" t="s">
        <v>1591</v>
      </c>
      <c r="C226" s="300" t="s">
        <v>711</v>
      </c>
      <c r="D226" s="307">
        <v>2.6899999999999998E-4</v>
      </c>
      <c r="E226" s="302">
        <v>3.0699999999999998E-4</v>
      </c>
      <c r="F226" s="302" t="s">
        <v>1362</v>
      </c>
      <c r="G226" s="302" t="s">
        <v>1362</v>
      </c>
      <c r="H226" s="302" t="s">
        <v>1362</v>
      </c>
      <c r="I226" s="302" t="s">
        <v>1362</v>
      </c>
      <c r="J226" s="302" t="s">
        <v>1362</v>
      </c>
      <c r="K226" s="302" t="s">
        <v>1362</v>
      </c>
      <c r="L226" s="302" t="s">
        <v>1362</v>
      </c>
      <c r="M226" s="302" t="s">
        <v>1362</v>
      </c>
      <c r="N226" s="302" t="s">
        <v>1362</v>
      </c>
      <c r="O226" s="302" t="s">
        <v>1362</v>
      </c>
      <c r="P226" s="306"/>
      <c r="Q226" s="306"/>
      <c r="R226" s="306"/>
      <c r="S226" s="306"/>
      <c r="T226" s="306"/>
      <c r="U226" s="306"/>
      <c r="V226" s="302" t="s">
        <v>1362</v>
      </c>
    </row>
    <row r="227" spans="1:22" s="257" customFormat="1" ht="22.5" customHeight="1">
      <c r="A227" s="303" t="s">
        <v>246</v>
      </c>
      <c r="B227" s="304" t="s">
        <v>1592</v>
      </c>
      <c r="C227" s="300" t="s">
        <v>712</v>
      </c>
      <c r="D227" s="307">
        <v>4.7899999999999999E-4</v>
      </c>
      <c r="E227" s="302">
        <v>4.2299999999999998E-4</v>
      </c>
      <c r="F227" s="302" t="s">
        <v>1362</v>
      </c>
      <c r="G227" s="302" t="s">
        <v>1362</v>
      </c>
      <c r="H227" s="302" t="s">
        <v>1362</v>
      </c>
      <c r="I227" s="302" t="s">
        <v>1362</v>
      </c>
      <c r="J227" s="302" t="s">
        <v>1362</v>
      </c>
      <c r="K227" s="302" t="s">
        <v>1362</v>
      </c>
      <c r="L227" s="302" t="s">
        <v>1362</v>
      </c>
      <c r="M227" s="302" t="s">
        <v>1362</v>
      </c>
      <c r="N227" s="302" t="s">
        <v>1362</v>
      </c>
      <c r="O227" s="302" t="s">
        <v>1362</v>
      </c>
      <c r="P227" s="306"/>
      <c r="Q227" s="306"/>
      <c r="R227" s="306"/>
      <c r="S227" s="306"/>
      <c r="T227" s="306"/>
      <c r="U227" s="306"/>
      <c r="V227" s="302" t="s">
        <v>1362</v>
      </c>
    </row>
    <row r="228" spans="1:22" s="257" customFormat="1" ht="22.5" customHeight="1">
      <c r="A228" s="303" t="s">
        <v>247</v>
      </c>
      <c r="B228" s="304" t="s">
        <v>1593</v>
      </c>
      <c r="C228" s="300" t="s">
        <v>713</v>
      </c>
      <c r="D228" s="307">
        <v>4.5600000000000003E-4</v>
      </c>
      <c r="E228" s="302" t="s">
        <v>1362</v>
      </c>
      <c r="F228" s="302">
        <v>0</v>
      </c>
      <c r="G228" s="302">
        <v>5.1199999999999998E-4</v>
      </c>
      <c r="H228" s="302" t="s">
        <v>1362</v>
      </c>
      <c r="I228" s="302" t="s">
        <v>1362</v>
      </c>
      <c r="J228" s="302" t="s">
        <v>1362</v>
      </c>
      <c r="K228" s="302" t="s">
        <v>1362</v>
      </c>
      <c r="L228" s="302" t="s">
        <v>1362</v>
      </c>
      <c r="M228" s="302" t="s">
        <v>1362</v>
      </c>
      <c r="N228" s="302" t="s">
        <v>1362</v>
      </c>
      <c r="O228" s="302" t="s">
        <v>1362</v>
      </c>
      <c r="P228" s="306"/>
      <c r="Q228" s="306"/>
      <c r="R228" s="306"/>
      <c r="S228" s="306"/>
      <c r="T228" s="306"/>
      <c r="U228" s="306"/>
      <c r="V228" s="302">
        <v>5.2599999999999999E-4</v>
      </c>
    </row>
    <row r="229" spans="1:22" s="257" customFormat="1" ht="22.5" customHeight="1">
      <c r="A229" s="303" t="s">
        <v>248</v>
      </c>
      <c r="B229" s="304" t="s">
        <v>1594</v>
      </c>
      <c r="C229" s="300" t="s">
        <v>714</v>
      </c>
      <c r="D229" s="307">
        <v>5.2099999999999998E-4</v>
      </c>
      <c r="E229" s="302">
        <v>5.4299999999999997E-4</v>
      </c>
      <c r="F229" s="302" t="s">
        <v>1362</v>
      </c>
      <c r="G229" s="302" t="s">
        <v>1362</v>
      </c>
      <c r="H229" s="302" t="s">
        <v>1362</v>
      </c>
      <c r="I229" s="302" t="s">
        <v>1362</v>
      </c>
      <c r="J229" s="302" t="s">
        <v>1362</v>
      </c>
      <c r="K229" s="302" t="s">
        <v>1362</v>
      </c>
      <c r="L229" s="302" t="s">
        <v>1362</v>
      </c>
      <c r="M229" s="302" t="s">
        <v>1362</v>
      </c>
      <c r="N229" s="302" t="s">
        <v>1362</v>
      </c>
      <c r="O229" s="302" t="s">
        <v>1362</v>
      </c>
      <c r="P229" s="306"/>
      <c r="Q229" s="306"/>
      <c r="R229" s="306"/>
      <c r="S229" s="306"/>
      <c r="T229" s="306"/>
      <c r="U229" s="306"/>
      <c r="V229" s="302" t="s">
        <v>1362</v>
      </c>
    </row>
    <row r="230" spans="1:22" s="257" customFormat="1" ht="22.5" customHeight="1">
      <c r="A230" s="303" t="s">
        <v>249</v>
      </c>
      <c r="B230" s="304" t="s">
        <v>1595</v>
      </c>
      <c r="C230" s="300" t="s">
        <v>715</v>
      </c>
      <c r="D230" s="307">
        <v>4.7899999999999999E-4</v>
      </c>
      <c r="E230" s="302">
        <v>4.2299999999999998E-4</v>
      </c>
      <c r="F230" s="302" t="s">
        <v>1362</v>
      </c>
      <c r="G230" s="302" t="s">
        <v>1362</v>
      </c>
      <c r="H230" s="302" t="s">
        <v>1362</v>
      </c>
      <c r="I230" s="302" t="s">
        <v>1362</v>
      </c>
      <c r="J230" s="302" t="s">
        <v>1362</v>
      </c>
      <c r="K230" s="302" t="s">
        <v>1362</v>
      </c>
      <c r="L230" s="302" t="s">
        <v>1362</v>
      </c>
      <c r="M230" s="302" t="s">
        <v>1362</v>
      </c>
      <c r="N230" s="302" t="s">
        <v>1362</v>
      </c>
      <c r="O230" s="302" t="s">
        <v>1362</v>
      </c>
      <c r="P230" s="306"/>
      <c r="Q230" s="306"/>
      <c r="R230" s="306"/>
      <c r="S230" s="306"/>
      <c r="T230" s="306"/>
      <c r="U230" s="306"/>
      <c r="V230" s="302" t="s">
        <v>1362</v>
      </c>
    </row>
    <row r="231" spans="1:22" s="257" customFormat="1" ht="22.5" customHeight="1">
      <c r="A231" s="303" t="s">
        <v>250</v>
      </c>
      <c r="B231" s="304" t="s">
        <v>1596</v>
      </c>
      <c r="C231" s="300" t="s">
        <v>716</v>
      </c>
      <c r="D231" s="307">
        <v>4.5199999999999998E-4</v>
      </c>
      <c r="E231" s="302">
        <v>4.2400000000000001E-4</v>
      </c>
      <c r="F231" s="302" t="s">
        <v>1362</v>
      </c>
      <c r="G231" s="302" t="s">
        <v>1362</v>
      </c>
      <c r="H231" s="302" t="s">
        <v>1362</v>
      </c>
      <c r="I231" s="302" t="s">
        <v>1362</v>
      </c>
      <c r="J231" s="302" t="s">
        <v>1362</v>
      </c>
      <c r="K231" s="302" t="s">
        <v>1362</v>
      </c>
      <c r="L231" s="302" t="s">
        <v>1362</v>
      </c>
      <c r="M231" s="302" t="s">
        <v>1362</v>
      </c>
      <c r="N231" s="302" t="s">
        <v>1362</v>
      </c>
      <c r="O231" s="302" t="s">
        <v>1362</v>
      </c>
      <c r="P231" s="306"/>
      <c r="Q231" s="306"/>
      <c r="R231" s="306"/>
      <c r="S231" s="306"/>
      <c r="T231" s="306"/>
      <c r="U231" s="306"/>
      <c r="V231" s="302" t="s">
        <v>1362</v>
      </c>
    </row>
    <row r="232" spans="1:22" s="257" customFormat="1" ht="22.5" customHeight="1">
      <c r="A232" s="303" t="s">
        <v>251</v>
      </c>
      <c r="B232" s="304" t="s">
        <v>1597</v>
      </c>
      <c r="C232" s="300" t="s">
        <v>1598</v>
      </c>
      <c r="D232" s="307">
        <v>0</v>
      </c>
      <c r="E232" s="302" t="s">
        <v>1362</v>
      </c>
      <c r="F232" s="302">
        <v>0</v>
      </c>
      <c r="G232" s="302">
        <v>4.0499999999999998E-4</v>
      </c>
      <c r="H232" s="302" t="s">
        <v>1362</v>
      </c>
      <c r="I232" s="302" t="s">
        <v>1362</v>
      </c>
      <c r="J232" s="302" t="s">
        <v>1362</v>
      </c>
      <c r="K232" s="302" t="s">
        <v>1362</v>
      </c>
      <c r="L232" s="302" t="s">
        <v>1362</v>
      </c>
      <c r="M232" s="302" t="s">
        <v>1362</v>
      </c>
      <c r="N232" s="302" t="s">
        <v>1362</v>
      </c>
      <c r="O232" s="302" t="s">
        <v>1362</v>
      </c>
      <c r="P232" s="306"/>
      <c r="Q232" s="306"/>
      <c r="R232" s="306"/>
      <c r="S232" s="306"/>
      <c r="T232" s="306"/>
      <c r="U232" s="306"/>
      <c r="V232" s="302">
        <v>4.1199999999999999E-4</v>
      </c>
    </row>
    <row r="233" spans="1:22" s="257" customFormat="1" ht="22.5" customHeight="1">
      <c r="A233" s="303" t="s">
        <v>252</v>
      </c>
      <c r="B233" s="304" t="s">
        <v>1599</v>
      </c>
      <c r="C233" s="300" t="s">
        <v>1600</v>
      </c>
      <c r="D233" s="307">
        <v>4.4099999999999999E-4</v>
      </c>
      <c r="E233" s="302">
        <v>2.1599999999999999E-4</v>
      </c>
      <c r="F233" s="302" t="s">
        <v>1362</v>
      </c>
      <c r="G233" s="302" t="s">
        <v>1362</v>
      </c>
      <c r="H233" s="302" t="s">
        <v>1362</v>
      </c>
      <c r="I233" s="302" t="s">
        <v>1362</v>
      </c>
      <c r="J233" s="302" t="s">
        <v>1362</v>
      </c>
      <c r="K233" s="302" t="s">
        <v>1362</v>
      </c>
      <c r="L233" s="302" t="s">
        <v>1362</v>
      </c>
      <c r="M233" s="302" t="s">
        <v>1362</v>
      </c>
      <c r="N233" s="302" t="s">
        <v>1362</v>
      </c>
      <c r="O233" s="302" t="s">
        <v>1362</v>
      </c>
      <c r="P233" s="306"/>
      <c r="Q233" s="306"/>
      <c r="R233" s="306"/>
      <c r="S233" s="306"/>
      <c r="T233" s="306"/>
      <c r="U233" s="306"/>
      <c r="V233" s="302" t="s">
        <v>1362</v>
      </c>
    </row>
    <row r="234" spans="1:22" s="257" customFormat="1" ht="22.5" customHeight="1">
      <c r="A234" s="303" t="s">
        <v>717</v>
      </c>
      <c r="B234" s="304" t="s">
        <v>718</v>
      </c>
      <c r="C234" s="300" t="s">
        <v>719</v>
      </c>
      <c r="D234" s="307">
        <v>4.08E-4</v>
      </c>
      <c r="E234" s="302">
        <v>3.5199999999999999E-4</v>
      </c>
      <c r="F234" s="302" t="s">
        <v>1362</v>
      </c>
      <c r="G234" s="302" t="s">
        <v>1362</v>
      </c>
      <c r="H234" s="302" t="s">
        <v>1362</v>
      </c>
      <c r="I234" s="302" t="s">
        <v>1362</v>
      </c>
      <c r="J234" s="302" t="s">
        <v>1362</v>
      </c>
      <c r="K234" s="302" t="s">
        <v>1362</v>
      </c>
      <c r="L234" s="302" t="s">
        <v>1362</v>
      </c>
      <c r="M234" s="302" t="s">
        <v>1362</v>
      </c>
      <c r="N234" s="302" t="s">
        <v>1362</v>
      </c>
      <c r="O234" s="302" t="s">
        <v>1362</v>
      </c>
      <c r="P234" s="306"/>
      <c r="Q234" s="306"/>
      <c r="R234" s="306"/>
      <c r="S234" s="306"/>
      <c r="T234" s="306"/>
      <c r="U234" s="306"/>
      <c r="V234" s="302" t="s">
        <v>1362</v>
      </c>
    </row>
    <row r="235" spans="1:22" s="257" customFormat="1" ht="22.5" customHeight="1">
      <c r="A235" s="303" t="s">
        <v>253</v>
      </c>
      <c r="B235" s="304" t="s">
        <v>1601</v>
      </c>
      <c r="C235" s="300" t="s">
        <v>720</v>
      </c>
      <c r="D235" s="307">
        <v>4.3800000000000002E-4</v>
      </c>
      <c r="E235" s="302" t="s">
        <v>1362</v>
      </c>
      <c r="F235" s="302">
        <v>0</v>
      </c>
      <c r="G235" s="302">
        <v>0</v>
      </c>
      <c r="H235" s="302">
        <v>0</v>
      </c>
      <c r="I235" s="302">
        <v>4.6500000000000003E-4</v>
      </c>
      <c r="J235" s="302" t="s">
        <v>1362</v>
      </c>
      <c r="K235" s="302" t="s">
        <v>1362</v>
      </c>
      <c r="L235" s="302" t="s">
        <v>1362</v>
      </c>
      <c r="M235" s="302" t="s">
        <v>1362</v>
      </c>
      <c r="N235" s="302" t="s">
        <v>1362</v>
      </c>
      <c r="O235" s="302" t="s">
        <v>1362</v>
      </c>
      <c r="P235" s="306"/>
      <c r="Q235" s="306"/>
      <c r="R235" s="306"/>
      <c r="S235" s="306"/>
      <c r="T235" s="306"/>
      <c r="U235" s="306"/>
      <c r="V235" s="302">
        <v>4.3300000000000001E-4</v>
      </c>
    </row>
    <row r="236" spans="1:22" s="257" customFormat="1" ht="22.5" customHeight="1">
      <c r="A236" s="303" t="s">
        <v>254</v>
      </c>
      <c r="B236" s="304" t="s">
        <v>1602</v>
      </c>
      <c r="C236" s="300" t="s">
        <v>721</v>
      </c>
      <c r="D236" s="307">
        <v>4.6000000000000001E-4</v>
      </c>
      <c r="E236" s="302">
        <v>4.6799999999999999E-4</v>
      </c>
      <c r="F236" s="302" t="s">
        <v>1362</v>
      </c>
      <c r="G236" s="302" t="s">
        <v>1362</v>
      </c>
      <c r="H236" s="302" t="s">
        <v>1362</v>
      </c>
      <c r="I236" s="302" t="s">
        <v>1362</v>
      </c>
      <c r="J236" s="302" t="s">
        <v>1362</v>
      </c>
      <c r="K236" s="302" t="s">
        <v>1362</v>
      </c>
      <c r="L236" s="302" t="s">
        <v>1362</v>
      </c>
      <c r="M236" s="302" t="s">
        <v>1362</v>
      </c>
      <c r="N236" s="302" t="s">
        <v>1362</v>
      </c>
      <c r="O236" s="302" t="s">
        <v>1362</v>
      </c>
      <c r="P236" s="306"/>
      <c r="Q236" s="306"/>
      <c r="R236" s="306"/>
      <c r="S236" s="306"/>
      <c r="T236" s="306"/>
      <c r="U236" s="306"/>
      <c r="V236" s="302" t="s">
        <v>1362</v>
      </c>
    </row>
    <row r="237" spans="1:22" s="257" customFormat="1" ht="22.5" customHeight="1">
      <c r="A237" s="303" t="s">
        <v>255</v>
      </c>
      <c r="B237" s="304" t="s">
        <v>1603</v>
      </c>
      <c r="C237" s="300" t="s">
        <v>1604</v>
      </c>
      <c r="D237" s="307">
        <v>4.4299999999999998E-4</v>
      </c>
      <c r="E237" s="302">
        <v>4.5300000000000001E-4</v>
      </c>
      <c r="F237" s="302" t="s">
        <v>1362</v>
      </c>
      <c r="G237" s="302" t="s">
        <v>1362</v>
      </c>
      <c r="H237" s="302" t="s">
        <v>1362</v>
      </c>
      <c r="I237" s="302" t="s">
        <v>1362</v>
      </c>
      <c r="J237" s="302" t="s">
        <v>1362</v>
      </c>
      <c r="K237" s="302" t="s">
        <v>1362</v>
      </c>
      <c r="L237" s="302" t="s">
        <v>1362</v>
      </c>
      <c r="M237" s="302" t="s">
        <v>1362</v>
      </c>
      <c r="N237" s="302" t="s">
        <v>1362</v>
      </c>
      <c r="O237" s="302" t="s">
        <v>1362</v>
      </c>
      <c r="P237" s="306"/>
      <c r="Q237" s="306"/>
      <c r="R237" s="306"/>
      <c r="S237" s="306"/>
      <c r="T237" s="306"/>
      <c r="U237" s="306"/>
      <c r="V237" s="302" t="s">
        <v>1362</v>
      </c>
    </row>
    <row r="238" spans="1:22" s="257" customFormat="1" ht="22.5" customHeight="1">
      <c r="A238" s="303" t="s">
        <v>256</v>
      </c>
      <c r="B238" s="304" t="s">
        <v>1605</v>
      </c>
      <c r="C238" s="300" t="s">
        <v>722</v>
      </c>
      <c r="D238" s="307">
        <v>1.013E-3</v>
      </c>
      <c r="E238" s="302">
        <v>1.0120000000000001E-3</v>
      </c>
      <c r="F238" s="302" t="s">
        <v>1362</v>
      </c>
      <c r="G238" s="302" t="s">
        <v>1362</v>
      </c>
      <c r="H238" s="302" t="s">
        <v>1362</v>
      </c>
      <c r="I238" s="302" t="s">
        <v>1362</v>
      </c>
      <c r="J238" s="302" t="s">
        <v>1362</v>
      </c>
      <c r="K238" s="302" t="s">
        <v>1362</v>
      </c>
      <c r="L238" s="302" t="s">
        <v>1362</v>
      </c>
      <c r="M238" s="302" t="s">
        <v>1362</v>
      </c>
      <c r="N238" s="302" t="s">
        <v>1362</v>
      </c>
      <c r="O238" s="302" t="s">
        <v>1362</v>
      </c>
      <c r="P238" s="306"/>
      <c r="Q238" s="306"/>
      <c r="R238" s="306"/>
      <c r="S238" s="306"/>
      <c r="T238" s="306"/>
      <c r="U238" s="306"/>
      <c r="V238" s="302" t="s">
        <v>1362</v>
      </c>
    </row>
    <row r="239" spans="1:22" ht="22.5" customHeight="1">
      <c r="A239" s="303" t="s">
        <v>257</v>
      </c>
      <c r="B239" s="304" t="s">
        <v>1606</v>
      </c>
      <c r="C239" s="300" t="s">
        <v>723</v>
      </c>
      <c r="D239" s="307">
        <v>4.4099999999999999E-4</v>
      </c>
      <c r="E239" s="302" t="s">
        <v>1362</v>
      </c>
      <c r="F239" s="302">
        <v>0</v>
      </c>
      <c r="G239" s="302">
        <v>6.7400000000000001E-4</v>
      </c>
      <c r="H239" s="302" t="s">
        <v>1362</v>
      </c>
      <c r="I239" s="302" t="s">
        <v>1362</v>
      </c>
      <c r="J239" s="302" t="s">
        <v>1362</v>
      </c>
      <c r="K239" s="302" t="s">
        <v>1362</v>
      </c>
      <c r="L239" s="302" t="s">
        <v>1362</v>
      </c>
      <c r="M239" s="302" t="s">
        <v>1362</v>
      </c>
      <c r="N239" s="302" t="s">
        <v>1362</v>
      </c>
      <c r="O239" s="302" t="s">
        <v>1362</v>
      </c>
      <c r="P239" s="306"/>
      <c r="Q239" s="306"/>
      <c r="R239" s="306"/>
      <c r="S239" s="306"/>
      <c r="T239" s="306"/>
      <c r="U239" s="306"/>
      <c r="V239" s="302">
        <v>0</v>
      </c>
    </row>
    <row r="240" spans="1:22" ht="22.5" customHeight="1">
      <c r="A240" s="303" t="s">
        <v>258</v>
      </c>
      <c r="B240" s="304" t="s">
        <v>1607</v>
      </c>
      <c r="C240" s="300" t="s">
        <v>724</v>
      </c>
      <c r="D240" s="307">
        <v>5.9900000000000003E-4</v>
      </c>
      <c r="E240" s="302" t="s">
        <v>1362</v>
      </c>
      <c r="F240" s="302">
        <v>0</v>
      </c>
      <c r="G240" s="302">
        <v>0</v>
      </c>
      <c r="H240" s="302">
        <v>0</v>
      </c>
      <c r="I240" s="302">
        <v>0</v>
      </c>
      <c r="J240" s="302">
        <v>0</v>
      </c>
      <c r="K240" s="302">
        <v>5.9400000000000002E-4</v>
      </c>
      <c r="L240" s="302" t="s">
        <v>1362</v>
      </c>
      <c r="M240" s="302" t="s">
        <v>1362</v>
      </c>
      <c r="N240" s="302" t="s">
        <v>1362</v>
      </c>
      <c r="O240" s="302" t="s">
        <v>1362</v>
      </c>
      <c r="P240" s="306"/>
      <c r="Q240" s="306"/>
      <c r="R240" s="306"/>
      <c r="S240" s="306"/>
      <c r="T240" s="306"/>
      <c r="U240" s="306"/>
      <c r="V240" s="302">
        <v>4.8799999999999999E-4</v>
      </c>
    </row>
    <row r="241" spans="1:22" ht="22.5" customHeight="1">
      <c r="A241" s="303" t="s">
        <v>259</v>
      </c>
      <c r="B241" s="304" t="s">
        <v>1608</v>
      </c>
      <c r="C241" s="300" t="s">
        <v>725</v>
      </c>
      <c r="D241" s="307">
        <v>4.3100000000000001E-4</v>
      </c>
      <c r="E241" s="302">
        <v>3.7599999999999998E-4</v>
      </c>
      <c r="F241" s="302" t="s">
        <v>1362</v>
      </c>
      <c r="G241" s="302" t="s">
        <v>1362</v>
      </c>
      <c r="H241" s="302" t="s">
        <v>1362</v>
      </c>
      <c r="I241" s="302" t="s">
        <v>1362</v>
      </c>
      <c r="J241" s="302" t="s">
        <v>1362</v>
      </c>
      <c r="K241" s="302" t="s">
        <v>1362</v>
      </c>
      <c r="L241" s="302" t="s">
        <v>1362</v>
      </c>
      <c r="M241" s="302" t="s">
        <v>1362</v>
      </c>
      <c r="N241" s="302" t="s">
        <v>1362</v>
      </c>
      <c r="O241" s="302" t="s">
        <v>1362</v>
      </c>
      <c r="P241" s="306"/>
      <c r="Q241" s="306"/>
      <c r="R241" s="306"/>
      <c r="S241" s="306"/>
      <c r="T241" s="306"/>
      <c r="U241" s="306"/>
      <c r="V241" s="302" t="s">
        <v>1362</v>
      </c>
    </row>
    <row r="242" spans="1:22" ht="22.5" customHeight="1">
      <c r="A242" s="303" t="s">
        <v>260</v>
      </c>
      <c r="B242" s="304" t="s">
        <v>1156</v>
      </c>
      <c r="C242" s="300" t="s">
        <v>1157</v>
      </c>
      <c r="D242" s="307">
        <v>4.44E-4</v>
      </c>
      <c r="E242" s="302">
        <v>3.88E-4</v>
      </c>
      <c r="F242" s="302" t="s">
        <v>1362</v>
      </c>
      <c r="G242" s="302" t="s">
        <v>1362</v>
      </c>
      <c r="H242" s="302" t="s">
        <v>1362</v>
      </c>
      <c r="I242" s="302" t="s">
        <v>1362</v>
      </c>
      <c r="J242" s="302" t="s">
        <v>1362</v>
      </c>
      <c r="K242" s="302" t="s">
        <v>1362</v>
      </c>
      <c r="L242" s="302" t="s">
        <v>1362</v>
      </c>
      <c r="M242" s="302" t="s">
        <v>1362</v>
      </c>
      <c r="N242" s="302" t="s">
        <v>1362</v>
      </c>
      <c r="O242" s="302" t="s">
        <v>1362</v>
      </c>
      <c r="P242" s="306"/>
      <c r="Q242" s="306"/>
      <c r="R242" s="306"/>
      <c r="S242" s="306"/>
      <c r="T242" s="306"/>
      <c r="U242" s="306"/>
      <c r="V242" s="302" t="s">
        <v>1362</v>
      </c>
    </row>
    <row r="243" spans="1:22" ht="22.5" customHeight="1">
      <c r="A243" s="303" t="s">
        <v>261</v>
      </c>
      <c r="B243" s="304" t="s">
        <v>1609</v>
      </c>
      <c r="C243" s="300" t="s">
        <v>726</v>
      </c>
      <c r="D243" s="307">
        <v>4.0400000000000001E-4</v>
      </c>
      <c r="E243" s="302">
        <v>3.6099999999999999E-4</v>
      </c>
      <c r="F243" s="302" t="s">
        <v>1362</v>
      </c>
      <c r="G243" s="302" t="s">
        <v>1362</v>
      </c>
      <c r="H243" s="302" t="s">
        <v>1362</v>
      </c>
      <c r="I243" s="302" t="s">
        <v>1362</v>
      </c>
      <c r="J243" s="302" t="s">
        <v>1362</v>
      </c>
      <c r="K243" s="302" t="s">
        <v>1362</v>
      </c>
      <c r="L243" s="302" t="s">
        <v>1362</v>
      </c>
      <c r="M243" s="302" t="s">
        <v>1362</v>
      </c>
      <c r="N243" s="302" t="s">
        <v>1362</v>
      </c>
      <c r="O243" s="302" t="s">
        <v>1362</v>
      </c>
      <c r="P243" s="306"/>
      <c r="Q243" s="306"/>
      <c r="R243" s="306"/>
      <c r="S243" s="306"/>
      <c r="T243" s="306"/>
      <c r="U243" s="306"/>
      <c r="V243" s="302" t="s">
        <v>1362</v>
      </c>
    </row>
    <row r="244" spans="1:22" ht="22.5" customHeight="1">
      <c r="A244" s="303" t="s">
        <v>262</v>
      </c>
      <c r="B244" s="304" t="s">
        <v>1610</v>
      </c>
      <c r="C244" s="300" t="s">
        <v>727</v>
      </c>
      <c r="D244" s="307">
        <v>4.6900000000000002E-4</v>
      </c>
      <c r="E244" s="302">
        <v>4.1300000000000001E-4</v>
      </c>
      <c r="F244" s="302" t="s">
        <v>1362</v>
      </c>
      <c r="G244" s="302" t="s">
        <v>1362</v>
      </c>
      <c r="H244" s="302" t="s">
        <v>1362</v>
      </c>
      <c r="I244" s="302" t="s">
        <v>1362</v>
      </c>
      <c r="J244" s="302" t="s">
        <v>1362</v>
      </c>
      <c r="K244" s="302" t="s">
        <v>1362</v>
      </c>
      <c r="L244" s="302" t="s">
        <v>1362</v>
      </c>
      <c r="M244" s="302" t="s">
        <v>1362</v>
      </c>
      <c r="N244" s="302" t="s">
        <v>1362</v>
      </c>
      <c r="O244" s="302" t="s">
        <v>1362</v>
      </c>
      <c r="P244" s="306"/>
      <c r="Q244" s="306"/>
      <c r="R244" s="306"/>
      <c r="S244" s="306"/>
      <c r="T244" s="306"/>
      <c r="U244" s="306"/>
      <c r="V244" s="302" t="s">
        <v>1362</v>
      </c>
    </row>
    <row r="245" spans="1:22" ht="22.5" customHeight="1">
      <c r="A245" s="303" t="s">
        <v>263</v>
      </c>
      <c r="B245" s="304" t="s">
        <v>1611</v>
      </c>
      <c r="C245" s="300" t="s">
        <v>728</v>
      </c>
      <c r="D245" s="307">
        <v>4.5399999999999998E-4</v>
      </c>
      <c r="E245" s="302">
        <v>4.57E-4</v>
      </c>
      <c r="F245" s="302" t="s">
        <v>1362</v>
      </c>
      <c r="G245" s="302" t="s">
        <v>1362</v>
      </c>
      <c r="H245" s="302" t="s">
        <v>1362</v>
      </c>
      <c r="I245" s="302" t="s">
        <v>1362</v>
      </c>
      <c r="J245" s="302" t="s">
        <v>1362</v>
      </c>
      <c r="K245" s="302" t="s">
        <v>1362</v>
      </c>
      <c r="L245" s="302" t="s">
        <v>1362</v>
      </c>
      <c r="M245" s="302" t="s">
        <v>1362</v>
      </c>
      <c r="N245" s="302" t="s">
        <v>1362</v>
      </c>
      <c r="O245" s="302" t="s">
        <v>1362</v>
      </c>
      <c r="P245" s="306"/>
      <c r="Q245" s="306"/>
      <c r="R245" s="306"/>
      <c r="S245" s="306"/>
      <c r="T245" s="306"/>
      <c r="U245" s="306"/>
      <c r="V245" s="302" t="s">
        <v>1362</v>
      </c>
    </row>
    <row r="246" spans="1:22" ht="22.5" customHeight="1">
      <c r="A246" s="303" t="s">
        <v>264</v>
      </c>
      <c r="B246" s="304" t="s">
        <v>1612</v>
      </c>
      <c r="C246" s="300" t="s">
        <v>729</v>
      </c>
      <c r="D246" s="307">
        <v>4.6200000000000001E-4</v>
      </c>
      <c r="E246" s="302">
        <v>5.2700000000000002E-4</v>
      </c>
      <c r="F246" s="302" t="s">
        <v>1362</v>
      </c>
      <c r="G246" s="302" t="s">
        <v>1362</v>
      </c>
      <c r="H246" s="302" t="s">
        <v>1362</v>
      </c>
      <c r="I246" s="302" t="s">
        <v>1362</v>
      </c>
      <c r="J246" s="302" t="s">
        <v>1362</v>
      </c>
      <c r="K246" s="302" t="s">
        <v>1362</v>
      </c>
      <c r="L246" s="302" t="s">
        <v>1362</v>
      </c>
      <c r="M246" s="302" t="s">
        <v>1362</v>
      </c>
      <c r="N246" s="302" t="s">
        <v>1362</v>
      </c>
      <c r="O246" s="302" t="s">
        <v>1362</v>
      </c>
      <c r="P246" s="306"/>
      <c r="Q246" s="306"/>
      <c r="R246" s="306"/>
      <c r="S246" s="306"/>
      <c r="T246" s="306"/>
      <c r="U246" s="306"/>
      <c r="V246" s="302" t="s">
        <v>1362</v>
      </c>
    </row>
    <row r="247" spans="1:22" ht="22.5" customHeight="1">
      <c r="A247" s="303" t="s">
        <v>265</v>
      </c>
      <c r="B247" s="304" t="s">
        <v>1613</v>
      </c>
      <c r="C247" s="300" t="s">
        <v>730</v>
      </c>
      <c r="D247" s="307">
        <v>4.73E-4</v>
      </c>
      <c r="E247" s="302">
        <v>5.3499999999999999E-4</v>
      </c>
      <c r="F247" s="302" t="s">
        <v>1362</v>
      </c>
      <c r="G247" s="302" t="s">
        <v>1362</v>
      </c>
      <c r="H247" s="302" t="s">
        <v>1362</v>
      </c>
      <c r="I247" s="302" t="s">
        <v>1362</v>
      </c>
      <c r="J247" s="302" t="s">
        <v>1362</v>
      </c>
      <c r="K247" s="302" t="s">
        <v>1362</v>
      </c>
      <c r="L247" s="302" t="s">
        <v>1362</v>
      </c>
      <c r="M247" s="302" t="s">
        <v>1362</v>
      </c>
      <c r="N247" s="302" t="s">
        <v>1362</v>
      </c>
      <c r="O247" s="302" t="s">
        <v>1362</v>
      </c>
      <c r="P247" s="306"/>
      <c r="Q247" s="306"/>
      <c r="R247" s="306"/>
      <c r="S247" s="306"/>
      <c r="T247" s="306"/>
      <c r="U247" s="306"/>
      <c r="V247" s="302" t="s">
        <v>1362</v>
      </c>
    </row>
    <row r="248" spans="1:22" ht="22.5" customHeight="1">
      <c r="A248" s="303" t="s">
        <v>266</v>
      </c>
      <c r="B248" s="304" t="s">
        <v>1614</v>
      </c>
      <c r="C248" s="300" t="s">
        <v>731</v>
      </c>
      <c r="D248" s="307">
        <v>5.0100000000000003E-4</v>
      </c>
      <c r="E248" s="302">
        <v>4.4499999999999997E-4</v>
      </c>
      <c r="F248" s="302" t="s">
        <v>1362</v>
      </c>
      <c r="G248" s="302" t="s">
        <v>1362</v>
      </c>
      <c r="H248" s="302" t="s">
        <v>1362</v>
      </c>
      <c r="I248" s="302" t="s">
        <v>1362</v>
      </c>
      <c r="J248" s="302" t="s">
        <v>1362</v>
      </c>
      <c r="K248" s="302" t="s">
        <v>1362</v>
      </c>
      <c r="L248" s="302" t="s">
        <v>1362</v>
      </c>
      <c r="M248" s="302" t="s">
        <v>1362</v>
      </c>
      <c r="N248" s="302" t="s">
        <v>1362</v>
      </c>
      <c r="O248" s="302" t="s">
        <v>1362</v>
      </c>
      <c r="P248" s="306"/>
      <c r="Q248" s="306"/>
      <c r="R248" s="306"/>
      <c r="S248" s="306"/>
      <c r="T248" s="306"/>
      <c r="U248" s="306"/>
      <c r="V248" s="302" t="s">
        <v>1362</v>
      </c>
    </row>
    <row r="249" spans="1:22" ht="22.5" customHeight="1">
      <c r="A249" s="303" t="s">
        <v>267</v>
      </c>
      <c r="B249" s="304" t="s">
        <v>1615</v>
      </c>
      <c r="C249" s="300" t="s">
        <v>732</v>
      </c>
      <c r="D249" s="307">
        <v>4.6799999999999999E-4</v>
      </c>
      <c r="E249" s="302" t="s">
        <v>1362</v>
      </c>
      <c r="F249" s="302">
        <v>0</v>
      </c>
      <c r="G249" s="302">
        <v>4.1300000000000001E-4</v>
      </c>
      <c r="H249" s="302" t="s">
        <v>1362</v>
      </c>
      <c r="I249" s="302" t="s">
        <v>1362</v>
      </c>
      <c r="J249" s="302" t="s">
        <v>1362</v>
      </c>
      <c r="K249" s="302" t="s">
        <v>1362</v>
      </c>
      <c r="L249" s="302" t="s">
        <v>1362</v>
      </c>
      <c r="M249" s="302" t="s">
        <v>1362</v>
      </c>
      <c r="N249" s="302" t="s">
        <v>1362</v>
      </c>
      <c r="O249" s="302" t="s">
        <v>1362</v>
      </c>
      <c r="P249" s="306"/>
      <c r="Q249" s="306"/>
      <c r="R249" s="306"/>
      <c r="S249" s="306"/>
      <c r="T249" s="306"/>
      <c r="U249" s="306"/>
      <c r="V249" s="302">
        <v>3.1799999999999998E-4</v>
      </c>
    </row>
    <row r="250" spans="1:22" ht="22.5" customHeight="1">
      <c r="A250" s="303" t="s">
        <v>268</v>
      </c>
      <c r="B250" s="304" t="s">
        <v>1158</v>
      </c>
      <c r="C250" s="300" t="s">
        <v>1159</v>
      </c>
      <c r="D250" s="307">
        <v>4.6799999999999999E-4</v>
      </c>
      <c r="E250" s="302" t="s">
        <v>1362</v>
      </c>
      <c r="F250" s="302">
        <v>0</v>
      </c>
      <c r="G250" s="302">
        <v>4.95E-4</v>
      </c>
      <c r="H250" s="302" t="s">
        <v>1362</v>
      </c>
      <c r="I250" s="302" t="s">
        <v>1362</v>
      </c>
      <c r="J250" s="302" t="s">
        <v>1362</v>
      </c>
      <c r="K250" s="302" t="s">
        <v>1362</v>
      </c>
      <c r="L250" s="302" t="s">
        <v>1362</v>
      </c>
      <c r="M250" s="302" t="s">
        <v>1362</v>
      </c>
      <c r="N250" s="302" t="s">
        <v>1362</v>
      </c>
      <c r="O250" s="302" t="s">
        <v>1362</v>
      </c>
      <c r="P250" s="306"/>
      <c r="Q250" s="306"/>
      <c r="R250" s="306"/>
      <c r="S250" s="306"/>
      <c r="T250" s="306"/>
      <c r="U250" s="306"/>
      <c r="V250" s="302">
        <v>4.84E-4</v>
      </c>
    </row>
    <row r="251" spans="1:22" ht="22.5" customHeight="1">
      <c r="A251" s="303" t="s">
        <v>269</v>
      </c>
      <c r="B251" s="304" t="s">
        <v>1616</v>
      </c>
      <c r="C251" s="300" t="s">
        <v>1617</v>
      </c>
      <c r="D251" s="307">
        <v>5.5400000000000002E-4</v>
      </c>
      <c r="E251" s="302" t="s">
        <v>1362</v>
      </c>
      <c r="F251" s="302">
        <v>0</v>
      </c>
      <c r="G251" s="302">
        <v>4.9799999999999996E-4</v>
      </c>
      <c r="H251" s="302" t="s">
        <v>1362</v>
      </c>
      <c r="I251" s="302" t="s">
        <v>1362</v>
      </c>
      <c r="J251" s="302" t="s">
        <v>1362</v>
      </c>
      <c r="K251" s="302" t="s">
        <v>1362</v>
      </c>
      <c r="L251" s="302" t="s">
        <v>1362</v>
      </c>
      <c r="M251" s="302" t="s">
        <v>1362</v>
      </c>
      <c r="N251" s="302" t="s">
        <v>1362</v>
      </c>
      <c r="O251" s="302" t="s">
        <v>1362</v>
      </c>
      <c r="P251" s="306"/>
      <c r="Q251" s="306"/>
      <c r="R251" s="306"/>
      <c r="S251" s="306"/>
      <c r="T251" s="306"/>
      <c r="U251" s="306"/>
      <c r="V251" s="302">
        <v>4.3399999999999998E-4</v>
      </c>
    </row>
    <row r="252" spans="1:22" ht="22.5" customHeight="1">
      <c r="A252" s="303" t="s">
        <v>270</v>
      </c>
      <c r="B252" s="304" t="s">
        <v>1618</v>
      </c>
      <c r="C252" s="300" t="s">
        <v>733</v>
      </c>
      <c r="D252" s="307">
        <v>4.4099999999999999E-4</v>
      </c>
      <c r="E252" s="302" t="s">
        <v>1362</v>
      </c>
      <c r="F252" s="302">
        <v>0</v>
      </c>
      <c r="G252" s="302">
        <v>4.4299999999999998E-4</v>
      </c>
      <c r="H252" s="302" t="s">
        <v>1362</v>
      </c>
      <c r="I252" s="302" t="s">
        <v>1362</v>
      </c>
      <c r="J252" s="302" t="s">
        <v>1362</v>
      </c>
      <c r="K252" s="302" t="s">
        <v>1362</v>
      </c>
      <c r="L252" s="302" t="s">
        <v>1362</v>
      </c>
      <c r="M252" s="302" t="s">
        <v>1362</v>
      </c>
      <c r="N252" s="302" t="s">
        <v>1362</v>
      </c>
      <c r="O252" s="302" t="s">
        <v>1362</v>
      </c>
      <c r="P252" s="306"/>
      <c r="Q252" s="306"/>
      <c r="R252" s="306"/>
      <c r="S252" s="306"/>
      <c r="T252" s="306"/>
      <c r="U252" s="306"/>
      <c r="V252" s="302">
        <v>3.21E-4</v>
      </c>
    </row>
    <row r="253" spans="1:22" ht="22.5" customHeight="1">
      <c r="A253" s="303" t="s">
        <v>271</v>
      </c>
      <c r="B253" s="304" t="s">
        <v>1619</v>
      </c>
      <c r="C253" s="300" t="s">
        <v>734</v>
      </c>
      <c r="D253" s="307">
        <v>4.5399999999999998E-4</v>
      </c>
      <c r="E253" s="302">
        <v>4.57E-4</v>
      </c>
      <c r="F253" s="302" t="s">
        <v>1362</v>
      </c>
      <c r="G253" s="302" t="s">
        <v>1362</v>
      </c>
      <c r="H253" s="302" t="s">
        <v>1362</v>
      </c>
      <c r="I253" s="302" t="s">
        <v>1362</v>
      </c>
      <c r="J253" s="302" t="s">
        <v>1362</v>
      </c>
      <c r="K253" s="302" t="s">
        <v>1362</v>
      </c>
      <c r="L253" s="302" t="s">
        <v>1362</v>
      </c>
      <c r="M253" s="302" t="s">
        <v>1362</v>
      </c>
      <c r="N253" s="302" t="s">
        <v>1362</v>
      </c>
      <c r="O253" s="302" t="s">
        <v>1362</v>
      </c>
      <c r="P253" s="306"/>
      <c r="Q253" s="306"/>
      <c r="R253" s="306"/>
      <c r="S253" s="306"/>
      <c r="T253" s="306"/>
      <c r="U253" s="306"/>
      <c r="V253" s="302" t="s">
        <v>1362</v>
      </c>
    </row>
    <row r="254" spans="1:22" ht="22.5" customHeight="1">
      <c r="A254" s="303" t="s">
        <v>272</v>
      </c>
      <c r="B254" s="304" t="s">
        <v>1620</v>
      </c>
      <c r="C254" s="300" t="s">
        <v>1621</v>
      </c>
      <c r="D254" s="307">
        <v>4.9899999999999999E-4</v>
      </c>
      <c r="E254" s="302">
        <v>4.44E-4</v>
      </c>
      <c r="F254" s="302" t="s">
        <v>1362</v>
      </c>
      <c r="G254" s="302" t="s">
        <v>1362</v>
      </c>
      <c r="H254" s="302" t="s">
        <v>1362</v>
      </c>
      <c r="I254" s="302" t="s">
        <v>1362</v>
      </c>
      <c r="J254" s="302" t="s">
        <v>1362</v>
      </c>
      <c r="K254" s="302" t="s">
        <v>1362</v>
      </c>
      <c r="L254" s="302" t="s">
        <v>1362</v>
      </c>
      <c r="M254" s="302" t="s">
        <v>1362</v>
      </c>
      <c r="N254" s="302" t="s">
        <v>1362</v>
      </c>
      <c r="O254" s="302" t="s">
        <v>1362</v>
      </c>
      <c r="P254" s="306"/>
      <c r="Q254" s="306"/>
      <c r="R254" s="306"/>
      <c r="S254" s="306"/>
      <c r="T254" s="306"/>
      <c r="U254" s="306"/>
      <c r="V254" s="302" t="s">
        <v>1362</v>
      </c>
    </row>
    <row r="255" spans="1:22" ht="22.5" customHeight="1">
      <c r="A255" s="303" t="s">
        <v>273</v>
      </c>
      <c r="B255" s="304" t="s">
        <v>1160</v>
      </c>
      <c r="C255" s="300" t="s">
        <v>1161</v>
      </c>
      <c r="D255" s="307">
        <v>4.64E-4</v>
      </c>
      <c r="E255" s="302">
        <v>4.08E-4</v>
      </c>
      <c r="F255" s="302" t="s">
        <v>1362</v>
      </c>
      <c r="G255" s="302" t="s">
        <v>1362</v>
      </c>
      <c r="H255" s="302" t="s">
        <v>1362</v>
      </c>
      <c r="I255" s="302" t="s">
        <v>1362</v>
      </c>
      <c r="J255" s="302" t="s">
        <v>1362</v>
      </c>
      <c r="K255" s="302" t="s">
        <v>1362</v>
      </c>
      <c r="L255" s="302" t="s">
        <v>1362</v>
      </c>
      <c r="M255" s="302" t="s">
        <v>1362</v>
      </c>
      <c r="N255" s="302" t="s">
        <v>1362</v>
      </c>
      <c r="O255" s="302" t="s">
        <v>1362</v>
      </c>
      <c r="P255" s="306"/>
      <c r="Q255" s="306"/>
      <c r="R255" s="306"/>
      <c r="S255" s="306"/>
      <c r="T255" s="306"/>
      <c r="U255" s="306"/>
      <c r="V255" s="302" t="s">
        <v>1362</v>
      </c>
    </row>
    <row r="256" spans="1:22" ht="22.5" customHeight="1">
      <c r="A256" s="303" t="s">
        <v>274</v>
      </c>
      <c r="B256" s="304" t="s">
        <v>1622</v>
      </c>
      <c r="C256" s="300" t="s">
        <v>735</v>
      </c>
      <c r="D256" s="307">
        <v>3.4699999999999998E-4</v>
      </c>
      <c r="E256" s="302">
        <v>2.9500000000000001E-4</v>
      </c>
      <c r="F256" s="302" t="s">
        <v>1362</v>
      </c>
      <c r="G256" s="302" t="s">
        <v>1362</v>
      </c>
      <c r="H256" s="302" t="s">
        <v>1362</v>
      </c>
      <c r="I256" s="302" t="s">
        <v>1362</v>
      </c>
      <c r="J256" s="302" t="s">
        <v>1362</v>
      </c>
      <c r="K256" s="302" t="s">
        <v>1362</v>
      </c>
      <c r="L256" s="302" t="s">
        <v>1362</v>
      </c>
      <c r="M256" s="302" t="s">
        <v>1362</v>
      </c>
      <c r="N256" s="302" t="s">
        <v>1362</v>
      </c>
      <c r="O256" s="302" t="s">
        <v>1362</v>
      </c>
      <c r="P256" s="306"/>
      <c r="Q256" s="306"/>
      <c r="R256" s="306"/>
      <c r="S256" s="306"/>
      <c r="T256" s="306"/>
      <c r="U256" s="306"/>
      <c r="V256" s="302" t="s">
        <v>1362</v>
      </c>
    </row>
    <row r="257" spans="1:22" ht="22.5" customHeight="1">
      <c r="A257" s="303" t="s">
        <v>275</v>
      </c>
      <c r="B257" s="304" t="s">
        <v>1162</v>
      </c>
      <c r="C257" s="300" t="s">
        <v>1163</v>
      </c>
      <c r="D257" s="307">
        <v>8.6899999999999998E-4</v>
      </c>
      <c r="E257" s="302">
        <v>8.5499999999999997E-4</v>
      </c>
      <c r="F257" s="302" t="s">
        <v>1362</v>
      </c>
      <c r="G257" s="302" t="s">
        <v>1362</v>
      </c>
      <c r="H257" s="302" t="s">
        <v>1362</v>
      </c>
      <c r="I257" s="302" t="s">
        <v>1362</v>
      </c>
      <c r="J257" s="302" t="s">
        <v>1362</v>
      </c>
      <c r="K257" s="302" t="s">
        <v>1362</v>
      </c>
      <c r="L257" s="302" t="s">
        <v>1362</v>
      </c>
      <c r="M257" s="302" t="s">
        <v>1362</v>
      </c>
      <c r="N257" s="302" t="s">
        <v>1362</v>
      </c>
      <c r="O257" s="302" t="s">
        <v>1362</v>
      </c>
      <c r="P257" s="306"/>
      <c r="Q257" s="306"/>
      <c r="R257" s="306"/>
      <c r="S257" s="306"/>
      <c r="T257" s="306"/>
      <c r="U257" s="306"/>
      <c r="V257" s="302" t="s">
        <v>1362</v>
      </c>
    </row>
    <row r="258" spans="1:22" ht="22.5" customHeight="1">
      <c r="A258" s="303" t="s">
        <v>276</v>
      </c>
      <c r="B258" s="304" t="s">
        <v>1623</v>
      </c>
      <c r="C258" s="300" t="s">
        <v>736</v>
      </c>
      <c r="D258" s="307">
        <v>4.5399999999999998E-4</v>
      </c>
      <c r="E258" s="302">
        <v>4.57E-4</v>
      </c>
      <c r="F258" s="302" t="s">
        <v>1362</v>
      </c>
      <c r="G258" s="302" t="s">
        <v>1362</v>
      </c>
      <c r="H258" s="302" t="s">
        <v>1362</v>
      </c>
      <c r="I258" s="302" t="s">
        <v>1362</v>
      </c>
      <c r="J258" s="302" t="s">
        <v>1362</v>
      </c>
      <c r="K258" s="302" t="s">
        <v>1362</v>
      </c>
      <c r="L258" s="302" t="s">
        <v>1362</v>
      </c>
      <c r="M258" s="302" t="s">
        <v>1362</v>
      </c>
      <c r="N258" s="302" t="s">
        <v>1362</v>
      </c>
      <c r="O258" s="302" t="s">
        <v>1362</v>
      </c>
      <c r="P258" s="306"/>
      <c r="Q258" s="306"/>
      <c r="R258" s="306"/>
      <c r="S258" s="306"/>
      <c r="T258" s="306"/>
      <c r="U258" s="306"/>
      <c r="V258" s="302" t="s">
        <v>1362</v>
      </c>
    </row>
    <row r="259" spans="1:22" ht="22.5" customHeight="1">
      <c r="A259" s="303" t="s">
        <v>277</v>
      </c>
      <c r="B259" s="304" t="s">
        <v>1624</v>
      </c>
      <c r="C259" s="300" t="s">
        <v>737</v>
      </c>
      <c r="D259" s="307">
        <v>4.37E-4</v>
      </c>
      <c r="E259" s="302" t="s">
        <v>1362</v>
      </c>
      <c r="F259" s="302">
        <v>0</v>
      </c>
      <c r="G259" s="302">
        <v>4.5399999999999998E-4</v>
      </c>
      <c r="H259" s="302" t="s">
        <v>1362</v>
      </c>
      <c r="I259" s="302" t="s">
        <v>1362</v>
      </c>
      <c r="J259" s="302" t="s">
        <v>1362</v>
      </c>
      <c r="K259" s="302" t="s">
        <v>1362</v>
      </c>
      <c r="L259" s="302" t="s">
        <v>1362</v>
      </c>
      <c r="M259" s="302" t="s">
        <v>1362</v>
      </c>
      <c r="N259" s="302" t="s">
        <v>1362</v>
      </c>
      <c r="O259" s="302" t="s">
        <v>1362</v>
      </c>
      <c r="P259" s="306"/>
      <c r="Q259" s="306"/>
      <c r="R259" s="306"/>
      <c r="S259" s="306"/>
      <c r="T259" s="306"/>
      <c r="U259" s="306"/>
      <c r="V259" s="302">
        <v>3.0800000000000001E-4</v>
      </c>
    </row>
    <row r="260" spans="1:22" ht="22.5" customHeight="1">
      <c r="A260" s="303" t="s">
        <v>278</v>
      </c>
      <c r="B260" s="304" t="s">
        <v>1625</v>
      </c>
      <c r="C260" s="300" t="s">
        <v>738</v>
      </c>
      <c r="D260" s="307">
        <v>2.9599999999999998E-4</v>
      </c>
      <c r="E260" s="302">
        <v>4.8500000000000003E-4</v>
      </c>
      <c r="F260" s="302" t="s">
        <v>1362</v>
      </c>
      <c r="G260" s="302" t="s">
        <v>1362</v>
      </c>
      <c r="H260" s="302" t="s">
        <v>1362</v>
      </c>
      <c r="I260" s="302" t="s">
        <v>1362</v>
      </c>
      <c r="J260" s="302" t="s">
        <v>1362</v>
      </c>
      <c r="K260" s="302" t="s">
        <v>1362</v>
      </c>
      <c r="L260" s="302" t="s">
        <v>1362</v>
      </c>
      <c r="M260" s="302" t="s">
        <v>1362</v>
      </c>
      <c r="N260" s="302" t="s">
        <v>1362</v>
      </c>
      <c r="O260" s="302" t="s">
        <v>1362</v>
      </c>
      <c r="P260" s="306"/>
      <c r="Q260" s="306"/>
      <c r="R260" s="306"/>
      <c r="S260" s="306"/>
      <c r="T260" s="306"/>
      <c r="U260" s="306"/>
      <c r="V260" s="302" t="s">
        <v>1362</v>
      </c>
    </row>
    <row r="261" spans="1:22" ht="22.5" customHeight="1">
      <c r="A261" s="303" t="s">
        <v>279</v>
      </c>
      <c r="B261" s="304" t="s">
        <v>1626</v>
      </c>
      <c r="C261" s="300" t="s">
        <v>739</v>
      </c>
      <c r="D261" s="307">
        <v>4.6999999999999999E-4</v>
      </c>
      <c r="E261" s="302">
        <v>5.1400000000000003E-4</v>
      </c>
      <c r="F261" s="302" t="s">
        <v>1362</v>
      </c>
      <c r="G261" s="302" t="s">
        <v>1362</v>
      </c>
      <c r="H261" s="302" t="s">
        <v>1362</v>
      </c>
      <c r="I261" s="302" t="s">
        <v>1362</v>
      </c>
      <c r="J261" s="302" t="s">
        <v>1362</v>
      </c>
      <c r="K261" s="302" t="s">
        <v>1362</v>
      </c>
      <c r="L261" s="302" t="s">
        <v>1362</v>
      </c>
      <c r="M261" s="302" t="s">
        <v>1362</v>
      </c>
      <c r="N261" s="302" t="s">
        <v>1362</v>
      </c>
      <c r="O261" s="302" t="s">
        <v>1362</v>
      </c>
      <c r="P261" s="306"/>
      <c r="Q261" s="306"/>
      <c r="R261" s="306"/>
      <c r="S261" s="306"/>
      <c r="T261" s="306"/>
      <c r="U261" s="306"/>
      <c r="V261" s="302" t="s">
        <v>1362</v>
      </c>
    </row>
    <row r="262" spans="1:22" ht="22.5" customHeight="1">
      <c r="A262" s="303" t="s">
        <v>280</v>
      </c>
      <c r="B262" s="304" t="s">
        <v>1627</v>
      </c>
      <c r="C262" s="300" t="s">
        <v>740</v>
      </c>
      <c r="D262" s="307">
        <v>2.7399999999999999E-4</v>
      </c>
      <c r="E262" s="302">
        <v>4.64E-4</v>
      </c>
      <c r="F262" s="302" t="s">
        <v>1362</v>
      </c>
      <c r="G262" s="302" t="s">
        <v>1362</v>
      </c>
      <c r="H262" s="302" t="s">
        <v>1362</v>
      </c>
      <c r="I262" s="302" t="s">
        <v>1362</v>
      </c>
      <c r="J262" s="302" t="s">
        <v>1362</v>
      </c>
      <c r="K262" s="302" t="s">
        <v>1362</v>
      </c>
      <c r="L262" s="302" t="s">
        <v>1362</v>
      </c>
      <c r="M262" s="302" t="s">
        <v>1362</v>
      </c>
      <c r="N262" s="302" t="s">
        <v>1362</v>
      </c>
      <c r="O262" s="302" t="s">
        <v>1362</v>
      </c>
      <c r="P262" s="306"/>
      <c r="Q262" s="306"/>
      <c r="R262" s="306"/>
      <c r="S262" s="306"/>
      <c r="T262" s="306"/>
      <c r="U262" s="306"/>
      <c r="V262" s="302" t="s">
        <v>1362</v>
      </c>
    </row>
    <row r="263" spans="1:22" ht="22.5" customHeight="1">
      <c r="A263" s="303" t="s">
        <v>281</v>
      </c>
      <c r="B263" s="304" t="s">
        <v>1628</v>
      </c>
      <c r="C263" s="300" t="s">
        <v>741</v>
      </c>
      <c r="D263" s="307">
        <v>3.8499999999999998E-4</v>
      </c>
      <c r="E263" s="302">
        <v>4.8799999999999999E-4</v>
      </c>
      <c r="F263" s="302" t="s">
        <v>1362</v>
      </c>
      <c r="G263" s="302" t="s">
        <v>1362</v>
      </c>
      <c r="H263" s="302" t="s">
        <v>1362</v>
      </c>
      <c r="I263" s="302" t="s">
        <v>1362</v>
      </c>
      <c r="J263" s="302" t="s">
        <v>1362</v>
      </c>
      <c r="K263" s="302" t="s">
        <v>1362</v>
      </c>
      <c r="L263" s="302" t="s">
        <v>1362</v>
      </c>
      <c r="M263" s="302" t="s">
        <v>1362</v>
      </c>
      <c r="N263" s="302" t="s">
        <v>1362</v>
      </c>
      <c r="O263" s="302" t="s">
        <v>1362</v>
      </c>
      <c r="P263" s="306"/>
      <c r="Q263" s="306"/>
      <c r="R263" s="306"/>
      <c r="S263" s="306"/>
      <c r="T263" s="306"/>
      <c r="U263" s="306"/>
      <c r="V263" s="302" t="s">
        <v>1362</v>
      </c>
    </row>
    <row r="264" spans="1:22" s="258" customFormat="1" ht="22.5" customHeight="1">
      <c r="A264" s="303" t="s">
        <v>282</v>
      </c>
      <c r="B264" s="304" t="s">
        <v>1164</v>
      </c>
      <c r="C264" s="300" t="s">
        <v>1165</v>
      </c>
      <c r="D264" s="307">
        <v>4.6099999999999998E-4</v>
      </c>
      <c r="E264" s="302">
        <v>5.2499999999999997E-4</v>
      </c>
      <c r="F264" s="302" t="s">
        <v>1362</v>
      </c>
      <c r="G264" s="302" t="s">
        <v>1362</v>
      </c>
      <c r="H264" s="302" t="s">
        <v>1362</v>
      </c>
      <c r="I264" s="302" t="s">
        <v>1362</v>
      </c>
      <c r="J264" s="302" t="s">
        <v>1362</v>
      </c>
      <c r="K264" s="302" t="s">
        <v>1362</v>
      </c>
      <c r="L264" s="302" t="s">
        <v>1362</v>
      </c>
      <c r="M264" s="302" t="s">
        <v>1362</v>
      </c>
      <c r="N264" s="302" t="s">
        <v>1362</v>
      </c>
      <c r="O264" s="302" t="s">
        <v>1362</v>
      </c>
      <c r="P264" s="306"/>
      <c r="Q264" s="306"/>
      <c r="R264" s="306"/>
      <c r="S264" s="306"/>
      <c r="T264" s="306"/>
      <c r="U264" s="306"/>
      <c r="V264" s="302" t="s">
        <v>1362</v>
      </c>
    </row>
    <row r="265" spans="1:22" s="258" customFormat="1" ht="22.5" customHeight="1">
      <c r="A265" s="303" t="s">
        <v>283</v>
      </c>
      <c r="B265" s="304" t="s">
        <v>1629</v>
      </c>
      <c r="C265" s="300" t="s">
        <v>742</v>
      </c>
      <c r="D265" s="307">
        <v>2.4399999999999999E-4</v>
      </c>
      <c r="E265" s="302">
        <v>4.9100000000000001E-4</v>
      </c>
      <c r="F265" s="302" t="s">
        <v>1362</v>
      </c>
      <c r="G265" s="302" t="s">
        <v>1362</v>
      </c>
      <c r="H265" s="302" t="s">
        <v>1362</v>
      </c>
      <c r="I265" s="302" t="s">
        <v>1362</v>
      </c>
      <c r="J265" s="302" t="s">
        <v>1362</v>
      </c>
      <c r="K265" s="302" t="s">
        <v>1362</v>
      </c>
      <c r="L265" s="302" t="s">
        <v>1362</v>
      </c>
      <c r="M265" s="302" t="s">
        <v>1362</v>
      </c>
      <c r="N265" s="302" t="s">
        <v>1362</v>
      </c>
      <c r="O265" s="302" t="s">
        <v>1362</v>
      </c>
      <c r="P265" s="306"/>
      <c r="Q265" s="306"/>
      <c r="R265" s="306"/>
      <c r="S265" s="306"/>
      <c r="T265" s="306"/>
      <c r="U265" s="306"/>
      <c r="V265" s="302" t="s">
        <v>1362</v>
      </c>
    </row>
    <row r="266" spans="1:22" ht="22.5" customHeight="1">
      <c r="A266" s="303" t="s">
        <v>284</v>
      </c>
      <c r="B266" s="304" t="s">
        <v>1630</v>
      </c>
      <c r="C266" s="300" t="s">
        <v>1631</v>
      </c>
      <c r="D266" s="307">
        <v>4.7600000000000002E-4</v>
      </c>
      <c r="E266" s="302" t="s">
        <v>1362</v>
      </c>
      <c r="F266" s="302">
        <v>0</v>
      </c>
      <c r="G266" s="302">
        <v>0</v>
      </c>
      <c r="H266" s="302">
        <v>0</v>
      </c>
      <c r="I266" s="302">
        <v>4.9399999999999997E-4</v>
      </c>
      <c r="J266" s="302" t="s">
        <v>1362</v>
      </c>
      <c r="K266" s="302" t="s">
        <v>1362</v>
      </c>
      <c r="L266" s="302" t="s">
        <v>1362</v>
      </c>
      <c r="M266" s="302" t="s">
        <v>1362</v>
      </c>
      <c r="N266" s="302" t="s">
        <v>1362</v>
      </c>
      <c r="O266" s="302" t="s">
        <v>1362</v>
      </c>
      <c r="P266" s="306"/>
      <c r="Q266" s="306"/>
      <c r="R266" s="306"/>
      <c r="S266" s="306"/>
      <c r="T266" s="306"/>
      <c r="U266" s="306"/>
      <c r="V266" s="302">
        <v>4.8299999999999998E-4</v>
      </c>
    </row>
    <row r="267" spans="1:22" ht="22.5" customHeight="1">
      <c r="A267" s="303" t="s">
        <v>285</v>
      </c>
      <c r="B267" s="304" t="s">
        <v>1632</v>
      </c>
      <c r="C267" s="300" t="s">
        <v>743</v>
      </c>
      <c r="D267" s="307">
        <v>3.4299999999999999E-4</v>
      </c>
      <c r="E267" s="302">
        <v>4.2499999999999998E-4</v>
      </c>
      <c r="F267" s="302" t="s">
        <v>1362</v>
      </c>
      <c r="G267" s="302" t="s">
        <v>1362</v>
      </c>
      <c r="H267" s="302" t="s">
        <v>1362</v>
      </c>
      <c r="I267" s="302" t="s">
        <v>1362</v>
      </c>
      <c r="J267" s="302" t="s">
        <v>1362</v>
      </c>
      <c r="K267" s="302" t="s">
        <v>1362</v>
      </c>
      <c r="L267" s="302" t="s">
        <v>1362</v>
      </c>
      <c r="M267" s="302" t="s">
        <v>1362</v>
      </c>
      <c r="N267" s="302" t="s">
        <v>1362</v>
      </c>
      <c r="O267" s="302" t="s">
        <v>1362</v>
      </c>
      <c r="P267" s="306"/>
      <c r="Q267" s="306"/>
      <c r="R267" s="306"/>
      <c r="S267" s="306"/>
      <c r="T267" s="306"/>
      <c r="U267" s="306"/>
      <c r="V267" s="302" t="s">
        <v>1362</v>
      </c>
    </row>
    <row r="268" spans="1:22" ht="22.5" customHeight="1">
      <c r="A268" s="303" t="s">
        <v>286</v>
      </c>
      <c r="B268" s="304" t="s">
        <v>1633</v>
      </c>
      <c r="C268" s="300" t="s">
        <v>744</v>
      </c>
      <c r="D268" s="307">
        <v>3.88E-4</v>
      </c>
      <c r="E268" s="302">
        <v>4.7899999999999999E-4</v>
      </c>
      <c r="F268" s="302" t="s">
        <v>1362</v>
      </c>
      <c r="G268" s="302" t="s">
        <v>1362</v>
      </c>
      <c r="H268" s="302" t="s">
        <v>1362</v>
      </c>
      <c r="I268" s="302" t="s">
        <v>1362</v>
      </c>
      <c r="J268" s="302" t="s">
        <v>1362</v>
      </c>
      <c r="K268" s="302" t="s">
        <v>1362</v>
      </c>
      <c r="L268" s="302" t="s">
        <v>1362</v>
      </c>
      <c r="M268" s="302" t="s">
        <v>1362</v>
      </c>
      <c r="N268" s="302" t="s">
        <v>1362</v>
      </c>
      <c r="O268" s="302" t="s">
        <v>1362</v>
      </c>
      <c r="P268" s="306"/>
      <c r="Q268" s="306"/>
      <c r="R268" s="306"/>
      <c r="S268" s="306"/>
      <c r="T268" s="306"/>
      <c r="U268" s="306"/>
      <c r="V268" s="302" t="s">
        <v>1362</v>
      </c>
    </row>
    <row r="269" spans="1:22" ht="22.5" customHeight="1">
      <c r="A269" s="303" t="s">
        <v>287</v>
      </c>
      <c r="B269" s="304" t="s">
        <v>1634</v>
      </c>
      <c r="C269" s="300" t="s">
        <v>745</v>
      </c>
      <c r="D269" s="307">
        <v>3.3300000000000002E-4</v>
      </c>
      <c r="E269" s="302">
        <v>3.8000000000000002E-4</v>
      </c>
      <c r="F269" s="302" t="s">
        <v>1362</v>
      </c>
      <c r="G269" s="302" t="s">
        <v>1362</v>
      </c>
      <c r="H269" s="302" t="s">
        <v>1362</v>
      </c>
      <c r="I269" s="302" t="s">
        <v>1362</v>
      </c>
      <c r="J269" s="302" t="s">
        <v>1362</v>
      </c>
      <c r="K269" s="302" t="s">
        <v>1362</v>
      </c>
      <c r="L269" s="302" t="s">
        <v>1362</v>
      </c>
      <c r="M269" s="302" t="s">
        <v>1362</v>
      </c>
      <c r="N269" s="302" t="s">
        <v>1362</v>
      </c>
      <c r="O269" s="302" t="s">
        <v>1362</v>
      </c>
      <c r="P269" s="306"/>
      <c r="Q269" s="306"/>
      <c r="R269" s="306"/>
      <c r="S269" s="306"/>
      <c r="T269" s="306"/>
      <c r="U269" s="306"/>
      <c r="V269" s="302" t="s">
        <v>1362</v>
      </c>
    </row>
    <row r="270" spans="1:22" ht="22.5" customHeight="1">
      <c r="A270" s="303" t="s">
        <v>288</v>
      </c>
      <c r="B270" s="304" t="s">
        <v>1635</v>
      </c>
      <c r="C270" s="300" t="s">
        <v>746</v>
      </c>
      <c r="D270" s="307">
        <v>4.64E-4</v>
      </c>
      <c r="E270" s="302">
        <v>4.08E-4</v>
      </c>
      <c r="F270" s="302" t="s">
        <v>1362</v>
      </c>
      <c r="G270" s="302" t="s">
        <v>1362</v>
      </c>
      <c r="H270" s="302" t="s">
        <v>1362</v>
      </c>
      <c r="I270" s="302" t="s">
        <v>1362</v>
      </c>
      <c r="J270" s="302" t="s">
        <v>1362</v>
      </c>
      <c r="K270" s="302" t="s">
        <v>1362</v>
      </c>
      <c r="L270" s="302" t="s">
        <v>1362</v>
      </c>
      <c r="M270" s="302" t="s">
        <v>1362</v>
      </c>
      <c r="N270" s="302" t="s">
        <v>1362</v>
      </c>
      <c r="O270" s="302" t="s">
        <v>1362</v>
      </c>
      <c r="P270" s="306"/>
      <c r="Q270" s="306"/>
      <c r="R270" s="306"/>
      <c r="S270" s="306"/>
      <c r="T270" s="306"/>
      <c r="U270" s="306"/>
      <c r="V270" s="302" t="s">
        <v>1362</v>
      </c>
    </row>
    <row r="271" spans="1:22" ht="22.5" customHeight="1">
      <c r="A271" s="303" t="s">
        <v>289</v>
      </c>
      <c r="B271" s="304" t="s">
        <v>1636</v>
      </c>
      <c r="C271" s="300" t="s">
        <v>1637</v>
      </c>
      <c r="D271" s="307">
        <v>4.4799999999999999E-4</v>
      </c>
      <c r="E271" s="302" t="s">
        <v>1362</v>
      </c>
      <c r="F271" s="302">
        <v>0</v>
      </c>
      <c r="G271" s="302">
        <v>3.9199999999999999E-4</v>
      </c>
      <c r="H271" s="302" t="s">
        <v>1362</v>
      </c>
      <c r="I271" s="302" t="s">
        <v>1362</v>
      </c>
      <c r="J271" s="302" t="s">
        <v>1362</v>
      </c>
      <c r="K271" s="302" t="s">
        <v>1362</v>
      </c>
      <c r="L271" s="302" t="s">
        <v>1362</v>
      </c>
      <c r="M271" s="302" t="s">
        <v>1362</v>
      </c>
      <c r="N271" s="302" t="s">
        <v>1362</v>
      </c>
      <c r="O271" s="302" t="s">
        <v>1362</v>
      </c>
      <c r="P271" s="306"/>
      <c r="Q271" s="306"/>
      <c r="R271" s="306"/>
      <c r="S271" s="306"/>
      <c r="T271" s="306"/>
      <c r="U271" s="306"/>
      <c r="V271" s="302">
        <v>4.5600000000000003E-4</v>
      </c>
    </row>
    <row r="272" spans="1:22" s="257" customFormat="1" ht="22.5" customHeight="1">
      <c r="A272" s="303" t="s">
        <v>290</v>
      </c>
      <c r="B272" s="304" t="s">
        <v>1638</v>
      </c>
      <c r="C272" s="300" t="s">
        <v>747</v>
      </c>
      <c r="D272" s="307">
        <v>4.8799999999999999E-4</v>
      </c>
      <c r="E272" s="302">
        <v>4.2499999999999998E-4</v>
      </c>
      <c r="F272" s="302" t="s">
        <v>1362</v>
      </c>
      <c r="G272" s="302" t="s">
        <v>1362</v>
      </c>
      <c r="H272" s="302" t="s">
        <v>1362</v>
      </c>
      <c r="I272" s="302" t="s">
        <v>1362</v>
      </c>
      <c r="J272" s="302" t="s">
        <v>1362</v>
      </c>
      <c r="K272" s="302" t="s">
        <v>1362</v>
      </c>
      <c r="L272" s="302" t="s">
        <v>1362</v>
      </c>
      <c r="M272" s="302" t="s">
        <v>1362</v>
      </c>
      <c r="N272" s="302" t="s">
        <v>1362</v>
      </c>
      <c r="O272" s="302" t="s">
        <v>1362</v>
      </c>
      <c r="P272" s="306"/>
      <c r="Q272" s="306"/>
      <c r="R272" s="306"/>
      <c r="S272" s="306"/>
      <c r="T272" s="306"/>
      <c r="U272" s="306"/>
      <c r="V272" s="302" t="s">
        <v>1362</v>
      </c>
    </row>
    <row r="273" spans="1:22" s="257" customFormat="1" ht="22.5" customHeight="1">
      <c r="A273" s="303" t="s">
        <v>291</v>
      </c>
      <c r="B273" s="304" t="s">
        <v>1639</v>
      </c>
      <c r="C273" s="300" t="s">
        <v>748</v>
      </c>
      <c r="D273" s="307">
        <v>3.7500000000000001E-4</v>
      </c>
      <c r="E273" s="302">
        <v>4.73E-4</v>
      </c>
      <c r="F273" s="302" t="s">
        <v>1362</v>
      </c>
      <c r="G273" s="302" t="s">
        <v>1362</v>
      </c>
      <c r="H273" s="302" t="s">
        <v>1362</v>
      </c>
      <c r="I273" s="302" t="s">
        <v>1362</v>
      </c>
      <c r="J273" s="302" t="s">
        <v>1362</v>
      </c>
      <c r="K273" s="302" t="s">
        <v>1362</v>
      </c>
      <c r="L273" s="302" t="s">
        <v>1362</v>
      </c>
      <c r="M273" s="302" t="s">
        <v>1362</v>
      </c>
      <c r="N273" s="302" t="s">
        <v>1362</v>
      </c>
      <c r="O273" s="302" t="s">
        <v>1362</v>
      </c>
      <c r="P273" s="306"/>
      <c r="Q273" s="306"/>
      <c r="R273" s="306"/>
      <c r="S273" s="306"/>
      <c r="T273" s="306"/>
      <c r="U273" s="306"/>
      <c r="V273" s="302" t="s">
        <v>1362</v>
      </c>
    </row>
    <row r="274" spans="1:22" s="257" customFormat="1" ht="22.5" customHeight="1">
      <c r="A274" s="303" t="s">
        <v>292</v>
      </c>
      <c r="B274" s="304" t="s">
        <v>1166</v>
      </c>
      <c r="C274" s="300" t="s">
        <v>1167</v>
      </c>
      <c r="D274" s="307">
        <v>4.95E-4</v>
      </c>
      <c r="E274" s="302">
        <v>4.2000000000000002E-4</v>
      </c>
      <c r="F274" s="302" t="s">
        <v>1362</v>
      </c>
      <c r="G274" s="302" t="s">
        <v>1362</v>
      </c>
      <c r="H274" s="302" t="s">
        <v>1362</v>
      </c>
      <c r="I274" s="302" t="s">
        <v>1362</v>
      </c>
      <c r="J274" s="302" t="s">
        <v>1362</v>
      </c>
      <c r="K274" s="302" t="s">
        <v>1362</v>
      </c>
      <c r="L274" s="302" t="s">
        <v>1362</v>
      </c>
      <c r="M274" s="302" t="s">
        <v>1362</v>
      </c>
      <c r="N274" s="302" t="s">
        <v>1362</v>
      </c>
      <c r="O274" s="302" t="s">
        <v>1362</v>
      </c>
      <c r="P274" s="306"/>
      <c r="Q274" s="306"/>
      <c r="R274" s="306"/>
      <c r="S274" s="306"/>
      <c r="T274" s="306"/>
      <c r="U274" s="306"/>
      <c r="V274" s="302" t="s">
        <v>1362</v>
      </c>
    </row>
    <row r="275" spans="1:22" s="257" customFormat="1" ht="22.5" customHeight="1">
      <c r="A275" s="303" t="s">
        <v>293</v>
      </c>
      <c r="B275" s="304" t="s">
        <v>1640</v>
      </c>
      <c r="C275" s="300" t="s">
        <v>749</v>
      </c>
      <c r="D275" s="307">
        <v>4.66E-4</v>
      </c>
      <c r="E275" s="302" t="s">
        <v>1362</v>
      </c>
      <c r="F275" s="302">
        <v>0</v>
      </c>
      <c r="G275" s="302">
        <v>4.1300000000000001E-4</v>
      </c>
      <c r="H275" s="302" t="s">
        <v>1362</v>
      </c>
      <c r="I275" s="302" t="s">
        <v>1362</v>
      </c>
      <c r="J275" s="302" t="s">
        <v>1362</v>
      </c>
      <c r="K275" s="302" t="s">
        <v>1362</v>
      </c>
      <c r="L275" s="302" t="s">
        <v>1362</v>
      </c>
      <c r="M275" s="302" t="s">
        <v>1362</v>
      </c>
      <c r="N275" s="302" t="s">
        <v>1362</v>
      </c>
      <c r="O275" s="302" t="s">
        <v>1362</v>
      </c>
      <c r="P275" s="306"/>
      <c r="Q275" s="306"/>
      <c r="R275" s="306"/>
      <c r="S275" s="306"/>
      <c r="T275" s="306"/>
      <c r="U275" s="306"/>
      <c r="V275" s="302">
        <v>3.1700000000000001E-4</v>
      </c>
    </row>
    <row r="276" spans="1:22" s="257" customFormat="1" ht="22.5" customHeight="1">
      <c r="A276" s="303" t="s">
        <v>294</v>
      </c>
      <c r="B276" s="304" t="s">
        <v>1641</v>
      </c>
      <c r="C276" s="300" t="s">
        <v>1642</v>
      </c>
      <c r="D276" s="307">
        <v>4.5399999999999998E-4</v>
      </c>
      <c r="E276" s="302" t="s">
        <v>1362</v>
      </c>
      <c r="F276" s="302">
        <v>0</v>
      </c>
      <c r="G276" s="302">
        <v>0</v>
      </c>
      <c r="H276" s="302">
        <v>0</v>
      </c>
      <c r="I276" s="302">
        <v>0</v>
      </c>
      <c r="J276" s="302">
        <v>0</v>
      </c>
      <c r="K276" s="302">
        <v>0</v>
      </c>
      <c r="L276" s="302">
        <v>5.1900000000000004E-4</v>
      </c>
      <c r="M276" s="302" t="s">
        <v>1362</v>
      </c>
      <c r="N276" s="302" t="s">
        <v>1362</v>
      </c>
      <c r="O276" s="302" t="s">
        <v>1362</v>
      </c>
      <c r="P276" s="306"/>
      <c r="Q276" s="306"/>
      <c r="R276" s="306"/>
      <c r="S276" s="306"/>
      <c r="T276" s="306"/>
      <c r="U276" s="306"/>
      <c r="V276" s="302">
        <v>5.31E-4</v>
      </c>
    </row>
    <row r="277" spans="1:22" s="257" customFormat="1" ht="22.5" customHeight="1">
      <c r="A277" s="303" t="s">
        <v>295</v>
      </c>
      <c r="B277" s="304" t="s">
        <v>1643</v>
      </c>
      <c r="C277" s="300" t="s">
        <v>1644</v>
      </c>
      <c r="D277" s="307">
        <v>4.6299999999999998E-4</v>
      </c>
      <c r="E277" s="302">
        <v>4.8799999999999999E-4</v>
      </c>
      <c r="F277" s="302" t="s">
        <v>1362</v>
      </c>
      <c r="G277" s="302" t="s">
        <v>1362</v>
      </c>
      <c r="H277" s="302" t="s">
        <v>1362</v>
      </c>
      <c r="I277" s="302" t="s">
        <v>1362</v>
      </c>
      <c r="J277" s="302" t="s">
        <v>1362</v>
      </c>
      <c r="K277" s="302" t="s">
        <v>1362</v>
      </c>
      <c r="L277" s="302" t="s">
        <v>1362</v>
      </c>
      <c r="M277" s="302" t="s">
        <v>1362</v>
      </c>
      <c r="N277" s="302" t="s">
        <v>1362</v>
      </c>
      <c r="O277" s="302" t="s">
        <v>1362</v>
      </c>
      <c r="P277" s="306"/>
      <c r="Q277" s="306"/>
      <c r="R277" s="306"/>
      <c r="S277" s="306"/>
      <c r="T277" s="306"/>
      <c r="U277" s="306"/>
      <c r="V277" s="302" t="s">
        <v>1362</v>
      </c>
    </row>
    <row r="278" spans="1:22" s="257" customFormat="1" ht="22.5" customHeight="1">
      <c r="A278" s="303" t="s">
        <v>296</v>
      </c>
      <c r="B278" s="304" t="s">
        <v>1645</v>
      </c>
      <c r="C278" s="300" t="s">
        <v>750</v>
      </c>
      <c r="D278" s="307">
        <v>5.53E-4</v>
      </c>
      <c r="E278" s="302" t="s">
        <v>1362</v>
      </c>
      <c r="F278" s="302">
        <v>0</v>
      </c>
      <c r="G278" s="302">
        <v>5.4100000000000003E-4</v>
      </c>
      <c r="H278" s="302" t="s">
        <v>1362</v>
      </c>
      <c r="I278" s="302" t="s">
        <v>1362</v>
      </c>
      <c r="J278" s="302" t="s">
        <v>1362</v>
      </c>
      <c r="K278" s="302" t="s">
        <v>1362</v>
      </c>
      <c r="L278" s="302" t="s">
        <v>1362</v>
      </c>
      <c r="M278" s="302" t="s">
        <v>1362</v>
      </c>
      <c r="N278" s="302" t="s">
        <v>1362</v>
      </c>
      <c r="O278" s="302" t="s">
        <v>1362</v>
      </c>
      <c r="P278" s="306"/>
      <c r="Q278" s="306"/>
      <c r="R278" s="306"/>
      <c r="S278" s="306"/>
      <c r="T278" s="306"/>
      <c r="U278" s="306"/>
      <c r="V278" s="302">
        <v>2.92E-4</v>
      </c>
    </row>
    <row r="279" spans="1:22" s="257" customFormat="1" ht="22.5" customHeight="1">
      <c r="A279" s="303" t="s">
        <v>297</v>
      </c>
      <c r="B279" s="304" t="s">
        <v>1646</v>
      </c>
      <c r="C279" s="300" t="s">
        <v>751</v>
      </c>
      <c r="D279" s="307">
        <v>3.9100000000000002E-4</v>
      </c>
      <c r="E279" s="302" t="s">
        <v>1362</v>
      </c>
      <c r="F279" s="302">
        <v>0</v>
      </c>
      <c r="G279" s="302">
        <v>0</v>
      </c>
      <c r="H279" s="302">
        <v>3.0800000000000001E-4</v>
      </c>
      <c r="I279" s="302">
        <v>4.0299999999999998E-4</v>
      </c>
      <c r="J279" s="302" t="s">
        <v>1362</v>
      </c>
      <c r="K279" s="302" t="s">
        <v>1362</v>
      </c>
      <c r="L279" s="302" t="s">
        <v>1362</v>
      </c>
      <c r="M279" s="302" t="s">
        <v>1362</v>
      </c>
      <c r="N279" s="302" t="s">
        <v>1362</v>
      </c>
      <c r="O279" s="302" t="s">
        <v>1362</v>
      </c>
      <c r="P279" s="306"/>
      <c r="Q279" s="306"/>
      <c r="R279" s="306"/>
      <c r="S279" s="306"/>
      <c r="T279" s="306"/>
      <c r="U279" s="306"/>
      <c r="V279" s="302">
        <v>0</v>
      </c>
    </row>
    <row r="280" spans="1:22" s="257" customFormat="1" ht="22.5" customHeight="1">
      <c r="A280" s="303" t="s">
        <v>298</v>
      </c>
      <c r="B280" s="304" t="s">
        <v>1647</v>
      </c>
      <c r="C280" s="300" t="s">
        <v>752</v>
      </c>
      <c r="D280" s="307">
        <v>4.3899999999999999E-4</v>
      </c>
      <c r="E280" s="302">
        <v>3.8499999999999998E-4</v>
      </c>
      <c r="F280" s="302" t="s">
        <v>1362</v>
      </c>
      <c r="G280" s="302" t="s">
        <v>1362</v>
      </c>
      <c r="H280" s="302" t="s">
        <v>1362</v>
      </c>
      <c r="I280" s="302" t="s">
        <v>1362</v>
      </c>
      <c r="J280" s="302" t="s">
        <v>1362</v>
      </c>
      <c r="K280" s="302" t="s">
        <v>1362</v>
      </c>
      <c r="L280" s="302" t="s">
        <v>1362</v>
      </c>
      <c r="M280" s="302" t="s">
        <v>1362</v>
      </c>
      <c r="N280" s="302" t="s">
        <v>1362</v>
      </c>
      <c r="O280" s="302" t="s">
        <v>1362</v>
      </c>
      <c r="P280" s="306"/>
      <c r="Q280" s="306"/>
      <c r="R280" s="306"/>
      <c r="S280" s="306"/>
      <c r="T280" s="306"/>
      <c r="U280" s="306"/>
      <c r="V280" s="302" t="s">
        <v>1362</v>
      </c>
    </row>
    <row r="281" spans="1:22" s="257" customFormat="1" ht="22.5" customHeight="1">
      <c r="A281" s="303" t="s">
        <v>299</v>
      </c>
      <c r="B281" s="304" t="s">
        <v>1648</v>
      </c>
      <c r="C281" s="300" t="s">
        <v>753</v>
      </c>
      <c r="D281" s="307">
        <v>4.5399999999999998E-4</v>
      </c>
      <c r="E281" s="302">
        <v>4.57E-4</v>
      </c>
      <c r="F281" s="302" t="s">
        <v>1362</v>
      </c>
      <c r="G281" s="302" t="s">
        <v>1362</v>
      </c>
      <c r="H281" s="302" t="s">
        <v>1362</v>
      </c>
      <c r="I281" s="302" t="s">
        <v>1362</v>
      </c>
      <c r="J281" s="302" t="s">
        <v>1362</v>
      </c>
      <c r="K281" s="302" t="s">
        <v>1362</v>
      </c>
      <c r="L281" s="302" t="s">
        <v>1362</v>
      </c>
      <c r="M281" s="302" t="s">
        <v>1362</v>
      </c>
      <c r="N281" s="302" t="s">
        <v>1362</v>
      </c>
      <c r="O281" s="302" t="s">
        <v>1362</v>
      </c>
      <c r="P281" s="306"/>
      <c r="Q281" s="306"/>
      <c r="R281" s="306"/>
      <c r="S281" s="306"/>
      <c r="T281" s="306"/>
      <c r="U281" s="306"/>
      <c r="V281" s="302" t="s">
        <v>1362</v>
      </c>
    </row>
    <row r="282" spans="1:22" s="257" customFormat="1" ht="22.5" customHeight="1">
      <c r="A282" s="303" t="s">
        <v>300</v>
      </c>
      <c r="B282" s="304" t="s">
        <v>1649</v>
      </c>
      <c r="C282" s="300" t="s">
        <v>754</v>
      </c>
      <c r="D282" s="307">
        <v>4.9200000000000003E-4</v>
      </c>
      <c r="E282" s="302">
        <v>4.3600000000000003E-4</v>
      </c>
      <c r="F282" s="302" t="s">
        <v>1362</v>
      </c>
      <c r="G282" s="302" t="s">
        <v>1362</v>
      </c>
      <c r="H282" s="302" t="s">
        <v>1362</v>
      </c>
      <c r="I282" s="302" t="s">
        <v>1362</v>
      </c>
      <c r="J282" s="302" t="s">
        <v>1362</v>
      </c>
      <c r="K282" s="302" t="s">
        <v>1362</v>
      </c>
      <c r="L282" s="302" t="s">
        <v>1362</v>
      </c>
      <c r="M282" s="302" t="s">
        <v>1362</v>
      </c>
      <c r="N282" s="302" t="s">
        <v>1362</v>
      </c>
      <c r="O282" s="302" t="s">
        <v>1362</v>
      </c>
      <c r="P282" s="306"/>
      <c r="Q282" s="306"/>
      <c r="R282" s="306"/>
      <c r="S282" s="306"/>
      <c r="T282" s="306"/>
      <c r="U282" s="306"/>
      <c r="V282" s="302" t="s">
        <v>1362</v>
      </c>
    </row>
    <row r="283" spans="1:22" s="257" customFormat="1" ht="22.5" customHeight="1">
      <c r="A283" s="303" t="s">
        <v>301</v>
      </c>
      <c r="B283" s="304" t="s">
        <v>1650</v>
      </c>
      <c r="C283" s="300" t="s">
        <v>755</v>
      </c>
      <c r="D283" s="307">
        <v>5.22E-4</v>
      </c>
      <c r="E283" s="302">
        <v>5.0699999999999996E-4</v>
      </c>
      <c r="F283" s="302" t="s">
        <v>1362</v>
      </c>
      <c r="G283" s="302" t="s">
        <v>1362</v>
      </c>
      <c r="H283" s="302" t="s">
        <v>1362</v>
      </c>
      <c r="I283" s="302" t="s">
        <v>1362</v>
      </c>
      <c r="J283" s="302" t="s">
        <v>1362</v>
      </c>
      <c r="K283" s="302" t="s">
        <v>1362</v>
      </c>
      <c r="L283" s="302" t="s">
        <v>1362</v>
      </c>
      <c r="M283" s="302" t="s">
        <v>1362</v>
      </c>
      <c r="N283" s="302" t="s">
        <v>1362</v>
      </c>
      <c r="O283" s="302" t="s">
        <v>1362</v>
      </c>
      <c r="P283" s="306"/>
      <c r="Q283" s="306"/>
      <c r="R283" s="306"/>
      <c r="S283" s="306"/>
      <c r="T283" s="306"/>
      <c r="U283" s="306"/>
      <c r="V283" s="302" t="s">
        <v>1362</v>
      </c>
    </row>
    <row r="284" spans="1:22" s="257" customFormat="1" ht="22.5" customHeight="1">
      <c r="A284" s="303" t="s">
        <v>302</v>
      </c>
      <c r="B284" s="304" t="s">
        <v>1651</v>
      </c>
      <c r="C284" s="300" t="s">
        <v>756</v>
      </c>
      <c r="D284" s="307">
        <v>4.0999999999999999E-4</v>
      </c>
      <c r="E284" s="302" t="s">
        <v>1362</v>
      </c>
      <c r="F284" s="302">
        <v>0</v>
      </c>
      <c r="G284" s="302">
        <v>5.3499999999999999E-4</v>
      </c>
      <c r="H284" s="302" t="s">
        <v>1362</v>
      </c>
      <c r="I284" s="302" t="s">
        <v>1362</v>
      </c>
      <c r="J284" s="302" t="s">
        <v>1362</v>
      </c>
      <c r="K284" s="302" t="s">
        <v>1362</v>
      </c>
      <c r="L284" s="302" t="s">
        <v>1362</v>
      </c>
      <c r="M284" s="302" t="s">
        <v>1362</v>
      </c>
      <c r="N284" s="302" t="s">
        <v>1362</v>
      </c>
      <c r="O284" s="302" t="s">
        <v>1362</v>
      </c>
      <c r="P284" s="306"/>
      <c r="Q284" s="306"/>
      <c r="R284" s="306"/>
      <c r="S284" s="306"/>
      <c r="T284" s="306"/>
      <c r="U284" s="306"/>
      <c r="V284" s="302">
        <v>6.29E-4</v>
      </c>
    </row>
    <row r="285" spans="1:22" s="257" customFormat="1" ht="22.5" customHeight="1">
      <c r="A285" s="303" t="s">
        <v>303</v>
      </c>
      <c r="B285" s="304" t="s">
        <v>1652</v>
      </c>
      <c r="C285" s="300" t="s">
        <v>757</v>
      </c>
      <c r="D285" s="307">
        <v>4.4099999999999999E-4</v>
      </c>
      <c r="E285" s="302" t="s">
        <v>1362</v>
      </c>
      <c r="F285" s="302">
        <v>0</v>
      </c>
      <c r="G285" s="302">
        <v>4.7899999999999999E-4</v>
      </c>
      <c r="H285" s="302" t="s">
        <v>1362</v>
      </c>
      <c r="I285" s="302" t="s">
        <v>1362</v>
      </c>
      <c r="J285" s="302" t="s">
        <v>1362</v>
      </c>
      <c r="K285" s="302" t="s">
        <v>1362</v>
      </c>
      <c r="L285" s="302" t="s">
        <v>1362</v>
      </c>
      <c r="M285" s="302" t="s">
        <v>1362</v>
      </c>
      <c r="N285" s="302" t="s">
        <v>1362</v>
      </c>
      <c r="O285" s="302" t="s">
        <v>1362</v>
      </c>
      <c r="P285" s="306"/>
      <c r="Q285" s="306"/>
      <c r="R285" s="306"/>
      <c r="S285" s="306"/>
      <c r="T285" s="306"/>
      <c r="U285" s="306"/>
      <c r="V285" s="302">
        <v>4.37E-4</v>
      </c>
    </row>
    <row r="286" spans="1:22" s="257" customFormat="1" ht="22.5" customHeight="1">
      <c r="A286" s="303" t="s">
        <v>304</v>
      </c>
      <c r="B286" s="304" t="s">
        <v>1653</v>
      </c>
      <c r="C286" s="300" t="s">
        <v>758</v>
      </c>
      <c r="D286" s="307">
        <v>4.17E-4</v>
      </c>
      <c r="E286" s="302">
        <v>3.6099999999999999E-4</v>
      </c>
      <c r="F286" s="302" t="s">
        <v>1362</v>
      </c>
      <c r="G286" s="302" t="s">
        <v>1362</v>
      </c>
      <c r="H286" s="302" t="s">
        <v>1362</v>
      </c>
      <c r="I286" s="302" t="s">
        <v>1362</v>
      </c>
      <c r="J286" s="302" t="s">
        <v>1362</v>
      </c>
      <c r="K286" s="302" t="s">
        <v>1362</v>
      </c>
      <c r="L286" s="302" t="s">
        <v>1362</v>
      </c>
      <c r="M286" s="302" t="s">
        <v>1362</v>
      </c>
      <c r="N286" s="302" t="s">
        <v>1362</v>
      </c>
      <c r="O286" s="302" t="s">
        <v>1362</v>
      </c>
      <c r="P286" s="306"/>
      <c r="Q286" s="306"/>
      <c r="R286" s="306"/>
      <c r="S286" s="306"/>
      <c r="T286" s="306"/>
      <c r="U286" s="306"/>
      <c r="V286" s="302" t="s">
        <v>1362</v>
      </c>
    </row>
    <row r="287" spans="1:22" s="257" customFormat="1" ht="22.5" customHeight="1">
      <c r="A287" s="303" t="s">
        <v>305</v>
      </c>
      <c r="B287" s="304" t="s">
        <v>1654</v>
      </c>
      <c r="C287" s="300" t="s">
        <v>759</v>
      </c>
      <c r="D287" s="307">
        <v>6.3900000000000003E-4</v>
      </c>
      <c r="E287" s="302" t="s">
        <v>1362</v>
      </c>
      <c r="F287" s="302">
        <v>0</v>
      </c>
      <c r="G287" s="302">
        <v>6.6100000000000002E-4</v>
      </c>
      <c r="H287" s="302" t="s">
        <v>1362</v>
      </c>
      <c r="I287" s="302" t="s">
        <v>1362</v>
      </c>
      <c r="J287" s="302" t="s">
        <v>1362</v>
      </c>
      <c r="K287" s="302" t="s">
        <v>1362</v>
      </c>
      <c r="L287" s="302" t="s">
        <v>1362</v>
      </c>
      <c r="M287" s="302" t="s">
        <v>1362</v>
      </c>
      <c r="N287" s="302" t="s">
        <v>1362</v>
      </c>
      <c r="O287" s="302" t="s">
        <v>1362</v>
      </c>
      <c r="P287" s="306"/>
      <c r="Q287" s="306"/>
      <c r="R287" s="306"/>
      <c r="S287" s="306"/>
      <c r="T287" s="306"/>
      <c r="U287" s="306"/>
      <c r="V287" s="302">
        <v>3.97E-4</v>
      </c>
    </row>
    <row r="288" spans="1:22" s="257" customFormat="1" ht="22.5" customHeight="1">
      <c r="A288" s="303" t="s">
        <v>306</v>
      </c>
      <c r="B288" s="304" t="s">
        <v>1655</v>
      </c>
      <c r="C288" s="300" t="s">
        <v>760</v>
      </c>
      <c r="D288" s="307">
        <v>8.3000000000000001E-4</v>
      </c>
      <c r="E288" s="302" t="s">
        <v>1362</v>
      </c>
      <c r="F288" s="302">
        <v>0</v>
      </c>
      <c r="G288" s="302">
        <v>7.8399999999999997E-4</v>
      </c>
      <c r="H288" s="302" t="s">
        <v>1362</v>
      </c>
      <c r="I288" s="302" t="s">
        <v>1362</v>
      </c>
      <c r="J288" s="302" t="s">
        <v>1362</v>
      </c>
      <c r="K288" s="302" t="s">
        <v>1362</v>
      </c>
      <c r="L288" s="302" t="s">
        <v>1362</v>
      </c>
      <c r="M288" s="302" t="s">
        <v>1362</v>
      </c>
      <c r="N288" s="302" t="s">
        <v>1362</v>
      </c>
      <c r="O288" s="302" t="s">
        <v>1362</v>
      </c>
      <c r="P288" s="306"/>
      <c r="Q288" s="306"/>
      <c r="R288" s="306"/>
      <c r="S288" s="306"/>
      <c r="T288" s="306"/>
      <c r="U288" s="306"/>
      <c r="V288" s="302">
        <v>1.0900000000000001E-4</v>
      </c>
    </row>
    <row r="289" spans="1:22" s="257" customFormat="1" ht="22.5" customHeight="1">
      <c r="A289" s="303" t="s">
        <v>307</v>
      </c>
      <c r="B289" s="304" t="s">
        <v>1656</v>
      </c>
      <c r="C289" s="300" t="s">
        <v>761</v>
      </c>
      <c r="D289" s="307">
        <v>4.46E-4</v>
      </c>
      <c r="E289" s="302">
        <v>4.6900000000000002E-4</v>
      </c>
      <c r="F289" s="302" t="s">
        <v>1362</v>
      </c>
      <c r="G289" s="302" t="s">
        <v>1362</v>
      </c>
      <c r="H289" s="302" t="s">
        <v>1362</v>
      </c>
      <c r="I289" s="302" t="s">
        <v>1362</v>
      </c>
      <c r="J289" s="302" t="s">
        <v>1362</v>
      </c>
      <c r="K289" s="302" t="s">
        <v>1362</v>
      </c>
      <c r="L289" s="302" t="s">
        <v>1362</v>
      </c>
      <c r="M289" s="302" t="s">
        <v>1362</v>
      </c>
      <c r="N289" s="302" t="s">
        <v>1362</v>
      </c>
      <c r="O289" s="302" t="s">
        <v>1362</v>
      </c>
      <c r="P289" s="306"/>
      <c r="Q289" s="306"/>
      <c r="R289" s="306"/>
      <c r="S289" s="306"/>
      <c r="T289" s="306"/>
      <c r="U289" s="306"/>
      <c r="V289" s="302" t="s">
        <v>1362</v>
      </c>
    </row>
    <row r="290" spans="1:22" s="257" customFormat="1" ht="22.5" customHeight="1">
      <c r="A290" s="303" t="s">
        <v>308</v>
      </c>
      <c r="B290" s="304" t="s">
        <v>1657</v>
      </c>
      <c r="C290" s="300" t="s">
        <v>1658</v>
      </c>
      <c r="D290" s="307">
        <v>4.6799999999999999E-4</v>
      </c>
      <c r="E290" s="302" t="s">
        <v>1362</v>
      </c>
      <c r="F290" s="302">
        <v>0</v>
      </c>
      <c r="G290" s="302">
        <v>0</v>
      </c>
      <c r="H290" s="302">
        <v>4.1899999999999999E-4</v>
      </c>
      <c r="I290" s="302" t="s">
        <v>1362</v>
      </c>
      <c r="J290" s="302" t="s">
        <v>1362</v>
      </c>
      <c r="K290" s="302" t="s">
        <v>1362</v>
      </c>
      <c r="L290" s="302" t="s">
        <v>1362</v>
      </c>
      <c r="M290" s="302" t="s">
        <v>1362</v>
      </c>
      <c r="N290" s="302" t="s">
        <v>1362</v>
      </c>
      <c r="O290" s="302" t="s">
        <v>1362</v>
      </c>
      <c r="P290" s="306"/>
      <c r="Q290" s="306"/>
      <c r="R290" s="306"/>
      <c r="S290" s="306"/>
      <c r="T290" s="306"/>
      <c r="U290" s="306"/>
      <c r="V290" s="302">
        <v>4.2299999999999998E-4</v>
      </c>
    </row>
    <row r="291" spans="1:22" s="257" customFormat="1" ht="22.5" customHeight="1">
      <c r="A291" s="303" t="s">
        <v>309</v>
      </c>
      <c r="B291" s="304" t="s">
        <v>1659</v>
      </c>
      <c r="C291" s="300" t="s">
        <v>762</v>
      </c>
      <c r="D291" s="307">
        <v>4.0099999999999999E-4</v>
      </c>
      <c r="E291" s="302">
        <v>4.0099999999999999E-4</v>
      </c>
      <c r="F291" s="302" t="s">
        <v>1362</v>
      </c>
      <c r="G291" s="302" t="s">
        <v>1362</v>
      </c>
      <c r="H291" s="302" t="s">
        <v>1362</v>
      </c>
      <c r="I291" s="302" t="s">
        <v>1362</v>
      </c>
      <c r="J291" s="302" t="s">
        <v>1362</v>
      </c>
      <c r="K291" s="302" t="s">
        <v>1362</v>
      </c>
      <c r="L291" s="302" t="s">
        <v>1362</v>
      </c>
      <c r="M291" s="302" t="s">
        <v>1362</v>
      </c>
      <c r="N291" s="302" t="s">
        <v>1362</v>
      </c>
      <c r="O291" s="302" t="s">
        <v>1362</v>
      </c>
      <c r="P291" s="306"/>
      <c r="Q291" s="306"/>
      <c r="R291" s="306"/>
      <c r="S291" s="306"/>
      <c r="T291" s="306"/>
      <c r="U291" s="306"/>
      <c r="V291" s="302" t="s">
        <v>1362</v>
      </c>
    </row>
    <row r="292" spans="1:22" s="257" customFormat="1" ht="22.5" customHeight="1">
      <c r="A292" s="303" t="s">
        <v>310</v>
      </c>
      <c r="B292" s="304" t="s">
        <v>1660</v>
      </c>
      <c r="C292" s="300" t="s">
        <v>1661</v>
      </c>
      <c r="D292" s="307">
        <v>4.1399999999999998E-4</v>
      </c>
      <c r="E292" s="302">
        <v>4.3399999999999998E-4</v>
      </c>
      <c r="F292" s="302" t="s">
        <v>1362</v>
      </c>
      <c r="G292" s="302" t="s">
        <v>1362</v>
      </c>
      <c r="H292" s="302" t="s">
        <v>1362</v>
      </c>
      <c r="I292" s="302" t="s">
        <v>1362</v>
      </c>
      <c r="J292" s="302" t="s">
        <v>1362</v>
      </c>
      <c r="K292" s="302" t="s">
        <v>1362</v>
      </c>
      <c r="L292" s="302" t="s">
        <v>1362</v>
      </c>
      <c r="M292" s="302" t="s">
        <v>1362</v>
      </c>
      <c r="N292" s="302" t="s">
        <v>1362</v>
      </c>
      <c r="O292" s="302" t="s">
        <v>1362</v>
      </c>
      <c r="P292" s="306"/>
      <c r="Q292" s="306"/>
      <c r="R292" s="306"/>
      <c r="S292" s="306"/>
      <c r="T292" s="306"/>
      <c r="U292" s="306"/>
      <c r="V292" s="302" t="s">
        <v>1362</v>
      </c>
    </row>
    <row r="293" spans="1:22" s="257" customFormat="1" ht="22.5" customHeight="1">
      <c r="A293" s="303" t="s">
        <v>311</v>
      </c>
      <c r="B293" s="304" t="s">
        <v>1662</v>
      </c>
      <c r="C293" s="300" t="s">
        <v>1663</v>
      </c>
      <c r="D293" s="307">
        <v>4.0400000000000001E-4</v>
      </c>
      <c r="E293" s="302">
        <v>4.4799999999999999E-4</v>
      </c>
      <c r="F293" s="302" t="s">
        <v>1362</v>
      </c>
      <c r="G293" s="302" t="s">
        <v>1362</v>
      </c>
      <c r="H293" s="302" t="s">
        <v>1362</v>
      </c>
      <c r="I293" s="302" t="s">
        <v>1362</v>
      </c>
      <c r="J293" s="302" t="s">
        <v>1362</v>
      </c>
      <c r="K293" s="302" t="s">
        <v>1362</v>
      </c>
      <c r="L293" s="302" t="s">
        <v>1362</v>
      </c>
      <c r="M293" s="302" t="s">
        <v>1362</v>
      </c>
      <c r="N293" s="302" t="s">
        <v>1362</v>
      </c>
      <c r="O293" s="302" t="s">
        <v>1362</v>
      </c>
      <c r="P293" s="306"/>
      <c r="Q293" s="306"/>
      <c r="R293" s="306"/>
      <c r="S293" s="306"/>
      <c r="T293" s="306"/>
      <c r="U293" s="306"/>
      <c r="V293" s="302" t="s">
        <v>1362</v>
      </c>
    </row>
    <row r="294" spans="1:22" s="257" customFormat="1" ht="22.5" customHeight="1">
      <c r="A294" s="303" t="s">
        <v>312</v>
      </c>
      <c r="B294" s="304" t="s">
        <v>1664</v>
      </c>
      <c r="C294" s="300" t="s">
        <v>763</v>
      </c>
      <c r="D294" s="307">
        <v>4.3399999999999998E-4</v>
      </c>
      <c r="E294" s="302">
        <v>1.5999999999999999E-5</v>
      </c>
      <c r="F294" s="302" t="s">
        <v>1362</v>
      </c>
      <c r="G294" s="302" t="s">
        <v>1362</v>
      </c>
      <c r="H294" s="302" t="s">
        <v>1362</v>
      </c>
      <c r="I294" s="302" t="s">
        <v>1362</v>
      </c>
      <c r="J294" s="302" t="s">
        <v>1362</v>
      </c>
      <c r="K294" s="302" t="s">
        <v>1362</v>
      </c>
      <c r="L294" s="302" t="s">
        <v>1362</v>
      </c>
      <c r="M294" s="302" t="s">
        <v>1362</v>
      </c>
      <c r="N294" s="302" t="s">
        <v>1362</v>
      </c>
      <c r="O294" s="302" t="s">
        <v>1362</v>
      </c>
      <c r="P294" s="306"/>
      <c r="Q294" s="306"/>
      <c r="R294" s="306"/>
      <c r="S294" s="306"/>
      <c r="T294" s="306"/>
      <c r="U294" s="306"/>
      <c r="V294" s="302" t="s">
        <v>1362</v>
      </c>
    </row>
    <row r="295" spans="1:22" s="257" customFormat="1" ht="22.5" customHeight="1">
      <c r="A295" s="303" t="s">
        <v>313</v>
      </c>
      <c r="B295" s="304" t="s">
        <v>1665</v>
      </c>
      <c r="C295" s="300" t="s">
        <v>764</v>
      </c>
      <c r="D295" s="307">
        <v>5.5900000000000004E-4</v>
      </c>
      <c r="E295" s="302">
        <v>5.0299999999999997E-4</v>
      </c>
      <c r="F295" s="302" t="s">
        <v>1362</v>
      </c>
      <c r="G295" s="302" t="s">
        <v>1362</v>
      </c>
      <c r="H295" s="302" t="s">
        <v>1362</v>
      </c>
      <c r="I295" s="302" t="s">
        <v>1362</v>
      </c>
      <c r="J295" s="302" t="s">
        <v>1362</v>
      </c>
      <c r="K295" s="302" t="s">
        <v>1362</v>
      </c>
      <c r="L295" s="302" t="s">
        <v>1362</v>
      </c>
      <c r="M295" s="302" t="s">
        <v>1362</v>
      </c>
      <c r="N295" s="302" t="s">
        <v>1362</v>
      </c>
      <c r="O295" s="302" t="s">
        <v>1362</v>
      </c>
      <c r="P295" s="306"/>
      <c r="Q295" s="306"/>
      <c r="R295" s="306"/>
      <c r="S295" s="306"/>
      <c r="T295" s="306"/>
      <c r="U295" s="306"/>
      <c r="V295" s="302" t="s">
        <v>1362</v>
      </c>
    </row>
    <row r="296" spans="1:22" s="257" customFormat="1" ht="22.5" customHeight="1">
      <c r="A296" s="303" t="s">
        <v>314</v>
      </c>
      <c r="B296" s="304" t="s">
        <v>1666</v>
      </c>
      <c r="C296" s="300" t="s">
        <v>765</v>
      </c>
      <c r="D296" s="307">
        <v>4.8799999999999999E-4</v>
      </c>
      <c r="E296" s="302">
        <v>4.3199999999999998E-4</v>
      </c>
      <c r="F296" s="302" t="s">
        <v>1362</v>
      </c>
      <c r="G296" s="302" t="s">
        <v>1362</v>
      </c>
      <c r="H296" s="302" t="s">
        <v>1362</v>
      </c>
      <c r="I296" s="302" t="s">
        <v>1362</v>
      </c>
      <c r="J296" s="302" t="s">
        <v>1362</v>
      </c>
      <c r="K296" s="302" t="s">
        <v>1362</v>
      </c>
      <c r="L296" s="302" t="s">
        <v>1362</v>
      </c>
      <c r="M296" s="302" t="s">
        <v>1362</v>
      </c>
      <c r="N296" s="302" t="s">
        <v>1362</v>
      </c>
      <c r="O296" s="302" t="s">
        <v>1362</v>
      </c>
      <c r="P296" s="306"/>
      <c r="Q296" s="306"/>
      <c r="R296" s="306"/>
      <c r="S296" s="306"/>
      <c r="T296" s="306"/>
      <c r="U296" s="306"/>
      <c r="V296" s="302" t="s">
        <v>1362</v>
      </c>
    </row>
    <row r="297" spans="1:22" s="257" customFormat="1" ht="22.5" customHeight="1">
      <c r="A297" s="303" t="s">
        <v>315</v>
      </c>
      <c r="B297" s="304" t="s">
        <v>1667</v>
      </c>
      <c r="C297" s="300" t="s">
        <v>766</v>
      </c>
      <c r="D297" s="307">
        <v>4.5399999999999998E-4</v>
      </c>
      <c r="E297" s="302">
        <v>4.3199999999999998E-4</v>
      </c>
      <c r="F297" s="302" t="s">
        <v>1362</v>
      </c>
      <c r="G297" s="302" t="s">
        <v>1362</v>
      </c>
      <c r="H297" s="302" t="s">
        <v>1362</v>
      </c>
      <c r="I297" s="302" t="s">
        <v>1362</v>
      </c>
      <c r="J297" s="302" t="s">
        <v>1362</v>
      </c>
      <c r="K297" s="302" t="s">
        <v>1362</v>
      </c>
      <c r="L297" s="302" t="s">
        <v>1362</v>
      </c>
      <c r="M297" s="302" t="s">
        <v>1362</v>
      </c>
      <c r="N297" s="302" t="s">
        <v>1362</v>
      </c>
      <c r="O297" s="302" t="s">
        <v>1362</v>
      </c>
      <c r="P297" s="306"/>
      <c r="Q297" s="306"/>
      <c r="R297" s="306"/>
      <c r="S297" s="306"/>
      <c r="T297" s="306"/>
      <c r="U297" s="306"/>
      <c r="V297" s="302" t="s">
        <v>1362</v>
      </c>
    </row>
    <row r="298" spans="1:22" s="257" customFormat="1" ht="22.5" customHeight="1">
      <c r="A298" s="303" t="s">
        <v>316</v>
      </c>
      <c r="B298" s="304" t="s">
        <v>1668</v>
      </c>
      <c r="C298" s="300" t="s">
        <v>767</v>
      </c>
      <c r="D298" s="307">
        <v>4.6999999999999999E-4</v>
      </c>
      <c r="E298" s="302">
        <v>5.2899999999999996E-4</v>
      </c>
      <c r="F298" s="302" t="s">
        <v>1362</v>
      </c>
      <c r="G298" s="302" t="s">
        <v>1362</v>
      </c>
      <c r="H298" s="302" t="s">
        <v>1362</v>
      </c>
      <c r="I298" s="302" t="s">
        <v>1362</v>
      </c>
      <c r="J298" s="302" t="s">
        <v>1362</v>
      </c>
      <c r="K298" s="302" t="s">
        <v>1362</v>
      </c>
      <c r="L298" s="302" t="s">
        <v>1362</v>
      </c>
      <c r="M298" s="302" t="s">
        <v>1362</v>
      </c>
      <c r="N298" s="302" t="s">
        <v>1362</v>
      </c>
      <c r="O298" s="302" t="s">
        <v>1362</v>
      </c>
      <c r="P298" s="306"/>
      <c r="Q298" s="306"/>
      <c r="R298" s="306"/>
      <c r="S298" s="306"/>
      <c r="T298" s="306"/>
      <c r="U298" s="306"/>
      <c r="V298" s="302" t="s">
        <v>1362</v>
      </c>
    </row>
    <row r="299" spans="1:22" s="257" customFormat="1" ht="22.5" customHeight="1">
      <c r="A299" s="303" t="s">
        <v>317</v>
      </c>
      <c r="B299" s="304" t="s">
        <v>1669</v>
      </c>
      <c r="C299" s="300" t="s">
        <v>768</v>
      </c>
      <c r="D299" s="307">
        <v>4.4099999999999999E-4</v>
      </c>
      <c r="E299" s="302">
        <v>5.1900000000000004E-4</v>
      </c>
      <c r="F299" s="302" t="s">
        <v>1362</v>
      </c>
      <c r="G299" s="302" t="s">
        <v>1362</v>
      </c>
      <c r="H299" s="302" t="s">
        <v>1362</v>
      </c>
      <c r="I299" s="302" t="s">
        <v>1362</v>
      </c>
      <c r="J299" s="302" t="s">
        <v>1362</v>
      </c>
      <c r="K299" s="302" t="s">
        <v>1362</v>
      </c>
      <c r="L299" s="302" t="s">
        <v>1362</v>
      </c>
      <c r="M299" s="302" t="s">
        <v>1362</v>
      </c>
      <c r="N299" s="302" t="s">
        <v>1362</v>
      </c>
      <c r="O299" s="302" t="s">
        <v>1362</v>
      </c>
      <c r="P299" s="306"/>
      <c r="Q299" s="306"/>
      <c r="R299" s="306"/>
      <c r="S299" s="306"/>
      <c r="T299" s="306"/>
      <c r="U299" s="306"/>
      <c r="V299" s="302" t="s">
        <v>1362</v>
      </c>
    </row>
    <row r="300" spans="1:22" s="257" customFormat="1" ht="22.5" customHeight="1">
      <c r="A300" s="303" t="s">
        <v>318</v>
      </c>
      <c r="B300" s="304" t="s">
        <v>1670</v>
      </c>
      <c r="C300" s="300" t="s">
        <v>769</v>
      </c>
      <c r="D300" s="307">
        <v>4.2299999999999998E-4</v>
      </c>
      <c r="E300" s="302" t="s">
        <v>1362</v>
      </c>
      <c r="F300" s="302">
        <v>0</v>
      </c>
      <c r="G300" s="302">
        <v>4.6999999999999999E-4</v>
      </c>
      <c r="H300" s="302" t="s">
        <v>1362</v>
      </c>
      <c r="I300" s="302" t="s">
        <v>1362</v>
      </c>
      <c r="J300" s="302" t="s">
        <v>1362</v>
      </c>
      <c r="K300" s="302" t="s">
        <v>1362</v>
      </c>
      <c r="L300" s="302" t="s">
        <v>1362</v>
      </c>
      <c r="M300" s="302" t="s">
        <v>1362</v>
      </c>
      <c r="N300" s="302" t="s">
        <v>1362</v>
      </c>
      <c r="O300" s="302" t="s">
        <v>1362</v>
      </c>
      <c r="P300" s="306"/>
      <c r="Q300" s="306"/>
      <c r="R300" s="306"/>
      <c r="S300" s="306"/>
      <c r="T300" s="306"/>
      <c r="U300" s="306"/>
      <c r="V300" s="302">
        <v>5.0299999999999997E-4</v>
      </c>
    </row>
    <row r="301" spans="1:22" s="257" customFormat="1" ht="22.5" customHeight="1">
      <c r="A301" s="303" t="s">
        <v>319</v>
      </c>
      <c r="B301" s="304" t="s">
        <v>1671</v>
      </c>
      <c r="C301" s="300" t="s">
        <v>1672</v>
      </c>
      <c r="D301" s="307">
        <v>4.75E-4</v>
      </c>
      <c r="E301" s="302" t="s">
        <v>1362</v>
      </c>
      <c r="F301" s="302">
        <v>0</v>
      </c>
      <c r="G301" s="302">
        <v>0</v>
      </c>
      <c r="H301" s="302">
        <v>4.2299999999999998E-4</v>
      </c>
      <c r="I301" s="302" t="s">
        <v>1362</v>
      </c>
      <c r="J301" s="302" t="s">
        <v>1362</v>
      </c>
      <c r="K301" s="302" t="s">
        <v>1362</v>
      </c>
      <c r="L301" s="302" t="s">
        <v>1362</v>
      </c>
      <c r="M301" s="302" t="s">
        <v>1362</v>
      </c>
      <c r="N301" s="302" t="s">
        <v>1362</v>
      </c>
      <c r="O301" s="302" t="s">
        <v>1362</v>
      </c>
      <c r="P301" s="306"/>
      <c r="Q301" s="306"/>
      <c r="R301" s="306"/>
      <c r="S301" s="306"/>
      <c r="T301" s="306"/>
      <c r="U301" s="306"/>
      <c r="V301" s="302">
        <v>4.5800000000000002E-4</v>
      </c>
    </row>
    <row r="302" spans="1:22" s="257" customFormat="1" ht="22.5" customHeight="1">
      <c r="A302" s="303" t="s">
        <v>320</v>
      </c>
      <c r="B302" s="304" t="s">
        <v>1673</v>
      </c>
      <c r="C302" s="300" t="s">
        <v>770</v>
      </c>
      <c r="D302" s="307">
        <v>4.64E-4</v>
      </c>
      <c r="E302" s="302">
        <v>4.08E-4</v>
      </c>
      <c r="F302" s="302" t="s">
        <v>1362</v>
      </c>
      <c r="G302" s="302" t="s">
        <v>1362</v>
      </c>
      <c r="H302" s="302" t="s">
        <v>1362</v>
      </c>
      <c r="I302" s="302" t="s">
        <v>1362</v>
      </c>
      <c r="J302" s="302" t="s">
        <v>1362</v>
      </c>
      <c r="K302" s="302" t="s">
        <v>1362</v>
      </c>
      <c r="L302" s="302" t="s">
        <v>1362</v>
      </c>
      <c r="M302" s="302" t="s">
        <v>1362</v>
      </c>
      <c r="N302" s="302" t="s">
        <v>1362</v>
      </c>
      <c r="O302" s="302" t="s">
        <v>1362</v>
      </c>
      <c r="P302" s="306"/>
      <c r="Q302" s="306"/>
      <c r="R302" s="306"/>
      <c r="S302" s="306"/>
      <c r="T302" s="306"/>
      <c r="U302" s="306"/>
      <c r="V302" s="302" t="s">
        <v>1362</v>
      </c>
    </row>
    <row r="303" spans="1:22" s="257" customFormat="1" ht="22.5" customHeight="1">
      <c r="A303" s="303" t="s">
        <v>321</v>
      </c>
      <c r="B303" s="304" t="s">
        <v>1674</v>
      </c>
      <c r="C303" s="300" t="s">
        <v>771</v>
      </c>
      <c r="D303" s="307">
        <v>4.4499999999999997E-4</v>
      </c>
      <c r="E303" s="302">
        <v>3.8900000000000002E-4</v>
      </c>
      <c r="F303" s="302" t="s">
        <v>1362</v>
      </c>
      <c r="G303" s="302" t="s">
        <v>1362</v>
      </c>
      <c r="H303" s="302" t="s">
        <v>1362</v>
      </c>
      <c r="I303" s="302" t="s">
        <v>1362</v>
      </c>
      <c r="J303" s="302" t="s">
        <v>1362</v>
      </c>
      <c r="K303" s="302" t="s">
        <v>1362</v>
      </c>
      <c r="L303" s="302" t="s">
        <v>1362</v>
      </c>
      <c r="M303" s="302" t="s">
        <v>1362</v>
      </c>
      <c r="N303" s="302" t="s">
        <v>1362</v>
      </c>
      <c r="O303" s="302" t="s">
        <v>1362</v>
      </c>
      <c r="P303" s="306"/>
      <c r="Q303" s="306"/>
      <c r="R303" s="306"/>
      <c r="S303" s="306"/>
      <c r="T303" s="306"/>
      <c r="U303" s="306"/>
      <c r="V303" s="302" t="s">
        <v>1362</v>
      </c>
    </row>
    <row r="304" spans="1:22" ht="22.5" customHeight="1">
      <c r="A304" s="303" t="s">
        <v>772</v>
      </c>
      <c r="B304" s="304" t="s">
        <v>1675</v>
      </c>
      <c r="C304" s="300" t="s">
        <v>1676</v>
      </c>
      <c r="D304" s="307">
        <v>4.6200000000000001E-4</v>
      </c>
      <c r="E304" s="302">
        <v>5.0500000000000002E-4</v>
      </c>
      <c r="F304" s="302" t="s">
        <v>1362</v>
      </c>
      <c r="G304" s="302" t="s">
        <v>1362</v>
      </c>
      <c r="H304" s="302" t="s">
        <v>1362</v>
      </c>
      <c r="I304" s="302" t="s">
        <v>1362</v>
      </c>
      <c r="J304" s="302" t="s">
        <v>1362</v>
      </c>
      <c r="K304" s="302" t="s">
        <v>1362</v>
      </c>
      <c r="L304" s="302" t="s">
        <v>1362</v>
      </c>
      <c r="M304" s="302" t="s">
        <v>1362</v>
      </c>
      <c r="N304" s="302" t="s">
        <v>1362</v>
      </c>
      <c r="O304" s="302" t="s">
        <v>1362</v>
      </c>
      <c r="P304" s="306"/>
      <c r="Q304" s="306"/>
      <c r="R304" s="306"/>
      <c r="S304" s="306"/>
      <c r="T304" s="306"/>
      <c r="U304" s="306"/>
      <c r="V304" s="302" t="s">
        <v>1362</v>
      </c>
    </row>
    <row r="305" spans="1:22" ht="22.5" customHeight="1">
      <c r="A305" s="303" t="s">
        <v>322</v>
      </c>
      <c r="B305" s="304" t="s">
        <v>1677</v>
      </c>
      <c r="C305" s="300" t="s">
        <v>1678</v>
      </c>
      <c r="D305" s="307">
        <v>4.5600000000000003E-4</v>
      </c>
      <c r="E305" s="302" t="s">
        <v>1362</v>
      </c>
      <c r="F305" s="302">
        <v>0</v>
      </c>
      <c r="G305" s="302">
        <v>4.0200000000000001E-4</v>
      </c>
      <c r="H305" s="302" t="s">
        <v>1362</v>
      </c>
      <c r="I305" s="302" t="s">
        <v>1362</v>
      </c>
      <c r="J305" s="302" t="s">
        <v>1362</v>
      </c>
      <c r="K305" s="302" t="s">
        <v>1362</v>
      </c>
      <c r="L305" s="302" t="s">
        <v>1362</v>
      </c>
      <c r="M305" s="302" t="s">
        <v>1362</v>
      </c>
      <c r="N305" s="302" t="s">
        <v>1362</v>
      </c>
      <c r="O305" s="302" t="s">
        <v>1362</v>
      </c>
      <c r="P305" s="306"/>
      <c r="Q305" s="306"/>
      <c r="R305" s="306"/>
      <c r="S305" s="306"/>
      <c r="T305" s="306"/>
      <c r="U305" s="306"/>
      <c r="V305" s="302">
        <v>4.8299999999999998E-4</v>
      </c>
    </row>
    <row r="306" spans="1:22" ht="22.5" customHeight="1">
      <c r="A306" s="303" t="s">
        <v>323</v>
      </c>
      <c r="B306" s="304" t="s">
        <v>1679</v>
      </c>
      <c r="C306" s="300" t="s">
        <v>773</v>
      </c>
      <c r="D306" s="307">
        <v>4.0700000000000003E-4</v>
      </c>
      <c r="E306" s="302">
        <v>4.1599999999999997E-4</v>
      </c>
      <c r="F306" s="302" t="s">
        <v>1362</v>
      </c>
      <c r="G306" s="302" t="s">
        <v>1362</v>
      </c>
      <c r="H306" s="302" t="s">
        <v>1362</v>
      </c>
      <c r="I306" s="302" t="s">
        <v>1362</v>
      </c>
      <c r="J306" s="302" t="s">
        <v>1362</v>
      </c>
      <c r="K306" s="302" t="s">
        <v>1362</v>
      </c>
      <c r="L306" s="302" t="s">
        <v>1362</v>
      </c>
      <c r="M306" s="302" t="s">
        <v>1362</v>
      </c>
      <c r="N306" s="302" t="s">
        <v>1362</v>
      </c>
      <c r="O306" s="302" t="s">
        <v>1362</v>
      </c>
      <c r="P306" s="306"/>
      <c r="Q306" s="306"/>
      <c r="R306" s="306"/>
      <c r="S306" s="306"/>
      <c r="T306" s="306"/>
      <c r="U306" s="306"/>
      <c r="V306" s="302" t="s">
        <v>1362</v>
      </c>
    </row>
    <row r="307" spans="1:22" ht="22.5" customHeight="1">
      <c r="A307" s="303" t="s">
        <v>774</v>
      </c>
      <c r="B307" s="304" t="s">
        <v>1168</v>
      </c>
      <c r="C307" s="300" t="s">
        <v>1169</v>
      </c>
      <c r="D307" s="307">
        <v>3.2000000000000003E-4</v>
      </c>
      <c r="E307" s="302">
        <v>4.7899999999999999E-4</v>
      </c>
      <c r="F307" s="302" t="s">
        <v>1362</v>
      </c>
      <c r="G307" s="302" t="s">
        <v>1362</v>
      </c>
      <c r="H307" s="302" t="s">
        <v>1362</v>
      </c>
      <c r="I307" s="302" t="s">
        <v>1362</v>
      </c>
      <c r="J307" s="302" t="s">
        <v>1362</v>
      </c>
      <c r="K307" s="302" t="s">
        <v>1362</v>
      </c>
      <c r="L307" s="302" t="s">
        <v>1362</v>
      </c>
      <c r="M307" s="302" t="s">
        <v>1362</v>
      </c>
      <c r="N307" s="302" t="s">
        <v>1362</v>
      </c>
      <c r="O307" s="302" t="s">
        <v>1362</v>
      </c>
      <c r="P307" s="306"/>
      <c r="Q307" s="306"/>
      <c r="R307" s="306"/>
      <c r="S307" s="306"/>
      <c r="T307" s="306"/>
      <c r="U307" s="306"/>
      <c r="V307" s="302" t="s">
        <v>1362</v>
      </c>
    </row>
    <row r="308" spans="1:22" ht="22.5" customHeight="1">
      <c r="A308" s="303" t="s">
        <v>324</v>
      </c>
      <c r="B308" s="304" t="s">
        <v>1680</v>
      </c>
      <c r="C308" s="300" t="s">
        <v>775</v>
      </c>
      <c r="D308" s="307">
        <v>2.2000000000000001E-4</v>
      </c>
      <c r="E308" s="302" t="s">
        <v>1362</v>
      </c>
      <c r="F308" s="302">
        <v>0</v>
      </c>
      <c r="G308" s="302">
        <v>2.5399999999999999E-4</v>
      </c>
      <c r="H308" s="302">
        <v>3.6699999999999998E-4</v>
      </c>
      <c r="I308" s="302" t="s">
        <v>1362</v>
      </c>
      <c r="J308" s="302" t="s">
        <v>1362</v>
      </c>
      <c r="K308" s="302" t="s">
        <v>1362</v>
      </c>
      <c r="L308" s="302" t="s">
        <v>1362</v>
      </c>
      <c r="M308" s="302" t="s">
        <v>1362</v>
      </c>
      <c r="N308" s="302" t="s">
        <v>1362</v>
      </c>
      <c r="O308" s="302" t="s">
        <v>1362</v>
      </c>
      <c r="P308" s="306"/>
      <c r="Q308" s="306"/>
      <c r="R308" s="306"/>
      <c r="S308" s="306"/>
      <c r="T308" s="306"/>
      <c r="U308" s="306"/>
      <c r="V308" s="302">
        <v>3.4699999999999998E-4</v>
      </c>
    </row>
    <row r="309" spans="1:22" ht="22.5" customHeight="1">
      <c r="A309" s="303" t="s">
        <v>325</v>
      </c>
      <c r="B309" s="304" t="s">
        <v>1681</v>
      </c>
      <c r="C309" s="300" t="s">
        <v>776</v>
      </c>
      <c r="D309" s="307">
        <v>3.4600000000000001E-4</v>
      </c>
      <c r="E309" s="302">
        <v>4.6200000000000001E-4</v>
      </c>
      <c r="F309" s="302" t="s">
        <v>1362</v>
      </c>
      <c r="G309" s="302" t="s">
        <v>1362</v>
      </c>
      <c r="H309" s="302" t="s">
        <v>1362</v>
      </c>
      <c r="I309" s="302" t="s">
        <v>1362</v>
      </c>
      <c r="J309" s="302" t="s">
        <v>1362</v>
      </c>
      <c r="K309" s="302" t="s">
        <v>1362</v>
      </c>
      <c r="L309" s="302" t="s">
        <v>1362</v>
      </c>
      <c r="M309" s="302" t="s">
        <v>1362</v>
      </c>
      <c r="N309" s="302" t="s">
        <v>1362</v>
      </c>
      <c r="O309" s="302" t="s">
        <v>1362</v>
      </c>
      <c r="P309" s="306"/>
      <c r="Q309" s="306"/>
      <c r="R309" s="306"/>
      <c r="S309" s="306"/>
      <c r="T309" s="306"/>
      <c r="U309" s="306"/>
      <c r="V309" s="302" t="s">
        <v>1362</v>
      </c>
    </row>
    <row r="310" spans="1:22" ht="22.5" customHeight="1">
      <c r="A310" s="303" t="s">
        <v>326</v>
      </c>
      <c r="B310" s="304" t="s">
        <v>1682</v>
      </c>
      <c r="C310" s="300" t="s">
        <v>777</v>
      </c>
      <c r="D310" s="307">
        <v>5.5199999999999997E-4</v>
      </c>
      <c r="E310" s="302">
        <v>5.04E-4</v>
      </c>
      <c r="F310" s="302" t="s">
        <v>1362</v>
      </c>
      <c r="G310" s="302" t="s">
        <v>1362</v>
      </c>
      <c r="H310" s="302" t="s">
        <v>1362</v>
      </c>
      <c r="I310" s="302" t="s">
        <v>1362</v>
      </c>
      <c r="J310" s="302" t="s">
        <v>1362</v>
      </c>
      <c r="K310" s="302" t="s">
        <v>1362</v>
      </c>
      <c r="L310" s="302" t="s">
        <v>1362</v>
      </c>
      <c r="M310" s="302" t="s">
        <v>1362</v>
      </c>
      <c r="N310" s="302" t="s">
        <v>1362</v>
      </c>
      <c r="O310" s="302" t="s">
        <v>1362</v>
      </c>
      <c r="P310" s="306"/>
      <c r="Q310" s="306"/>
      <c r="R310" s="306"/>
      <c r="S310" s="306"/>
      <c r="T310" s="306"/>
      <c r="U310" s="306"/>
      <c r="V310" s="302" t="s">
        <v>1362</v>
      </c>
    </row>
    <row r="311" spans="1:22" ht="22.5" customHeight="1">
      <c r="A311" s="303" t="s">
        <v>327</v>
      </c>
      <c r="B311" s="304" t="s">
        <v>1683</v>
      </c>
      <c r="C311" s="300" t="s">
        <v>778</v>
      </c>
      <c r="D311" s="307">
        <v>4.4099999999999999E-4</v>
      </c>
      <c r="E311" s="302">
        <v>4.4099999999999999E-4</v>
      </c>
      <c r="F311" s="302" t="s">
        <v>1362</v>
      </c>
      <c r="G311" s="302" t="s">
        <v>1362</v>
      </c>
      <c r="H311" s="302" t="s">
        <v>1362</v>
      </c>
      <c r="I311" s="302" t="s">
        <v>1362</v>
      </c>
      <c r="J311" s="302" t="s">
        <v>1362</v>
      </c>
      <c r="K311" s="302" t="s">
        <v>1362</v>
      </c>
      <c r="L311" s="302" t="s">
        <v>1362</v>
      </c>
      <c r="M311" s="302" t="s">
        <v>1362</v>
      </c>
      <c r="N311" s="302" t="s">
        <v>1362</v>
      </c>
      <c r="O311" s="302" t="s">
        <v>1362</v>
      </c>
      <c r="P311" s="306"/>
      <c r="Q311" s="306"/>
      <c r="R311" s="306"/>
      <c r="S311" s="306"/>
      <c r="T311" s="306"/>
      <c r="U311" s="306"/>
      <c r="V311" s="302" t="s">
        <v>1362</v>
      </c>
    </row>
    <row r="312" spans="1:22" ht="22.5" customHeight="1">
      <c r="A312" s="303" t="s">
        <v>328</v>
      </c>
      <c r="B312" s="304" t="s">
        <v>1684</v>
      </c>
      <c r="C312" s="300" t="s">
        <v>779</v>
      </c>
      <c r="D312" s="307">
        <v>5.44E-4</v>
      </c>
      <c r="E312" s="302">
        <v>5.9999999999999995E-4</v>
      </c>
      <c r="F312" s="302" t="s">
        <v>1362</v>
      </c>
      <c r="G312" s="302" t="s">
        <v>1362</v>
      </c>
      <c r="H312" s="302" t="s">
        <v>1362</v>
      </c>
      <c r="I312" s="302" t="s">
        <v>1362</v>
      </c>
      <c r="J312" s="302" t="s">
        <v>1362</v>
      </c>
      <c r="K312" s="302" t="s">
        <v>1362</v>
      </c>
      <c r="L312" s="302" t="s">
        <v>1362</v>
      </c>
      <c r="M312" s="302" t="s">
        <v>1362</v>
      </c>
      <c r="N312" s="302" t="s">
        <v>1362</v>
      </c>
      <c r="O312" s="302" t="s">
        <v>1362</v>
      </c>
      <c r="P312" s="306"/>
      <c r="Q312" s="306"/>
      <c r="R312" s="306"/>
      <c r="S312" s="306"/>
      <c r="T312" s="306"/>
      <c r="U312" s="306"/>
      <c r="V312" s="302" t="s">
        <v>1362</v>
      </c>
    </row>
    <row r="313" spans="1:22" ht="22.5" customHeight="1">
      <c r="A313" s="303" t="s">
        <v>780</v>
      </c>
      <c r="B313" s="304" t="s">
        <v>1170</v>
      </c>
      <c r="C313" s="300" t="s">
        <v>1171</v>
      </c>
      <c r="D313" s="307">
        <v>4.66E-4</v>
      </c>
      <c r="E313" s="302">
        <v>5.3200000000000003E-4</v>
      </c>
      <c r="F313" s="302" t="s">
        <v>1362</v>
      </c>
      <c r="G313" s="302" t="s">
        <v>1362</v>
      </c>
      <c r="H313" s="302" t="s">
        <v>1362</v>
      </c>
      <c r="I313" s="302" t="s">
        <v>1362</v>
      </c>
      <c r="J313" s="302" t="s">
        <v>1362</v>
      </c>
      <c r="K313" s="302" t="s">
        <v>1362</v>
      </c>
      <c r="L313" s="302" t="s">
        <v>1362</v>
      </c>
      <c r="M313" s="302" t="s">
        <v>1362</v>
      </c>
      <c r="N313" s="302" t="s">
        <v>1362</v>
      </c>
      <c r="O313" s="302" t="s">
        <v>1362</v>
      </c>
      <c r="P313" s="306"/>
      <c r="Q313" s="306"/>
      <c r="R313" s="306"/>
      <c r="S313" s="306"/>
      <c r="T313" s="306"/>
      <c r="U313" s="306"/>
      <c r="V313" s="302" t="s">
        <v>1362</v>
      </c>
    </row>
    <row r="314" spans="1:22" ht="22.5" customHeight="1">
      <c r="A314" s="303" t="s">
        <v>781</v>
      </c>
      <c r="B314" s="304" t="s">
        <v>1685</v>
      </c>
      <c r="C314" s="300" t="s">
        <v>782</v>
      </c>
      <c r="D314" s="307">
        <v>7.3999999999999996E-5</v>
      </c>
      <c r="E314" s="302" t="s">
        <v>1362</v>
      </c>
      <c r="F314" s="302">
        <v>0</v>
      </c>
      <c r="G314" s="302">
        <v>4.6200000000000001E-4</v>
      </c>
      <c r="H314" s="302" t="s">
        <v>1362</v>
      </c>
      <c r="I314" s="302" t="s">
        <v>1362</v>
      </c>
      <c r="J314" s="302" t="s">
        <v>1362</v>
      </c>
      <c r="K314" s="302" t="s">
        <v>1362</v>
      </c>
      <c r="L314" s="302" t="s">
        <v>1362</v>
      </c>
      <c r="M314" s="302" t="s">
        <v>1362</v>
      </c>
      <c r="N314" s="302" t="s">
        <v>1362</v>
      </c>
      <c r="O314" s="302" t="s">
        <v>1362</v>
      </c>
      <c r="P314" s="306"/>
      <c r="Q314" s="306"/>
      <c r="R314" s="306"/>
      <c r="S314" s="306"/>
      <c r="T314" s="306"/>
      <c r="U314" s="306"/>
      <c r="V314" s="302">
        <v>4.0700000000000003E-4</v>
      </c>
    </row>
    <row r="315" spans="1:22" ht="22.5" customHeight="1">
      <c r="A315" s="303" t="s">
        <v>329</v>
      </c>
      <c r="B315" s="304" t="s">
        <v>1686</v>
      </c>
      <c r="C315" s="300" t="s">
        <v>783</v>
      </c>
      <c r="D315" s="307">
        <v>3.9800000000000002E-4</v>
      </c>
      <c r="E315" s="302">
        <v>3.4200000000000002E-4</v>
      </c>
      <c r="F315" s="302" t="s">
        <v>1362</v>
      </c>
      <c r="G315" s="302" t="s">
        <v>1362</v>
      </c>
      <c r="H315" s="302" t="s">
        <v>1362</v>
      </c>
      <c r="I315" s="302" t="s">
        <v>1362</v>
      </c>
      <c r="J315" s="302" t="s">
        <v>1362</v>
      </c>
      <c r="K315" s="302" t="s">
        <v>1362</v>
      </c>
      <c r="L315" s="302" t="s">
        <v>1362</v>
      </c>
      <c r="M315" s="302" t="s">
        <v>1362</v>
      </c>
      <c r="N315" s="302" t="s">
        <v>1362</v>
      </c>
      <c r="O315" s="302" t="s">
        <v>1362</v>
      </c>
      <c r="P315" s="306"/>
      <c r="Q315" s="306"/>
      <c r="R315" s="306"/>
      <c r="S315" s="306"/>
      <c r="T315" s="306"/>
      <c r="U315" s="306"/>
      <c r="V315" s="302" t="s">
        <v>1362</v>
      </c>
    </row>
    <row r="316" spans="1:22" ht="22.5" customHeight="1">
      <c r="A316" s="303" t="s">
        <v>330</v>
      </c>
      <c r="B316" s="304" t="s">
        <v>1687</v>
      </c>
      <c r="C316" s="300" t="s">
        <v>784</v>
      </c>
      <c r="D316" s="307">
        <v>1.8000000000000001E-4</v>
      </c>
      <c r="E316" s="302">
        <v>4.0000000000000002E-4</v>
      </c>
      <c r="F316" s="302" t="s">
        <v>1362</v>
      </c>
      <c r="G316" s="302" t="s">
        <v>1362</v>
      </c>
      <c r="H316" s="302" t="s">
        <v>1362</v>
      </c>
      <c r="I316" s="302" t="s">
        <v>1362</v>
      </c>
      <c r="J316" s="302" t="s">
        <v>1362</v>
      </c>
      <c r="K316" s="302" t="s">
        <v>1362</v>
      </c>
      <c r="L316" s="302" t="s">
        <v>1362</v>
      </c>
      <c r="M316" s="302" t="s">
        <v>1362</v>
      </c>
      <c r="N316" s="302" t="s">
        <v>1362</v>
      </c>
      <c r="O316" s="302" t="s">
        <v>1362</v>
      </c>
      <c r="P316" s="306"/>
      <c r="Q316" s="306"/>
      <c r="R316" s="306"/>
      <c r="S316" s="306"/>
      <c r="T316" s="306"/>
      <c r="U316" s="306"/>
      <c r="V316" s="302" t="s">
        <v>1362</v>
      </c>
    </row>
    <row r="317" spans="1:22" ht="22.5" customHeight="1">
      <c r="A317" s="303" t="s">
        <v>331</v>
      </c>
      <c r="B317" s="304" t="s">
        <v>1688</v>
      </c>
      <c r="C317" s="300" t="s">
        <v>785</v>
      </c>
      <c r="D317" s="307">
        <v>4.64E-4</v>
      </c>
      <c r="E317" s="302">
        <v>4.08E-4</v>
      </c>
      <c r="F317" s="302" t="s">
        <v>1362</v>
      </c>
      <c r="G317" s="302" t="s">
        <v>1362</v>
      </c>
      <c r="H317" s="302" t="s">
        <v>1362</v>
      </c>
      <c r="I317" s="302" t="s">
        <v>1362</v>
      </c>
      <c r="J317" s="302" t="s">
        <v>1362</v>
      </c>
      <c r="K317" s="302" t="s">
        <v>1362</v>
      </c>
      <c r="L317" s="302" t="s">
        <v>1362</v>
      </c>
      <c r="M317" s="302" t="s">
        <v>1362</v>
      </c>
      <c r="N317" s="302" t="s">
        <v>1362</v>
      </c>
      <c r="O317" s="302" t="s">
        <v>1362</v>
      </c>
      <c r="P317" s="306"/>
      <c r="Q317" s="306"/>
      <c r="R317" s="306"/>
      <c r="S317" s="306"/>
      <c r="T317" s="306"/>
      <c r="U317" s="306"/>
      <c r="V317" s="302" t="s">
        <v>1362</v>
      </c>
    </row>
    <row r="318" spans="1:22" ht="22.5" customHeight="1">
      <c r="A318" s="303" t="s">
        <v>332</v>
      </c>
      <c r="B318" s="304" t="s">
        <v>1689</v>
      </c>
      <c r="C318" s="300" t="s">
        <v>786</v>
      </c>
      <c r="D318" s="307">
        <v>6.0000000000000002E-6</v>
      </c>
      <c r="E318" s="302">
        <v>0</v>
      </c>
      <c r="F318" s="302" t="s">
        <v>1362</v>
      </c>
      <c r="G318" s="302" t="s">
        <v>1362</v>
      </c>
      <c r="H318" s="302" t="s">
        <v>1362</v>
      </c>
      <c r="I318" s="302" t="s">
        <v>1362</v>
      </c>
      <c r="J318" s="302" t="s">
        <v>1362</v>
      </c>
      <c r="K318" s="302" t="s">
        <v>1362</v>
      </c>
      <c r="L318" s="302" t="s">
        <v>1362</v>
      </c>
      <c r="M318" s="302" t="s">
        <v>1362</v>
      </c>
      <c r="N318" s="302" t="s">
        <v>1362</v>
      </c>
      <c r="O318" s="302" t="s">
        <v>1362</v>
      </c>
      <c r="P318" s="306"/>
      <c r="Q318" s="306"/>
      <c r="R318" s="306"/>
      <c r="S318" s="306"/>
      <c r="T318" s="306"/>
      <c r="U318" s="306"/>
      <c r="V318" s="302" t="s">
        <v>1362</v>
      </c>
    </row>
    <row r="319" spans="1:22" ht="22.5" customHeight="1">
      <c r="A319" s="303" t="s">
        <v>333</v>
      </c>
      <c r="B319" s="304" t="s">
        <v>1690</v>
      </c>
      <c r="C319" s="300" t="s">
        <v>787</v>
      </c>
      <c r="D319" s="307">
        <v>4.64E-4</v>
      </c>
      <c r="E319" s="302">
        <v>4.1199999999999999E-4</v>
      </c>
      <c r="F319" s="302" t="s">
        <v>1362</v>
      </c>
      <c r="G319" s="302" t="s">
        <v>1362</v>
      </c>
      <c r="H319" s="302" t="s">
        <v>1362</v>
      </c>
      <c r="I319" s="302" t="s">
        <v>1362</v>
      </c>
      <c r="J319" s="302" t="s">
        <v>1362</v>
      </c>
      <c r="K319" s="302" t="s">
        <v>1362</v>
      </c>
      <c r="L319" s="302" t="s">
        <v>1362</v>
      </c>
      <c r="M319" s="302" t="s">
        <v>1362</v>
      </c>
      <c r="N319" s="302" t="s">
        <v>1362</v>
      </c>
      <c r="O319" s="302" t="s">
        <v>1362</v>
      </c>
      <c r="P319" s="306"/>
      <c r="Q319" s="306"/>
      <c r="R319" s="306"/>
      <c r="S319" s="306"/>
      <c r="T319" s="306"/>
      <c r="U319" s="306"/>
      <c r="V319" s="302" t="s">
        <v>1362</v>
      </c>
    </row>
    <row r="320" spans="1:22" ht="22.5" customHeight="1">
      <c r="A320" s="303" t="s">
        <v>334</v>
      </c>
      <c r="B320" s="304" t="s">
        <v>1691</v>
      </c>
      <c r="C320" s="300" t="s">
        <v>788</v>
      </c>
      <c r="D320" s="307">
        <v>4.5399999999999998E-4</v>
      </c>
      <c r="E320" s="302">
        <v>4.57E-4</v>
      </c>
      <c r="F320" s="302" t="s">
        <v>1362</v>
      </c>
      <c r="G320" s="302" t="s">
        <v>1362</v>
      </c>
      <c r="H320" s="302" t="s">
        <v>1362</v>
      </c>
      <c r="I320" s="302" t="s">
        <v>1362</v>
      </c>
      <c r="J320" s="302" t="s">
        <v>1362</v>
      </c>
      <c r="K320" s="302" t="s">
        <v>1362</v>
      </c>
      <c r="L320" s="302" t="s">
        <v>1362</v>
      </c>
      <c r="M320" s="302" t="s">
        <v>1362</v>
      </c>
      <c r="N320" s="302" t="s">
        <v>1362</v>
      </c>
      <c r="O320" s="302" t="s">
        <v>1362</v>
      </c>
      <c r="P320" s="306"/>
      <c r="Q320" s="306"/>
      <c r="R320" s="306"/>
      <c r="S320" s="306"/>
      <c r="T320" s="306"/>
      <c r="U320" s="306"/>
      <c r="V320" s="302" t="s">
        <v>1362</v>
      </c>
    </row>
    <row r="321" spans="1:22" ht="22.5" customHeight="1">
      <c r="A321" s="303" t="s">
        <v>335</v>
      </c>
      <c r="B321" s="304" t="s">
        <v>1692</v>
      </c>
      <c r="C321" s="300" t="s">
        <v>1693</v>
      </c>
      <c r="D321" s="307">
        <v>5.53E-4</v>
      </c>
      <c r="E321" s="302" t="s">
        <v>1362</v>
      </c>
      <c r="F321" s="302">
        <v>0</v>
      </c>
      <c r="G321" s="302">
        <v>4.73E-4</v>
      </c>
      <c r="H321" s="302" t="s">
        <v>1362</v>
      </c>
      <c r="I321" s="302" t="s">
        <v>1362</v>
      </c>
      <c r="J321" s="302" t="s">
        <v>1362</v>
      </c>
      <c r="K321" s="302" t="s">
        <v>1362</v>
      </c>
      <c r="L321" s="302" t="s">
        <v>1362</v>
      </c>
      <c r="M321" s="302" t="s">
        <v>1362</v>
      </c>
      <c r="N321" s="302" t="s">
        <v>1362</v>
      </c>
      <c r="O321" s="302" t="s">
        <v>1362</v>
      </c>
      <c r="P321" s="306"/>
      <c r="Q321" s="306"/>
      <c r="R321" s="306"/>
      <c r="S321" s="306"/>
      <c r="T321" s="306"/>
      <c r="U321" s="306"/>
      <c r="V321" s="302">
        <v>4.3100000000000001E-4</v>
      </c>
    </row>
    <row r="322" spans="1:22" ht="22.5" customHeight="1">
      <c r="A322" s="303" t="s">
        <v>336</v>
      </c>
      <c r="B322" s="304" t="s">
        <v>1694</v>
      </c>
      <c r="C322" s="300" t="s">
        <v>789</v>
      </c>
      <c r="D322" s="307">
        <v>4.9799999999999996E-4</v>
      </c>
      <c r="E322" s="302">
        <v>5.2800000000000004E-4</v>
      </c>
      <c r="F322" s="302" t="s">
        <v>1362</v>
      </c>
      <c r="G322" s="302" t="s">
        <v>1362</v>
      </c>
      <c r="H322" s="302" t="s">
        <v>1362</v>
      </c>
      <c r="I322" s="302" t="s">
        <v>1362</v>
      </c>
      <c r="J322" s="302" t="s">
        <v>1362</v>
      </c>
      <c r="K322" s="302" t="s">
        <v>1362</v>
      </c>
      <c r="L322" s="302" t="s">
        <v>1362</v>
      </c>
      <c r="M322" s="302" t="s">
        <v>1362</v>
      </c>
      <c r="N322" s="302" t="s">
        <v>1362</v>
      </c>
      <c r="O322" s="302" t="s">
        <v>1362</v>
      </c>
      <c r="P322" s="306"/>
      <c r="Q322" s="306"/>
      <c r="R322" s="306"/>
      <c r="S322" s="306"/>
      <c r="T322" s="306"/>
      <c r="U322" s="306"/>
      <c r="V322" s="302" t="s">
        <v>1362</v>
      </c>
    </row>
    <row r="323" spans="1:22" ht="22.5" customHeight="1">
      <c r="A323" s="303" t="s">
        <v>337</v>
      </c>
      <c r="B323" s="304" t="s">
        <v>1695</v>
      </c>
      <c r="C323" s="300" t="s">
        <v>790</v>
      </c>
      <c r="D323" s="307">
        <v>4.3600000000000003E-4</v>
      </c>
      <c r="E323" s="302">
        <v>3.8000000000000002E-4</v>
      </c>
      <c r="F323" s="302" t="s">
        <v>1362</v>
      </c>
      <c r="G323" s="302" t="s">
        <v>1362</v>
      </c>
      <c r="H323" s="302" t="s">
        <v>1362</v>
      </c>
      <c r="I323" s="302" t="s">
        <v>1362</v>
      </c>
      <c r="J323" s="302" t="s">
        <v>1362</v>
      </c>
      <c r="K323" s="302" t="s">
        <v>1362</v>
      </c>
      <c r="L323" s="302" t="s">
        <v>1362</v>
      </c>
      <c r="M323" s="302" t="s">
        <v>1362</v>
      </c>
      <c r="N323" s="302" t="s">
        <v>1362</v>
      </c>
      <c r="O323" s="302" t="s">
        <v>1362</v>
      </c>
      <c r="P323" s="306"/>
      <c r="Q323" s="306"/>
      <c r="R323" s="306"/>
      <c r="S323" s="306"/>
      <c r="T323" s="306"/>
      <c r="U323" s="306"/>
      <c r="V323" s="302" t="s">
        <v>1362</v>
      </c>
    </row>
    <row r="324" spans="1:22" ht="22.5" customHeight="1">
      <c r="A324" s="303" t="s">
        <v>338</v>
      </c>
      <c r="B324" s="304" t="s">
        <v>1696</v>
      </c>
      <c r="C324" s="300" t="s">
        <v>791</v>
      </c>
      <c r="D324" s="307">
        <v>4.4000000000000002E-4</v>
      </c>
      <c r="E324" s="302">
        <v>3.8499999999999998E-4</v>
      </c>
      <c r="F324" s="302" t="s">
        <v>1362</v>
      </c>
      <c r="G324" s="302" t="s">
        <v>1362</v>
      </c>
      <c r="H324" s="302" t="s">
        <v>1362</v>
      </c>
      <c r="I324" s="302" t="s">
        <v>1362</v>
      </c>
      <c r="J324" s="302" t="s">
        <v>1362</v>
      </c>
      <c r="K324" s="302" t="s">
        <v>1362</v>
      </c>
      <c r="L324" s="302" t="s">
        <v>1362</v>
      </c>
      <c r="M324" s="302" t="s">
        <v>1362</v>
      </c>
      <c r="N324" s="302" t="s">
        <v>1362</v>
      </c>
      <c r="O324" s="302" t="s">
        <v>1362</v>
      </c>
      <c r="P324" s="306"/>
      <c r="Q324" s="306"/>
      <c r="R324" s="306"/>
      <c r="S324" s="306"/>
      <c r="T324" s="306"/>
      <c r="U324" s="306"/>
      <c r="V324" s="302" t="s">
        <v>1362</v>
      </c>
    </row>
    <row r="325" spans="1:22" ht="22.5" customHeight="1">
      <c r="A325" s="303" t="s">
        <v>339</v>
      </c>
      <c r="B325" s="304" t="s">
        <v>1697</v>
      </c>
      <c r="C325" s="300" t="s">
        <v>792</v>
      </c>
      <c r="D325" s="307">
        <v>4.8799999999999999E-4</v>
      </c>
      <c r="E325" s="302">
        <v>4.64E-4</v>
      </c>
      <c r="F325" s="302" t="s">
        <v>1362</v>
      </c>
      <c r="G325" s="302" t="s">
        <v>1362</v>
      </c>
      <c r="H325" s="302" t="s">
        <v>1362</v>
      </c>
      <c r="I325" s="302" t="s">
        <v>1362</v>
      </c>
      <c r="J325" s="302" t="s">
        <v>1362</v>
      </c>
      <c r="K325" s="302" t="s">
        <v>1362</v>
      </c>
      <c r="L325" s="302" t="s">
        <v>1362</v>
      </c>
      <c r="M325" s="302" t="s">
        <v>1362</v>
      </c>
      <c r="N325" s="302" t="s">
        <v>1362</v>
      </c>
      <c r="O325" s="302" t="s">
        <v>1362</v>
      </c>
      <c r="P325" s="306"/>
      <c r="Q325" s="306"/>
      <c r="R325" s="306"/>
      <c r="S325" s="306"/>
      <c r="T325" s="306"/>
      <c r="U325" s="306"/>
      <c r="V325" s="302" t="s">
        <v>1362</v>
      </c>
    </row>
    <row r="326" spans="1:22" ht="22.5" customHeight="1">
      <c r="A326" s="303" t="s">
        <v>340</v>
      </c>
      <c r="B326" s="304" t="s">
        <v>1698</v>
      </c>
      <c r="C326" s="300" t="s">
        <v>793</v>
      </c>
      <c r="D326" s="307">
        <v>4.6900000000000002E-4</v>
      </c>
      <c r="E326" s="302">
        <v>5.2599999999999999E-4</v>
      </c>
      <c r="F326" s="302" t="s">
        <v>1362</v>
      </c>
      <c r="G326" s="302" t="s">
        <v>1362</v>
      </c>
      <c r="H326" s="302" t="s">
        <v>1362</v>
      </c>
      <c r="I326" s="302" t="s">
        <v>1362</v>
      </c>
      <c r="J326" s="302" t="s">
        <v>1362</v>
      </c>
      <c r="K326" s="302" t="s">
        <v>1362</v>
      </c>
      <c r="L326" s="302" t="s">
        <v>1362</v>
      </c>
      <c r="M326" s="302" t="s">
        <v>1362</v>
      </c>
      <c r="N326" s="302" t="s">
        <v>1362</v>
      </c>
      <c r="O326" s="302" t="s">
        <v>1362</v>
      </c>
      <c r="P326" s="306"/>
      <c r="Q326" s="306"/>
      <c r="R326" s="306"/>
      <c r="S326" s="306"/>
      <c r="T326" s="306"/>
      <c r="U326" s="306"/>
      <c r="V326" s="302" t="s">
        <v>1362</v>
      </c>
    </row>
    <row r="327" spans="1:22" ht="22.5" customHeight="1">
      <c r="A327" s="303" t="s">
        <v>341</v>
      </c>
      <c r="B327" s="304" t="s">
        <v>1699</v>
      </c>
      <c r="C327" s="300" t="s">
        <v>794</v>
      </c>
      <c r="D327" s="307">
        <v>2.9700000000000001E-4</v>
      </c>
      <c r="E327" s="302">
        <v>2.7099999999999997E-4</v>
      </c>
      <c r="F327" s="302" t="s">
        <v>1362</v>
      </c>
      <c r="G327" s="302" t="s">
        <v>1362</v>
      </c>
      <c r="H327" s="302" t="s">
        <v>1362</v>
      </c>
      <c r="I327" s="302" t="s">
        <v>1362</v>
      </c>
      <c r="J327" s="302" t="s">
        <v>1362</v>
      </c>
      <c r="K327" s="302" t="s">
        <v>1362</v>
      </c>
      <c r="L327" s="302" t="s">
        <v>1362</v>
      </c>
      <c r="M327" s="302" t="s">
        <v>1362</v>
      </c>
      <c r="N327" s="302" t="s">
        <v>1362</v>
      </c>
      <c r="O327" s="302" t="s">
        <v>1362</v>
      </c>
      <c r="P327" s="306"/>
      <c r="Q327" s="306"/>
      <c r="R327" s="306"/>
      <c r="S327" s="306"/>
      <c r="T327" s="306"/>
      <c r="U327" s="306"/>
      <c r="V327" s="302" t="s">
        <v>1362</v>
      </c>
    </row>
    <row r="328" spans="1:22" ht="22.5" customHeight="1">
      <c r="A328" s="303" t="s">
        <v>342</v>
      </c>
      <c r="B328" s="304" t="s">
        <v>1700</v>
      </c>
      <c r="C328" s="300" t="s">
        <v>795</v>
      </c>
      <c r="D328" s="307">
        <v>4.3800000000000002E-4</v>
      </c>
      <c r="E328" s="302" t="s">
        <v>1362</v>
      </c>
      <c r="F328" s="302">
        <v>0</v>
      </c>
      <c r="G328" s="302">
        <v>3.8499999999999998E-4</v>
      </c>
      <c r="H328" s="302" t="s">
        <v>1362</v>
      </c>
      <c r="I328" s="302" t="s">
        <v>1362</v>
      </c>
      <c r="J328" s="302" t="s">
        <v>1362</v>
      </c>
      <c r="K328" s="302" t="s">
        <v>1362</v>
      </c>
      <c r="L328" s="302" t="s">
        <v>1362</v>
      </c>
      <c r="M328" s="302" t="s">
        <v>1362</v>
      </c>
      <c r="N328" s="302" t="s">
        <v>1362</v>
      </c>
      <c r="O328" s="302" t="s">
        <v>1362</v>
      </c>
      <c r="P328" s="306"/>
      <c r="Q328" s="306"/>
      <c r="R328" s="306"/>
      <c r="S328" s="306"/>
      <c r="T328" s="306"/>
      <c r="U328" s="306"/>
      <c r="V328" s="302">
        <v>4.2000000000000002E-4</v>
      </c>
    </row>
    <row r="329" spans="1:22" ht="22.5" customHeight="1">
      <c r="A329" s="303" t="s">
        <v>343</v>
      </c>
      <c r="B329" s="304" t="s">
        <v>1701</v>
      </c>
      <c r="C329" s="300" t="s">
        <v>796</v>
      </c>
      <c r="D329" s="307">
        <v>4.4000000000000002E-4</v>
      </c>
      <c r="E329" s="302">
        <v>4.8000000000000001E-4</v>
      </c>
      <c r="F329" s="302" t="s">
        <v>1362</v>
      </c>
      <c r="G329" s="302" t="s">
        <v>1362</v>
      </c>
      <c r="H329" s="302" t="s">
        <v>1362</v>
      </c>
      <c r="I329" s="302" t="s">
        <v>1362</v>
      </c>
      <c r="J329" s="302" t="s">
        <v>1362</v>
      </c>
      <c r="K329" s="302" t="s">
        <v>1362</v>
      </c>
      <c r="L329" s="302" t="s">
        <v>1362</v>
      </c>
      <c r="M329" s="302" t="s">
        <v>1362</v>
      </c>
      <c r="N329" s="302" t="s">
        <v>1362</v>
      </c>
      <c r="O329" s="302" t="s">
        <v>1362</v>
      </c>
      <c r="P329" s="306"/>
      <c r="Q329" s="306"/>
      <c r="R329" s="306"/>
      <c r="S329" s="306"/>
      <c r="T329" s="306"/>
      <c r="U329" s="306"/>
      <c r="V329" s="302" t="s">
        <v>1362</v>
      </c>
    </row>
    <row r="330" spans="1:22" ht="22.5" customHeight="1">
      <c r="A330" s="303" t="s">
        <v>344</v>
      </c>
      <c r="B330" s="304" t="s">
        <v>1702</v>
      </c>
      <c r="C330" s="300" t="s">
        <v>797</v>
      </c>
      <c r="D330" s="307">
        <v>4.4099999999999999E-4</v>
      </c>
      <c r="E330" s="302">
        <v>4.4099999999999999E-4</v>
      </c>
      <c r="F330" s="302" t="s">
        <v>1362</v>
      </c>
      <c r="G330" s="302" t="s">
        <v>1362</v>
      </c>
      <c r="H330" s="302" t="s">
        <v>1362</v>
      </c>
      <c r="I330" s="302" t="s">
        <v>1362</v>
      </c>
      <c r="J330" s="302" t="s">
        <v>1362</v>
      </c>
      <c r="K330" s="302" t="s">
        <v>1362</v>
      </c>
      <c r="L330" s="302" t="s">
        <v>1362</v>
      </c>
      <c r="M330" s="302" t="s">
        <v>1362</v>
      </c>
      <c r="N330" s="302" t="s">
        <v>1362</v>
      </c>
      <c r="O330" s="302" t="s">
        <v>1362</v>
      </c>
      <c r="P330" s="306"/>
      <c r="Q330" s="306"/>
      <c r="R330" s="306"/>
      <c r="S330" s="306"/>
      <c r="T330" s="306"/>
      <c r="U330" s="306"/>
      <c r="V330" s="302" t="s">
        <v>1362</v>
      </c>
    </row>
    <row r="331" spans="1:22" ht="22.5" customHeight="1">
      <c r="A331" s="303" t="s">
        <v>345</v>
      </c>
      <c r="B331" s="304" t="s">
        <v>1703</v>
      </c>
      <c r="C331" s="300" t="s">
        <v>798</v>
      </c>
      <c r="D331" s="307">
        <v>4.7100000000000001E-4</v>
      </c>
      <c r="E331" s="302">
        <v>3.8299999999999999E-4</v>
      </c>
      <c r="F331" s="302" t="s">
        <v>1362</v>
      </c>
      <c r="G331" s="302" t="s">
        <v>1362</v>
      </c>
      <c r="H331" s="302" t="s">
        <v>1362</v>
      </c>
      <c r="I331" s="302" t="s">
        <v>1362</v>
      </c>
      <c r="J331" s="302" t="s">
        <v>1362</v>
      </c>
      <c r="K331" s="302" t="s">
        <v>1362</v>
      </c>
      <c r="L331" s="302" t="s">
        <v>1362</v>
      </c>
      <c r="M331" s="302" t="s">
        <v>1362</v>
      </c>
      <c r="N331" s="302" t="s">
        <v>1362</v>
      </c>
      <c r="O331" s="302" t="s">
        <v>1362</v>
      </c>
      <c r="P331" s="306"/>
      <c r="Q331" s="306"/>
      <c r="R331" s="306"/>
      <c r="S331" s="306"/>
      <c r="T331" s="306"/>
      <c r="U331" s="306"/>
      <c r="V331" s="302" t="s">
        <v>1362</v>
      </c>
    </row>
    <row r="332" spans="1:22" ht="22.5" customHeight="1">
      <c r="A332" s="303" t="s">
        <v>346</v>
      </c>
      <c r="B332" s="304" t="s">
        <v>1704</v>
      </c>
      <c r="C332" s="300" t="s">
        <v>799</v>
      </c>
      <c r="D332" s="307">
        <v>2.8200000000000002E-4</v>
      </c>
      <c r="E332" s="302" t="s">
        <v>1362</v>
      </c>
      <c r="F332" s="302">
        <v>0</v>
      </c>
      <c r="G332" s="302">
        <v>3.9199999999999999E-4</v>
      </c>
      <c r="H332" s="302" t="s">
        <v>1362</v>
      </c>
      <c r="I332" s="302" t="s">
        <v>1362</v>
      </c>
      <c r="J332" s="302" t="s">
        <v>1362</v>
      </c>
      <c r="K332" s="302" t="s">
        <v>1362</v>
      </c>
      <c r="L332" s="302" t="s">
        <v>1362</v>
      </c>
      <c r="M332" s="302" t="s">
        <v>1362</v>
      </c>
      <c r="N332" s="302" t="s">
        <v>1362</v>
      </c>
      <c r="O332" s="302" t="s">
        <v>1362</v>
      </c>
      <c r="P332" s="306"/>
      <c r="Q332" s="306"/>
      <c r="R332" s="306"/>
      <c r="S332" s="306"/>
      <c r="T332" s="306"/>
      <c r="U332" s="306"/>
      <c r="V332" s="302">
        <v>5.2899999999999996E-4</v>
      </c>
    </row>
    <row r="333" spans="1:22" ht="22.5" customHeight="1">
      <c r="A333" s="303" t="s">
        <v>347</v>
      </c>
      <c r="B333" s="304" t="s">
        <v>1705</v>
      </c>
      <c r="C333" s="300" t="s">
        <v>800</v>
      </c>
      <c r="D333" s="307">
        <v>4.6700000000000002E-4</v>
      </c>
      <c r="E333" s="302">
        <v>4.8799999999999999E-4</v>
      </c>
      <c r="F333" s="302" t="s">
        <v>1362</v>
      </c>
      <c r="G333" s="302" t="s">
        <v>1362</v>
      </c>
      <c r="H333" s="302" t="s">
        <v>1362</v>
      </c>
      <c r="I333" s="302" t="s">
        <v>1362</v>
      </c>
      <c r="J333" s="302" t="s">
        <v>1362</v>
      </c>
      <c r="K333" s="302" t="s">
        <v>1362</v>
      </c>
      <c r="L333" s="302" t="s">
        <v>1362</v>
      </c>
      <c r="M333" s="302" t="s">
        <v>1362</v>
      </c>
      <c r="N333" s="302" t="s">
        <v>1362</v>
      </c>
      <c r="O333" s="302" t="s">
        <v>1362</v>
      </c>
      <c r="P333" s="306"/>
      <c r="Q333" s="306"/>
      <c r="R333" s="306"/>
      <c r="S333" s="306"/>
      <c r="T333" s="306"/>
      <c r="U333" s="306"/>
      <c r="V333" s="302" t="s">
        <v>1362</v>
      </c>
    </row>
    <row r="334" spans="1:22" ht="22.5" customHeight="1">
      <c r="A334" s="303" t="s">
        <v>348</v>
      </c>
      <c r="B334" s="304" t="s">
        <v>1706</v>
      </c>
      <c r="C334" s="300" t="s">
        <v>801</v>
      </c>
      <c r="D334" s="307">
        <v>4.57E-4</v>
      </c>
      <c r="E334" s="302" t="s">
        <v>1362</v>
      </c>
      <c r="F334" s="302">
        <v>1.5699999999999999E-4</v>
      </c>
      <c r="G334" s="302">
        <v>5.1999999999999995E-4</v>
      </c>
      <c r="H334" s="302" t="s">
        <v>1362</v>
      </c>
      <c r="I334" s="302" t="s">
        <v>1362</v>
      </c>
      <c r="J334" s="302" t="s">
        <v>1362</v>
      </c>
      <c r="K334" s="302" t="s">
        <v>1362</v>
      </c>
      <c r="L334" s="302" t="s">
        <v>1362</v>
      </c>
      <c r="M334" s="302" t="s">
        <v>1362</v>
      </c>
      <c r="N334" s="302" t="s">
        <v>1362</v>
      </c>
      <c r="O334" s="302" t="s">
        <v>1362</v>
      </c>
      <c r="P334" s="306"/>
      <c r="Q334" s="306"/>
      <c r="R334" s="306"/>
      <c r="S334" s="306"/>
      <c r="T334" s="306"/>
      <c r="U334" s="306"/>
      <c r="V334" s="302">
        <v>5.5699999999999999E-4</v>
      </c>
    </row>
    <row r="335" spans="1:22" ht="22.5" customHeight="1">
      <c r="A335" s="303" t="s">
        <v>1172</v>
      </c>
      <c r="B335" s="304" t="s">
        <v>1173</v>
      </c>
      <c r="C335" s="300" t="s">
        <v>1174</v>
      </c>
      <c r="D335" s="307">
        <v>4.55E-4</v>
      </c>
      <c r="E335" s="302">
        <v>5.8200000000000005E-4</v>
      </c>
      <c r="F335" s="302" t="s">
        <v>1362</v>
      </c>
      <c r="G335" s="302" t="s">
        <v>1362</v>
      </c>
      <c r="H335" s="302" t="s">
        <v>1362</v>
      </c>
      <c r="I335" s="302" t="s">
        <v>1362</v>
      </c>
      <c r="J335" s="302" t="s">
        <v>1362</v>
      </c>
      <c r="K335" s="302" t="s">
        <v>1362</v>
      </c>
      <c r="L335" s="302" t="s">
        <v>1362</v>
      </c>
      <c r="M335" s="302" t="s">
        <v>1362</v>
      </c>
      <c r="N335" s="302" t="s">
        <v>1362</v>
      </c>
      <c r="O335" s="302" t="s">
        <v>1362</v>
      </c>
      <c r="P335" s="306"/>
      <c r="Q335" s="306"/>
      <c r="R335" s="306"/>
      <c r="S335" s="306"/>
      <c r="T335" s="306"/>
      <c r="U335" s="306"/>
      <c r="V335" s="302" t="s">
        <v>1362</v>
      </c>
    </row>
    <row r="336" spans="1:22" ht="22.5" customHeight="1">
      <c r="A336" s="303" t="s">
        <v>349</v>
      </c>
      <c r="B336" s="304" t="s">
        <v>1707</v>
      </c>
      <c r="C336" s="300" t="s">
        <v>1708</v>
      </c>
      <c r="D336" s="307">
        <v>4.5600000000000003E-4</v>
      </c>
      <c r="E336" s="302">
        <v>4.4799999999999999E-4</v>
      </c>
      <c r="F336" s="302" t="s">
        <v>1362</v>
      </c>
      <c r="G336" s="302" t="s">
        <v>1362</v>
      </c>
      <c r="H336" s="302" t="s">
        <v>1362</v>
      </c>
      <c r="I336" s="302" t="s">
        <v>1362</v>
      </c>
      <c r="J336" s="302" t="s">
        <v>1362</v>
      </c>
      <c r="K336" s="302" t="s">
        <v>1362</v>
      </c>
      <c r="L336" s="302" t="s">
        <v>1362</v>
      </c>
      <c r="M336" s="302" t="s">
        <v>1362</v>
      </c>
      <c r="N336" s="302" t="s">
        <v>1362</v>
      </c>
      <c r="O336" s="302" t="s">
        <v>1362</v>
      </c>
      <c r="P336" s="306"/>
      <c r="Q336" s="306"/>
      <c r="R336" s="306"/>
      <c r="S336" s="306"/>
      <c r="T336" s="306"/>
      <c r="U336" s="306"/>
      <c r="V336" s="302" t="s">
        <v>1362</v>
      </c>
    </row>
    <row r="337" spans="1:22" ht="22.5" customHeight="1">
      <c r="A337" s="303" t="s">
        <v>350</v>
      </c>
      <c r="B337" s="304" t="s">
        <v>1709</v>
      </c>
      <c r="C337" s="300" t="s">
        <v>802</v>
      </c>
      <c r="D337" s="307">
        <v>4.9700000000000005E-4</v>
      </c>
      <c r="E337" s="302" t="s">
        <v>1362</v>
      </c>
      <c r="F337" s="302">
        <v>0</v>
      </c>
      <c r="G337" s="302">
        <v>4.6700000000000002E-4</v>
      </c>
      <c r="H337" s="302" t="s">
        <v>1362</v>
      </c>
      <c r="I337" s="302" t="s">
        <v>1362</v>
      </c>
      <c r="J337" s="302" t="s">
        <v>1362</v>
      </c>
      <c r="K337" s="302" t="s">
        <v>1362</v>
      </c>
      <c r="L337" s="302" t="s">
        <v>1362</v>
      </c>
      <c r="M337" s="302" t="s">
        <v>1362</v>
      </c>
      <c r="N337" s="302" t="s">
        <v>1362</v>
      </c>
      <c r="O337" s="302" t="s">
        <v>1362</v>
      </c>
      <c r="P337" s="306"/>
      <c r="Q337" s="306"/>
      <c r="R337" s="306"/>
      <c r="S337" s="306"/>
      <c r="T337" s="306"/>
      <c r="U337" s="306"/>
      <c r="V337" s="302">
        <v>5.0199999999999995E-4</v>
      </c>
    </row>
    <row r="338" spans="1:22" ht="22.5" customHeight="1">
      <c r="A338" s="303" t="s">
        <v>803</v>
      </c>
      <c r="B338" s="304" t="s">
        <v>1175</v>
      </c>
      <c r="C338" s="300" t="s">
        <v>1176</v>
      </c>
      <c r="D338" s="307">
        <v>4.6200000000000001E-4</v>
      </c>
      <c r="E338" s="302">
        <v>4.06E-4</v>
      </c>
      <c r="F338" s="302" t="s">
        <v>1362</v>
      </c>
      <c r="G338" s="302" t="s">
        <v>1362</v>
      </c>
      <c r="H338" s="302" t="s">
        <v>1362</v>
      </c>
      <c r="I338" s="302" t="s">
        <v>1362</v>
      </c>
      <c r="J338" s="302" t="s">
        <v>1362</v>
      </c>
      <c r="K338" s="302" t="s">
        <v>1362</v>
      </c>
      <c r="L338" s="302" t="s">
        <v>1362</v>
      </c>
      <c r="M338" s="302" t="s">
        <v>1362</v>
      </c>
      <c r="N338" s="302" t="s">
        <v>1362</v>
      </c>
      <c r="O338" s="302" t="s">
        <v>1362</v>
      </c>
      <c r="P338" s="306"/>
      <c r="Q338" s="306"/>
      <c r="R338" s="306"/>
      <c r="S338" s="306"/>
      <c r="T338" s="306"/>
      <c r="U338" s="306"/>
      <c r="V338" s="302" t="s">
        <v>1362</v>
      </c>
    </row>
    <row r="339" spans="1:22" s="257" customFormat="1" ht="22.5" customHeight="1">
      <c r="A339" s="303" t="s">
        <v>351</v>
      </c>
      <c r="B339" s="304" t="s">
        <v>1710</v>
      </c>
      <c r="C339" s="300" t="s">
        <v>1711</v>
      </c>
      <c r="D339" s="307">
        <v>4.66E-4</v>
      </c>
      <c r="E339" s="302">
        <v>4.0999999999999999E-4</v>
      </c>
      <c r="F339" s="302" t="s">
        <v>1362</v>
      </c>
      <c r="G339" s="302" t="s">
        <v>1362</v>
      </c>
      <c r="H339" s="302" t="s">
        <v>1362</v>
      </c>
      <c r="I339" s="302" t="s">
        <v>1362</v>
      </c>
      <c r="J339" s="302" t="s">
        <v>1362</v>
      </c>
      <c r="K339" s="302" t="s">
        <v>1362</v>
      </c>
      <c r="L339" s="302" t="s">
        <v>1362</v>
      </c>
      <c r="M339" s="302" t="s">
        <v>1362</v>
      </c>
      <c r="N339" s="302" t="s">
        <v>1362</v>
      </c>
      <c r="O339" s="302" t="s">
        <v>1362</v>
      </c>
      <c r="P339" s="306"/>
      <c r="Q339" s="306"/>
      <c r="R339" s="306"/>
      <c r="S339" s="306"/>
      <c r="T339" s="306"/>
      <c r="U339" s="306"/>
      <c r="V339" s="302" t="s">
        <v>1362</v>
      </c>
    </row>
    <row r="340" spans="1:22" s="257" customFormat="1" ht="22.5" customHeight="1">
      <c r="A340" s="303" t="s">
        <v>352</v>
      </c>
      <c r="B340" s="304" t="s">
        <v>1712</v>
      </c>
      <c r="C340" s="300" t="s">
        <v>804</v>
      </c>
      <c r="D340" s="307">
        <v>6.2500000000000001E-4</v>
      </c>
      <c r="E340" s="302">
        <v>5.6899999999999995E-4</v>
      </c>
      <c r="F340" s="302" t="s">
        <v>1362</v>
      </c>
      <c r="G340" s="302" t="s">
        <v>1362</v>
      </c>
      <c r="H340" s="302" t="s">
        <v>1362</v>
      </c>
      <c r="I340" s="302" t="s">
        <v>1362</v>
      </c>
      <c r="J340" s="302" t="s">
        <v>1362</v>
      </c>
      <c r="K340" s="302" t="s">
        <v>1362</v>
      </c>
      <c r="L340" s="302" t="s">
        <v>1362</v>
      </c>
      <c r="M340" s="302" t="s">
        <v>1362</v>
      </c>
      <c r="N340" s="302" t="s">
        <v>1362</v>
      </c>
      <c r="O340" s="302" t="s">
        <v>1362</v>
      </c>
      <c r="P340" s="306"/>
      <c r="Q340" s="306"/>
      <c r="R340" s="306"/>
      <c r="S340" s="306"/>
      <c r="T340" s="306"/>
      <c r="U340" s="306"/>
      <c r="V340" s="302" t="s">
        <v>1362</v>
      </c>
    </row>
    <row r="341" spans="1:22" s="257" customFormat="1" ht="22.5" customHeight="1">
      <c r="A341" s="303" t="s">
        <v>353</v>
      </c>
      <c r="B341" s="304" t="s">
        <v>1713</v>
      </c>
      <c r="C341" s="300" t="s">
        <v>805</v>
      </c>
      <c r="D341" s="307">
        <v>4.6700000000000002E-4</v>
      </c>
      <c r="E341" s="302">
        <v>4.9899999999999999E-4</v>
      </c>
      <c r="F341" s="302" t="s">
        <v>1362</v>
      </c>
      <c r="G341" s="302" t="s">
        <v>1362</v>
      </c>
      <c r="H341" s="302" t="s">
        <v>1362</v>
      </c>
      <c r="I341" s="302" t="s">
        <v>1362</v>
      </c>
      <c r="J341" s="302" t="s">
        <v>1362</v>
      </c>
      <c r="K341" s="302" t="s">
        <v>1362</v>
      </c>
      <c r="L341" s="302" t="s">
        <v>1362</v>
      </c>
      <c r="M341" s="302" t="s">
        <v>1362</v>
      </c>
      <c r="N341" s="302" t="s">
        <v>1362</v>
      </c>
      <c r="O341" s="302" t="s">
        <v>1362</v>
      </c>
      <c r="P341" s="306"/>
      <c r="Q341" s="306"/>
      <c r="R341" s="306"/>
      <c r="S341" s="306"/>
      <c r="T341" s="306"/>
      <c r="U341" s="306"/>
      <c r="V341" s="302" t="s">
        <v>1362</v>
      </c>
    </row>
    <row r="342" spans="1:22" s="257" customFormat="1" ht="22.5" customHeight="1">
      <c r="A342" s="303" t="s">
        <v>354</v>
      </c>
      <c r="B342" s="304" t="s">
        <v>1714</v>
      </c>
      <c r="C342" s="300" t="s">
        <v>806</v>
      </c>
      <c r="D342" s="307">
        <v>3.6900000000000002E-4</v>
      </c>
      <c r="E342" s="302">
        <v>4.3100000000000001E-4</v>
      </c>
      <c r="F342" s="302" t="s">
        <v>1362</v>
      </c>
      <c r="G342" s="302" t="s">
        <v>1362</v>
      </c>
      <c r="H342" s="302" t="s">
        <v>1362</v>
      </c>
      <c r="I342" s="302" t="s">
        <v>1362</v>
      </c>
      <c r="J342" s="302" t="s">
        <v>1362</v>
      </c>
      <c r="K342" s="302" t="s">
        <v>1362</v>
      </c>
      <c r="L342" s="302" t="s">
        <v>1362</v>
      </c>
      <c r="M342" s="302" t="s">
        <v>1362</v>
      </c>
      <c r="N342" s="302" t="s">
        <v>1362</v>
      </c>
      <c r="O342" s="302" t="s">
        <v>1362</v>
      </c>
      <c r="P342" s="306"/>
      <c r="Q342" s="306"/>
      <c r="R342" s="306"/>
      <c r="S342" s="306"/>
      <c r="T342" s="306"/>
      <c r="U342" s="306"/>
      <c r="V342" s="302" t="s">
        <v>1362</v>
      </c>
    </row>
    <row r="343" spans="1:22" s="257" customFormat="1" ht="22.5" customHeight="1">
      <c r="A343" s="303" t="s">
        <v>355</v>
      </c>
      <c r="B343" s="304" t="s">
        <v>1715</v>
      </c>
      <c r="C343" s="300" t="s">
        <v>807</v>
      </c>
      <c r="D343" s="307">
        <v>7.0200000000000004E-4</v>
      </c>
      <c r="E343" s="302">
        <v>6.7199999999999996E-4</v>
      </c>
      <c r="F343" s="302" t="s">
        <v>1362</v>
      </c>
      <c r="G343" s="302" t="s">
        <v>1362</v>
      </c>
      <c r="H343" s="302" t="s">
        <v>1362</v>
      </c>
      <c r="I343" s="302" t="s">
        <v>1362</v>
      </c>
      <c r="J343" s="302" t="s">
        <v>1362</v>
      </c>
      <c r="K343" s="302" t="s">
        <v>1362</v>
      </c>
      <c r="L343" s="302" t="s">
        <v>1362</v>
      </c>
      <c r="M343" s="302" t="s">
        <v>1362</v>
      </c>
      <c r="N343" s="302" t="s">
        <v>1362</v>
      </c>
      <c r="O343" s="302" t="s">
        <v>1362</v>
      </c>
      <c r="P343" s="306"/>
      <c r="Q343" s="306"/>
      <c r="R343" s="306"/>
      <c r="S343" s="306"/>
      <c r="T343" s="306"/>
      <c r="U343" s="306"/>
      <c r="V343" s="302" t="s">
        <v>1362</v>
      </c>
    </row>
    <row r="344" spans="1:22" s="257" customFormat="1" ht="22.5" customHeight="1">
      <c r="A344" s="303" t="s">
        <v>356</v>
      </c>
      <c r="B344" s="304" t="s">
        <v>1716</v>
      </c>
      <c r="C344" s="300" t="s">
        <v>808</v>
      </c>
      <c r="D344" s="307">
        <v>4.4499999999999997E-4</v>
      </c>
      <c r="E344" s="302" t="s">
        <v>1362</v>
      </c>
      <c r="F344" s="302">
        <v>3.77E-4</v>
      </c>
      <c r="G344" s="302">
        <v>4.5199999999999998E-4</v>
      </c>
      <c r="H344" s="302" t="s">
        <v>1362</v>
      </c>
      <c r="I344" s="302" t="s">
        <v>1362</v>
      </c>
      <c r="J344" s="302" t="s">
        <v>1362</v>
      </c>
      <c r="K344" s="302" t="s">
        <v>1362</v>
      </c>
      <c r="L344" s="302" t="s">
        <v>1362</v>
      </c>
      <c r="M344" s="302" t="s">
        <v>1362</v>
      </c>
      <c r="N344" s="302" t="s">
        <v>1362</v>
      </c>
      <c r="O344" s="302" t="s">
        <v>1362</v>
      </c>
      <c r="P344" s="306"/>
      <c r="Q344" s="306"/>
      <c r="R344" s="306"/>
      <c r="S344" s="306"/>
      <c r="T344" s="306"/>
      <c r="U344" s="306"/>
      <c r="V344" s="302">
        <v>4.9200000000000003E-4</v>
      </c>
    </row>
    <row r="345" spans="1:22" s="257" customFormat="1" ht="22.5" customHeight="1">
      <c r="A345" s="303" t="s">
        <v>357</v>
      </c>
      <c r="B345" s="304" t="s">
        <v>1717</v>
      </c>
      <c r="C345" s="300" t="s">
        <v>809</v>
      </c>
      <c r="D345" s="307">
        <v>4.4299999999999998E-4</v>
      </c>
      <c r="E345" s="302">
        <v>4.8000000000000001E-4</v>
      </c>
      <c r="F345" s="302" t="s">
        <v>1362</v>
      </c>
      <c r="G345" s="302" t="s">
        <v>1362</v>
      </c>
      <c r="H345" s="302" t="s">
        <v>1362</v>
      </c>
      <c r="I345" s="302" t="s">
        <v>1362</v>
      </c>
      <c r="J345" s="302" t="s">
        <v>1362</v>
      </c>
      <c r="K345" s="302" t="s">
        <v>1362</v>
      </c>
      <c r="L345" s="302" t="s">
        <v>1362</v>
      </c>
      <c r="M345" s="302" t="s">
        <v>1362</v>
      </c>
      <c r="N345" s="302" t="s">
        <v>1362</v>
      </c>
      <c r="O345" s="302" t="s">
        <v>1362</v>
      </c>
      <c r="P345" s="306"/>
      <c r="Q345" s="306"/>
      <c r="R345" s="306"/>
      <c r="S345" s="306"/>
      <c r="T345" s="306"/>
      <c r="U345" s="306"/>
      <c r="V345" s="302" t="s">
        <v>1362</v>
      </c>
    </row>
    <row r="346" spans="1:22" s="257" customFormat="1" ht="22.5" customHeight="1">
      <c r="A346" s="303" t="s">
        <v>358</v>
      </c>
      <c r="B346" s="304" t="s">
        <v>1177</v>
      </c>
      <c r="C346" s="300" t="s">
        <v>1178</v>
      </c>
      <c r="D346" s="307">
        <v>2.32E-4</v>
      </c>
      <c r="E346" s="302" t="s">
        <v>1362</v>
      </c>
      <c r="F346" s="302">
        <v>0</v>
      </c>
      <c r="G346" s="302">
        <v>1.76E-4</v>
      </c>
      <c r="H346" s="302" t="s">
        <v>1362</v>
      </c>
      <c r="I346" s="302" t="s">
        <v>1362</v>
      </c>
      <c r="J346" s="302" t="s">
        <v>1362</v>
      </c>
      <c r="K346" s="302" t="s">
        <v>1362</v>
      </c>
      <c r="L346" s="302" t="s">
        <v>1362</v>
      </c>
      <c r="M346" s="302" t="s">
        <v>1362</v>
      </c>
      <c r="N346" s="302" t="s">
        <v>1362</v>
      </c>
      <c r="O346" s="302" t="s">
        <v>1362</v>
      </c>
      <c r="P346" s="306"/>
      <c r="Q346" s="306"/>
      <c r="R346" s="306"/>
      <c r="S346" s="306"/>
      <c r="T346" s="306"/>
      <c r="U346" s="306"/>
      <c r="V346" s="302">
        <v>4.1899999999999999E-4</v>
      </c>
    </row>
    <row r="347" spans="1:22" s="257" customFormat="1" ht="22.5" customHeight="1">
      <c r="A347" s="303" t="s">
        <v>359</v>
      </c>
      <c r="B347" s="304" t="s">
        <v>1718</v>
      </c>
      <c r="C347" s="300" t="s">
        <v>1719</v>
      </c>
      <c r="D347" s="307">
        <v>4.2700000000000002E-4</v>
      </c>
      <c r="E347" s="302">
        <v>3.7800000000000003E-4</v>
      </c>
      <c r="F347" s="302" t="s">
        <v>1362</v>
      </c>
      <c r="G347" s="302" t="s">
        <v>1362</v>
      </c>
      <c r="H347" s="302" t="s">
        <v>1362</v>
      </c>
      <c r="I347" s="302" t="s">
        <v>1362</v>
      </c>
      <c r="J347" s="302" t="s">
        <v>1362</v>
      </c>
      <c r="K347" s="302" t="s">
        <v>1362</v>
      </c>
      <c r="L347" s="302" t="s">
        <v>1362</v>
      </c>
      <c r="M347" s="302" t="s">
        <v>1362</v>
      </c>
      <c r="N347" s="302" t="s">
        <v>1362</v>
      </c>
      <c r="O347" s="302" t="s">
        <v>1362</v>
      </c>
      <c r="P347" s="306"/>
      <c r="Q347" s="306"/>
      <c r="R347" s="306"/>
      <c r="S347" s="306"/>
      <c r="T347" s="306"/>
      <c r="U347" s="306"/>
      <c r="V347" s="302" t="s">
        <v>1362</v>
      </c>
    </row>
    <row r="348" spans="1:22" s="257" customFormat="1" ht="22.5" customHeight="1">
      <c r="A348" s="303" t="s">
        <v>360</v>
      </c>
      <c r="B348" s="304" t="s">
        <v>1720</v>
      </c>
      <c r="C348" s="300" t="s">
        <v>810</v>
      </c>
      <c r="D348" s="307">
        <v>5.8900000000000001E-4</v>
      </c>
      <c r="E348" s="302">
        <v>5.3399999999999997E-4</v>
      </c>
      <c r="F348" s="302" t="s">
        <v>1362</v>
      </c>
      <c r="G348" s="302" t="s">
        <v>1362</v>
      </c>
      <c r="H348" s="302" t="s">
        <v>1362</v>
      </c>
      <c r="I348" s="302" t="s">
        <v>1362</v>
      </c>
      <c r="J348" s="302" t="s">
        <v>1362</v>
      </c>
      <c r="K348" s="302" t="s">
        <v>1362</v>
      </c>
      <c r="L348" s="302" t="s">
        <v>1362</v>
      </c>
      <c r="M348" s="302" t="s">
        <v>1362</v>
      </c>
      <c r="N348" s="302" t="s">
        <v>1362</v>
      </c>
      <c r="O348" s="302" t="s">
        <v>1362</v>
      </c>
      <c r="P348" s="306"/>
      <c r="Q348" s="306"/>
      <c r="R348" s="306"/>
      <c r="S348" s="306"/>
      <c r="T348" s="306"/>
      <c r="U348" s="306"/>
      <c r="V348" s="302" t="s">
        <v>1362</v>
      </c>
    </row>
    <row r="349" spans="1:22" s="257" customFormat="1" ht="22.5" customHeight="1">
      <c r="A349" s="303" t="s">
        <v>361</v>
      </c>
      <c r="B349" s="304" t="s">
        <v>1721</v>
      </c>
      <c r="C349" s="300" t="s">
        <v>811</v>
      </c>
      <c r="D349" s="307">
        <v>1.0900000000000001E-4</v>
      </c>
      <c r="E349" s="302">
        <v>2.81E-4</v>
      </c>
      <c r="F349" s="302" t="s">
        <v>1362</v>
      </c>
      <c r="G349" s="302" t="s">
        <v>1362</v>
      </c>
      <c r="H349" s="302" t="s">
        <v>1362</v>
      </c>
      <c r="I349" s="302" t="s">
        <v>1362</v>
      </c>
      <c r="J349" s="302" t="s">
        <v>1362</v>
      </c>
      <c r="K349" s="302" t="s">
        <v>1362</v>
      </c>
      <c r="L349" s="302" t="s">
        <v>1362</v>
      </c>
      <c r="M349" s="302" t="s">
        <v>1362</v>
      </c>
      <c r="N349" s="302" t="s">
        <v>1362</v>
      </c>
      <c r="O349" s="302" t="s">
        <v>1362</v>
      </c>
      <c r="P349" s="306"/>
      <c r="Q349" s="306"/>
      <c r="R349" s="306"/>
      <c r="S349" s="306"/>
      <c r="T349" s="306"/>
      <c r="U349" s="306"/>
      <c r="V349" s="302" t="s">
        <v>1362</v>
      </c>
    </row>
    <row r="350" spans="1:22" s="257" customFormat="1" ht="22.5" customHeight="1">
      <c r="A350" s="303" t="s">
        <v>362</v>
      </c>
      <c r="B350" s="304" t="s">
        <v>1722</v>
      </c>
      <c r="C350" s="300" t="s">
        <v>812</v>
      </c>
      <c r="D350" s="307">
        <v>2.05E-4</v>
      </c>
      <c r="E350" s="302" t="s">
        <v>1362</v>
      </c>
      <c r="F350" s="302">
        <v>0</v>
      </c>
      <c r="G350" s="302">
        <v>4.7399999999999997E-4</v>
      </c>
      <c r="H350" s="302" t="s">
        <v>1362</v>
      </c>
      <c r="I350" s="302" t="s">
        <v>1362</v>
      </c>
      <c r="J350" s="302" t="s">
        <v>1362</v>
      </c>
      <c r="K350" s="302" t="s">
        <v>1362</v>
      </c>
      <c r="L350" s="302" t="s">
        <v>1362</v>
      </c>
      <c r="M350" s="302" t="s">
        <v>1362</v>
      </c>
      <c r="N350" s="302" t="s">
        <v>1362</v>
      </c>
      <c r="O350" s="302" t="s">
        <v>1362</v>
      </c>
      <c r="P350" s="306"/>
      <c r="Q350" s="306"/>
      <c r="R350" s="306"/>
      <c r="S350" s="306"/>
      <c r="T350" s="306"/>
      <c r="U350" s="306"/>
      <c r="V350" s="302">
        <v>4.95E-4</v>
      </c>
    </row>
    <row r="351" spans="1:22" s="257" customFormat="1" ht="22.5" customHeight="1">
      <c r="A351" s="303" t="s">
        <v>363</v>
      </c>
      <c r="B351" s="304" t="s">
        <v>1723</v>
      </c>
      <c r="C351" s="300" t="s">
        <v>1724</v>
      </c>
      <c r="D351" s="307">
        <v>2.7300000000000002E-4</v>
      </c>
      <c r="E351" s="302">
        <v>2.33E-4</v>
      </c>
      <c r="F351" s="302" t="s">
        <v>1362</v>
      </c>
      <c r="G351" s="302" t="s">
        <v>1362</v>
      </c>
      <c r="H351" s="302" t="s">
        <v>1362</v>
      </c>
      <c r="I351" s="302" t="s">
        <v>1362</v>
      </c>
      <c r="J351" s="302" t="s">
        <v>1362</v>
      </c>
      <c r="K351" s="302" t="s">
        <v>1362</v>
      </c>
      <c r="L351" s="302" t="s">
        <v>1362</v>
      </c>
      <c r="M351" s="302" t="s">
        <v>1362</v>
      </c>
      <c r="N351" s="302" t="s">
        <v>1362</v>
      </c>
      <c r="O351" s="302" t="s">
        <v>1362</v>
      </c>
      <c r="P351" s="306"/>
      <c r="Q351" s="306"/>
      <c r="R351" s="306"/>
      <c r="S351" s="306"/>
      <c r="T351" s="306"/>
      <c r="U351" s="306"/>
      <c r="V351" s="302" t="s">
        <v>1362</v>
      </c>
    </row>
    <row r="352" spans="1:22" s="257" customFormat="1" ht="22.5" customHeight="1">
      <c r="A352" s="303" t="s">
        <v>364</v>
      </c>
      <c r="B352" s="304" t="s">
        <v>1725</v>
      </c>
      <c r="C352" s="300" t="s">
        <v>813</v>
      </c>
      <c r="D352" s="307">
        <v>2.2499999999999999E-4</v>
      </c>
      <c r="E352" s="302">
        <v>1.6899999999999999E-4</v>
      </c>
      <c r="F352" s="302" t="s">
        <v>1362</v>
      </c>
      <c r="G352" s="302" t="s">
        <v>1362</v>
      </c>
      <c r="H352" s="302" t="s">
        <v>1362</v>
      </c>
      <c r="I352" s="302" t="s">
        <v>1362</v>
      </c>
      <c r="J352" s="302" t="s">
        <v>1362</v>
      </c>
      <c r="K352" s="302" t="s">
        <v>1362</v>
      </c>
      <c r="L352" s="302" t="s">
        <v>1362</v>
      </c>
      <c r="M352" s="302" t="s">
        <v>1362</v>
      </c>
      <c r="N352" s="302" t="s">
        <v>1362</v>
      </c>
      <c r="O352" s="302" t="s">
        <v>1362</v>
      </c>
      <c r="P352" s="306"/>
      <c r="Q352" s="306"/>
      <c r="R352" s="306"/>
      <c r="S352" s="306"/>
      <c r="T352" s="306"/>
      <c r="U352" s="306"/>
      <c r="V352" s="302" t="s">
        <v>1362</v>
      </c>
    </row>
    <row r="353" spans="1:22" s="257" customFormat="1" ht="22.5" customHeight="1">
      <c r="A353" s="303" t="s">
        <v>365</v>
      </c>
      <c r="B353" s="304" t="s">
        <v>1726</v>
      </c>
      <c r="C353" s="300" t="s">
        <v>814</v>
      </c>
      <c r="D353" s="307">
        <v>2.1000000000000001E-4</v>
      </c>
      <c r="E353" s="302" t="s">
        <v>1362</v>
      </c>
      <c r="F353" s="302">
        <v>0</v>
      </c>
      <c r="G353" s="302">
        <v>4.0000000000000002E-4</v>
      </c>
      <c r="H353" s="302" t="s">
        <v>1362</v>
      </c>
      <c r="I353" s="302" t="s">
        <v>1362</v>
      </c>
      <c r="J353" s="302" t="s">
        <v>1362</v>
      </c>
      <c r="K353" s="302" t="s">
        <v>1362</v>
      </c>
      <c r="L353" s="302" t="s">
        <v>1362</v>
      </c>
      <c r="M353" s="302" t="s">
        <v>1362</v>
      </c>
      <c r="N353" s="302" t="s">
        <v>1362</v>
      </c>
      <c r="O353" s="302" t="s">
        <v>1362</v>
      </c>
      <c r="P353" s="306"/>
      <c r="Q353" s="306"/>
      <c r="R353" s="306"/>
      <c r="S353" s="306"/>
      <c r="T353" s="306"/>
      <c r="U353" s="306"/>
      <c r="V353" s="302">
        <v>5.3399999999999997E-4</v>
      </c>
    </row>
    <row r="354" spans="1:22" s="257" customFormat="1" ht="22.5" customHeight="1">
      <c r="A354" s="303" t="s">
        <v>366</v>
      </c>
      <c r="B354" s="304" t="s">
        <v>1727</v>
      </c>
      <c r="C354" s="300" t="s">
        <v>815</v>
      </c>
      <c r="D354" s="307">
        <v>4.5100000000000001E-4</v>
      </c>
      <c r="E354" s="302">
        <v>4.35E-4</v>
      </c>
      <c r="F354" s="302" t="s">
        <v>1362</v>
      </c>
      <c r="G354" s="302" t="s">
        <v>1362</v>
      </c>
      <c r="H354" s="302" t="s">
        <v>1362</v>
      </c>
      <c r="I354" s="302" t="s">
        <v>1362</v>
      </c>
      <c r="J354" s="302" t="s">
        <v>1362</v>
      </c>
      <c r="K354" s="302" t="s">
        <v>1362</v>
      </c>
      <c r="L354" s="302" t="s">
        <v>1362</v>
      </c>
      <c r="M354" s="302" t="s">
        <v>1362</v>
      </c>
      <c r="N354" s="302" t="s">
        <v>1362</v>
      </c>
      <c r="O354" s="302" t="s">
        <v>1362</v>
      </c>
      <c r="P354" s="306"/>
      <c r="Q354" s="306"/>
      <c r="R354" s="306"/>
      <c r="S354" s="306"/>
      <c r="T354" s="306"/>
      <c r="U354" s="306"/>
      <c r="V354" s="302" t="s">
        <v>1362</v>
      </c>
    </row>
    <row r="355" spans="1:22" ht="22.5" customHeight="1">
      <c r="A355" s="303" t="s">
        <v>367</v>
      </c>
      <c r="B355" s="304" t="s">
        <v>1728</v>
      </c>
      <c r="C355" s="300" t="s">
        <v>816</v>
      </c>
      <c r="D355" s="307">
        <v>4.28E-4</v>
      </c>
      <c r="E355" s="302" t="s">
        <v>1362</v>
      </c>
      <c r="F355" s="302">
        <v>0</v>
      </c>
      <c r="G355" s="302">
        <v>3.6299999999999999E-4</v>
      </c>
      <c r="H355" s="302" t="s">
        <v>1362</v>
      </c>
      <c r="I355" s="302" t="s">
        <v>1362</v>
      </c>
      <c r="J355" s="302" t="s">
        <v>1362</v>
      </c>
      <c r="K355" s="302" t="s">
        <v>1362</v>
      </c>
      <c r="L355" s="302" t="s">
        <v>1362</v>
      </c>
      <c r="M355" s="302" t="s">
        <v>1362</v>
      </c>
      <c r="N355" s="302" t="s">
        <v>1362</v>
      </c>
      <c r="O355" s="302" t="s">
        <v>1362</v>
      </c>
      <c r="P355" s="306"/>
      <c r="Q355" s="306"/>
      <c r="R355" s="306"/>
      <c r="S355" s="306"/>
      <c r="T355" s="306"/>
      <c r="U355" s="306"/>
      <c r="V355" s="302">
        <v>3.19E-4</v>
      </c>
    </row>
    <row r="356" spans="1:22" ht="22.5" customHeight="1">
      <c r="A356" s="303" t="s">
        <v>368</v>
      </c>
      <c r="B356" s="304" t="s">
        <v>1729</v>
      </c>
      <c r="C356" s="300" t="s">
        <v>1730</v>
      </c>
      <c r="D356" s="307">
        <v>4.4799999999999999E-4</v>
      </c>
      <c r="E356" s="302" t="s">
        <v>1362</v>
      </c>
      <c r="F356" s="302">
        <v>0</v>
      </c>
      <c r="G356" s="302">
        <v>3.5E-4</v>
      </c>
      <c r="H356" s="302">
        <v>5.1199999999999998E-4</v>
      </c>
      <c r="I356" s="302" t="s">
        <v>1362</v>
      </c>
      <c r="J356" s="302" t="s">
        <v>1362</v>
      </c>
      <c r="K356" s="302" t="s">
        <v>1362</v>
      </c>
      <c r="L356" s="302" t="s">
        <v>1362</v>
      </c>
      <c r="M356" s="302" t="s">
        <v>1362</v>
      </c>
      <c r="N356" s="302" t="s">
        <v>1362</v>
      </c>
      <c r="O356" s="302" t="s">
        <v>1362</v>
      </c>
      <c r="P356" s="306"/>
      <c r="Q356" s="306"/>
      <c r="R356" s="306"/>
      <c r="S356" s="306"/>
      <c r="T356" s="306"/>
      <c r="U356" s="306"/>
      <c r="V356" s="302">
        <v>4.2400000000000001E-4</v>
      </c>
    </row>
    <row r="357" spans="1:22" ht="22.5" customHeight="1">
      <c r="A357" s="303" t="s">
        <v>369</v>
      </c>
      <c r="B357" s="304" t="s">
        <v>1731</v>
      </c>
      <c r="C357" s="300" t="s">
        <v>817</v>
      </c>
      <c r="D357" s="307">
        <v>3.0299999999999999E-4</v>
      </c>
      <c r="E357" s="302">
        <v>3.28E-4</v>
      </c>
      <c r="F357" s="302" t="s">
        <v>1362</v>
      </c>
      <c r="G357" s="302" t="s">
        <v>1362</v>
      </c>
      <c r="H357" s="302" t="s">
        <v>1362</v>
      </c>
      <c r="I357" s="302" t="s">
        <v>1362</v>
      </c>
      <c r="J357" s="302" t="s">
        <v>1362</v>
      </c>
      <c r="K357" s="302" t="s">
        <v>1362</v>
      </c>
      <c r="L357" s="302" t="s">
        <v>1362</v>
      </c>
      <c r="M357" s="302" t="s">
        <v>1362</v>
      </c>
      <c r="N357" s="302" t="s">
        <v>1362</v>
      </c>
      <c r="O357" s="302" t="s">
        <v>1362</v>
      </c>
      <c r="P357" s="306"/>
      <c r="Q357" s="306"/>
      <c r="R357" s="306"/>
      <c r="S357" s="306"/>
      <c r="T357" s="306"/>
      <c r="U357" s="306"/>
      <c r="V357" s="302" t="s">
        <v>1362</v>
      </c>
    </row>
    <row r="358" spans="1:22" ht="22.5" customHeight="1">
      <c r="A358" s="303" t="s">
        <v>370</v>
      </c>
      <c r="B358" s="304" t="s">
        <v>1732</v>
      </c>
      <c r="C358" s="300" t="s">
        <v>818</v>
      </c>
      <c r="D358" s="307">
        <v>4.4700000000000002E-4</v>
      </c>
      <c r="E358" s="302">
        <v>3.9100000000000002E-4</v>
      </c>
      <c r="F358" s="302" t="s">
        <v>1362</v>
      </c>
      <c r="G358" s="302" t="s">
        <v>1362</v>
      </c>
      <c r="H358" s="302" t="s">
        <v>1362</v>
      </c>
      <c r="I358" s="302" t="s">
        <v>1362</v>
      </c>
      <c r="J358" s="302" t="s">
        <v>1362</v>
      </c>
      <c r="K358" s="302" t="s">
        <v>1362</v>
      </c>
      <c r="L358" s="302" t="s">
        <v>1362</v>
      </c>
      <c r="M358" s="302" t="s">
        <v>1362</v>
      </c>
      <c r="N358" s="302" t="s">
        <v>1362</v>
      </c>
      <c r="O358" s="302" t="s">
        <v>1362</v>
      </c>
      <c r="P358" s="306"/>
      <c r="Q358" s="306"/>
      <c r="R358" s="306"/>
      <c r="S358" s="306"/>
      <c r="T358" s="306"/>
      <c r="U358" s="306"/>
      <c r="V358" s="302" t="s">
        <v>1362</v>
      </c>
    </row>
    <row r="359" spans="1:22" ht="22.5" customHeight="1">
      <c r="A359" s="303" t="s">
        <v>371</v>
      </c>
      <c r="B359" s="304" t="s">
        <v>1733</v>
      </c>
      <c r="C359" s="300" t="s">
        <v>819</v>
      </c>
      <c r="D359" s="307">
        <v>5.3799999999999996E-4</v>
      </c>
      <c r="E359" s="302">
        <v>5.1099999999999995E-4</v>
      </c>
      <c r="F359" s="302" t="s">
        <v>1362</v>
      </c>
      <c r="G359" s="302" t="s">
        <v>1362</v>
      </c>
      <c r="H359" s="302" t="s">
        <v>1362</v>
      </c>
      <c r="I359" s="302" t="s">
        <v>1362</v>
      </c>
      <c r="J359" s="302" t="s">
        <v>1362</v>
      </c>
      <c r="K359" s="302" t="s">
        <v>1362</v>
      </c>
      <c r="L359" s="302" t="s">
        <v>1362</v>
      </c>
      <c r="M359" s="302" t="s">
        <v>1362</v>
      </c>
      <c r="N359" s="302" t="s">
        <v>1362</v>
      </c>
      <c r="O359" s="302" t="s">
        <v>1362</v>
      </c>
      <c r="P359" s="306"/>
      <c r="Q359" s="306"/>
      <c r="R359" s="306"/>
      <c r="S359" s="306"/>
      <c r="T359" s="306"/>
      <c r="U359" s="306"/>
      <c r="V359" s="302" t="s">
        <v>1362</v>
      </c>
    </row>
    <row r="360" spans="1:22" ht="22.5" customHeight="1">
      <c r="A360" s="303" t="s">
        <v>372</v>
      </c>
      <c r="B360" s="304" t="s">
        <v>1734</v>
      </c>
      <c r="C360" s="300" t="s">
        <v>820</v>
      </c>
      <c r="D360" s="307">
        <v>4.4999999999999999E-4</v>
      </c>
      <c r="E360" s="302" t="s">
        <v>1362</v>
      </c>
      <c r="F360" s="302">
        <v>0</v>
      </c>
      <c r="G360" s="302">
        <v>4.5600000000000003E-4</v>
      </c>
      <c r="H360" s="302" t="s">
        <v>1362</v>
      </c>
      <c r="I360" s="302" t="s">
        <v>1362</v>
      </c>
      <c r="J360" s="302" t="s">
        <v>1362</v>
      </c>
      <c r="K360" s="302" t="s">
        <v>1362</v>
      </c>
      <c r="L360" s="302" t="s">
        <v>1362</v>
      </c>
      <c r="M360" s="302" t="s">
        <v>1362</v>
      </c>
      <c r="N360" s="302" t="s">
        <v>1362</v>
      </c>
      <c r="O360" s="302" t="s">
        <v>1362</v>
      </c>
      <c r="P360" s="306"/>
      <c r="Q360" s="306"/>
      <c r="R360" s="306"/>
      <c r="S360" s="306"/>
      <c r="T360" s="306"/>
      <c r="U360" s="306"/>
      <c r="V360" s="302">
        <v>3.0499999999999999E-4</v>
      </c>
    </row>
    <row r="361" spans="1:22" ht="22.5" customHeight="1">
      <c r="A361" s="303" t="s">
        <v>373</v>
      </c>
      <c r="B361" s="304" t="s">
        <v>1735</v>
      </c>
      <c r="C361" s="300" t="s">
        <v>821</v>
      </c>
      <c r="D361" s="307">
        <v>5.7700000000000004E-4</v>
      </c>
      <c r="E361" s="302">
        <v>5.2099999999999998E-4</v>
      </c>
      <c r="F361" s="302" t="s">
        <v>1362</v>
      </c>
      <c r="G361" s="302" t="s">
        <v>1362</v>
      </c>
      <c r="H361" s="302" t="s">
        <v>1362</v>
      </c>
      <c r="I361" s="302" t="s">
        <v>1362</v>
      </c>
      <c r="J361" s="302" t="s">
        <v>1362</v>
      </c>
      <c r="K361" s="302" t="s">
        <v>1362</v>
      </c>
      <c r="L361" s="302" t="s">
        <v>1362</v>
      </c>
      <c r="M361" s="302" t="s">
        <v>1362</v>
      </c>
      <c r="N361" s="302" t="s">
        <v>1362</v>
      </c>
      <c r="O361" s="302" t="s">
        <v>1362</v>
      </c>
      <c r="P361" s="306"/>
      <c r="Q361" s="306"/>
      <c r="R361" s="306"/>
      <c r="S361" s="306"/>
      <c r="T361" s="306"/>
      <c r="U361" s="306"/>
      <c r="V361" s="302" t="s">
        <v>1362</v>
      </c>
    </row>
    <row r="362" spans="1:22" ht="22.5" customHeight="1">
      <c r="A362" s="303" t="s">
        <v>374</v>
      </c>
      <c r="B362" s="304" t="s">
        <v>1736</v>
      </c>
      <c r="C362" s="300" t="s">
        <v>822</v>
      </c>
      <c r="D362" s="307">
        <v>4.5399999999999998E-4</v>
      </c>
      <c r="E362" s="302">
        <v>4.57E-4</v>
      </c>
      <c r="F362" s="302" t="s">
        <v>1362</v>
      </c>
      <c r="G362" s="302" t="s">
        <v>1362</v>
      </c>
      <c r="H362" s="302" t="s">
        <v>1362</v>
      </c>
      <c r="I362" s="302" t="s">
        <v>1362</v>
      </c>
      <c r="J362" s="302" t="s">
        <v>1362</v>
      </c>
      <c r="K362" s="302" t="s">
        <v>1362</v>
      </c>
      <c r="L362" s="302" t="s">
        <v>1362</v>
      </c>
      <c r="M362" s="302" t="s">
        <v>1362</v>
      </c>
      <c r="N362" s="302" t="s">
        <v>1362</v>
      </c>
      <c r="O362" s="302" t="s">
        <v>1362</v>
      </c>
      <c r="P362" s="306"/>
      <c r="Q362" s="306"/>
      <c r="R362" s="306"/>
      <c r="S362" s="306"/>
      <c r="T362" s="306"/>
      <c r="U362" s="306"/>
      <c r="V362" s="302" t="s">
        <v>1362</v>
      </c>
    </row>
    <row r="363" spans="1:22" ht="22.5" customHeight="1">
      <c r="A363" s="303" t="s">
        <v>375</v>
      </c>
      <c r="B363" s="304" t="s">
        <v>1737</v>
      </c>
      <c r="C363" s="300" t="s">
        <v>823</v>
      </c>
      <c r="D363" s="307">
        <v>4.64E-4</v>
      </c>
      <c r="E363" s="302">
        <v>4.4700000000000002E-4</v>
      </c>
      <c r="F363" s="302" t="s">
        <v>1362</v>
      </c>
      <c r="G363" s="302" t="s">
        <v>1362</v>
      </c>
      <c r="H363" s="302" t="s">
        <v>1362</v>
      </c>
      <c r="I363" s="302" t="s">
        <v>1362</v>
      </c>
      <c r="J363" s="302" t="s">
        <v>1362</v>
      </c>
      <c r="K363" s="302" t="s">
        <v>1362</v>
      </c>
      <c r="L363" s="302" t="s">
        <v>1362</v>
      </c>
      <c r="M363" s="302" t="s">
        <v>1362</v>
      </c>
      <c r="N363" s="302" t="s">
        <v>1362</v>
      </c>
      <c r="O363" s="302" t="s">
        <v>1362</v>
      </c>
      <c r="P363" s="306"/>
      <c r="Q363" s="306"/>
      <c r="R363" s="306"/>
      <c r="S363" s="306"/>
      <c r="T363" s="306"/>
      <c r="U363" s="306"/>
      <c r="V363" s="302" t="s">
        <v>1362</v>
      </c>
    </row>
    <row r="364" spans="1:22" ht="22.5" customHeight="1">
      <c r="A364" s="303" t="s">
        <v>376</v>
      </c>
      <c r="B364" s="304" t="s">
        <v>1738</v>
      </c>
      <c r="C364" s="300" t="s">
        <v>824</v>
      </c>
      <c r="D364" s="307">
        <v>4.4000000000000002E-4</v>
      </c>
      <c r="E364" s="302">
        <v>3.9800000000000002E-4</v>
      </c>
      <c r="F364" s="302" t="s">
        <v>1362</v>
      </c>
      <c r="G364" s="302" t="s">
        <v>1362</v>
      </c>
      <c r="H364" s="302" t="s">
        <v>1362</v>
      </c>
      <c r="I364" s="302" t="s">
        <v>1362</v>
      </c>
      <c r="J364" s="302" t="s">
        <v>1362</v>
      </c>
      <c r="K364" s="302" t="s">
        <v>1362</v>
      </c>
      <c r="L364" s="302" t="s">
        <v>1362</v>
      </c>
      <c r="M364" s="302" t="s">
        <v>1362</v>
      </c>
      <c r="N364" s="302" t="s">
        <v>1362</v>
      </c>
      <c r="O364" s="302" t="s">
        <v>1362</v>
      </c>
      <c r="P364" s="306"/>
      <c r="Q364" s="306"/>
      <c r="R364" s="306"/>
      <c r="S364" s="306"/>
      <c r="T364" s="306"/>
      <c r="U364" s="306"/>
      <c r="V364" s="302" t="s">
        <v>1362</v>
      </c>
    </row>
    <row r="365" spans="1:22" ht="22.5" customHeight="1">
      <c r="A365" s="303" t="s">
        <v>377</v>
      </c>
      <c r="B365" s="304" t="s">
        <v>1739</v>
      </c>
      <c r="C365" s="300" t="s">
        <v>825</v>
      </c>
      <c r="D365" s="307">
        <v>4.4099999999999999E-4</v>
      </c>
      <c r="E365" s="302" t="s">
        <v>1362</v>
      </c>
      <c r="F365" s="302">
        <v>0</v>
      </c>
      <c r="G365" s="302">
        <v>0</v>
      </c>
      <c r="H365" s="302">
        <v>0</v>
      </c>
      <c r="I365" s="302">
        <v>0</v>
      </c>
      <c r="J365" s="302">
        <v>0</v>
      </c>
      <c r="K365" s="302">
        <v>5.0900000000000001E-4</v>
      </c>
      <c r="L365" s="302" t="s">
        <v>1362</v>
      </c>
      <c r="M365" s="302" t="s">
        <v>1362</v>
      </c>
      <c r="N365" s="302" t="s">
        <v>1362</v>
      </c>
      <c r="O365" s="302" t="s">
        <v>1362</v>
      </c>
      <c r="P365" s="306"/>
      <c r="Q365" s="306"/>
      <c r="R365" s="306"/>
      <c r="S365" s="306"/>
      <c r="T365" s="306"/>
      <c r="U365" s="306"/>
      <c r="V365" s="302">
        <v>5.0600000000000005E-4</v>
      </c>
    </row>
    <row r="366" spans="1:22" ht="22.5" customHeight="1">
      <c r="A366" s="303" t="s">
        <v>378</v>
      </c>
      <c r="B366" s="304" t="s">
        <v>1740</v>
      </c>
      <c r="C366" s="300" t="s">
        <v>826</v>
      </c>
      <c r="D366" s="307">
        <v>2.3800000000000001E-4</v>
      </c>
      <c r="E366" s="302" t="s">
        <v>1362</v>
      </c>
      <c r="F366" s="302">
        <v>0</v>
      </c>
      <c r="G366" s="302">
        <v>4.15E-4</v>
      </c>
      <c r="H366" s="302" t="s">
        <v>1362</v>
      </c>
      <c r="I366" s="302" t="s">
        <v>1362</v>
      </c>
      <c r="J366" s="302" t="s">
        <v>1362</v>
      </c>
      <c r="K366" s="302" t="s">
        <v>1362</v>
      </c>
      <c r="L366" s="302" t="s">
        <v>1362</v>
      </c>
      <c r="M366" s="302" t="s">
        <v>1362</v>
      </c>
      <c r="N366" s="302" t="s">
        <v>1362</v>
      </c>
      <c r="O366" s="302" t="s">
        <v>1362</v>
      </c>
      <c r="P366" s="306"/>
      <c r="Q366" s="306"/>
      <c r="R366" s="306"/>
      <c r="S366" s="306"/>
      <c r="T366" s="306"/>
      <c r="U366" s="306"/>
      <c r="V366" s="302">
        <v>3.8699999999999997E-4</v>
      </c>
    </row>
    <row r="367" spans="1:22" ht="22.5" customHeight="1">
      <c r="A367" s="303" t="s">
        <v>379</v>
      </c>
      <c r="B367" s="304" t="s">
        <v>1741</v>
      </c>
      <c r="C367" s="300" t="s">
        <v>827</v>
      </c>
      <c r="D367" s="307">
        <v>4.64E-4</v>
      </c>
      <c r="E367" s="302">
        <v>4.08E-4</v>
      </c>
      <c r="F367" s="302" t="s">
        <v>1362</v>
      </c>
      <c r="G367" s="302" t="s">
        <v>1362</v>
      </c>
      <c r="H367" s="302" t="s">
        <v>1362</v>
      </c>
      <c r="I367" s="302" t="s">
        <v>1362</v>
      </c>
      <c r="J367" s="302" t="s">
        <v>1362</v>
      </c>
      <c r="K367" s="302" t="s">
        <v>1362</v>
      </c>
      <c r="L367" s="302" t="s">
        <v>1362</v>
      </c>
      <c r="M367" s="302" t="s">
        <v>1362</v>
      </c>
      <c r="N367" s="302" t="s">
        <v>1362</v>
      </c>
      <c r="O367" s="302" t="s">
        <v>1362</v>
      </c>
      <c r="P367" s="306"/>
      <c r="Q367" s="306"/>
      <c r="R367" s="306"/>
      <c r="S367" s="306"/>
      <c r="T367" s="306"/>
      <c r="U367" s="306"/>
      <c r="V367" s="302" t="s">
        <v>1362</v>
      </c>
    </row>
    <row r="368" spans="1:22" ht="22.5" customHeight="1">
      <c r="A368" s="303" t="s">
        <v>380</v>
      </c>
      <c r="B368" s="304" t="s">
        <v>1742</v>
      </c>
      <c r="C368" s="300" t="s">
        <v>828</v>
      </c>
      <c r="D368" s="307">
        <v>4.64E-4</v>
      </c>
      <c r="E368" s="302">
        <v>4.08E-4</v>
      </c>
      <c r="F368" s="302" t="s">
        <v>1362</v>
      </c>
      <c r="G368" s="302" t="s">
        <v>1362</v>
      </c>
      <c r="H368" s="302" t="s">
        <v>1362</v>
      </c>
      <c r="I368" s="302" t="s">
        <v>1362</v>
      </c>
      <c r="J368" s="302" t="s">
        <v>1362</v>
      </c>
      <c r="K368" s="302" t="s">
        <v>1362</v>
      </c>
      <c r="L368" s="302" t="s">
        <v>1362</v>
      </c>
      <c r="M368" s="302" t="s">
        <v>1362</v>
      </c>
      <c r="N368" s="302" t="s">
        <v>1362</v>
      </c>
      <c r="O368" s="302" t="s">
        <v>1362</v>
      </c>
      <c r="P368" s="306"/>
      <c r="Q368" s="306"/>
      <c r="R368" s="306"/>
      <c r="S368" s="306"/>
      <c r="T368" s="306"/>
      <c r="U368" s="306"/>
      <c r="V368" s="302" t="s">
        <v>1362</v>
      </c>
    </row>
    <row r="369" spans="1:22" ht="22.5" customHeight="1">
      <c r="A369" s="303" t="s">
        <v>381</v>
      </c>
      <c r="B369" s="304" t="s">
        <v>1743</v>
      </c>
      <c r="C369" s="300" t="s">
        <v>829</v>
      </c>
      <c r="D369" s="307">
        <v>4.64E-4</v>
      </c>
      <c r="E369" s="302">
        <v>4.08E-4</v>
      </c>
      <c r="F369" s="302" t="s">
        <v>1362</v>
      </c>
      <c r="G369" s="302" t="s">
        <v>1362</v>
      </c>
      <c r="H369" s="302" t="s">
        <v>1362</v>
      </c>
      <c r="I369" s="302" t="s">
        <v>1362</v>
      </c>
      <c r="J369" s="302" t="s">
        <v>1362</v>
      </c>
      <c r="K369" s="302" t="s">
        <v>1362</v>
      </c>
      <c r="L369" s="302" t="s">
        <v>1362</v>
      </c>
      <c r="M369" s="302" t="s">
        <v>1362</v>
      </c>
      <c r="N369" s="302" t="s">
        <v>1362</v>
      </c>
      <c r="O369" s="302" t="s">
        <v>1362</v>
      </c>
      <c r="P369" s="306"/>
      <c r="Q369" s="306"/>
      <c r="R369" s="306"/>
      <c r="S369" s="306"/>
      <c r="T369" s="306"/>
      <c r="U369" s="306"/>
      <c r="V369" s="302" t="s">
        <v>1362</v>
      </c>
    </row>
    <row r="370" spans="1:22" ht="22.5" customHeight="1">
      <c r="A370" s="303" t="s">
        <v>382</v>
      </c>
      <c r="B370" s="304" t="s">
        <v>1744</v>
      </c>
      <c r="C370" s="300" t="s">
        <v>830</v>
      </c>
      <c r="D370" s="307">
        <v>1.8200000000000001E-4</v>
      </c>
      <c r="E370" s="302">
        <v>6.3199999999999997E-4</v>
      </c>
      <c r="F370" s="302" t="s">
        <v>1362</v>
      </c>
      <c r="G370" s="302" t="s">
        <v>1362</v>
      </c>
      <c r="H370" s="302" t="s">
        <v>1362</v>
      </c>
      <c r="I370" s="302" t="s">
        <v>1362</v>
      </c>
      <c r="J370" s="302" t="s">
        <v>1362</v>
      </c>
      <c r="K370" s="302" t="s">
        <v>1362</v>
      </c>
      <c r="L370" s="302" t="s">
        <v>1362</v>
      </c>
      <c r="M370" s="302" t="s">
        <v>1362</v>
      </c>
      <c r="N370" s="302" t="s">
        <v>1362</v>
      </c>
      <c r="O370" s="302" t="s">
        <v>1362</v>
      </c>
      <c r="P370" s="306"/>
      <c r="Q370" s="306"/>
      <c r="R370" s="306"/>
      <c r="S370" s="306"/>
      <c r="T370" s="306"/>
      <c r="U370" s="306"/>
      <c r="V370" s="302" t="s">
        <v>1362</v>
      </c>
    </row>
    <row r="371" spans="1:22" ht="22.5" customHeight="1">
      <c r="A371" s="303" t="s">
        <v>383</v>
      </c>
      <c r="B371" s="304" t="s">
        <v>1745</v>
      </c>
      <c r="C371" s="300" t="s">
        <v>831</v>
      </c>
      <c r="D371" s="307">
        <v>4.8899999999999996E-4</v>
      </c>
      <c r="E371" s="302" t="s">
        <v>1362</v>
      </c>
      <c r="F371" s="302">
        <v>0</v>
      </c>
      <c r="G371" s="302">
        <v>4.3300000000000001E-4</v>
      </c>
      <c r="H371" s="302" t="s">
        <v>1362</v>
      </c>
      <c r="I371" s="302" t="s">
        <v>1362</v>
      </c>
      <c r="J371" s="302" t="s">
        <v>1362</v>
      </c>
      <c r="K371" s="302" t="s">
        <v>1362</v>
      </c>
      <c r="L371" s="302" t="s">
        <v>1362</v>
      </c>
      <c r="M371" s="302" t="s">
        <v>1362</v>
      </c>
      <c r="N371" s="302" t="s">
        <v>1362</v>
      </c>
      <c r="O371" s="302" t="s">
        <v>1362</v>
      </c>
      <c r="P371" s="306"/>
      <c r="Q371" s="306"/>
      <c r="R371" s="306"/>
      <c r="S371" s="306"/>
      <c r="T371" s="306"/>
      <c r="U371" s="306"/>
      <c r="V371" s="302">
        <v>4.1100000000000002E-4</v>
      </c>
    </row>
    <row r="372" spans="1:22" ht="22.5" customHeight="1">
      <c r="A372" s="303" t="s">
        <v>384</v>
      </c>
      <c r="B372" s="304" t="s">
        <v>1746</v>
      </c>
      <c r="C372" s="300" t="s">
        <v>832</v>
      </c>
      <c r="D372" s="307">
        <v>4.5199999999999998E-4</v>
      </c>
      <c r="E372" s="302" t="s">
        <v>1362</v>
      </c>
      <c r="F372" s="302">
        <v>0</v>
      </c>
      <c r="G372" s="302">
        <v>3.9300000000000001E-4</v>
      </c>
      <c r="H372" s="302" t="s">
        <v>1362</v>
      </c>
      <c r="I372" s="302" t="s">
        <v>1362</v>
      </c>
      <c r="J372" s="302" t="s">
        <v>1362</v>
      </c>
      <c r="K372" s="302" t="s">
        <v>1362</v>
      </c>
      <c r="L372" s="302" t="s">
        <v>1362</v>
      </c>
      <c r="M372" s="302" t="s">
        <v>1362</v>
      </c>
      <c r="N372" s="302" t="s">
        <v>1362</v>
      </c>
      <c r="O372" s="302" t="s">
        <v>1362</v>
      </c>
      <c r="P372" s="306"/>
      <c r="Q372" s="306"/>
      <c r="R372" s="306"/>
      <c r="S372" s="306"/>
      <c r="T372" s="306"/>
      <c r="U372" s="306"/>
      <c r="V372" s="302">
        <v>3.9199999999999999E-4</v>
      </c>
    </row>
    <row r="373" spans="1:22" ht="22.5" customHeight="1">
      <c r="A373" s="303" t="s">
        <v>385</v>
      </c>
      <c r="B373" s="304" t="s">
        <v>1747</v>
      </c>
      <c r="C373" s="300" t="s">
        <v>833</v>
      </c>
      <c r="D373" s="307">
        <v>4.6500000000000003E-4</v>
      </c>
      <c r="E373" s="302">
        <v>5.1500000000000005E-4</v>
      </c>
      <c r="F373" s="302" t="s">
        <v>1362</v>
      </c>
      <c r="G373" s="302" t="s">
        <v>1362</v>
      </c>
      <c r="H373" s="302" t="s">
        <v>1362</v>
      </c>
      <c r="I373" s="302" t="s">
        <v>1362</v>
      </c>
      <c r="J373" s="302" t="s">
        <v>1362</v>
      </c>
      <c r="K373" s="302" t="s">
        <v>1362</v>
      </c>
      <c r="L373" s="302" t="s">
        <v>1362</v>
      </c>
      <c r="M373" s="302" t="s">
        <v>1362</v>
      </c>
      <c r="N373" s="302" t="s">
        <v>1362</v>
      </c>
      <c r="O373" s="302" t="s">
        <v>1362</v>
      </c>
      <c r="P373" s="306"/>
      <c r="Q373" s="306"/>
      <c r="R373" s="306"/>
      <c r="S373" s="306"/>
      <c r="T373" s="306"/>
      <c r="U373" s="306"/>
      <c r="V373" s="302" t="s">
        <v>1362</v>
      </c>
    </row>
    <row r="374" spans="1:22" ht="22.5" customHeight="1">
      <c r="A374" s="303" t="s">
        <v>834</v>
      </c>
      <c r="B374" s="304" t="s">
        <v>1748</v>
      </c>
      <c r="C374" s="300" t="s">
        <v>835</v>
      </c>
      <c r="D374" s="307">
        <v>4.5399999999999998E-4</v>
      </c>
      <c r="E374" s="302">
        <v>4.57E-4</v>
      </c>
      <c r="F374" s="302" t="s">
        <v>1362</v>
      </c>
      <c r="G374" s="302" t="s">
        <v>1362</v>
      </c>
      <c r="H374" s="302" t="s">
        <v>1362</v>
      </c>
      <c r="I374" s="302" t="s">
        <v>1362</v>
      </c>
      <c r="J374" s="302" t="s">
        <v>1362</v>
      </c>
      <c r="K374" s="302" t="s">
        <v>1362</v>
      </c>
      <c r="L374" s="302" t="s">
        <v>1362</v>
      </c>
      <c r="M374" s="302" t="s">
        <v>1362</v>
      </c>
      <c r="N374" s="302" t="s">
        <v>1362</v>
      </c>
      <c r="O374" s="302" t="s">
        <v>1362</v>
      </c>
      <c r="P374" s="306"/>
      <c r="Q374" s="306"/>
      <c r="R374" s="306"/>
      <c r="S374" s="306"/>
      <c r="T374" s="306"/>
      <c r="U374" s="306"/>
      <c r="V374" s="302" t="s">
        <v>1362</v>
      </c>
    </row>
    <row r="375" spans="1:22" ht="22.5" customHeight="1">
      <c r="A375" s="303" t="s">
        <v>386</v>
      </c>
      <c r="B375" s="304" t="s">
        <v>1749</v>
      </c>
      <c r="C375" s="300" t="s">
        <v>836</v>
      </c>
      <c r="D375" s="307">
        <v>4.6200000000000001E-4</v>
      </c>
      <c r="E375" s="302" t="s">
        <v>1362</v>
      </c>
      <c r="F375" s="302">
        <v>0</v>
      </c>
      <c r="G375" s="302">
        <v>4.1599999999999997E-4</v>
      </c>
      <c r="H375" s="302" t="s">
        <v>1362</v>
      </c>
      <c r="I375" s="302" t="s">
        <v>1362</v>
      </c>
      <c r="J375" s="302" t="s">
        <v>1362</v>
      </c>
      <c r="K375" s="302" t="s">
        <v>1362</v>
      </c>
      <c r="L375" s="302" t="s">
        <v>1362</v>
      </c>
      <c r="M375" s="302" t="s">
        <v>1362</v>
      </c>
      <c r="N375" s="302" t="s">
        <v>1362</v>
      </c>
      <c r="O375" s="302" t="s">
        <v>1362</v>
      </c>
      <c r="P375" s="306"/>
      <c r="Q375" s="306"/>
      <c r="R375" s="306"/>
      <c r="S375" s="306"/>
      <c r="T375" s="306"/>
      <c r="U375" s="306"/>
      <c r="V375" s="302">
        <v>4.28E-4</v>
      </c>
    </row>
    <row r="376" spans="1:22" ht="22.5" customHeight="1">
      <c r="A376" s="303" t="s">
        <v>387</v>
      </c>
      <c r="B376" s="304" t="s">
        <v>1750</v>
      </c>
      <c r="C376" s="300" t="s">
        <v>837</v>
      </c>
      <c r="D376" s="307">
        <v>4.5399999999999998E-4</v>
      </c>
      <c r="E376" s="302">
        <v>4.57E-4</v>
      </c>
      <c r="F376" s="302" t="s">
        <v>1362</v>
      </c>
      <c r="G376" s="302" t="s">
        <v>1362</v>
      </c>
      <c r="H376" s="302" t="s">
        <v>1362</v>
      </c>
      <c r="I376" s="302" t="s">
        <v>1362</v>
      </c>
      <c r="J376" s="302" t="s">
        <v>1362</v>
      </c>
      <c r="K376" s="302" t="s">
        <v>1362</v>
      </c>
      <c r="L376" s="302" t="s">
        <v>1362</v>
      </c>
      <c r="M376" s="302" t="s">
        <v>1362</v>
      </c>
      <c r="N376" s="302" t="s">
        <v>1362</v>
      </c>
      <c r="O376" s="302" t="s">
        <v>1362</v>
      </c>
      <c r="P376" s="306"/>
      <c r="Q376" s="306"/>
      <c r="R376" s="306"/>
      <c r="S376" s="306"/>
      <c r="T376" s="306"/>
      <c r="U376" s="306"/>
      <c r="V376" s="302" t="s">
        <v>1362</v>
      </c>
    </row>
    <row r="377" spans="1:22" ht="22.5" customHeight="1">
      <c r="A377" s="303" t="s">
        <v>838</v>
      </c>
      <c r="B377" s="304" t="s">
        <v>839</v>
      </c>
      <c r="C377" s="300" t="s">
        <v>840</v>
      </c>
      <c r="D377" s="307">
        <v>4.6299999999999998E-4</v>
      </c>
      <c r="E377" s="302">
        <v>4.6999999999999999E-4</v>
      </c>
      <c r="F377" s="302" t="s">
        <v>1362</v>
      </c>
      <c r="G377" s="302" t="s">
        <v>1362</v>
      </c>
      <c r="H377" s="302" t="s">
        <v>1362</v>
      </c>
      <c r="I377" s="302" t="s">
        <v>1362</v>
      </c>
      <c r="J377" s="302" t="s">
        <v>1362</v>
      </c>
      <c r="K377" s="302" t="s">
        <v>1362</v>
      </c>
      <c r="L377" s="302" t="s">
        <v>1362</v>
      </c>
      <c r="M377" s="302" t="s">
        <v>1362</v>
      </c>
      <c r="N377" s="302" t="s">
        <v>1362</v>
      </c>
      <c r="O377" s="302" t="s">
        <v>1362</v>
      </c>
      <c r="P377" s="306"/>
      <c r="Q377" s="306"/>
      <c r="R377" s="306"/>
      <c r="S377" s="306"/>
      <c r="T377" s="306"/>
      <c r="U377" s="306"/>
      <c r="V377" s="302" t="s">
        <v>1362</v>
      </c>
    </row>
    <row r="378" spans="1:22" ht="22.5" customHeight="1">
      <c r="A378" s="303" t="s">
        <v>388</v>
      </c>
      <c r="B378" s="304" t="s">
        <v>1751</v>
      </c>
      <c r="C378" s="300" t="s">
        <v>841</v>
      </c>
      <c r="D378" s="307">
        <v>5.8E-5</v>
      </c>
      <c r="E378" s="302" t="s">
        <v>1362</v>
      </c>
      <c r="F378" s="302">
        <v>2.8899999999999998E-4</v>
      </c>
      <c r="G378" s="302">
        <v>0</v>
      </c>
      <c r="H378" s="302">
        <v>2.9399999999999999E-4</v>
      </c>
      <c r="I378" s="302" t="s">
        <v>1362</v>
      </c>
      <c r="J378" s="302" t="s">
        <v>1362</v>
      </c>
      <c r="K378" s="302" t="s">
        <v>1362</v>
      </c>
      <c r="L378" s="302" t="s">
        <v>1362</v>
      </c>
      <c r="M378" s="302" t="s">
        <v>1362</v>
      </c>
      <c r="N378" s="302" t="s">
        <v>1362</v>
      </c>
      <c r="O378" s="302" t="s">
        <v>1362</v>
      </c>
      <c r="P378" s="306"/>
      <c r="Q378" s="306"/>
      <c r="R378" s="306"/>
      <c r="S378" s="306"/>
      <c r="T378" s="306"/>
      <c r="U378" s="306"/>
      <c r="V378" s="302">
        <v>2.7999999999999998E-4</v>
      </c>
    </row>
    <row r="379" spans="1:22" ht="22.5" customHeight="1">
      <c r="A379" s="303" t="s">
        <v>389</v>
      </c>
      <c r="B379" s="304" t="s">
        <v>1752</v>
      </c>
      <c r="C379" s="300" t="s">
        <v>842</v>
      </c>
      <c r="D379" s="307">
        <v>4.5399999999999998E-4</v>
      </c>
      <c r="E379" s="302">
        <v>4.57E-4</v>
      </c>
      <c r="F379" s="302" t="s">
        <v>1362</v>
      </c>
      <c r="G379" s="302" t="s">
        <v>1362</v>
      </c>
      <c r="H379" s="302" t="s">
        <v>1362</v>
      </c>
      <c r="I379" s="302" t="s">
        <v>1362</v>
      </c>
      <c r="J379" s="302" t="s">
        <v>1362</v>
      </c>
      <c r="K379" s="302" t="s">
        <v>1362</v>
      </c>
      <c r="L379" s="302" t="s">
        <v>1362</v>
      </c>
      <c r="M379" s="302" t="s">
        <v>1362</v>
      </c>
      <c r="N379" s="302" t="s">
        <v>1362</v>
      </c>
      <c r="O379" s="302" t="s">
        <v>1362</v>
      </c>
      <c r="P379" s="306"/>
      <c r="Q379" s="306"/>
      <c r="R379" s="306"/>
      <c r="S379" s="306"/>
      <c r="T379" s="306"/>
      <c r="U379" s="306"/>
      <c r="V379" s="302" t="s">
        <v>1362</v>
      </c>
    </row>
    <row r="380" spans="1:22" ht="22.5" customHeight="1">
      <c r="A380" s="303" t="s">
        <v>390</v>
      </c>
      <c r="B380" s="304" t="s">
        <v>1753</v>
      </c>
      <c r="C380" s="300" t="s">
        <v>843</v>
      </c>
      <c r="D380" s="307">
        <v>4.4900000000000002E-4</v>
      </c>
      <c r="E380" s="302" t="s">
        <v>1362</v>
      </c>
      <c r="F380" s="302">
        <v>0</v>
      </c>
      <c r="G380" s="302">
        <v>2.7599999999999999E-4</v>
      </c>
      <c r="H380" s="302">
        <v>3.5799999999999997E-4</v>
      </c>
      <c r="I380" s="302" t="s">
        <v>1362</v>
      </c>
      <c r="J380" s="302" t="s">
        <v>1362</v>
      </c>
      <c r="K380" s="302" t="s">
        <v>1362</v>
      </c>
      <c r="L380" s="302" t="s">
        <v>1362</v>
      </c>
      <c r="M380" s="302" t="s">
        <v>1362</v>
      </c>
      <c r="N380" s="302" t="s">
        <v>1362</v>
      </c>
      <c r="O380" s="302" t="s">
        <v>1362</v>
      </c>
      <c r="P380" s="306"/>
      <c r="Q380" s="306"/>
      <c r="R380" s="306"/>
      <c r="S380" s="306"/>
      <c r="T380" s="306"/>
      <c r="U380" s="306"/>
      <c r="V380" s="302">
        <v>4.5800000000000002E-4</v>
      </c>
    </row>
    <row r="381" spans="1:22" ht="22.5" customHeight="1">
      <c r="A381" s="303" t="s">
        <v>844</v>
      </c>
      <c r="B381" s="304" t="s">
        <v>1754</v>
      </c>
      <c r="C381" s="300" t="s">
        <v>1755</v>
      </c>
      <c r="D381" s="307">
        <v>3.4999999999999997E-5</v>
      </c>
      <c r="E381" s="302">
        <v>3.4999999999999997E-5</v>
      </c>
      <c r="F381" s="302" t="s">
        <v>1362</v>
      </c>
      <c r="G381" s="302" t="s">
        <v>1362</v>
      </c>
      <c r="H381" s="302" t="s">
        <v>1362</v>
      </c>
      <c r="I381" s="302" t="s">
        <v>1362</v>
      </c>
      <c r="J381" s="302" t="s">
        <v>1362</v>
      </c>
      <c r="K381" s="302" t="s">
        <v>1362</v>
      </c>
      <c r="L381" s="302" t="s">
        <v>1362</v>
      </c>
      <c r="M381" s="302" t="s">
        <v>1362</v>
      </c>
      <c r="N381" s="302" t="s">
        <v>1362</v>
      </c>
      <c r="O381" s="302" t="s">
        <v>1362</v>
      </c>
      <c r="P381" s="306"/>
      <c r="Q381" s="306"/>
      <c r="R381" s="306"/>
      <c r="S381" s="306"/>
      <c r="T381" s="306"/>
      <c r="U381" s="306"/>
      <c r="V381" s="302" t="s">
        <v>1362</v>
      </c>
    </row>
    <row r="382" spans="1:22" ht="22.5" customHeight="1">
      <c r="A382" s="303" t="s">
        <v>845</v>
      </c>
      <c r="B382" s="304" t="s">
        <v>1179</v>
      </c>
      <c r="C382" s="300" t="s">
        <v>1180</v>
      </c>
      <c r="D382" s="307">
        <v>3.5599999999999998E-4</v>
      </c>
      <c r="E382" s="302" t="s">
        <v>1362</v>
      </c>
      <c r="F382" s="302">
        <v>0</v>
      </c>
      <c r="G382" s="302">
        <v>2.99E-4</v>
      </c>
      <c r="H382" s="302">
        <v>3.9599999999999998E-4</v>
      </c>
      <c r="I382" s="302" t="s">
        <v>1362</v>
      </c>
      <c r="J382" s="302" t="s">
        <v>1362</v>
      </c>
      <c r="K382" s="302" t="s">
        <v>1362</v>
      </c>
      <c r="L382" s="302" t="s">
        <v>1362</v>
      </c>
      <c r="M382" s="302" t="s">
        <v>1362</v>
      </c>
      <c r="N382" s="302" t="s">
        <v>1362</v>
      </c>
      <c r="O382" s="302" t="s">
        <v>1362</v>
      </c>
      <c r="P382" s="306"/>
      <c r="Q382" s="306"/>
      <c r="R382" s="306"/>
      <c r="S382" s="306"/>
      <c r="T382" s="306"/>
      <c r="U382" s="306"/>
      <c r="V382" s="302">
        <v>2.8600000000000001E-4</v>
      </c>
    </row>
    <row r="383" spans="1:22" ht="22.5" customHeight="1">
      <c r="A383" s="303" t="s">
        <v>391</v>
      </c>
      <c r="B383" s="304" t="s">
        <v>1756</v>
      </c>
      <c r="C383" s="300" t="s">
        <v>846</v>
      </c>
      <c r="D383" s="307">
        <v>2.5300000000000002E-4</v>
      </c>
      <c r="E383" s="302">
        <v>3.4000000000000002E-4</v>
      </c>
      <c r="F383" s="302" t="s">
        <v>1362</v>
      </c>
      <c r="G383" s="302" t="s">
        <v>1362</v>
      </c>
      <c r="H383" s="302" t="s">
        <v>1362</v>
      </c>
      <c r="I383" s="302" t="s">
        <v>1362</v>
      </c>
      <c r="J383" s="302" t="s">
        <v>1362</v>
      </c>
      <c r="K383" s="302" t="s">
        <v>1362</v>
      </c>
      <c r="L383" s="302" t="s">
        <v>1362</v>
      </c>
      <c r="M383" s="302" t="s">
        <v>1362</v>
      </c>
      <c r="N383" s="302" t="s">
        <v>1362</v>
      </c>
      <c r="O383" s="302" t="s">
        <v>1362</v>
      </c>
      <c r="P383" s="306"/>
      <c r="Q383" s="306"/>
      <c r="R383" s="306"/>
      <c r="S383" s="306"/>
      <c r="T383" s="306"/>
      <c r="U383" s="306"/>
      <c r="V383" s="302" t="s">
        <v>1362</v>
      </c>
    </row>
    <row r="384" spans="1:22" ht="22.5" customHeight="1">
      <c r="A384" s="303" t="s">
        <v>392</v>
      </c>
      <c r="B384" s="304" t="s">
        <v>1757</v>
      </c>
      <c r="C384" s="300" t="s">
        <v>847</v>
      </c>
      <c r="D384" s="307">
        <v>5.5099999999999995E-4</v>
      </c>
      <c r="E384" s="302" t="s">
        <v>1362</v>
      </c>
      <c r="F384" s="302">
        <v>0</v>
      </c>
      <c r="G384" s="302">
        <v>4.8299999999999998E-4</v>
      </c>
      <c r="H384" s="302" t="s">
        <v>1362</v>
      </c>
      <c r="I384" s="302" t="s">
        <v>1362</v>
      </c>
      <c r="J384" s="302" t="s">
        <v>1362</v>
      </c>
      <c r="K384" s="302" t="s">
        <v>1362</v>
      </c>
      <c r="L384" s="302" t="s">
        <v>1362</v>
      </c>
      <c r="M384" s="302" t="s">
        <v>1362</v>
      </c>
      <c r="N384" s="302" t="s">
        <v>1362</v>
      </c>
      <c r="O384" s="302" t="s">
        <v>1362</v>
      </c>
      <c r="P384" s="306"/>
      <c r="Q384" s="306"/>
      <c r="R384" s="306"/>
      <c r="S384" s="306"/>
      <c r="T384" s="306"/>
      <c r="U384" s="306"/>
      <c r="V384" s="302">
        <v>4.3600000000000008E-4</v>
      </c>
    </row>
    <row r="385" spans="1:22" ht="22.5" customHeight="1">
      <c r="A385" s="303" t="s">
        <v>393</v>
      </c>
      <c r="B385" s="304" t="s">
        <v>1758</v>
      </c>
      <c r="C385" s="300" t="s">
        <v>848</v>
      </c>
      <c r="D385" s="307">
        <v>5.5400000000000002E-4</v>
      </c>
      <c r="E385" s="302" t="s">
        <v>1362</v>
      </c>
      <c r="F385" s="302">
        <v>0</v>
      </c>
      <c r="G385" s="302">
        <v>4.8700000000000002E-4</v>
      </c>
      <c r="H385" s="302" t="s">
        <v>1362</v>
      </c>
      <c r="I385" s="302" t="s">
        <v>1362</v>
      </c>
      <c r="J385" s="302" t="s">
        <v>1362</v>
      </c>
      <c r="K385" s="302" t="s">
        <v>1362</v>
      </c>
      <c r="L385" s="302" t="s">
        <v>1362</v>
      </c>
      <c r="M385" s="302" t="s">
        <v>1362</v>
      </c>
      <c r="N385" s="302" t="s">
        <v>1362</v>
      </c>
      <c r="O385" s="302" t="s">
        <v>1362</v>
      </c>
      <c r="P385" s="306"/>
      <c r="Q385" s="306"/>
      <c r="R385" s="306"/>
      <c r="S385" s="306"/>
      <c r="T385" s="306"/>
      <c r="U385" s="306"/>
      <c r="V385" s="302">
        <v>4.37E-4</v>
      </c>
    </row>
    <row r="386" spans="1:22" ht="22.5" customHeight="1">
      <c r="A386" s="303" t="s">
        <v>849</v>
      </c>
      <c r="B386" s="304" t="s">
        <v>1181</v>
      </c>
      <c r="C386" s="300" t="s">
        <v>1182</v>
      </c>
      <c r="D386" s="307">
        <v>4.8000000000000001E-4</v>
      </c>
      <c r="E386" s="302">
        <v>5.4900000000000001E-4</v>
      </c>
      <c r="F386" s="302" t="s">
        <v>1362</v>
      </c>
      <c r="G386" s="302" t="s">
        <v>1362</v>
      </c>
      <c r="H386" s="302" t="s">
        <v>1362</v>
      </c>
      <c r="I386" s="302" t="s">
        <v>1362</v>
      </c>
      <c r="J386" s="302" t="s">
        <v>1362</v>
      </c>
      <c r="K386" s="302" t="s">
        <v>1362</v>
      </c>
      <c r="L386" s="302" t="s">
        <v>1362</v>
      </c>
      <c r="M386" s="302" t="s">
        <v>1362</v>
      </c>
      <c r="N386" s="302" t="s">
        <v>1362</v>
      </c>
      <c r="O386" s="302" t="s">
        <v>1362</v>
      </c>
      <c r="P386" s="306"/>
      <c r="Q386" s="306"/>
      <c r="R386" s="306"/>
      <c r="S386" s="306"/>
      <c r="T386" s="306"/>
      <c r="U386" s="306"/>
      <c r="V386" s="302" t="s">
        <v>1362</v>
      </c>
    </row>
    <row r="387" spans="1:22" ht="22.5" customHeight="1">
      <c r="A387" s="303" t="s">
        <v>394</v>
      </c>
      <c r="B387" s="304" t="s">
        <v>1759</v>
      </c>
      <c r="C387" s="300" t="s">
        <v>850</v>
      </c>
      <c r="D387" s="307">
        <v>1.0900000000000001E-4</v>
      </c>
      <c r="E387" s="302">
        <v>4.2000000000000002E-4</v>
      </c>
      <c r="F387" s="302" t="s">
        <v>1362</v>
      </c>
      <c r="G387" s="302" t="s">
        <v>1362</v>
      </c>
      <c r="H387" s="302" t="s">
        <v>1362</v>
      </c>
      <c r="I387" s="302" t="s">
        <v>1362</v>
      </c>
      <c r="J387" s="302" t="s">
        <v>1362</v>
      </c>
      <c r="K387" s="302" t="s">
        <v>1362</v>
      </c>
      <c r="L387" s="302" t="s">
        <v>1362</v>
      </c>
      <c r="M387" s="302" t="s">
        <v>1362</v>
      </c>
      <c r="N387" s="302" t="s">
        <v>1362</v>
      </c>
      <c r="O387" s="302" t="s">
        <v>1362</v>
      </c>
      <c r="P387" s="306"/>
      <c r="Q387" s="306"/>
      <c r="R387" s="306"/>
      <c r="S387" s="306"/>
      <c r="T387" s="306"/>
      <c r="U387" s="306"/>
      <c r="V387" s="302" t="s">
        <v>1362</v>
      </c>
    </row>
    <row r="388" spans="1:22" ht="22.5" customHeight="1">
      <c r="A388" s="303" t="s">
        <v>395</v>
      </c>
      <c r="B388" s="304" t="s">
        <v>1760</v>
      </c>
      <c r="C388" s="300" t="s">
        <v>851</v>
      </c>
      <c r="D388" s="307">
        <v>4.1999999999999998E-5</v>
      </c>
      <c r="E388" s="302">
        <v>4.9600000000000002E-4</v>
      </c>
      <c r="F388" s="302" t="s">
        <v>1362</v>
      </c>
      <c r="G388" s="302" t="s">
        <v>1362</v>
      </c>
      <c r="H388" s="302" t="s">
        <v>1362</v>
      </c>
      <c r="I388" s="302" t="s">
        <v>1362</v>
      </c>
      <c r="J388" s="302" t="s">
        <v>1362</v>
      </c>
      <c r="K388" s="302" t="s">
        <v>1362</v>
      </c>
      <c r="L388" s="302" t="s">
        <v>1362</v>
      </c>
      <c r="M388" s="302" t="s">
        <v>1362</v>
      </c>
      <c r="N388" s="302" t="s">
        <v>1362</v>
      </c>
      <c r="O388" s="302" t="s">
        <v>1362</v>
      </c>
      <c r="P388" s="306"/>
      <c r="Q388" s="306"/>
      <c r="R388" s="306"/>
      <c r="S388" s="306"/>
      <c r="T388" s="306"/>
      <c r="U388" s="306"/>
      <c r="V388" s="302" t="s">
        <v>1362</v>
      </c>
    </row>
    <row r="389" spans="1:22" ht="22.5" customHeight="1">
      <c r="A389" s="303" t="s">
        <v>852</v>
      </c>
      <c r="B389" s="304" t="s">
        <v>1183</v>
      </c>
      <c r="C389" s="300" t="s">
        <v>1184</v>
      </c>
      <c r="D389" s="307">
        <v>4.35E-4</v>
      </c>
      <c r="E389" s="302">
        <v>4.0000000000000002E-4</v>
      </c>
      <c r="F389" s="302" t="s">
        <v>1362</v>
      </c>
      <c r="G389" s="302" t="s">
        <v>1362</v>
      </c>
      <c r="H389" s="302" t="s">
        <v>1362</v>
      </c>
      <c r="I389" s="302" t="s">
        <v>1362</v>
      </c>
      <c r="J389" s="302" t="s">
        <v>1362</v>
      </c>
      <c r="K389" s="302" t="s">
        <v>1362</v>
      </c>
      <c r="L389" s="302" t="s">
        <v>1362</v>
      </c>
      <c r="M389" s="302" t="s">
        <v>1362</v>
      </c>
      <c r="N389" s="302" t="s">
        <v>1362</v>
      </c>
      <c r="O389" s="302" t="s">
        <v>1362</v>
      </c>
      <c r="P389" s="306"/>
      <c r="Q389" s="306"/>
      <c r="R389" s="306"/>
      <c r="S389" s="306"/>
      <c r="T389" s="306"/>
      <c r="U389" s="306"/>
      <c r="V389" s="302" t="s">
        <v>1362</v>
      </c>
    </row>
    <row r="390" spans="1:22" ht="22.5" customHeight="1">
      <c r="A390" s="303" t="s">
        <v>853</v>
      </c>
      <c r="B390" s="304" t="s">
        <v>1185</v>
      </c>
      <c r="C390" s="300" t="s">
        <v>1186</v>
      </c>
      <c r="D390" s="307">
        <v>5.7499999999999999E-4</v>
      </c>
      <c r="E390" s="302">
        <v>5.1900000000000004E-4</v>
      </c>
      <c r="F390" s="302" t="s">
        <v>1362</v>
      </c>
      <c r="G390" s="302" t="s">
        <v>1362</v>
      </c>
      <c r="H390" s="302" t="s">
        <v>1362</v>
      </c>
      <c r="I390" s="302" t="s">
        <v>1362</v>
      </c>
      <c r="J390" s="302" t="s">
        <v>1362</v>
      </c>
      <c r="K390" s="302" t="s">
        <v>1362</v>
      </c>
      <c r="L390" s="302" t="s">
        <v>1362</v>
      </c>
      <c r="M390" s="302" t="s">
        <v>1362</v>
      </c>
      <c r="N390" s="302" t="s">
        <v>1362</v>
      </c>
      <c r="O390" s="302" t="s">
        <v>1362</v>
      </c>
      <c r="P390" s="306"/>
      <c r="Q390" s="306"/>
      <c r="R390" s="306"/>
      <c r="S390" s="306"/>
      <c r="T390" s="306"/>
      <c r="U390" s="306"/>
      <c r="V390" s="302" t="s">
        <v>1362</v>
      </c>
    </row>
    <row r="391" spans="1:22" ht="22.5" customHeight="1">
      <c r="A391" s="303" t="s">
        <v>396</v>
      </c>
      <c r="B391" s="304" t="s">
        <v>1761</v>
      </c>
      <c r="C391" s="300" t="s">
        <v>854</v>
      </c>
      <c r="D391" s="307">
        <v>5.5400000000000002E-4</v>
      </c>
      <c r="E391" s="302" t="s">
        <v>1362</v>
      </c>
      <c r="F391" s="302">
        <v>0</v>
      </c>
      <c r="G391" s="302">
        <v>4.86E-4</v>
      </c>
      <c r="H391" s="302" t="s">
        <v>1362</v>
      </c>
      <c r="I391" s="302" t="s">
        <v>1362</v>
      </c>
      <c r="J391" s="302" t="s">
        <v>1362</v>
      </c>
      <c r="K391" s="302" t="s">
        <v>1362</v>
      </c>
      <c r="L391" s="302" t="s">
        <v>1362</v>
      </c>
      <c r="M391" s="302" t="s">
        <v>1362</v>
      </c>
      <c r="N391" s="302" t="s">
        <v>1362</v>
      </c>
      <c r="O391" s="302" t="s">
        <v>1362</v>
      </c>
      <c r="P391" s="306"/>
      <c r="Q391" s="306"/>
      <c r="R391" s="306"/>
      <c r="S391" s="306"/>
      <c r="T391" s="306"/>
      <c r="U391" s="306"/>
      <c r="V391" s="302">
        <v>4.35E-4</v>
      </c>
    </row>
    <row r="392" spans="1:22" ht="22.5" customHeight="1">
      <c r="A392" s="303" t="s">
        <v>855</v>
      </c>
      <c r="B392" s="304" t="s">
        <v>1187</v>
      </c>
      <c r="C392" s="300" t="s">
        <v>1188</v>
      </c>
      <c r="D392" s="307">
        <v>4.44E-4</v>
      </c>
      <c r="E392" s="302">
        <v>4.5300000000000001E-4</v>
      </c>
      <c r="F392" s="302" t="s">
        <v>1362</v>
      </c>
      <c r="G392" s="302" t="s">
        <v>1362</v>
      </c>
      <c r="H392" s="302" t="s">
        <v>1362</v>
      </c>
      <c r="I392" s="302" t="s">
        <v>1362</v>
      </c>
      <c r="J392" s="302" t="s">
        <v>1362</v>
      </c>
      <c r="K392" s="302" t="s">
        <v>1362</v>
      </c>
      <c r="L392" s="302" t="s">
        <v>1362</v>
      </c>
      <c r="M392" s="302" t="s">
        <v>1362</v>
      </c>
      <c r="N392" s="302" t="s">
        <v>1362</v>
      </c>
      <c r="O392" s="302" t="s">
        <v>1362</v>
      </c>
      <c r="P392" s="306"/>
      <c r="Q392" s="306"/>
      <c r="R392" s="306"/>
      <c r="S392" s="306"/>
      <c r="T392" s="306"/>
      <c r="U392" s="306"/>
      <c r="V392" s="302" t="s">
        <v>1362</v>
      </c>
    </row>
    <row r="393" spans="1:22" ht="22.5" customHeight="1">
      <c r="A393" s="303" t="s">
        <v>1189</v>
      </c>
      <c r="B393" s="304" t="s">
        <v>1190</v>
      </c>
      <c r="C393" s="300" t="s">
        <v>1191</v>
      </c>
      <c r="D393" s="307">
        <v>4.4000000000000002E-4</v>
      </c>
      <c r="E393" s="302">
        <v>3.8400000000000001E-4</v>
      </c>
      <c r="F393" s="302" t="s">
        <v>1362</v>
      </c>
      <c r="G393" s="302" t="s">
        <v>1362</v>
      </c>
      <c r="H393" s="302" t="s">
        <v>1362</v>
      </c>
      <c r="I393" s="302" t="s">
        <v>1362</v>
      </c>
      <c r="J393" s="302" t="s">
        <v>1362</v>
      </c>
      <c r="K393" s="302" t="s">
        <v>1362</v>
      </c>
      <c r="L393" s="302" t="s">
        <v>1362</v>
      </c>
      <c r="M393" s="302" t="s">
        <v>1362</v>
      </c>
      <c r="N393" s="302" t="s">
        <v>1362</v>
      </c>
      <c r="O393" s="302" t="s">
        <v>1362</v>
      </c>
      <c r="P393" s="306"/>
      <c r="Q393" s="306"/>
      <c r="R393" s="306"/>
      <c r="S393" s="306"/>
      <c r="T393" s="306"/>
      <c r="U393" s="306"/>
      <c r="V393" s="302" t="s">
        <v>1362</v>
      </c>
    </row>
    <row r="394" spans="1:22" ht="22.5" customHeight="1">
      <c r="A394" s="303" t="s">
        <v>856</v>
      </c>
      <c r="B394" s="304" t="s">
        <v>1192</v>
      </c>
      <c r="C394" s="300" t="s">
        <v>1193</v>
      </c>
      <c r="D394" s="307">
        <v>3.1E-4</v>
      </c>
      <c r="E394" s="302" t="s">
        <v>1362</v>
      </c>
      <c r="F394" s="302">
        <v>0</v>
      </c>
      <c r="G394" s="302">
        <v>3.3799999999999998E-4</v>
      </c>
      <c r="H394" s="302">
        <v>3.5399999999999999E-4</v>
      </c>
      <c r="I394" s="302" t="s">
        <v>1362</v>
      </c>
      <c r="J394" s="302" t="s">
        <v>1362</v>
      </c>
      <c r="K394" s="302" t="s">
        <v>1362</v>
      </c>
      <c r="L394" s="302" t="s">
        <v>1362</v>
      </c>
      <c r="M394" s="302" t="s">
        <v>1362</v>
      </c>
      <c r="N394" s="302" t="s">
        <v>1362</v>
      </c>
      <c r="O394" s="302" t="s">
        <v>1362</v>
      </c>
      <c r="P394" s="306"/>
      <c r="Q394" s="306"/>
      <c r="R394" s="306"/>
      <c r="S394" s="306"/>
      <c r="T394" s="306"/>
      <c r="U394" s="306"/>
      <c r="V394" s="302">
        <v>4.2000000000000002E-4</v>
      </c>
    </row>
    <row r="395" spans="1:22" ht="22.5" customHeight="1">
      <c r="A395" s="303" t="s">
        <v>397</v>
      </c>
      <c r="B395" s="304" t="s">
        <v>1762</v>
      </c>
      <c r="C395" s="300" t="s">
        <v>857</v>
      </c>
      <c r="D395" s="307">
        <v>4.5399999999999998E-4</v>
      </c>
      <c r="E395" s="302">
        <v>4.57E-4</v>
      </c>
      <c r="F395" s="302" t="s">
        <v>1362</v>
      </c>
      <c r="G395" s="302" t="s">
        <v>1362</v>
      </c>
      <c r="H395" s="302" t="s">
        <v>1362</v>
      </c>
      <c r="I395" s="302" t="s">
        <v>1362</v>
      </c>
      <c r="J395" s="302" t="s">
        <v>1362</v>
      </c>
      <c r="K395" s="302" t="s">
        <v>1362</v>
      </c>
      <c r="L395" s="302" t="s">
        <v>1362</v>
      </c>
      <c r="M395" s="302" t="s">
        <v>1362</v>
      </c>
      <c r="N395" s="302" t="s">
        <v>1362</v>
      </c>
      <c r="O395" s="302" t="s">
        <v>1362</v>
      </c>
      <c r="P395" s="306"/>
      <c r="Q395" s="306"/>
      <c r="R395" s="306"/>
      <c r="S395" s="306"/>
      <c r="T395" s="306"/>
      <c r="U395" s="306"/>
      <c r="V395" s="302" t="s">
        <v>1362</v>
      </c>
    </row>
    <row r="396" spans="1:22" ht="22.5" customHeight="1">
      <c r="A396" s="303" t="s">
        <v>858</v>
      </c>
      <c r="B396" s="304" t="s">
        <v>1194</v>
      </c>
      <c r="C396" s="300" t="s">
        <v>1195</v>
      </c>
      <c r="D396" s="307">
        <v>4.4099999999999999E-4</v>
      </c>
      <c r="E396" s="302" t="s">
        <v>1362</v>
      </c>
      <c r="F396" s="302">
        <v>4.0000000000000002E-4</v>
      </c>
      <c r="G396" s="302">
        <v>4.4099999999999999E-4</v>
      </c>
      <c r="H396" s="302" t="s">
        <v>1362</v>
      </c>
      <c r="I396" s="302" t="s">
        <v>1362</v>
      </c>
      <c r="J396" s="302" t="s">
        <v>1362</v>
      </c>
      <c r="K396" s="302" t="s">
        <v>1362</v>
      </c>
      <c r="L396" s="302" t="s">
        <v>1362</v>
      </c>
      <c r="M396" s="302" t="s">
        <v>1362</v>
      </c>
      <c r="N396" s="302" t="s">
        <v>1362</v>
      </c>
      <c r="O396" s="302" t="s">
        <v>1362</v>
      </c>
      <c r="P396" s="306"/>
      <c r="Q396" s="306"/>
      <c r="R396" s="306"/>
      <c r="S396" s="306"/>
      <c r="T396" s="306"/>
      <c r="U396" s="306"/>
      <c r="V396" s="302">
        <v>9.2999999999999997E-5</v>
      </c>
    </row>
    <row r="397" spans="1:22" ht="22.5" customHeight="1">
      <c r="A397" s="303" t="s">
        <v>420</v>
      </c>
      <c r="B397" s="304" t="s">
        <v>1196</v>
      </c>
      <c r="C397" s="300" t="s">
        <v>1197</v>
      </c>
      <c r="D397" s="307">
        <v>4.4099999999999999E-4</v>
      </c>
      <c r="E397" s="302">
        <v>4.4099999999999999E-4</v>
      </c>
      <c r="F397" s="302" t="s">
        <v>1362</v>
      </c>
      <c r="G397" s="302" t="s">
        <v>1362</v>
      </c>
      <c r="H397" s="302" t="s">
        <v>1362</v>
      </c>
      <c r="I397" s="302" t="s">
        <v>1362</v>
      </c>
      <c r="J397" s="302" t="s">
        <v>1362</v>
      </c>
      <c r="K397" s="302" t="s">
        <v>1362</v>
      </c>
      <c r="L397" s="302" t="s">
        <v>1362</v>
      </c>
      <c r="M397" s="302" t="s">
        <v>1362</v>
      </c>
      <c r="N397" s="302" t="s">
        <v>1362</v>
      </c>
      <c r="O397" s="302" t="s">
        <v>1362</v>
      </c>
      <c r="P397" s="306"/>
      <c r="Q397" s="306"/>
      <c r="R397" s="306"/>
      <c r="S397" s="306"/>
      <c r="T397" s="306"/>
      <c r="U397" s="306"/>
      <c r="V397" s="302" t="s">
        <v>1362</v>
      </c>
    </row>
    <row r="398" spans="1:22" s="255" customFormat="1" ht="22.5" customHeight="1">
      <c r="A398" s="303" t="s">
        <v>859</v>
      </c>
      <c r="B398" s="304" t="s">
        <v>860</v>
      </c>
      <c r="C398" s="300" t="s">
        <v>861</v>
      </c>
      <c r="D398" s="307">
        <v>3.8299999999999999E-4</v>
      </c>
      <c r="E398" s="302" t="s">
        <v>1362</v>
      </c>
      <c r="F398" s="302">
        <v>0</v>
      </c>
      <c r="G398" s="302">
        <v>1.9599999999999999E-4</v>
      </c>
      <c r="H398" s="302" t="s">
        <v>1362</v>
      </c>
      <c r="I398" s="302" t="s">
        <v>1362</v>
      </c>
      <c r="J398" s="302" t="s">
        <v>1362</v>
      </c>
      <c r="K398" s="302" t="s">
        <v>1362</v>
      </c>
      <c r="L398" s="302" t="s">
        <v>1362</v>
      </c>
      <c r="M398" s="302" t="s">
        <v>1362</v>
      </c>
      <c r="N398" s="302" t="s">
        <v>1362</v>
      </c>
      <c r="O398" s="302" t="s">
        <v>1362</v>
      </c>
      <c r="P398" s="306"/>
      <c r="Q398" s="306"/>
      <c r="R398" s="306"/>
      <c r="S398" s="306"/>
      <c r="T398" s="306"/>
      <c r="U398" s="306"/>
      <c r="V398" s="302">
        <v>1.74E-4</v>
      </c>
    </row>
    <row r="399" spans="1:22" ht="22.5" customHeight="1">
      <c r="A399" s="303" t="s">
        <v>862</v>
      </c>
      <c r="B399" s="304" t="s">
        <v>863</v>
      </c>
      <c r="C399" s="300" t="s">
        <v>864</v>
      </c>
      <c r="D399" s="307">
        <v>4.6999999999999999E-4</v>
      </c>
      <c r="E399" s="302">
        <v>4.1399999999999998E-4</v>
      </c>
      <c r="F399" s="302" t="s">
        <v>1362</v>
      </c>
      <c r="G399" s="302" t="s">
        <v>1362</v>
      </c>
      <c r="H399" s="302" t="s">
        <v>1362</v>
      </c>
      <c r="I399" s="302" t="s">
        <v>1362</v>
      </c>
      <c r="J399" s="302" t="s">
        <v>1362</v>
      </c>
      <c r="K399" s="302" t="s">
        <v>1362</v>
      </c>
      <c r="L399" s="302" t="s">
        <v>1362</v>
      </c>
      <c r="M399" s="302" t="s">
        <v>1362</v>
      </c>
      <c r="N399" s="302" t="s">
        <v>1362</v>
      </c>
      <c r="O399" s="302" t="s">
        <v>1362</v>
      </c>
      <c r="P399" s="306"/>
      <c r="Q399" s="306"/>
      <c r="R399" s="306"/>
      <c r="S399" s="306"/>
      <c r="T399" s="306"/>
      <c r="U399" s="306"/>
      <c r="V399" s="302" t="s">
        <v>1362</v>
      </c>
    </row>
    <row r="400" spans="1:22" ht="22.5" customHeight="1">
      <c r="A400" s="303" t="s">
        <v>865</v>
      </c>
      <c r="B400" s="304" t="s">
        <v>1763</v>
      </c>
      <c r="C400" s="300" t="s">
        <v>1764</v>
      </c>
      <c r="D400" s="307">
        <v>4.1800000000000002E-4</v>
      </c>
      <c r="E400" s="302">
        <v>3.6200000000000002E-4</v>
      </c>
      <c r="F400" s="302" t="s">
        <v>1362</v>
      </c>
      <c r="G400" s="302" t="s">
        <v>1362</v>
      </c>
      <c r="H400" s="302" t="s">
        <v>1362</v>
      </c>
      <c r="I400" s="302" t="s">
        <v>1362</v>
      </c>
      <c r="J400" s="302" t="s">
        <v>1362</v>
      </c>
      <c r="K400" s="302" t="s">
        <v>1362</v>
      </c>
      <c r="L400" s="302" t="s">
        <v>1362</v>
      </c>
      <c r="M400" s="302" t="s">
        <v>1362</v>
      </c>
      <c r="N400" s="302" t="s">
        <v>1362</v>
      </c>
      <c r="O400" s="302" t="s">
        <v>1362</v>
      </c>
      <c r="P400" s="306"/>
      <c r="Q400" s="306"/>
      <c r="R400" s="306"/>
      <c r="S400" s="306"/>
      <c r="T400" s="306"/>
      <c r="U400" s="306"/>
      <c r="V400" s="302" t="s">
        <v>1362</v>
      </c>
    </row>
    <row r="401" spans="1:22" s="255" customFormat="1" ht="22.5" customHeight="1">
      <c r="A401" s="303" t="s">
        <v>866</v>
      </c>
      <c r="B401" s="304" t="s">
        <v>867</v>
      </c>
      <c r="C401" s="300" t="s">
        <v>868</v>
      </c>
      <c r="D401" s="307">
        <v>4.3899999999999999E-4</v>
      </c>
      <c r="E401" s="302">
        <v>3.8299999999999999E-4</v>
      </c>
      <c r="F401" s="302" t="s">
        <v>1362</v>
      </c>
      <c r="G401" s="302" t="s">
        <v>1362</v>
      </c>
      <c r="H401" s="302" t="s">
        <v>1362</v>
      </c>
      <c r="I401" s="302" t="s">
        <v>1362</v>
      </c>
      <c r="J401" s="302" t="s">
        <v>1362</v>
      </c>
      <c r="K401" s="302" t="s">
        <v>1362</v>
      </c>
      <c r="L401" s="302" t="s">
        <v>1362</v>
      </c>
      <c r="M401" s="302" t="s">
        <v>1362</v>
      </c>
      <c r="N401" s="302" t="s">
        <v>1362</v>
      </c>
      <c r="O401" s="302" t="s">
        <v>1362</v>
      </c>
      <c r="P401" s="306"/>
      <c r="Q401" s="306"/>
      <c r="R401" s="306"/>
      <c r="S401" s="306"/>
      <c r="T401" s="306"/>
      <c r="U401" s="306"/>
      <c r="V401" s="302" t="s">
        <v>1362</v>
      </c>
    </row>
    <row r="402" spans="1:22" ht="22.5" customHeight="1">
      <c r="A402" s="303" t="s">
        <v>869</v>
      </c>
      <c r="B402" s="304" t="s">
        <v>421</v>
      </c>
      <c r="C402" s="300" t="s">
        <v>870</v>
      </c>
      <c r="D402" s="307">
        <v>3.5500000000000001E-4</v>
      </c>
      <c r="E402" s="302">
        <v>3.2000000000000003E-4</v>
      </c>
      <c r="F402" s="302" t="s">
        <v>1362</v>
      </c>
      <c r="G402" s="302" t="s">
        <v>1362</v>
      </c>
      <c r="H402" s="302" t="s">
        <v>1362</v>
      </c>
      <c r="I402" s="302" t="s">
        <v>1362</v>
      </c>
      <c r="J402" s="302" t="s">
        <v>1362</v>
      </c>
      <c r="K402" s="302" t="s">
        <v>1362</v>
      </c>
      <c r="L402" s="302" t="s">
        <v>1362</v>
      </c>
      <c r="M402" s="302" t="s">
        <v>1362</v>
      </c>
      <c r="N402" s="302" t="s">
        <v>1362</v>
      </c>
      <c r="O402" s="302" t="s">
        <v>1362</v>
      </c>
      <c r="P402" s="306"/>
      <c r="Q402" s="306"/>
      <c r="R402" s="306"/>
      <c r="S402" s="306"/>
      <c r="T402" s="306"/>
      <c r="U402" s="306"/>
      <c r="V402" s="302" t="s">
        <v>1362</v>
      </c>
    </row>
    <row r="403" spans="1:22" ht="22.5" customHeight="1">
      <c r="A403" s="303" t="s">
        <v>871</v>
      </c>
      <c r="B403" s="304" t="s">
        <v>422</v>
      </c>
      <c r="C403" s="300" t="s">
        <v>872</v>
      </c>
      <c r="D403" s="307">
        <v>4.4099999999999999E-4</v>
      </c>
      <c r="E403" s="302">
        <v>5.0100000000000003E-4</v>
      </c>
      <c r="F403" s="302" t="s">
        <v>1362</v>
      </c>
      <c r="G403" s="302" t="s">
        <v>1362</v>
      </c>
      <c r="H403" s="302" t="s">
        <v>1362</v>
      </c>
      <c r="I403" s="302" t="s">
        <v>1362</v>
      </c>
      <c r="J403" s="302" t="s">
        <v>1362</v>
      </c>
      <c r="K403" s="302" t="s">
        <v>1362</v>
      </c>
      <c r="L403" s="302" t="s">
        <v>1362</v>
      </c>
      <c r="M403" s="302" t="s">
        <v>1362</v>
      </c>
      <c r="N403" s="302" t="s">
        <v>1362</v>
      </c>
      <c r="O403" s="302" t="s">
        <v>1362</v>
      </c>
      <c r="P403" s="306"/>
      <c r="Q403" s="306"/>
      <c r="R403" s="306"/>
      <c r="S403" s="306"/>
      <c r="T403" s="306"/>
      <c r="U403" s="306"/>
      <c r="V403" s="302" t="s">
        <v>1362</v>
      </c>
    </row>
    <row r="404" spans="1:22" ht="22.5" customHeight="1">
      <c r="A404" s="303" t="s">
        <v>873</v>
      </c>
      <c r="B404" s="304" t="s">
        <v>1765</v>
      </c>
      <c r="C404" s="300" t="s">
        <v>874</v>
      </c>
      <c r="D404" s="307">
        <v>5.0500000000000002E-4</v>
      </c>
      <c r="E404" s="302">
        <v>5.0500000000000002E-4</v>
      </c>
      <c r="F404" s="302" t="s">
        <v>1362</v>
      </c>
      <c r="G404" s="302" t="s">
        <v>1362</v>
      </c>
      <c r="H404" s="302" t="s">
        <v>1362</v>
      </c>
      <c r="I404" s="302" t="s">
        <v>1362</v>
      </c>
      <c r="J404" s="302" t="s">
        <v>1362</v>
      </c>
      <c r="K404" s="302" t="s">
        <v>1362</v>
      </c>
      <c r="L404" s="302" t="s">
        <v>1362</v>
      </c>
      <c r="M404" s="302" t="s">
        <v>1362</v>
      </c>
      <c r="N404" s="302" t="s">
        <v>1362</v>
      </c>
      <c r="O404" s="302" t="s">
        <v>1362</v>
      </c>
      <c r="P404" s="306"/>
      <c r="Q404" s="306"/>
      <c r="R404" s="306"/>
      <c r="S404" s="306"/>
      <c r="T404" s="306"/>
      <c r="U404" s="306"/>
      <c r="V404" s="302" t="s">
        <v>1362</v>
      </c>
    </row>
    <row r="405" spans="1:22" ht="22.5" customHeight="1">
      <c r="A405" s="303" t="s">
        <v>875</v>
      </c>
      <c r="B405" s="304" t="s">
        <v>423</v>
      </c>
      <c r="C405" s="300" t="s">
        <v>876</v>
      </c>
      <c r="D405" s="307">
        <v>4.08E-4</v>
      </c>
      <c r="E405" s="302">
        <v>3.5199999999999999E-4</v>
      </c>
      <c r="F405" s="302" t="s">
        <v>1362</v>
      </c>
      <c r="G405" s="302" t="s">
        <v>1362</v>
      </c>
      <c r="H405" s="302" t="s">
        <v>1362</v>
      </c>
      <c r="I405" s="302" t="s">
        <v>1362</v>
      </c>
      <c r="J405" s="302" t="s">
        <v>1362</v>
      </c>
      <c r="K405" s="302" t="s">
        <v>1362</v>
      </c>
      <c r="L405" s="302" t="s">
        <v>1362</v>
      </c>
      <c r="M405" s="302" t="s">
        <v>1362</v>
      </c>
      <c r="N405" s="302" t="s">
        <v>1362</v>
      </c>
      <c r="O405" s="302" t="s">
        <v>1362</v>
      </c>
      <c r="P405" s="306"/>
      <c r="Q405" s="306"/>
      <c r="R405" s="306"/>
      <c r="S405" s="306"/>
      <c r="T405" s="306"/>
      <c r="U405" s="306"/>
      <c r="V405" s="302" t="s">
        <v>1362</v>
      </c>
    </row>
    <row r="406" spans="1:22" ht="22.5" customHeight="1">
      <c r="A406" s="303" t="s">
        <v>877</v>
      </c>
      <c r="B406" s="304" t="s">
        <v>1766</v>
      </c>
      <c r="C406" s="300" t="s">
        <v>878</v>
      </c>
      <c r="D406" s="307">
        <v>4.5399999999999998E-4</v>
      </c>
      <c r="E406" s="302">
        <v>4.57E-4</v>
      </c>
      <c r="F406" s="302" t="s">
        <v>1362</v>
      </c>
      <c r="G406" s="302" t="s">
        <v>1362</v>
      </c>
      <c r="H406" s="302" t="s">
        <v>1362</v>
      </c>
      <c r="I406" s="302" t="s">
        <v>1362</v>
      </c>
      <c r="J406" s="302" t="s">
        <v>1362</v>
      </c>
      <c r="K406" s="302" t="s">
        <v>1362</v>
      </c>
      <c r="L406" s="302" t="s">
        <v>1362</v>
      </c>
      <c r="M406" s="302" t="s">
        <v>1362</v>
      </c>
      <c r="N406" s="302" t="s">
        <v>1362</v>
      </c>
      <c r="O406" s="302" t="s">
        <v>1362</v>
      </c>
      <c r="P406" s="306"/>
      <c r="Q406" s="306"/>
      <c r="R406" s="306"/>
      <c r="S406" s="306"/>
      <c r="T406" s="306"/>
      <c r="U406" s="306"/>
      <c r="V406" s="302" t="s">
        <v>1362</v>
      </c>
    </row>
    <row r="407" spans="1:22" ht="22.5" customHeight="1">
      <c r="A407" s="303" t="s">
        <v>879</v>
      </c>
      <c r="B407" s="304" t="s">
        <v>424</v>
      </c>
      <c r="C407" s="300" t="s">
        <v>880</v>
      </c>
      <c r="D407" s="307">
        <v>3.5599999999999998E-4</v>
      </c>
      <c r="E407" s="302" t="s">
        <v>1362</v>
      </c>
      <c r="F407" s="302">
        <v>0</v>
      </c>
      <c r="G407" s="302">
        <v>0</v>
      </c>
      <c r="H407" s="302">
        <v>0</v>
      </c>
      <c r="I407" s="302" t="s">
        <v>1362</v>
      </c>
      <c r="J407" s="302" t="s">
        <v>1362</v>
      </c>
      <c r="K407" s="302" t="s">
        <v>1362</v>
      </c>
      <c r="L407" s="302" t="s">
        <v>1362</v>
      </c>
      <c r="M407" s="302" t="s">
        <v>1362</v>
      </c>
      <c r="N407" s="302" t="s">
        <v>1362</v>
      </c>
      <c r="O407" s="302" t="s">
        <v>1362</v>
      </c>
      <c r="P407" s="306"/>
      <c r="Q407" s="306"/>
      <c r="R407" s="306"/>
      <c r="S407" s="306"/>
      <c r="T407" s="306"/>
      <c r="U407" s="306"/>
      <c r="V407" s="302">
        <v>2.2900000000000001E-4</v>
      </c>
    </row>
    <row r="408" spans="1:22" ht="22.5" customHeight="1">
      <c r="A408" s="303" t="s">
        <v>881</v>
      </c>
      <c r="B408" s="304" t="s">
        <v>882</v>
      </c>
      <c r="C408" s="300" t="s">
        <v>883</v>
      </c>
      <c r="D408" s="307">
        <v>4.7399999999999997E-4</v>
      </c>
      <c r="E408" s="302">
        <v>5.31E-4</v>
      </c>
      <c r="F408" s="302" t="s">
        <v>1362</v>
      </c>
      <c r="G408" s="302" t="s">
        <v>1362</v>
      </c>
      <c r="H408" s="302" t="s">
        <v>1362</v>
      </c>
      <c r="I408" s="302" t="s">
        <v>1362</v>
      </c>
      <c r="J408" s="302" t="s">
        <v>1362</v>
      </c>
      <c r="K408" s="302" t="s">
        <v>1362</v>
      </c>
      <c r="L408" s="302" t="s">
        <v>1362</v>
      </c>
      <c r="M408" s="302" t="s">
        <v>1362</v>
      </c>
      <c r="N408" s="302" t="s">
        <v>1362</v>
      </c>
      <c r="O408" s="302" t="s">
        <v>1362</v>
      </c>
      <c r="P408" s="306"/>
      <c r="Q408" s="306"/>
      <c r="R408" s="306"/>
      <c r="S408" s="306"/>
      <c r="T408" s="306"/>
      <c r="U408" s="306"/>
      <c r="V408" s="302" t="s">
        <v>1362</v>
      </c>
    </row>
    <row r="409" spans="1:22" ht="22.5" customHeight="1">
      <c r="A409" s="303" t="s">
        <v>1198</v>
      </c>
      <c r="B409" s="304" t="s">
        <v>1199</v>
      </c>
      <c r="C409" s="300" t="s">
        <v>1200</v>
      </c>
      <c r="D409" s="307">
        <v>7.8399999999999997E-4</v>
      </c>
      <c r="E409" s="302">
        <v>2.6600000000000001E-4</v>
      </c>
      <c r="F409" s="302" t="s">
        <v>1362</v>
      </c>
      <c r="G409" s="302" t="s">
        <v>1362</v>
      </c>
      <c r="H409" s="302" t="s">
        <v>1362</v>
      </c>
      <c r="I409" s="302" t="s">
        <v>1362</v>
      </c>
      <c r="J409" s="302" t="s">
        <v>1362</v>
      </c>
      <c r="K409" s="302" t="s">
        <v>1362</v>
      </c>
      <c r="L409" s="302" t="s">
        <v>1362</v>
      </c>
      <c r="M409" s="302" t="s">
        <v>1362</v>
      </c>
      <c r="N409" s="302" t="s">
        <v>1362</v>
      </c>
      <c r="O409" s="302" t="s">
        <v>1362</v>
      </c>
      <c r="P409" s="306"/>
      <c r="Q409" s="306"/>
      <c r="R409" s="306"/>
      <c r="S409" s="306"/>
      <c r="T409" s="306"/>
      <c r="U409" s="306"/>
      <c r="V409" s="302" t="s">
        <v>1362</v>
      </c>
    </row>
    <row r="410" spans="1:22" ht="22.5" customHeight="1">
      <c r="A410" s="303" t="s">
        <v>884</v>
      </c>
      <c r="B410" s="304" t="s">
        <v>1767</v>
      </c>
      <c r="C410" s="300" t="s">
        <v>1768</v>
      </c>
      <c r="D410" s="307">
        <v>7.76E-4</v>
      </c>
      <c r="E410" s="302">
        <v>7.2199999999999999E-4</v>
      </c>
      <c r="F410" s="302" t="s">
        <v>1362</v>
      </c>
      <c r="G410" s="302" t="s">
        <v>1362</v>
      </c>
      <c r="H410" s="302" t="s">
        <v>1362</v>
      </c>
      <c r="I410" s="302" t="s">
        <v>1362</v>
      </c>
      <c r="J410" s="302" t="s">
        <v>1362</v>
      </c>
      <c r="K410" s="302" t="s">
        <v>1362</v>
      </c>
      <c r="L410" s="302" t="s">
        <v>1362</v>
      </c>
      <c r="M410" s="302" t="s">
        <v>1362</v>
      </c>
      <c r="N410" s="302" t="s">
        <v>1362</v>
      </c>
      <c r="O410" s="302" t="s">
        <v>1362</v>
      </c>
      <c r="P410" s="306"/>
      <c r="Q410" s="306"/>
      <c r="R410" s="306"/>
      <c r="S410" s="306"/>
      <c r="T410" s="306"/>
      <c r="U410" s="306"/>
      <c r="V410" s="302" t="s">
        <v>1362</v>
      </c>
    </row>
    <row r="411" spans="1:22" ht="22.5" customHeight="1">
      <c r="A411" s="303" t="s">
        <v>885</v>
      </c>
      <c r="B411" s="304" t="s">
        <v>425</v>
      </c>
      <c r="C411" s="300" t="s">
        <v>886</v>
      </c>
      <c r="D411" s="307">
        <v>1.5899999999999999E-4</v>
      </c>
      <c r="E411" s="302" t="s">
        <v>1362</v>
      </c>
      <c r="F411" s="302">
        <v>0</v>
      </c>
      <c r="G411" s="302">
        <v>3.0800000000000001E-4</v>
      </c>
      <c r="H411" s="302" t="s">
        <v>1362</v>
      </c>
      <c r="I411" s="302" t="s">
        <v>1362</v>
      </c>
      <c r="J411" s="302" t="s">
        <v>1362</v>
      </c>
      <c r="K411" s="302" t="s">
        <v>1362</v>
      </c>
      <c r="L411" s="302" t="s">
        <v>1362</v>
      </c>
      <c r="M411" s="302" t="s">
        <v>1362</v>
      </c>
      <c r="N411" s="302" t="s">
        <v>1362</v>
      </c>
      <c r="O411" s="302" t="s">
        <v>1362</v>
      </c>
      <c r="P411" s="306"/>
      <c r="Q411" s="306"/>
      <c r="R411" s="306"/>
      <c r="S411" s="306"/>
      <c r="T411" s="306"/>
      <c r="U411" s="306"/>
      <c r="V411" s="302">
        <v>2.7700000000000001E-4</v>
      </c>
    </row>
    <row r="412" spans="1:22" ht="22.5" customHeight="1">
      <c r="A412" s="303" t="s">
        <v>887</v>
      </c>
      <c r="B412" s="304" t="s">
        <v>426</v>
      </c>
      <c r="C412" s="300" t="s">
        <v>888</v>
      </c>
      <c r="D412" s="307">
        <v>4.4499999999999997E-4</v>
      </c>
      <c r="E412" s="302">
        <v>4.8299999999999998E-4</v>
      </c>
      <c r="F412" s="302" t="s">
        <v>1362</v>
      </c>
      <c r="G412" s="302" t="s">
        <v>1362</v>
      </c>
      <c r="H412" s="302" t="s">
        <v>1362</v>
      </c>
      <c r="I412" s="302" t="s">
        <v>1362</v>
      </c>
      <c r="J412" s="302" t="s">
        <v>1362</v>
      </c>
      <c r="K412" s="302" t="s">
        <v>1362</v>
      </c>
      <c r="L412" s="302" t="s">
        <v>1362</v>
      </c>
      <c r="M412" s="302" t="s">
        <v>1362</v>
      </c>
      <c r="N412" s="302" t="s">
        <v>1362</v>
      </c>
      <c r="O412" s="302" t="s">
        <v>1362</v>
      </c>
      <c r="P412" s="306"/>
      <c r="Q412" s="306"/>
      <c r="R412" s="306"/>
      <c r="S412" s="306"/>
      <c r="T412" s="306"/>
      <c r="U412" s="306"/>
      <c r="V412" s="302" t="s">
        <v>1362</v>
      </c>
    </row>
    <row r="413" spans="1:22" ht="22.5" customHeight="1">
      <c r="A413" s="303" t="s">
        <v>889</v>
      </c>
      <c r="B413" s="304" t="s">
        <v>1201</v>
      </c>
      <c r="C413" s="300" t="s">
        <v>1202</v>
      </c>
      <c r="D413" s="307">
        <v>3.3799999999999998E-4</v>
      </c>
      <c r="E413" s="302" t="s">
        <v>1362</v>
      </c>
      <c r="F413" s="302">
        <v>0</v>
      </c>
      <c r="G413" s="302">
        <v>0</v>
      </c>
      <c r="H413" s="302">
        <v>4.3600000000000003E-4</v>
      </c>
      <c r="I413" s="302" t="s">
        <v>1362</v>
      </c>
      <c r="J413" s="302" t="s">
        <v>1362</v>
      </c>
      <c r="K413" s="302" t="s">
        <v>1362</v>
      </c>
      <c r="L413" s="302" t="s">
        <v>1362</v>
      </c>
      <c r="M413" s="302" t="s">
        <v>1362</v>
      </c>
      <c r="N413" s="302" t="s">
        <v>1362</v>
      </c>
      <c r="O413" s="302" t="s">
        <v>1362</v>
      </c>
      <c r="P413" s="306"/>
      <c r="Q413" s="306"/>
      <c r="R413" s="306"/>
      <c r="S413" s="306"/>
      <c r="T413" s="306"/>
      <c r="U413" s="306"/>
      <c r="V413" s="302">
        <v>2.6200000000000003E-4</v>
      </c>
    </row>
    <row r="414" spans="1:22" ht="22.5" customHeight="1">
      <c r="A414" s="303" t="s">
        <v>890</v>
      </c>
      <c r="B414" s="304" t="s">
        <v>1769</v>
      </c>
      <c r="C414" s="300" t="s">
        <v>1770</v>
      </c>
      <c r="D414" s="307">
        <v>4.44E-4</v>
      </c>
      <c r="E414" s="302">
        <v>3.8900000000000002E-4</v>
      </c>
      <c r="F414" s="302" t="s">
        <v>1362</v>
      </c>
      <c r="G414" s="302" t="s">
        <v>1362</v>
      </c>
      <c r="H414" s="302" t="s">
        <v>1362</v>
      </c>
      <c r="I414" s="302" t="s">
        <v>1362</v>
      </c>
      <c r="J414" s="302" t="s">
        <v>1362</v>
      </c>
      <c r="K414" s="302" t="s">
        <v>1362</v>
      </c>
      <c r="L414" s="302" t="s">
        <v>1362</v>
      </c>
      <c r="M414" s="302" t="s">
        <v>1362</v>
      </c>
      <c r="N414" s="302" t="s">
        <v>1362</v>
      </c>
      <c r="O414" s="302" t="s">
        <v>1362</v>
      </c>
      <c r="P414" s="306"/>
      <c r="Q414" s="306"/>
      <c r="R414" s="306"/>
      <c r="S414" s="306"/>
      <c r="T414" s="306"/>
      <c r="U414" s="306"/>
      <c r="V414" s="302" t="s">
        <v>1362</v>
      </c>
    </row>
    <row r="415" spans="1:22" ht="22.5" customHeight="1">
      <c r="A415" s="303" t="s">
        <v>891</v>
      </c>
      <c r="B415" s="304" t="s">
        <v>1203</v>
      </c>
      <c r="C415" s="300" t="s">
        <v>1204</v>
      </c>
      <c r="D415" s="307">
        <v>4.6799999999999999E-4</v>
      </c>
      <c r="E415" s="302">
        <v>5.3300000000000005E-4</v>
      </c>
      <c r="F415" s="302" t="s">
        <v>1362</v>
      </c>
      <c r="G415" s="302" t="s">
        <v>1362</v>
      </c>
      <c r="H415" s="302" t="s">
        <v>1362</v>
      </c>
      <c r="I415" s="302" t="s">
        <v>1362</v>
      </c>
      <c r="J415" s="302" t="s">
        <v>1362</v>
      </c>
      <c r="K415" s="302" t="s">
        <v>1362</v>
      </c>
      <c r="L415" s="302" t="s">
        <v>1362</v>
      </c>
      <c r="M415" s="302" t="s">
        <v>1362</v>
      </c>
      <c r="N415" s="302" t="s">
        <v>1362</v>
      </c>
      <c r="O415" s="302" t="s">
        <v>1362</v>
      </c>
      <c r="P415" s="306"/>
      <c r="Q415" s="306"/>
      <c r="R415" s="306"/>
      <c r="S415" s="306"/>
      <c r="T415" s="306"/>
      <c r="U415" s="306"/>
      <c r="V415" s="302" t="s">
        <v>1362</v>
      </c>
    </row>
    <row r="416" spans="1:22" ht="22.5" customHeight="1">
      <c r="A416" s="303" t="s">
        <v>892</v>
      </c>
      <c r="B416" s="304" t="s">
        <v>1205</v>
      </c>
      <c r="C416" s="300" t="s">
        <v>1206</v>
      </c>
      <c r="D416" s="307">
        <v>3.0899999999999998E-4</v>
      </c>
      <c r="E416" s="302" t="s">
        <v>1362</v>
      </c>
      <c r="F416" s="302">
        <v>0</v>
      </c>
      <c r="G416" s="302">
        <v>1.55E-4</v>
      </c>
      <c r="H416" s="302" t="s">
        <v>1362</v>
      </c>
      <c r="I416" s="302" t="s">
        <v>1362</v>
      </c>
      <c r="J416" s="302" t="s">
        <v>1362</v>
      </c>
      <c r="K416" s="302" t="s">
        <v>1362</v>
      </c>
      <c r="L416" s="302" t="s">
        <v>1362</v>
      </c>
      <c r="M416" s="302" t="s">
        <v>1362</v>
      </c>
      <c r="N416" s="302" t="s">
        <v>1362</v>
      </c>
      <c r="O416" s="302" t="s">
        <v>1362</v>
      </c>
      <c r="P416" s="306"/>
      <c r="Q416" s="306"/>
      <c r="R416" s="306"/>
      <c r="S416" s="306"/>
      <c r="T416" s="306"/>
      <c r="U416" s="306"/>
      <c r="V416" s="302">
        <v>1.0000000000000001E-5</v>
      </c>
    </row>
    <row r="417" spans="1:22" ht="22.5" customHeight="1">
      <c r="A417" s="303" t="s">
        <v>893</v>
      </c>
      <c r="B417" s="304" t="s">
        <v>427</v>
      </c>
      <c r="C417" s="300" t="s">
        <v>894</v>
      </c>
      <c r="D417" s="307">
        <v>4.46E-4</v>
      </c>
      <c r="E417" s="302">
        <v>5.0799999999999999E-4</v>
      </c>
      <c r="F417" s="302" t="s">
        <v>1362</v>
      </c>
      <c r="G417" s="302" t="s">
        <v>1362</v>
      </c>
      <c r="H417" s="302" t="s">
        <v>1362</v>
      </c>
      <c r="I417" s="302" t="s">
        <v>1362</v>
      </c>
      <c r="J417" s="302" t="s">
        <v>1362</v>
      </c>
      <c r="K417" s="302" t="s">
        <v>1362</v>
      </c>
      <c r="L417" s="302" t="s">
        <v>1362</v>
      </c>
      <c r="M417" s="302" t="s">
        <v>1362</v>
      </c>
      <c r="N417" s="302" t="s">
        <v>1362</v>
      </c>
      <c r="O417" s="302" t="s">
        <v>1362</v>
      </c>
      <c r="P417" s="306"/>
      <c r="Q417" s="306"/>
      <c r="R417" s="306"/>
      <c r="S417" s="306"/>
      <c r="T417" s="306"/>
      <c r="U417" s="306"/>
      <c r="V417" s="302" t="s">
        <v>1362</v>
      </c>
    </row>
    <row r="418" spans="1:22" ht="22.5" customHeight="1">
      <c r="A418" s="303" t="s">
        <v>895</v>
      </c>
      <c r="B418" s="304" t="s">
        <v>1771</v>
      </c>
      <c r="C418" s="300" t="s">
        <v>896</v>
      </c>
      <c r="D418" s="307">
        <v>4.5399999999999998E-4</v>
      </c>
      <c r="E418" s="302">
        <v>4.57E-4</v>
      </c>
      <c r="F418" s="302" t="s">
        <v>1362</v>
      </c>
      <c r="G418" s="302" t="s">
        <v>1362</v>
      </c>
      <c r="H418" s="302" t="s">
        <v>1362</v>
      </c>
      <c r="I418" s="302" t="s">
        <v>1362</v>
      </c>
      <c r="J418" s="302" t="s">
        <v>1362</v>
      </c>
      <c r="K418" s="302" t="s">
        <v>1362</v>
      </c>
      <c r="L418" s="302" t="s">
        <v>1362</v>
      </c>
      <c r="M418" s="302" t="s">
        <v>1362</v>
      </c>
      <c r="N418" s="302" t="s">
        <v>1362</v>
      </c>
      <c r="O418" s="302" t="s">
        <v>1362</v>
      </c>
      <c r="P418" s="306"/>
      <c r="Q418" s="306"/>
      <c r="R418" s="306"/>
      <c r="S418" s="306"/>
      <c r="T418" s="306"/>
      <c r="U418" s="306"/>
      <c r="V418" s="302" t="s">
        <v>1362</v>
      </c>
    </row>
    <row r="419" spans="1:22" ht="22.5" customHeight="1">
      <c r="A419" s="303" t="s">
        <v>897</v>
      </c>
      <c r="B419" s="304" t="s">
        <v>428</v>
      </c>
      <c r="C419" s="300" t="s">
        <v>898</v>
      </c>
      <c r="D419" s="307">
        <v>4.3999999999999999E-5</v>
      </c>
      <c r="E419" s="302">
        <v>0</v>
      </c>
      <c r="F419" s="302" t="s">
        <v>1362</v>
      </c>
      <c r="G419" s="302" t="s">
        <v>1362</v>
      </c>
      <c r="H419" s="302" t="s">
        <v>1362</v>
      </c>
      <c r="I419" s="302" t="s">
        <v>1362</v>
      </c>
      <c r="J419" s="302" t="s">
        <v>1362</v>
      </c>
      <c r="K419" s="302" t="s">
        <v>1362</v>
      </c>
      <c r="L419" s="302" t="s">
        <v>1362</v>
      </c>
      <c r="M419" s="302" t="s">
        <v>1362</v>
      </c>
      <c r="N419" s="302" t="s">
        <v>1362</v>
      </c>
      <c r="O419" s="302" t="s">
        <v>1362</v>
      </c>
      <c r="P419" s="306"/>
      <c r="Q419" s="306"/>
      <c r="R419" s="306"/>
      <c r="S419" s="306"/>
      <c r="T419" s="306"/>
      <c r="U419" s="306"/>
      <c r="V419" s="302" t="s">
        <v>1362</v>
      </c>
    </row>
    <row r="420" spans="1:22" ht="22.5" customHeight="1">
      <c r="A420" s="303" t="s">
        <v>899</v>
      </c>
      <c r="B420" s="304" t="s">
        <v>429</v>
      </c>
      <c r="C420" s="300" t="s">
        <v>900</v>
      </c>
      <c r="D420" s="307">
        <v>2.0000000000000001E-4</v>
      </c>
      <c r="E420" s="302">
        <v>3.1300000000000002E-4</v>
      </c>
      <c r="F420" s="302" t="s">
        <v>1362</v>
      </c>
      <c r="G420" s="302" t="s">
        <v>1362</v>
      </c>
      <c r="H420" s="302" t="s">
        <v>1362</v>
      </c>
      <c r="I420" s="302" t="s">
        <v>1362</v>
      </c>
      <c r="J420" s="302" t="s">
        <v>1362</v>
      </c>
      <c r="K420" s="302" t="s">
        <v>1362</v>
      </c>
      <c r="L420" s="302" t="s">
        <v>1362</v>
      </c>
      <c r="M420" s="302" t="s">
        <v>1362</v>
      </c>
      <c r="N420" s="302" t="s">
        <v>1362</v>
      </c>
      <c r="O420" s="302" t="s">
        <v>1362</v>
      </c>
      <c r="P420" s="306"/>
      <c r="Q420" s="306"/>
      <c r="R420" s="306"/>
      <c r="S420" s="306"/>
      <c r="T420" s="306"/>
      <c r="U420" s="306"/>
      <c r="V420" s="302" t="s">
        <v>1362</v>
      </c>
    </row>
    <row r="421" spans="1:22" ht="22.5" customHeight="1">
      <c r="A421" s="303" t="s">
        <v>901</v>
      </c>
      <c r="B421" s="304" t="s">
        <v>1772</v>
      </c>
      <c r="C421" s="300" t="s">
        <v>1773</v>
      </c>
      <c r="D421" s="307">
        <v>4.3600000000000003E-4</v>
      </c>
      <c r="E421" s="302" t="s">
        <v>1362</v>
      </c>
      <c r="F421" s="302">
        <v>0</v>
      </c>
      <c r="G421" s="302">
        <v>4.5800000000000002E-4</v>
      </c>
      <c r="H421" s="302" t="s">
        <v>1362</v>
      </c>
      <c r="I421" s="302" t="s">
        <v>1362</v>
      </c>
      <c r="J421" s="302" t="s">
        <v>1362</v>
      </c>
      <c r="K421" s="302" t="s">
        <v>1362</v>
      </c>
      <c r="L421" s="302" t="s">
        <v>1362</v>
      </c>
      <c r="M421" s="302" t="s">
        <v>1362</v>
      </c>
      <c r="N421" s="302" t="s">
        <v>1362</v>
      </c>
      <c r="O421" s="302" t="s">
        <v>1362</v>
      </c>
      <c r="P421" s="306"/>
      <c r="Q421" s="306"/>
      <c r="R421" s="306"/>
      <c r="S421" s="306"/>
      <c r="T421" s="306"/>
      <c r="U421" s="306"/>
      <c r="V421" s="302">
        <v>5.1400000000000003E-4</v>
      </c>
    </row>
    <row r="422" spans="1:22" ht="22.5" customHeight="1">
      <c r="A422" s="303" t="s">
        <v>902</v>
      </c>
      <c r="B422" s="304" t="s">
        <v>430</v>
      </c>
      <c r="C422" s="300" t="s">
        <v>903</v>
      </c>
      <c r="D422" s="307">
        <v>3.5E-4</v>
      </c>
      <c r="E422" s="302" t="s">
        <v>1362</v>
      </c>
      <c r="F422" s="302">
        <v>0</v>
      </c>
      <c r="G422" s="302">
        <v>0</v>
      </c>
      <c r="H422" s="302">
        <v>4.4499999999999997E-4</v>
      </c>
      <c r="I422" s="302" t="s">
        <v>1362</v>
      </c>
      <c r="J422" s="302" t="s">
        <v>1362</v>
      </c>
      <c r="K422" s="302" t="s">
        <v>1362</v>
      </c>
      <c r="L422" s="302" t="s">
        <v>1362</v>
      </c>
      <c r="M422" s="302" t="s">
        <v>1362</v>
      </c>
      <c r="N422" s="302" t="s">
        <v>1362</v>
      </c>
      <c r="O422" s="302" t="s">
        <v>1362</v>
      </c>
      <c r="P422" s="306"/>
      <c r="Q422" s="306"/>
      <c r="R422" s="306"/>
      <c r="S422" s="306"/>
      <c r="T422" s="306"/>
      <c r="U422" s="306"/>
      <c r="V422" s="302">
        <v>3.3199999999999999E-4</v>
      </c>
    </row>
    <row r="423" spans="1:22" ht="22.5" customHeight="1">
      <c r="A423" s="303" t="s">
        <v>904</v>
      </c>
      <c r="B423" s="304" t="s">
        <v>431</v>
      </c>
      <c r="C423" s="300" t="s">
        <v>905</v>
      </c>
      <c r="D423" s="307">
        <v>4.1800000000000002E-4</v>
      </c>
      <c r="E423" s="302">
        <v>3.6200000000000002E-4</v>
      </c>
      <c r="F423" s="302" t="s">
        <v>1362</v>
      </c>
      <c r="G423" s="302" t="s">
        <v>1362</v>
      </c>
      <c r="H423" s="302" t="s">
        <v>1362</v>
      </c>
      <c r="I423" s="302" t="s">
        <v>1362</v>
      </c>
      <c r="J423" s="302" t="s">
        <v>1362</v>
      </c>
      <c r="K423" s="302" t="s">
        <v>1362</v>
      </c>
      <c r="L423" s="302" t="s">
        <v>1362</v>
      </c>
      <c r="M423" s="302" t="s">
        <v>1362</v>
      </c>
      <c r="N423" s="302" t="s">
        <v>1362</v>
      </c>
      <c r="O423" s="302" t="s">
        <v>1362</v>
      </c>
      <c r="P423" s="306"/>
      <c r="Q423" s="306"/>
      <c r="R423" s="306"/>
      <c r="S423" s="306"/>
      <c r="T423" s="306"/>
      <c r="U423" s="306"/>
      <c r="V423" s="302" t="s">
        <v>1362</v>
      </c>
    </row>
    <row r="424" spans="1:22" ht="22.5" customHeight="1">
      <c r="A424" s="303" t="s">
        <v>906</v>
      </c>
      <c r="B424" s="304" t="s">
        <v>432</v>
      </c>
      <c r="C424" s="300" t="s">
        <v>907</v>
      </c>
      <c r="D424" s="307">
        <v>4.6299999999999998E-4</v>
      </c>
      <c r="E424" s="302">
        <v>5.2700000000000002E-4</v>
      </c>
      <c r="F424" s="302" t="s">
        <v>1362</v>
      </c>
      <c r="G424" s="302" t="s">
        <v>1362</v>
      </c>
      <c r="H424" s="302" t="s">
        <v>1362</v>
      </c>
      <c r="I424" s="302" t="s">
        <v>1362</v>
      </c>
      <c r="J424" s="302" t="s">
        <v>1362</v>
      </c>
      <c r="K424" s="302" t="s">
        <v>1362</v>
      </c>
      <c r="L424" s="302" t="s">
        <v>1362</v>
      </c>
      <c r="M424" s="302" t="s">
        <v>1362</v>
      </c>
      <c r="N424" s="302" t="s">
        <v>1362</v>
      </c>
      <c r="O424" s="302" t="s">
        <v>1362</v>
      </c>
      <c r="P424" s="306"/>
      <c r="Q424" s="306"/>
      <c r="R424" s="306"/>
      <c r="S424" s="306"/>
      <c r="T424" s="306"/>
      <c r="U424" s="306"/>
      <c r="V424" s="302" t="s">
        <v>1362</v>
      </c>
    </row>
    <row r="425" spans="1:22" ht="22.5" customHeight="1">
      <c r="A425" s="303" t="s">
        <v>908</v>
      </c>
      <c r="B425" s="304" t="s">
        <v>1774</v>
      </c>
      <c r="C425" s="300" t="s">
        <v>909</v>
      </c>
      <c r="D425" s="307">
        <v>4.55E-4</v>
      </c>
      <c r="E425" s="302">
        <v>3.9899999999999999E-4</v>
      </c>
      <c r="F425" s="302" t="s">
        <v>1362</v>
      </c>
      <c r="G425" s="302" t="s">
        <v>1362</v>
      </c>
      <c r="H425" s="302" t="s">
        <v>1362</v>
      </c>
      <c r="I425" s="302" t="s">
        <v>1362</v>
      </c>
      <c r="J425" s="302" t="s">
        <v>1362</v>
      </c>
      <c r="K425" s="302" t="s">
        <v>1362</v>
      </c>
      <c r="L425" s="302" t="s">
        <v>1362</v>
      </c>
      <c r="M425" s="302" t="s">
        <v>1362</v>
      </c>
      <c r="N425" s="302" t="s">
        <v>1362</v>
      </c>
      <c r="O425" s="302" t="s">
        <v>1362</v>
      </c>
      <c r="P425" s="306"/>
      <c r="Q425" s="306"/>
      <c r="R425" s="306"/>
      <c r="S425" s="306"/>
      <c r="T425" s="306"/>
      <c r="U425" s="306"/>
      <c r="V425" s="302" t="s">
        <v>1362</v>
      </c>
    </row>
    <row r="426" spans="1:22" ht="22.5" customHeight="1">
      <c r="A426" s="303" t="s">
        <v>910</v>
      </c>
      <c r="B426" s="304" t="s">
        <v>1775</v>
      </c>
      <c r="C426" s="300" t="s">
        <v>911</v>
      </c>
      <c r="D426" s="307">
        <v>4.4099999999999999E-4</v>
      </c>
      <c r="E426" s="302" t="s">
        <v>1362</v>
      </c>
      <c r="F426" s="302">
        <v>0</v>
      </c>
      <c r="G426" s="302">
        <v>4.75E-4</v>
      </c>
      <c r="H426" s="302" t="s">
        <v>1362</v>
      </c>
      <c r="I426" s="302" t="s">
        <v>1362</v>
      </c>
      <c r="J426" s="302" t="s">
        <v>1362</v>
      </c>
      <c r="K426" s="302" t="s">
        <v>1362</v>
      </c>
      <c r="L426" s="302" t="s">
        <v>1362</v>
      </c>
      <c r="M426" s="302" t="s">
        <v>1362</v>
      </c>
      <c r="N426" s="302" t="s">
        <v>1362</v>
      </c>
      <c r="O426" s="302" t="s">
        <v>1362</v>
      </c>
      <c r="P426" s="306"/>
      <c r="Q426" s="306"/>
      <c r="R426" s="306"/>
      <c r="S426" s="306"/>
      <c r="T426" s="306"/>
      <c r="U426" s="306"/>
      <c r="V426" s="302">
        <v>6.2200000000000005E-4</v>
      </c>
    </row>
    <row r="427" spans="1:22" ht="22.5" customHeight="1">
      <c r="A427" s="303" t="s">
        <v>1207</v>
      </c>
      <c r="B427" s="304" t="s">
        <v>1208</v>
      </c>
      <c r="C427" s="300" t="s">
        <v>1209</v>
      </c>
      <c r="D427" s="307">
        <v>4.9399999999999997E-4</v>
      </c>
      <c r="E427" s="302">
        <v>4.3800000000000002E-4</v>
      </c>
      <c r="F427" s="302" t="s">
        <v>1362</v>
      </c>
      <c r="G427" s="302" t="s">
        <v>1362</v>
      </c>
      <c r="H427" s="302" t="s">
        <v>1362</v>
      </c>
      <c r="I427" s="302" t="s">
        <v>1362</v>
      </c>
      <c r="J427" s="302" t="s">
        <v>1362</v>
      </c>
      <c r="K427" s="302" t="s">
        <v>1362</v>
      </c>
      <c r="L427" s="302" t="s">
        <v>1362</v>
      </c>
      <c r="M427" s="302" t="s">
        <v>1362</v>
      </c>
      <c r="N427" s="302" t="s">
        <v>1362</v>
      </c>
      <c r="O427" s="302" t="s">
        <v>1362</v>
      </c>
      <c r="P427" s="306"/>
      <c r="Q427" s="306"/>
      <c r="R427" s="306"/>
      <c r="S427" s="306"/>
      <c r="T427" s="306"/>
      <c r="U427" s="306"/>
      <c r="V427" s="302" t="s">
        <v>1362</v>
      </c>
    </row>
    <row r="428" spans="1:22" ht="22.5" customHeight="1">
      <c r="A428" s="303" t="s">
        <v>912</v>
      </c>
      <c r="B428" s="304" t="s">
        <v>913</v>
      </c>
      <c r="C428" s="300" t="s">
        <v>914</v>
      </c>
      <c r="D428" s="307">
        <v>4.75E-4</v>
      </c>
      <c r="E428" s="302">
        <v>5.4000000000000001E-4</v>
      </c>
      <c r="F428" s="302" t="s">
        <v>1362</v>
      </c>
      <c r="G428" s="302" t="s">
        <v>1362</v>
      </c>
      <c r="H428" s="302" t="s">
        <v>1362</v>
      </c>
      <c r="I428" s="302" t="s">
        <v>1362</v>
      </c>
      <c r="J428" s="302" t="s">
        <v>1362</v>
      </c>
      <c r="K428" s="302" t="s">
        <v>1362</v>
      </c>
      <c r="L428" s="302" t="s">
        <v>1362</v>
      </c>
      <c r="M428" s="302" t="s">
        <v>1362</v>
      </c>
      <c r="N428" s="302" t="s">
        <v>1362</v>
      </c>
      <c r="O428" s="302" t="s">
        <v>1362</v>
      </c>
      <c r="P428" s="306"/>
      <c r="Q428" s="306"/>
      <c r="R428" s="306"/>
      <c r="S428" s="306"/>
      <c r="T428" s="306"/>
      <c r="U428" s="306"/>
      <c r="V428" s="302" t="s">
        <v>1362</v>
      </c>
    </row>
    <row r="429" spans="1:22" ht="22.5" customHeight="1">
      <c r="A429" s="303" t="s">
        <v>915</v>
      </c>
      <c r="B429" s="304" t="s">
        <v>1210</v>
      </c>
      <c r="C429" s="300" t="s">
        <v>1211</v>
      </c>
      <c r="D429" s="307">
        <v>4.3600000000000003E-4</v>
      </c>
      <c r="E429" s="302">
        <v>3.8000000000000002E-4</v>
      </c>
      <c r="F429" s="302" t="s">
        <v>1362</v>
      </c>
      <c r="G429" s="302" t="s">
        <v>1362</v>
      </c>
      <c r="H429" s="302" t="s">
        <v>1362</v>
      </c>
      <c r="I429" s="302" t="s">
        <v>1362</v>
      </c>
      <c r="J429" s="302" t="s">
        <v>1362</v>
      </c>
      <c r="K429" s="302" t="s">
        <v>1362</v>
      </c>
      <c r="L429" s="302" t="s">
        <v>1362</v>
      </c>
      <c r="M429" s="302" t="s">
        <v>1362</v>
      </c>
      <c r="N429" s="302" t="s">
        <v>1362</v>
      </c>
      <c r="O429" s="302" t="s">
        <v>1362</v>
      </c>
      <c r="P429" s="306"/>
      <c r="Q429" s="306"/>
      <c r="R429" s="306"/>
      <c r="S429" s="306"/>
      <c r="T429" s="306"/>
      <c r="U429" s="306"/>
      <c r="V429" s="302" t="s">
        <v>1362</v>
      </c>
    </row>
    <row r="430" spans="1:22" ht="22.5" customHeight="1">
      <c r="A430" s="303" t="s">
        <v>916</v>
      </c>
      <c r="B430" s="304" t="s">
        <v>433</v>
      </c>
      <c r="C430" s="300" t="s">
        <v>917</v>
      </c>
      <c r="D430" s="307">
        <v>4.3399999999999998E-4</v>
      </c>
      <c r="E430" s="302">
        <v>3.7800000000000003E-4</v>
      </c>
      <c r="F430" s="302" t="s">
        <v>1362</v>
      </c>
      <c r="G430" s="302" t="s">
        <v>1362</v>
      </c>
      <c r="H430" s="302" t="s">
        <v>1362</v>
      </c>
      <c r="I430" s="302" t="s">
        <v>1362</v>
      </c>
      <c r="J430" s="302" t="s">
        <v>1362</v>
      </c>
      <c r="K430" s="302" t="s">
        <v>1362</v>
      </c>
      <c r="L430" s="302" t="s">
        <v>1362</v>
      </c>
      <c r="M430" s="302" t="s">
        <v>1362</v>
      </c>
      <c r="N430" s="302" t="s">
        <v>1362</v>
      </c>
      <c r="O430" s="302" t="s">
        <v>1362</v>
      </c>
      <c r="P430" s="306"/>
      <c r="Q430" s="306"/>
      <c r="R430" s="306"/>
      <c r="S430" s="306"/>
      <c r="T430" s="306"/>
      <c r="U430" s="306"/>
      <c r="V430" s="302" t="s">
        <v>1362</v>
      </c>
    </row>
    <row r="431" spans="1:22" ht="22.5" customHeight="1">
      <c r="A431" s="303" t="s">
        <v>918</v>
      </c>
      <c r="B431" s="304" t="s">
        <v>919</v>
      </c>
      <c r="C431" s="300" t="s">
        <v>920</v>
      </c>
      <c r="D431" s="307">
        <v>4.4200000000000001E-4</v>
      </c>
      <c r="E431" s="302">
        <v>4.8299999999999998E-4</v>
      </c>
      <c r="F431" s="302" t="s">
        <v>1362</v>
      </c>
      <c r="G431" s="302" t="s">
        <v>1362</v>
      </c>
      <c r="H431" s="302" t="s">
        <v>1362</v>
      </c>
      <c r="I431" s="302" t="s">
        <v>1362</v>
      </c>
      <c r="J431" s="302" t="s">
        <v>1362</v>
      </c>
      <c r="K431" s="302" t="s">
        <v>1362</v>
      </c>
      <c r="L431" s="302" t="s">
        <v>1362</v>
      </c>
      <c r="M431" s="302" t="s">
        <v>1362</v>
      </c>
      <c r="N431" s="302" t="s">
        <v>1362</v>
      </c>
      <c r="O431" s="302" t="s">
        <v>1362</v>
      </c>
      <c r="P431" s="306"/>
      <c r="Q431" s="306"/>
      <c r="R431" s="306"/>
      <c r="S431" s="306"/>
      <c r="T431" s="306"/>
      <c r="U431" s="306"/>
      <c r="V431" s="302" t="s">
        <v>1362</v>
      </c>
    </row>
    <row r="432" spans="1:22" ht="22.5" customHeight="1">
      <c r="A432" s="303" t="s">
        <v>921</v>
      </c>
      <c r="B432" s="304" t="s">
        <v>1776</v>
      </c>
      <c r="C432" s="300" t="s">
        <v>922</v>
      </c>
      <c r="D432" s="307">
        <v>4.8200000000000001E-4</v>
      </c>
      <c r="E432" s="302">
        <v>4.26E-4</v>
      </c>
      <c r="F432" s="302" t="s">
        <v>1362</v>
      </c>
      <c r="G432" s="302" t="s">
        <v>1362</v>
      </c>
      <c r="H432" s="302" t="s">
        <v>1362</v>
      </c>
      <c r="I432" s="302" t="s">
        <v>1362</v>
      </c>
      <c r="J432" s="302" t="s">
        <v>1362</v>
      </c>
      <c r="K432" s="302" t="s">
        <v>1362</v>
      </c>
      <c r="L432" s="302" t="s">
        <v>1362</v>
      </c>
      <c r="M432" s="302" t="s">
        <v>1362</v>
      </c>
      <c r="N432" s="302" t="s">
        <v>1362</v>
      </c>
      <c r="O432" s="302" t="s">
        <v>1362</v>
      </c>
      <c r="P432" s="306"/>
      <c r="Q432" s="306"/>
      <c r="R432" s="306"/>
      <c r="S432" s="306"/>
      <c r="T432" s="306"/>
      <c r="U432" s="306"/>
      <c r="V432" s="302" t="s">
        <v>1362</v>
      </c>
    </row>
    <row r="433" spans="1:22" ht="22.5" customHeight="1">
      <c r="A433" s="303" t="s">
        <v>923</v>
      </c>
      <c r="B433" s="304" t="s">
        <v>1212</v>
      </c>
      <c r="C433" s="300" t="s">
        <v>1213</v>
      </c>
      <c r="D433" s="307">
        <v>4.75E-4</v>
      </c>
      <c r="E433" s="302" t="s">
        <v>1362</v>
      </c>
      <c r="F433" s="302">
        <v>0</v>
      </c>
      <c r="G433" s="302">
        <v>2.8499999999999999E-4</v>
      </c>
      <c r="H433" s="302">
        <v>0</v>
      </c>
      <c r="I433" s="302" t="s">
        <v>1362</v>
      </c>
      <c r="J433" s="302" t="s">
        <v>1362</v>
      </c>
      <c r="K433" s="302" t="s">
        <v>1362</v>
      </c>
      <c r="L433" s="302" t="s">
        <v>1362</v>
      </c>
      <c r="M433" s="302" t="s">
        <v>1362</v>
      </c>
      <c r="N433" s="302" t="s">
        <v>1362</v>
      </c>
      <c r="O433" s="302" t="s">
        <v>1362</v>
      </c>
      <c r="P433" s="306"/>
      <c r="Q433" s="306"/>
      <c r="R433" s="306"/>
      <c r="S433" s="306"/>
      <c r="T433" s="306"/>
      <c r="U433" s="306"/>
      <c r="V433" s="302">
        <v>0</v>
      </c>
    </row>
    <row r="434" spans="1:22" ht="22.5" customHeight="1">
      <c r="A434" s="303" t="s">
        <v>1777</v>
      </c>
      <c r="B434" s="304" t="s">
        <v>1778</v>
      </c>
      <c r="C434" s="300" t="s">
        <v>1779</v>
      </c>
      <c r="D434" s="307">
        <v>4.8899999999999996E-4</v>
      </c>
      <c r="E434" s="302">
        <v>4.3300000000000001E-4</v>
      </c>
      <c r="F434" s="302" t="s">
        <v>1362</v>
      </c>
      <c r="G434" s="302" t="s">
        <v>1362</v>
      </c>
      <c r="H434" s="302" t="s">
        <v>1362</v>
      </c>
      <c r="I434" s="302" t="s">
        <v>1362</v>
      </c>
      <c r="J434" s="302" t="s">
        <v>1362</v>
      </c>
      <c r="K434" s="302" t="s">
        <v>1362</v>
      </c>
      <c r="L434" s="302" t="s">
        <v>1362</v>
      </c>
      <c r="M434" s="302" t="s">
        <v>1362</v>
      </c>
      <c r="N434" s="302" t="s">
        <v>1362</v>
      </c>
      <c r="O434" s="302" t="s">
        <v>1362</v>
      </c>
      <c r="P434" s="306"/>
      <c r="Q434" s="306"/>
      <c r="R434" s="306"/>
      <c r="S434" s="306"/>
      <c r="T434" s="306"/>
      <c r="U434" s="306"/>
      <c r="V434" s="302" t="s">
        <v>1362</v>
      </c>
    </row>
    <row r="435" spans="1:22" ht="22.5" customHeight="1">
      <c r="A435" s="303" t="s">
        <v>924</v>
      </c>
      <c r="B435" s="304" t="s">
        <v>434</v>
      </c>
      <c r="C435" s="300" t="s">
        <v>925</v>
      </c>
      <c r="D435" s="307">
        <v>4.4000000000000002E-4</v>
      </c>
      <c r="E435" s="302">
        <v>4.0900000000000002E-4</v>
      </c>
      <c r="F435" s="302" t="s">
        <v>1362</v>
      </c>
      <c r="G435" s="302" t="s">
        <v>1362</v>
      </c>
      <c r="H435" s="302" t="s">
        <v>1362</v>
      </c>
      <c r="I435" s="302" t="s">
        <v>1362</v>
      </c>
      <c r="J435" s="302" t="s">
        <v>1362</v>
      </c>
      <c r="K435" s="302" t="s">
        <v>1362</v>
      </c>
      <c r="L435" s="302" t="s">
        <v>1362</v>
      </c>
      <c r="M435" s="302" t="s">
        <v>1362</v>
      </c>
      <c r="N435" s="302" t="s">
        <v>1362</v>
      </c>
      <c r="O435" s="302" t="s">
        <v>1362</v>
      </c>
      <c r="P435" s="306"/>
      <c r="Q435" s="306"/>
      <c r="R435" s="306"/>
      <c r="S435" s="306"/>
      <c r="T435" s="306"/>
      <c r="U435" s="306"/>
      <c r="V435" s="302" t="s">
        <v>1362</v>
      </c>
    </row>
    <row r="436" spans="1:22" ht="22.5" customHeight="1">
      <c r="A436" s="303" t="s">
        <v>926</v>
      </c>
      <c r="B436" s="304" t="s">
        <v>435</v>
      </c>
      <c r="C436" s="300" t="s">
        <v>927</v>
      </c>
      <c r="D436" s="307">
        <v>4.6299999999999998E-4</v>
      </c>
      <c r="E436" s="302" t="s">
        <v>1362</v>
      </c>
      <c r="F436" s="302">
        <v>0</v>
      </c>
      <c r="G436" s="302">
        <v>0</v>
      </c>
      <c r="H436" s="302">
        <v>4.4700000000000002E-4</v>
      </c>
      <c r="I436" s="302" t="s">
        <v>1362</v>
      </c>
      <c r="J436" s="302" t="s">
        <v>1362</v>
      </c>
      <c r="K436" s="302" t="s">
        <v>1362</v>
      </c>
      <c r="L436" s="302" t="s">
        <v>1362</v>
      </c>
      <c r="M436" s="302" t="s">
        <v>1362</v>
      </c>
      <c r="N436" s="302" t="s">
        <v>1362</v>
      </c>
      <c r="O436" s="302" t="s">
        <v>1362</v>
      </c>
      <c r="P436" s="306"/>
      <c r="Q436" s="306"/>
      <c r="R436" s="306"/>
      <c r="S436" s="306"/>
      <c r="T436" s="306"/>
      <c r="U436" s="306"/>
      <c r="V436" s="302">
        <v>3.3799999999999998E-4</v>
      </c>
    </row>
    <row r="437" spans="1:22" ht="22.5" customHeight="1">
      <c r="A437" s="303" t="s">
        <v>928</v>
      </c>
      <c r="B437" s="304" t="s">
        <v>1214</v>
      </c>
      <c r="C437" s="300" t="s">
        <v>1215</v>
      </c>
      <c r="D437" s="307">
        <v>4.66E-4</v>
      </c>
      <c r="E437" s="302">
        <v>5.3200000000000003E-4</v>
      </c>
      <c r="F437" s="302" t="s">
        <v>1362</v>
      </c>
      <c r="G437" s="302" t="s">
        <v>1362</v>
      </c>
      <c r="H437" s="302" t="s">
        <v>1362</v>
      </c>
      <c r="I437" s="302" t="s">
        <v>1362</v>
      </c>
      <c r="J437" s="302" t="s">
        <v>1362</v>
      </c>
      <c r="K437" s="302" t="s">
        <v>1362</v>
      </c>
      <c r="L437" s="302" t="s">
        <v>1362</v>
      </c>
      <c r="M437" s="302" t="s">
        <v>1362</v>
      </c>
      <c r="N437" s="302" t="s">
        <v>1362</v>
      </c>
      <c r="O437" s="302" t="s">
        <v>1362</v>
      </c>
      <c r="P437" s="306"/>
      <c r="Q437" s="306"/>
      <c r="R437" s="306"/>
      <c r="S437" s="306"/>
      <c r="T437" s="306"/>
      <c r="U437" s="306"/>
      <c r="V437" s="302" t="s">
        <v>1362</v>
      </c>
    </row>
    <row r="438" spans="1:22" ht="22.5" customHeight="1">
      <c r="A438" s="303" t="s">
        <v>929</v>
      </c>
      <c r="B438" s="304" t="s">
        <v>1780</v>
      </c>
      <c r="C438" s="300" t="s">
        <v>1781</v>
      </c>
      <c r="D438" s="307">
        <v>4.6999999999999999E-4</v>
      </c>
      <c r="E438" s="302">
        <v>3.8999999999999999E-4</v>
      </c>
      <c r="F438" s="302" t="s">
        <v>1362</v>
      </c>
      <c r="G438" s="302" t="s">
        <v>1362</v>
      </c>
      <c r="H438" s="302" t="s">
        <v>1362</v>
      </c>
      <c r="I438" s="302" t="s">
        <v>1362</v>
      </c>
      <c r="J438" s="302" t="s">
        <v>1362</v>
      </c>
      <c r="K438" s="302" t="s">
        <v>1362</v>
      </c>
      <c r="L438" s="302" t="s">
        <v>1362</v>
      </c>
      <c r="M438" s="302" t="s">
        <v>1362</v>
      </c>
      <c r="N438" s="302" t="s">
        <v>1362</v>
      </c>
      <c r="O438" s="302" t="s">
        <v>1362</v>
      </c>
      <c r="P438" s="306"/>
      <c r="Q438" s="306"/>
      <c r="R438" s="306"/>
      <c r="S438" s="306"/>
      <c r="T438" s="306"/>
      <c r="U438" s="306"/>
      <c r="V438" s="302" t="s">
        <v>1362</v>
      </c>
    </row>
    <row r="439" spans="1:22" ht="22.5" customHeight="1">
      <c r="A439" s="303" t="s">
        <v>930</v>
      </c>
      <c r="B439" s="304" t="s">
        <v>1216</v>
      </c>
      <c r="C439" s="300" t="s">
        <v>1217</v>
      </c>
      <c r="D439" s="307">
        <v>4.5300000000000001E-4</v>
      </c>
      <c r="E439" s="302" t="s">
        <v>1362</v>
      </c>
      <c r="F439" s="302">
        <v>0</v>
      </c>
      <c r="G439" s="302">
        <v>4.5600000000000003E-4</v>
      </c>
      <c r="H439" s="302" t="s">
        <v>1362</v>
      </c>
      <c r="I439" s="302" t="s">
        <v>1362</v>
      </c>
      <c r="J439" s="302" t="s">
        <v>1362</v>
      </c>
      <c r="K439" s="302" t="s">
        <v>1362</v>
      </c>
      <c r="L439" s="302" t="s">
        <v>1362</v>
      </c>
      <c r="M439" s="302" t="s">
        <v>1362</v>
      </c>
      <c r="N439" s="302" t="s">
        <v>1362</v>
      </c>
      <c r="O439" s="302" t="s">
        <v>1362</v>
      </c>
      <c r="P439" s="306"/>
      <c r="Q439" s="306"/>
      <c r="R439" s="306"/>
      <c r="S439" s="306"/>
      <c r="T439" s="306"/>
      <c r="U439" s="306"/>
      <c r="V439" s="302">
        <v>3.0800000000000001E-4</v>
      </c>
    </row>
    <row r="440" spans="1:22" ht="22.5" customHeight="1">
      <c r="A440" s="303" t="s">
        <v>931</v>
      </c>
      <c r="B440" s="304" t="s">
        <v>1782</v>
      </c>
      <c r="C440" s="300" t="s">
        <v>932</v>
      </c>
      <c r="D440" s="307">
        <v>4.4000000000000002E-4</v>
      </c>
      <c r="E440" s="302">
        <v>4.8200000000000001E-4</v>
      </c>
      <c r="F440" s="302" t="s">
        <v>1362</v>
      </c>
      <c r="G440" s="302" t="s">
        <v>1362</v>
      </c>
      <c r="H440" s="302" t="s">
        <v>1362</v>
      </c>
      <c r="I440" s="302" t="s">
        <v>1362</v>
      </c>
      <c r="J440" s="302" t="s">
        <v>1362</v>
      </c>
      <c r="K440" s="302" t="s">
        <v>1362</v>
      </c>
      <c r="L440" s="302" t="s">
        <v>1362</v>
      </c>
      <c r="M440" s="302" t="s">
        <v>1362</v>
      </c>
      <c r="N440" s="302" t="s">
        <v>1362</v>
      </c>
      <c r="O440" s="302" t="s">
        <v>1362</v>
      </c>
      <c r="P440" s="306"/>
      <c r="Q440" s="306"/>
      <c r="R440" s="306"/>
      <c r="S440" s="306"/>
      <c r="T440" s="306"/>
      <c r="U440" s="306"/>
      <c r="V440" s="302" t="s">
        <v>1362</v>
      </c>
    </row>
    <row r="441" spans="1:22" ht="22.5" customHeight="1">
      <c r="A441" s="303" t="s">
        <v>933</v>
      </c>
      <c r="B441" s="304" t="s">
        <v>436</v>
      </c>
      <c r="C441" s="300" t="s">
        <v>934</v>
      </c>
      <c r="D441" s="307">
        <v>4.8799999999999999E-4</v>
      </c>
      <c r="E441" s="302">
        <v>4.3300000000000001E-4</v>
      </c>
      <c r="F441" s="302" t="s">
        <v>1362</v>
      </c>
      <c r="G441" s="302" t="s">
        <v>1362</v>
      </c>
      <c r="H441" s="302" t="s">
        <v>1362</v>
      </c>
      <c r="I441" s="302" t="s">
        <v>1362</v>
      </c>
      <c r="J441" s="302" t="s">
        <v>1362</v>
      </c>
      <c r="K441" s="302" t="s">
        <v>1362</v>
      </c>
      <c r="L441" s="302" t="s">
        <v>1362</v>
      </c>
      <c r="M441" s="302" t="s">
        <v>1362</v>
      </c>
      <c r="N441" s="302" t="s">
        <v>1362</v>
      </c>
      <c r="O441" s="302" t="s">
        <v>1362</v>
      </c>
      <c r="P441" s="306"/>
      <c r="Q441" s="306"/>
      <c r="R441" s="306"/>
      <c r="S441" s="306"/>
      <c r="T441" s="306"/>
      <c r="U441" s="306"/>
      <c r="V441" s="302" t="s">
        <v>1362</v>
      </c>
    </row>
    <row r="442" spans="1:22" ht="22.5" customHeight="1">
      <c r="A442" s="303" t="s">
        <v>935</v>
      </c>
      <c r="B442" s="304" t="s">
        <v>1783</v>
      </c>
      <c r="C442" s="300" t="s">
        <v>1784</v>
      </c>
      <c r="D442" s="307">
        <v>5.5999999999999999E-5</v>
      </c>
      <c r="E442" s="302" t="s">
        <v>1362</v>
      </c>
      <c r="F442" s="302">
        <v>0</v>
      </c>
      <c r="G442" s="302">
        <v>4.6999999999999999E-4</v>
      </c>
      <c r="H442" s="302" t="s">
        <v>1362</v>
      </c>
      <c r="I442" s="302" t="s">
        <v>1362</v>
      </c>
      <c r="J442" s="302" t="s">
        <v>1362</v>
      </c>
      <c r="K442" s="302" t="s">
        <v>1362</v>
      </c>
      <c r="L442" s="302" t="s">
        <v>1362</v>
      </c>
      <c r="M442" s="302" t="s">
        <v>1362</v>
      </c>
      <c r="N442" s="302" t="s">
        <v>1362</v>
      </c>
      <c r="O442" s="302" t="s">
        <v>1362</v>
      </c>
      <c r="P442" s="306"/>
      <c r="Q442" s="306"/>
      <c r="R442" s="306"/>
      <c r="S442" s="306"/>
      <c r="T442" s="306"/>
      <c r="U442" s="306"/>
      <c r="V442" s="302">
        <v>4.4799999999999999E-4</v>
      </c>
    </row>
    <row r="443" spans="1:22" ht="22.5" customHeight="1">
      <c r="A443" s="303" t="s">
        <v>936</v>
      </c>
      <c r="B443" s="304" t="s">
        <v>437</v>
      </c>
      <c r="C443" s="300" t="s">
        <v>937</v>
      </c>
      <c r="D443" s="307">
        <v>2.99E-4</v>
      </c>
      <c r="E443" s="302" t="s">
        <v>1362</v>
      </c>
      <c r="F443" s="302">
        <v>0</v>
      </c>
      <c r="G443" s="302">
        <v>4.7100000000000001E-4</v>
      </c>
      <c r="H443" s="302" t="s">
        <v>1362</v>
      </c>
      <c r="I443" s="302" t="s">
        <v>1362</v>
      </c>
      <c r="J443" s="302" t="s">
        <v>1362</v>
      </c>
      <c r="K443" s="302" t="s">
        <v>1362</v>
      </c>
      <c r="L443" s="302" t="s">
        <v>1362</v>
      </c>
      <c r="M443" s="302" t="s">
        <v>1362</v>
      </c>
      <c r="N443" s="302" t="s">
        <v>1362</v>
      </c>
      <c r="O443" s="302" t="s">
        <v>1362</v>
      </c>
      <c r="P443" s="306"/>
      <c r="Q443" s="306"/>
      <c r="R443" s="306"/>
      <c r="S443" s="306"/>
      <c r="T443" s="306"/>
      <c r="U443" s="306"/>
      <c r="V443" s="302">
        <v>5.4100000000000003E-4</v>
      </c>
    </row>
    <row r="444" spans="1:22" ht="22.5" customHeight="1">
      <c r="A444" s="303" t="s">
        <v>938</v>
      </c>
      <c r="B444" s="304" t="s">
        <v>939</v>
      </c>
      <c r="C444" s="300" t="s">
        <v>940</v>
      </c>
      <c r="D444" s="307">
        <v>2.7E-4</v>
      </c>
      <c r="E444" s="302" t="s">
        <v>1362</v>
      </c>
      <c r="F444" s="302">
        <v>0</v>
      </c>
      <c r="G444" s="302" t="s">
        <v>1362</v>
      </c>
      <c r="H444" s="302" t="s">
        <v>1362</v>
      </c>
      <c r="I444" s="302" t="s">
        <v>1362</v>
      </c>
      <c r="J444" s="302" t="s">
        <v>1362</v>
      </c>
      <c r="K444" s="302" t="s">
        <v>1362</v>
      </c>
      <c r="L444" s="302" t="s">
        <v>1362</v>
      </c>
      <c r="M444" s="302" t="s">
        <v>1362</v>
      </c>
      <c r="N444" s="302" t="s">
        <v>1362</v>
      </c>
      <c r="O444" s="302" t="s">
        <v>1362</v>
      </c>
      <c r="P444" s="306"/>
      <c r="Q444" s="306"/>
      <c r="R444" s="306"/>
      <c r="S444" s="306"/>
      <c r="T444" s="306"/>
      <c r="U444" s="306"/>
      <c r="V444" s="302" t="s">
        <v>1362</v>
      </c>
    </row>
    <row r="445" spans="1:22" ht="22.5" customHeight="1">
      <c r="A445" s="303" t="s">
        <v>941</v>
      </c>
      <c r="B445" s="304" t="s">
        <v>438</v>
      </c>
      <c r="C445" s="300" t="s">
        <v>942</v>
      </c>
      <c r="D445" s="307">
        <v>4.6299999999999998E-4</v>
      </c>
      <c r="E445" s="302">
        <v>4.0700000000000003E-4</v>
      </c>
      <c r="F445" s="302" t="s">
        <v>1362</v>
      </c>
      <c r="G445" s="302" t="s">
        <v>1362</v>
      </c>
      <c r="H445" s="302" t="s">
        <v>1362</v>
      </c>
      <c r="I445" s="302" t="s">
        <v>1362</v>
      </c>
      <c r="J445" s="302" t="s">
        <v>1362</v>
      </c>
      <c r="K445" s="302" t="s">
        <v>1362</v>
      </c>
      <c r="L445" s="302" t="s">
        <v>1362</v>
      </c>
      <c r="M445" s="302" t="s">
        <v>1362</v>
      </c>
      <c r="N445" s="302" t="s">
        <v>1362</v>
      </c>
      <c r="O445" s="302" t="s">
        <v>1362</v>
      </c>
      <c r="P445" s="306"/>
      <c r="Q445" s="306"/>
      <c r="R445" s="306"/>
      <c r="S445" s="306"/>
      <c r="T445" s="306"/>
      <c r="U445" s="306"/>
      <c r="V445" s="302" t="s">
        <v>1362</v>
      </c>
    </row>
    <row r="446" spans="1:22" ht="22.5" customHeight="1">
      <c r="A446" s="303" t="s">
        <v>943</v>
      </c>
      <c r="B446" s="304" t="s">
        <v>1785</v>
      </c>
      <c r="C446" s="300" t="s">
        <v>944</v>
      </c>
      <c r="D446" s="307">
        <v>4.64E-4</v>
      </c>
      <c r="E446" s="302">
        <v>4.46E-4</v>
      </c>
      <c r="F446" s="302" t="s">
        <v>1362</v>
      </c>
      <c r="G446" s="302" t="s">
        <v>1362</v>
      </c>
      <c r="H446" s="302" t="s">
        <v>1362</v>
      </c>
      <c r="I446" s="302" t="s">
        <v>1362</v>
      </c>
      <c r="J446" s="302" t="s">
        <v>1362</v>
      </c>
      <c r="K446" s="302" t="s">
        <v>1362</v>
      </c>
      <c r="L446" s="302" t="s">
        <v>1362</v>
      </c>
      <c r="M446" s="302" t="s">
        <v>1362</v>
      </c>
      <c r="N446" s="302" t="s">
        <v>1362</v>
      </c>
      <c r="O446" s="302" t="s">
        <v>1362</v>
      </c>
      <c r="P446" s="306"/>
      <c r="Q446" s="306"/>
      <c r="R446" s="306"/>
      <c r="S446" s="306"/>
      <c r="T446" s="306"/>
      <c r="U446" s="306"/>
      <c r="V446" s="302" t="s">
        <v>1362</v>
      </c>
    </row>
    <row r="447" spans="1:22" ht="22.5" customHeight="1">
      <c r="A447" s="303" t="s">
        <v>945</v>
      </c>
      <c r="B447" s="304" t="s">
        <v>439</v>
      </c>
      <c r="C447" s="300" t="s">
        <v>946</v>
      </c>
      <c r="D447" s="307">
        <v>4.5399999999999998E-4</v>
      </c>
      <c r="E447" s="302">
        <v>4.57E-4</v>
      </c>
      <c r="F447" s="302" t="s">
        <v>1362</v>
      </c>
      <c r="G447" s="302" t="s">
        <v>1362</v>
      </c>
      <c r="H447" s="302" t="s">
        <v>1362</v>
      </c>
      <c r="I447" s="302" t="s">
        <v>1362</v>
      </c>
      <c r="J447" s="302" t="s">
        <v>1362</v>
      </c>
      <c r="K447" s="302" t="s">
        <v>1362</v>
      </c>
      <c r="L447" s="302" t="s">
        <v>1362</v>
      </c>
      <c r="M447" s="302" t="s">
        <v>1362</v>
      </c>
      <c r="N447" s="302" t="s">
        <v>1362</v>
      </c>
      <c r="O447" s="302" t="s">
        <v>1362</v>
      </c>
      <c r="P447" s="306"/>
      <c r="Q447" s="306"/>
      <c r="R447" s="306"/>
      <c r="S447" s="306"/>
      <c r="T447" s="306"/>
      <c r="U447" s="306"/>
      <c r="V447" s="302" t="s">
        <v>1362</v>
      </c>
    </row>
    <row r="448" spans="1:22" ht="22.5" customHeight="1">
      <c r="A448" s="303" t="s">
        <v>947</v>
      </c>
      <c r="B448" s="304" t="s">
        <v>1786</v>
      </c>
      <c r="C448" s="300" t="s">
        <v>948</v>
      </c>
      <c r="D448" s="307">
        <v>4.7699999999999999E-4</v>
      </c>
      <c r="E448" s="302">
        <v>5.4299999999999997E-4</v>
      </c>
      <c r="F448" s="302" t="s">
        <v>1362</v>
      </c>
      <c r="G448" s="302" t="s">
        <v>1362</v>
      </c>
      <c r="H448" s="302" t="s">
        <v>1362</v>
      </c>
      <c r="I448" s="302" t="s">
        <v>1362</v>
      </c>
      <c r="J448" s="302" t="s">
        <v>1362</v>
      </c>
      <c r="K448" s="302" t="s">
        <v>1362</v>
      </c>
      <c r="L448" s="302" t="s">
        <v>1362</v>
      </c>
      <c r="M448" s="302" t="s">
        <v>1362</v>
      </c>
      <c r="N448" s="302" t="s">
        <v>1362</v>
      </c>
      <c r="O448" s="302" t="s">
        <v>1362</v>
      </c>
      <c r="P448" s="306"/>
      <c r="Q448" s="306"/>
      <c r="R448" s="306"/>
      <c r="S448" s="306"/>
      <c r="T448" s="306"/>
      <c r="U448" s="306"/>
      <c r="V448" s="302" t="s">
        <v>1362</v>
      </c>
    </row>
    <row r="449" spans="1:22" ht="22.5" customHeight="1">
      <c r="A449" s="303" t="s">
        <v>949</v>
      </c>
      <c r="B449" s="304" t="s">
        <v>950</v>
      </c>
      <c r="C449" s="300" t="s">
        <v>951</v>
      </c>
      <c r="D449" s="307">
        <v>4.5399999999999998E-4</v>
      </c>
      <c r="E449" s="302">
        <v>4.57E-4</v>
      </c>
      <c r="F449" s="302" t="s">
        <v>1362</v>
      </c>
      <c r="G449" s="302" t="s">
        <v>1362</v>
      </c>
      <c r="H449" s="302" t="s">
        <v>1362</v>
      </c>
      <c r="I449" s="302" t="s">
        <v>1362</v>
      </c>
      <c r="J449" s="302" t="s">
        <v>1362</v>
      </c>
      <c r="K449" s="302" t="s">
        <v>1362</v>
      </c>
      <c r="L449" s="302" t="s">
        <v>1362</v>
      </c>
      <c r="M449" s="302" t="s">
        <v>1362</v>
      </c>
      <c r="N449" s="302" t="s">
        <v>1362</v>
      </c>
      <c r="O449" s="302" t="s">
        <v>1362</v>
      </c>
      <c r="P449" s="306"/>
      <c r="Q449" s="306"/>
      <c r="R449" s="306"/>
      <c r="S449" s="306"/>
      <c r="T449" s="306"/>
      <c r="U449" s="306"/>
      <c r="V449" s="302" t="s">
        <v>1362</v>
      </c>
    </row>
    <row r="450" spans="1:22" ht="22.5" customHeight="1">
      <c r="A450" s="303" t="s">
        <v>952</v>
      </c>
      <c r="B450" s="304" t="s">
        <v>440</v>
      </c>
      <c r="C450" s="300" t="s">
        <v>953</v>
      </c>
      <c r="D450" s="307">
        <v>1.02E-4</v>
      </c>
      <c r="E450" s="302" t="s">
        <v>1362</v>
      </c>
      <c r="F450" s="302">
        <v>0</v>
      </c>
      <c r="G450" s="302">
        <v>2.9E-4</v>
      </c>
      <c r="H450" s="302">
        <v>2.7599999999999999E-4</v>
      </c>
      <c r="I450" s="302">
        <v>2.8699999999999998E-4</v>
      </c>
      <c r="J450" s="302" t="s">
        <v>1362</v>
      </c>
      <c r="K450" s="302" t="s">
        <v>1362</v>
      </c>
      <c r="L450" s="302" t="s">
        <v>1362</v>
      </c>
      <c r="M450" s="302" t="s">
        <v>1362</v>
      </c>
      <c r="N450" s="302" t="s">
        <v>1362</v>
      </c>
      <c r="O450" s="302" t="s">
        <v>1362</v>
      </c>
      <c r="P450" s="306"/>
      <c r="Q450" s="306"/>
      <c r="R450" s="306"/>
      <c r="S450" s="306"/>
      <c r="T450" s="306"/>
      <c r="U450" s="306"/>
      <c r="V450" s="302">
        <v>2.7999999999999998E-4</v>
      </c>
    </row>
    <row r="451" spans="1:22" ht="22.5" customHeight="1">
      <c r="A451" s="303" t="s">
        <v>954</v>
      </c>
      <c r="B451" s="304" t="s">
        <v>441</v>
      </c>
      <c r="C451" s="300" t="s">
        <v>955</v>
      </c>
      <c r="D451" s="307">
        <v>2.23E-4</v>
      </c>
      <c r="E451" s="302">
        <v>5.0699999999999996E-4</v>
      </c>
      <c r="F451" s="302" t="s">
        <v>1362</v>
      </c>
      <c r="G451" s="302" t="s">
        <v>1362</v>
      </c>
      <c r="H451" s="302" t="s">
        <v>1362</v>
      </c>
      <c r="I451" s="302" t="s">
        <v>1362</v>
      </c>
      <c r="J451" s="302" t="s">
        <v>1362</v>
      </c>
      <c r="K451" s="302" t="s">
        <v>1362</v>
      </c>
      <c r="L451" s="302" t="s">
        <v>1362</v>
      </c>
      <c r="M451" s="302" t="s">
        <v>1362</v>
      </c>
      <c r="N451" s="302" t="s">
        <v>1362</v>
      </c>
      <c r="O451" s="302" t="s">
        <v>1362</v>
      </c>
      <c r="P451" s="306"/>
      <c r="Q451" s="306"/>
      <c r="R451" s="306"/>
      <c r="S451" s="306"/>
      <c r="T451" s="306"/>
      <c r="U451" s="306"/>
      <c r="V451" s="302" t="s">
        <v>1362</v>
      </c>
    </row>
    <row r="452" spans="1:22" ht="22.5" customHeight="1">
      <c r="A452" s="303" t="s">
        <v>1218</v>
      </c>
      <c r="B452" s="304" t="s">
        <v>1219</v>
      </c>
      <c r="C452" s="300" t="s">
        <v>1220</v>
      </c>
      <c r="D452" s="307">
        <v>2.1800000000000001E-4</v>
      </c>
      <c r="E452" s="302">
        <v>4.4999999999999999E-4</v>
      </c>
      <c r="F452" s="302" t="s">
        <v>1362</v>
      </c>
      <c r="G452" s="302" t="s">
        <v>1362</v>
      </c>
      <c r="H452" s="302" t="s">
        <v>1362</v>
      </c>
      <c r="I452" s="302" t="s">
        <v>1362</v>
      </c>
      <c r="J452" s="302" t="s">
        <v>1362</v>
      </c>
      <c r="K452" s="302" t="s">
        <v>1362</v>
      </c>
      <c r="L452" s="302" t="s">
        <v>1362</v>
      </c>
      <c r="M452" s="302" t="s">
        <v>1362</v>
      </c>
      <c r="N452" s="302" t="s">
        <v>1362</v>
      </c>
      <c r="O452" s="302" t="s">
        <v>1362</v>
      </c>
      <c r="P452" s="306"/>
      <c r="Q452" s="306"/>
      <c r="R452" s="306"/>
      <c r="S452" s="306"/>
      <c r="T452" s="306"/>
      <c r="U452" s="306"/>
      <c r="V452" s="302" t="s">
        <v>1362</v>
      </c>
    </row>
    <row r="453" spans="1:22" ht="22.5" customHeight="1">
      <c r="A453" s="303" t="s">
        <v>956</v>
      </c>
      <c r="B453" s="304" t="s">
        <v>957</v>
      </c>
      <c r="C453" s="300" t="s">
        <v>958</v>
      </c>
      <c r="D453" s="307">
        <v>4.4099999999999999E-4</v>
      </c>
      <c r="E453" s="302">
        <v>4.35E-4</v>
      </c>
      <c r="F453" s="302" t="s">
        <v>1362</v>
      </c>
      <c r="G453" s="302" t="s">
        <v>1362</v>
      </c>
      <c r="H453" s="302" t="s">
        <v>1362</v>
      </c>
      <c r="I453" s="302" t="s">
        <v>1362</v>
      </c>
      <c r="J453" s="302" t="s">
        <v>1362</v>
      </c>
      <c r="K453" s="302" t="s">
        <v>1362</v>
      </c>
      <c r="L453" s="302" t="s">
        <v>1362</v>
      </c>
      <c r="M453" s="302" t="s">
        <v>1362</v>
      </c>
      <c r="N453" s="302" t="s">
        <v>1362</v>
      </c>
      <c r="O453" s="302" t="s">
        <v>1362</v>
      </c>
      <c r="P453" s="306"/>
      <c r="Q453" s="306"/>
      <c r="R453" s="306"/>
      <c r="S453" s="306"/>
      <c r="T453" s="306"/>
      <c r="U453" s="306"/>
      <c r="V453" s="302" t="s">
        <v>1362</v>
      </c>
    </row>
    <row r="454" spans="1:22" ht="22.5" customHeight="1">
      <c r="A454" s="303" t="s">
        <v>959</v>
      </c>
      <c r="B454" s="304" t="s">
        <v>442</v>
      </c>
      <c r="C454" s="300" t="s">
        <v>960</v>
      </c>
      <c r="D454" s="307">
        <v>3.7300000000000001E-4</v>
      </c>
      <c r="E454" s="302">
        <v>3.4000000000000002E-4</v>
      </c>
      <c r="F454" s="302" t="s">
        <v>1362</v>
      </c>
      <c r="G454" s="302" t="s">
        <v>1362</v>
      </c>
      <c r="H454" s="302" t="s">
        <v>1362</v>
      </c>
      <c r="I454" s="302" t="s">
        <v>1362</v>
      </c>
      <c r="J454" s="302" t="s">
        <v>1362</v>
      </c>
      <c r="K454" s="302" t="s">
        <v>1362</v>
      </c>
      <c r="L454" s="302" t="s">
        <v>1362</v>
      </c>
      <c r="M454" s="302" t="s">
        <v>1362</v>
      </c>
      <c r="N454" s="302" t="s">
        <v>1362</v>
      </c>
      <c r="O454" s="302" t="s">
        <v>1362</v>
      </c>
      <c r="P454" s="306"/>
      <c r="Q454" s="306"/>
      <c r="R454" s="306"/>
      <c r="S454" s="306"/>
      <c r="T454" s="306"/>
      <c r="U454" s="306"/>
      <c r="V454" s="302" t="s">
        <v>1362</v>
      </c>
    </row>
    <row r="455" spans="1:22" ht="22.5" customHeight="1">
      <c r="A455" s="303" t="s">
        <v>961</v>
      </c>
      <c r="B455" s="304" t="s">
        <v>443</v>
      </c>
      <c r="C455" s="300" t="s">
        <v>962</v>
      </c>
      <c r="D455" s="307">
        <v>4.7100000000000001E-4</v>
      </c>
      <c r="E455" s="302" t="s">
        <v>1362</v>
      </c>
      <c r="F455" s="302">
        <v>8.2000000000000001E-5</v>
      </c>
      <c r="G455" s="302">
        <v>5.5099999999999995E-4</v>
      </c>
      <c r="H455" s="302" t="s">
        <v>1362</v>
      </c>
      <c r="I455" s="302" t="s">
        <v>1362</v>
      </c>
      <c r="J455" s="302" t="s">
        <v>1362</v>
      </c>
      <c r="K455" s="302" t="s">
        <v>1362</v>
      </c>
      <c r="L455" s="302" t="s">
        <v>1362</v>
      </c>
      <c r="M455" s="302" t="s">
        <v>1362</v>
      </c>
      <c r="N455" s="302" t="s">
        <v>1362</v>
      </c>
      <c r="O455" s="302" t="s">
        <v>1362</v>
      </c>
      <c r="P455" s="306"/>
      <c r="Q455" s="306"/>
      <c r="R455" s="306"/>
      <c r="S455" s="306"/>
      <c r="T455" s="306"/>
      <c r="U455" s="306"/>
      <c r="V455" s="302">
        <v>5.5199999999999997E-4</v>
      </c>
    </row>
    <row r="456" spans="1:22" ht="22.5" customHeight="1">
      <c r="A456" s="303" t="s">
        <v>963</v>
      </c>
      <c r="B456" s="304" t="s">
        <v>444</v>
      </c>
      <c r="C456" s="300" t="s">
        <v>964</v>
      </c>
      <c r="D456" s="307">
        <v>3.5E-4</v>
      </c>
      <c r="E456" s="302">
        <v>2.9399999999999999E-4</v>
      </c>
      <c r="F456" s="302" t="s">
        <v>1362</v>
      </c>
      <c r="G456" s="302" t="s">
        <v>1362</v>
      </c>
      <c r="H456" s="302" t="s">
        <v>1362</v>
      </c>
      <c r="I456" s="302" t="s">
        <v>1362</v>
      </c>
      <c r="J456" s="302" t="s">
        <v>1362</v>
      </c>
      <c r="K456" s="302" t="s">
        <v>1362</v>
      </c>
      <c r="L456" s="302" t="s">
        <v>1362</v>
      </c>
      <c r="M456" s="302" t="s">
        <v>1362</v>
      </c>
      <c r="N456" s="302" t="s">
        <v>1362</v>
      </c>
      <c r="O456" s="302" t="s">
        <v>1362</v>
      </c>
      <c r="P456" s="306"/>
      <c r="Q456" s="306"/>
      <c r="R456" s="306"/>
      <c r="S456" s="306"/>
      <c r="T456" s="306"/>
      <c r="U456" s="306"/>
      <c r="V456" s="302" t="s">
        <v>1362</v>
      </c>
    </row>
    <row r="457" spans="1:22" ht="22.5" customHeight="1">
      <c r="A457" s="303" t="s">
        <v>1221</v>
      </c>
      <c r="B457" s="304" t="s">
        <v>1222</v>
      </c>
      <c r="C457" s="300" t="s">
        <v>1223</v>
      </c>
      <c r="D457" s="307">
        <v>4.73E-4</v>
      </c>
      <c r="E457" s="302" t="s">
        <v>1362</v>
      </c>
      <c r="F457" s="302">
        <v>0</v>
      </c>
      <c r="G457" s="302">
        <v>5.2999999999999998E-4</v>
      </c>
      <c r="H457" s="302" t="s">
        <v>1362</v>
      </c>
      <c r="I457" s="302" t="s">
        <v>1362</v>
      </c>
      <c r="J457" s="302" t="s">
        <v>1362</v>
      </c>
      <c r="K457" s="302" t="s">
        <v>1362</v>
      </c>
      <c r="L457" s="302" t="s">
        <v>1362</v>
      </c>
      <c r="M457" s="302" t="s">
        <v>1362</v>
      </c>
      <c r="N457" s="302" t="s">
        <v>1362</v>
      </c>
      <c r="O457" s="302" t="s">
        <v>1362</v>
      </c>
      <c r="P457" s="306"/>
      <c r="Q457" s="306"/>
      <c r="R457" s="306"/>
      <c r="S457" s="306"/>
      <c r="T457" s="306"/>
      <c r="U457" s="306"/>
      <c r="V457" s="302">
        <v>4.0499999999999998E-4</v>
      </c>
    </row>
    <row r="458" spans="1:22" ht="22.5" customHeight="1">
      <c r="A458" s="303" t="s">
        <v>1224</v>
      </c>
      <c r="B458" s="304" t="s">
        <v>1225</v>
      </c>
      <c r="C458" s="300" t="s">
        <v>1226</v>
      </c>
      <c r="D458" s="307">
        <v>3.4900000000000003E-4</v>
      </c>
      <c r="E458" s="302">
        <v>1.1329999999999999E-3</v>
      </c>
      <c r="F458" s="302" t="s">
        <v>1362</v>
      </c>
      <c r="G458" s="302" t="s">
        <v>1362</v>
      </c>
      <c r="H458" s="302" t="s">
        <v>1362</v>
      </c>
      <c r="I458" s="302" t="s">
        <v>1362</v>
      </c>
      <c r="J458" s="302" t="s">
        <v>1362</v>
      </c>
      <c r="K458" s="302" t="s">
        <v>1362</v>
      </c>
      <c r="L458" s="302" t="s">
        <v>1362</v>
      </c>
      <c r="M458" s="302" t="s">
        <v>1362</v>
      </c>
      <c r="N458" s="302" t="s">
        <v>1362</v>
      </c>
      <c r="O458" s="302" t="s">
        <v>1362</v>
      </c>
      <c r="P458" s="306"/>
      <c r="Q458" s="306"/>
      <c r="R458" s="306"/>
      <c r="S458" s="306"/>
      <c r="T458" s="306"/>
      <c r="U458" s="306"/>
      <c r="V458" s="302" t="s">
        <v>1362</v>
      </c>
    </row>
    <row r="459" spans="1:22" ht="22.5" customHeight="1">
      <c r="A459" s="303" t="s">
        <v>965</v>
      </c>
      <c r="B459" s="304" t="s">
        <v>966</v>
      </c>
      <c r="C459" s="300" t="s">
        <v>967</v>
      </c>
      <c r="D459" s="307">
        <v>4.7199999999999998E-4</v>
      </c>
      <c r="E459" s="302">
        <v>4.1599999999999997E-4</v>
      </c>
      <c r="F459" s="302" t="s">
        <v>1362</v>
      </c>
      <c r="G459" s="302" t="s">
        <v>1362</v>
      </c>
      <c r="H459" s="302" t="s">
        <v>1362</v>
      </c>
      <c r="I459" s="302" t="s">
        <v>1362</v>
      </c>
      <c r="J459" s="302" t="s">
        <v>1362</v>
      </c>
      <c r="K459" s="302" t="s">
        <v>1362</v>
      </c>
      <c r="L459" s="302" t="s">
        <v>1362</v>
      </c>
      <c r="M459" s="302" t="s">
        <v>1362</v>
      </c>
      <c r="N459" s="302" t="s">
        <v>1362</v>
      </c>
      <c r="O459" s="302" t="s">
        <v>1362</v>
      </c>
      <c r="P459" s="306"/>
      <c r="Q459" s="306"/>
      <c r="R459" s="306"/>
      <c r="S459" s="306"/>
      <c r="T459" s="306"/>
      <c r="U459" s="306"/>
      <c r="V459" s="302" t="s">
        <v>1362</v>
      </c>
    </row>
    <row r="460" spans="1:22" ht="22.5" customHeight="1">
      <c r="A460" s="303" t="s">
        <v>968</v>
      </c>
      <c r="B460" s="304" t="s">
        <v>1787</v>
      </c>
      <c r="C460" s="300" t="s">
        <v>969</v>
      </c>
      <c r="D460" s="307">
        <v>4.8899999999999996E-4</v>
      </c>
      <c r="E460" s="302" t="s">
        <v>1362</v>
      </c>
      <c r="F460" s="302">
        <v>0</v>
      </c>
      <c r="G460" s="302">
        <v>3.4400000000000001E-4</v>
      </c>
      <c r="H460" s="302">
        <v>4.3300000000000001E-4</v>
      </c>
      <c r="I460" s="302" t="s">
        <v>1362</v>
      </c>
      <c r="J460" s="302" t="s">
        <v>1362</v>
      </c>
      <c r="K460" s="302" t="s">
        <v>1362</v>
      </c>
      <c r="L460" s="302" t="s">
        <v>1362</v>
      </c>
      <c r="M460" s="302" t="s">
        <v>1362</v>
      </c>
      <c r="N460" s="302" t="s">
        <v>1362</v>
      </c>
      <c r="O460" s="302" t="s">
        <v>1362</v>
      </c>
      <c r="P460" s="306"/>
      <c r="Q460" s="306"/>
      <c r="R460" s="306"/>
      <c r="S460" s="306"/>
      <c r="T460" s="306"/>
      <c r="U460" s="306"/>
      <c r="V460" s="302">
        <v>1.06E-4</v>
      </c>
    </row>
    <row r="461" spans="1:22" ht="22.5" customHeight="1">
      <c r="A461" s="303" t="s">
        <v>1788</v>
      </c>
      <c r="B461" s="304" t="s">
        <v>1789</v>
      </c>
      <c r="C461" s="300" t="s">
        <v>1790</v>
      </c>
      <c r="D461" s="307">
        <v>1.15E-4</v>
      </c>
      <c r="E461" s="302">
        <v>4.0299999999999998E-4</v>
      </c>
      <c r="F461" s="302" t="s">
        <v>1362</v>
      </c>
      <c r="G461" s="302" t="s">
        <v>1362</v>
      </c>
      <c r="H461" s="302" t="s">
        <v>1362</v>
      </c>
      <c r="I461" s="302" t="s">
        <v>1362</v>
      </c>
      <c r="J461" s="302" t="s">
        <v>1362</v>
      </c>
      <c r="K461" s="302" t="s">
        <v>1362</v>
      </c>
      <c r="L461" s="302" t="s">
        <v>1362</v>
      </c>
      <c r="M461" s="302" t="s">
        <v>1362</v>
      </c>
      <c r="N461" s="302" t="s">
        <v>1362</v>
      </c>
      <c r="O461" s="302" t="s">
        <v>1362</v>
      </c>
      <c r="P461" s="306"/>
      <c r="Q461" s="306"/>
      <c r="R461" s="306"/>
      <c r="S461" s="306"/>
      <c r="T461" s="306"/>
      <c r="U461" s="306"/>
      <c r="V461" s="302" t="s">
        <v>1362</v>
      </c>
    </row>
    <row r="462" spans="1:22" ht="22.5" customHeight="1">
      <c r="A462" s="303" t="s">
        <v>970</v>
      </c>
      <c r="B462" s="304" t="s">
        <v>1227</v>
      </c>
      <c r="C462" s="300" t="s">
        <v>1228</v>
      </c>
      <c r="D462" s="307">
        <v>4.5300000000000001E-4</v>
      </c>
      <c r="E462" s="302">
        <v>4.5300000000000001E-4</v>
      </c>
      <c r="F462" s="302" t="s">
        <v>1362</v>
      </c>
      <c r="G462" s="302" t="s">
        <v>1362</v>
      </c>
      <c r="H462" s="302" t="s">
        <v>1362</v>
      </c>
      <c r="I462" s="302" t="s">
        <v>1362</v>
      </c>
      <c r="J462" s="302" t="s">
        <v>1362</v>
      </c>
      <c r="K462" s="302" t="s">
        <v>1362</v>
      </c>
      <c r="L462" s="302" t="s">
        <v>1362</v>
      </c>
      <c r="M462" s="302" t="s">
        <v>1362</v>
      </c>
      <c r="N462" s="302" t="s">
        <v>1362</v>
      </c>
      <c r="O462" s="302" t="s">
        <v>1362</v>
      </c>
      <c r="P462" s="306"/>
      <c r="Q462" s="306"/>
      <c r="R462" s="306"/>
      <c r="S462" s="306"/>
      <c r="T462" s="306"/>
      <c r="U462" s="306"/>
      <c r="V462" s="302" t="s">
        <v>1362</v>
      </c>
    </row>
    <row r="463" spans="1:22" ht="22.5" customHeight="1">
      <c r="A463" s="303" t="s">
        <v>971</v>
      </c>
      <c r="B463" s="304" t="s">
        <v>1229</v>
      </c>
      <c r="C463" s="300" t="s">
        <v>1230</v>
      </c>
      <c r="D463" s="307">
        <v>4.5600000000000003E-4</v>
      </c>
      <c r="E463" s="302">
        <v>4.0000000000000002E-4</v>
      </c>
      <c r="F463" s="302" t="s">
        <v>1362</v>
      </c>
      <c r="G463" s="302" t="s">
        <v>1362</v>
      </c>
      <c r="H463" s="302" t="s">
        <v>1362</v>
      </c>
      <c r="I463" s="302" t="s">
        <v>1362</v>
      </c>
      <c r="J463" s="302" t="s">
        <v>1362</v>
      </c>
      <c r="K463" s="302" t="s">
        <v>1362</v>
      </c>
      <c r="L463" s="302" t="s">
        <v>1362</v>
      </c>
      <c r="M463" s="302" t="s">
        <v>1362</v>
      </c>
      <c r="N463" s="302" t="s">
        <v>1362</v>
      </c>
      <c r="O463" s="302" t="s">
        <v>1362</v>
      </c>
      <c r="P463" s="306"/>
      <c r="Q463" s="306"/>
      <c r="R463" s="306"/>
      <c r="S463" s="306"/>
      <c r="T463" s="306"/>
      <c r="U463" s="306"/>
      <c r="V463" s="302" t="s">
        <v>1362</v>
      </c>
    </row>
    <row r="464" spans="1:22" ht="22.5" customHeight="1">
      <c r="A464" s="303" t="s">
        <v>1231</v>
      </c>
      <c r="B464" s="304" t="s">
        <v>1232</v>
      </c>
      <c r="C464" s="300" t="s">
        <v>1233</v>
      </c>
      <c r="D464" s="307">
        <v>4.0499999999999998E-4</v>
      </c>
      <c r="E464" s="302">
        <v>3.4900000000000003E-4</v>
      </c>
      <c r="F464" s="302" t="s">
        <v>1362</v>
      </c>
      <c r="G464" s="302" t="s">
        <v>1362</v>
      </c>
      <c r="H464" s="302" t="s">
        <v>1362</v>
      </c>
      <c r="I464" s="302" t="s">
        <v>1362</v>
      </c>
      <c r="J464" s="302" t="s">
        <v>1362</v>
      </c>
      <c r="K464" s="302" t="s">
        <v>1362</v>
      </c>
      <c r="L464" s="302" t="s">
        <v>1362</v>
      </c>
      <c r="M464" s="302" t="s">
        <v>1362</v>
      </c>
      <c r="N464" s="302" t="s">
        <v>1362</v>
      </c>
      <c r="O464" s="302" t="s">
        <v>1362</v>
      </c>
      <c r="P464" s="306"/>
      <c r="Q464" s="306"/>
      <c r="R464" s="306"/>
      <c r="S464" s="306"/>
      <c r="T464" s="306"/>
      <c r="U464" s="306"/>
      <c r="V464" s="302" t="s">
        <v>1362</v>
      </c>
    </row>
    <row r="465" spans="1:22" ht="22.5" customHeight="1">
      <c r="A465" s="303" t="s">
        <v>972</v>
      </c>
      <c r="B465" s="304" t="s">
        <v>445</v>
      </c>
      <c r="C465" s="300" t="s">
        <v>973</v>
      </c>
      <c r="D465" s="307">
        <v>3.5E-4</v>
      </c>
      <c r="E465" s="302" t="s">
        <v>1362</v>
      </c>
      <c r="F465" s="302">
        <v>0</v>
      </c>
      <c r="G465" s="302">
        <v>1.94E-4</v>
      </c>
      <c r="H465" s="302">
        <v>2.6699999999999998E-4</v>
      </c>
      <c r="I465" s="302">
        <v>2.9300000000000002E-4</v>
      </c>
      <c r="J465" s="302">
        <v>3.2600000000000001E-4</v>
      </c>
      <c r="K465" s="302">
        <v>4.6099999999999998E-4</v>
      </c>
      <c r="L465" s="302" t="s">
        <v>1362</v>
      </c>
      <c r="M465" s="302" t="s">
        <v>1362</v>
      </c>
      <c r="N465" s="302" t="s">
        <v>1362</v>
      </c>
      <c r="O465" s="302" t="s">
        <v>1362</v>
      </c>
      <c r="P465" s="306"/>
      <c r="Q465" s="306"/>
      <c r="R465" s="306"/>
      <c r="S465" s="306"/>
      <c r="T465" s="306"/>
      <c r="U465" s="306"/>
      <c r="V465" s="302">
        <v>1.9699999999999999E-4</v>
      </c>
    </row>
    <row r="466" spans="1:22" ht="22.5" customHeight="1">
      <c r="A466" s="303" t="s">
        <v>974</v>
      </c>
      <c r="B466" s="304" t="s">
        <v>1791</v>
      </c>
      <c r="C466" s="300" t="s">
        <v>975</v>
      </c>
      <c r="D466" s="307">
        <v>3.5E-4</v>
      </c>
      <c r="E466" s="302" t="s">
        <v>1362</v>
      </c>
      <c r="F466" s="302">
        <v>0</v>
      </c>
      <c r="G466" s="302">
        <v>3.9300000000000001E-4</v>
      </c>
      <c r="H466" s="302" t="s">
        <v>1362</v>
      </c>
      <c r="I466" s="302" t="s">
        <v>1362</v>
      </c>
      <c r="J466" s="302" t="s">
        <v>1362</v>
      </c>
      <c r="K466" s="302" t="s">
        <v>1362</v>
      </c>
      <c r="L466" s="302" t="s">
        <v>1362</v>
      </c>
      <c r="M466" s="302" t="s">
        <v>1362</v>
      </c>
      <c r="N466" s="302" t="s">
        <v>1362</v>
      </c>
      <c r="O466" s="302" t="s">
        <v>1362</v>
      </c>
      <c r="P466" s="306"/>
      <c r="Q466" s="306"/>
      <c r="R466" s="306"/>
      <c r="S466" s="306"/>
      <c r="T466" s="306"/>
      <c r="U466" s="306"/>
      <c r="V466" s="302">
        <v>1.6200000000000001E-4</v>
      </c>
    </row>
    <row r="467" spans="1:22" ht="22.5" customHeight="1">
      <c r="A467" s="303" t="s">
        <v>976</v>
      </c>
      <c r="B467" s="304" t="s">
        <v>1234</v>
      </c>
      <c r="C467" s="300" t="s">
        <v>1235</v>
      </c>
      <c r="D467" s="307">
        <v>1.13E-4</v>
      </c>
      <c r="E467" s="302" t="s">
        <v>1362</v>
      </c>
      <c r="F467" s="302">
        <v>0</v>
      </c>
      <c r="G467" s="302">
        <v>2.2100000000000001E-4</v>
      </c>
      <c r="H467" s="302" t="s">
        <v>1362</v>
      </c>
      <c r="I467" s="302" t="s">
        <v>1362</v>
      </c>
      <c r="J467" s="302" t="s">
        <v>1362</v>
      </c>
      <c r="K467" s="302" t="s">
        <v>1362</v>
      </c>
      <c r="L467" s="302" t="s">
        <v>1362</v>
      </c>
      <c r="M467" s="302" t="s">
        <v>1362</v>
      </c>
      <c r="N467" s="302" t="s">
        <v>1362</v>
      </c>
      <c r="O467" s="302" t="s">
        <v>1362</v>
      </c>
      <c r="P467" s="306"/>
      <c r="Q467" s="306"/>
      <c r="R467" s="306"/>
      <c r="S467" s="306"/>
      <c r="T467" s="306"/>
      <c r="U467" s="306"/>
      <c r="V467" s="302">
        <v>0</v>
      </c>
    </row>
    <row r="468" spans="1:22" ht="22.5" customHeight="1">
      <c r="A468" s="303" t="s">
        <v>977</v>
      </c>
      <c r="B468" s="304" t="s">
        <v>1236</v>
      </c>
      <c r="C468" s="300" t="s">
        <v>1237</v>
      </c>
      <c r="D468" s="307">
        <v>4.6E-5</v>
      </c>
      <c r="E468" s="302">
        <v>0</v>
      </c>
      <c r="F468" s="302" t="s">
        <v>1362</v>
      </c>
      <c r="G468" s="302" t="s">
        <v>1362</v>
      </c>
      <c r="H468" s="302" t="s">
        <v>1362</v>
      </c>
      <c r="I468" s="302" t="s">
        <v>1362</v>
      </c>
      <c r="J468" s="302" t="s">
        <v>1362</v>
      </c>
      <c r="K468" s="302" t="s">
        <v>1362</v>
      </c>
      <c r="L468" s="302" t="s">
        <v>1362</v>
      </c>
      <c r="M468" s="302" t="s">
        <v>1362</v>
      </c>
      <c r="N468" s="302" t="s">
        <v>1362</v>
      </c>
      <c r="O468" s="302" t="s">
        <v>1362</v>
      </c>
      <c r="P468" s="306"/>
      <c r="Q468" s="306"/>
      <c r="R468" s="306"/>
      <c r="S468" s="306"/>
      <c r="T468" s="306"/>
      <c r="U468" s="306"/>
      <c r="V468" s="302" t="s">
        <v>1362</v>
      </c>
    </row>
    <row r="469" spans="1:22" ht="22.5" customHeight="1">
      <c r="A469" s="303" t="s">
        <v>978</v>
      </c>
      <c r="B469" s="304" t="s">
        <v>1792</v>
      </c>
      <c r="C469" s="300" t="s">
        <v>979</v>
      </c>
      <c r="D469" s="307">
        <v>4.4099999999999999E-4</v>
      </c>
      <c r="E469" s="302">
        <v>4.4099999999999999E-4</v>
      </c>
      <c r="F469" s="302" t="s">
        <v>1362</v>
      </c>
      <c r="G469" s="302" t="s">
        <v>1362</v>
      </c>
      <c r="H469" s="302" t="s">
        <v>1362</v>
      </c>
      <c r="I469" s="302" t="s">
        <v>1362</v>
      </c>
      <c r="J469" s="302" t="s">
        <v>1362</v>
      </c>
      <c r="K469" s="302" t="s">
        <v>1362</v>
      </c>
      <c r="L469" s="302" t="s">
        <v>1362</v>
      </c>
      <c r="M469" s="302" t="s">
        <v>1362</v>
      </c>
      <c r="N469" s="302" t="s">
        <v>1362</v>
      </c>
      <c r="O469" s="302" t="s">
        <v>1362</v>
      </c>
      <c r="P469" s="306"/>
      <c r="Q469" s="306"/>
      <c r="R469" s="306"/>
      <c r="S469" s="306"/>
      <c r="T469" s="306"/>
      <c r="U469" s="306"/>
      <c r="V469" s="302" t="s">
        <v>1362</v>
      </c>
    </row>
    <row r="470" spans="1:22" ht="22.5" customHeight="1">
      <c r="A470" s="303" t="s">
        <v>980</v>
      </c>
      <c r="B470" s="304" t="s">
        <v>981</v>
      </c>
      <c r="C470" s="300" t="s">
        <v>982</v>
      </c>
      <c r="D470" s="307">
        <v>2.3900000000000001E-4</v>
      </c>
      <c r="E470" s="302">
        <v>1.84E-4</v>
      </c>
      <c r="F470" s="302" t="s">
        <v>1362</v>
      </c>
      <c r="G470" s="302" t="s">
        <v>1362</v>
      </c>
      <c r="H470" s="302" t="s">
        <v>1362</v>
      </c>
      <c r="I470" s="302" t="s">
        <v>1362</v>
      </c>
      <c r="J470" s="302" t="s">
        <v>1362</v>
      </c>
      <c r="K470" s="302" t="s">
        <v>1362</v>
      </c>
      <c r="L470" s="302" t="s">
        <v>1362</v>
      </c>
      <c r="M470" s="302" t="s">
        <v>1362</v>
      </c>
      <c r="N470" s="302" t="s">
        <v>1362</v>
      </c>
      <c r="O470" s="302" t="s">
        <v>1362</v>
      </c>
      <c r="P470" s="306"/>
      <c r="Q470" s="306"/>
      <c r="R470" s="306"/>
      <c r="S470" s="306"/>
      <c r="T470" s="306"/>
      <c r="U470" s="306"/>
      <c r="V470" s="302" t="s">
        <v>1362</v>
      </c>
    </row>
    <row r="471" spans="1:22" ht="22.5" customHeight="1">
      <c r="A471" s="303" t="s">
        <v>983</v>
      </c>
      <c r="B471" s="304" t="s">
        <v>984</v>
      </c>
      <c r="C471" s="300" t="s">
        <v>985</v>
      </c>
      <c r="D471" s="307">
        <v>4.4000000000000002E-4</v>
      </c>
      <c r="E471" s="302">
        <v>3.8400000000000001E-4</v>
      </c>
      <c r="F471" s="302" t="s">
        <v>1362</v>
      </c>
      <c r="G471" s="302" t="s">
        <v>1362</v>
      </c>
      <c r="H471" s="302" t="s">
        <v>1362</v>
      </c>
      <c r="I471" s="302" t="s">
        <v>1362</v>
      </c>
      <c r="J471" s="302" t="s">
        <v>1362</v>
      </c>
      <c r="K471" s="302" t="s">
        <v>1362</v>
      </c>
      <c r="L471" s="302" t="s">
        <v>1362</v>
      </c>
      <c r="M471" s="302" t="s">
        <v>1362</v>
      </c>
      <c r="N471" s="302" t="s">
        <v>1362</v>
      </c>
      <c r="O471" s="302" t="s">
        <v>1362</v>
      </c>
      <c r="P471" s="306"/>
      <c r="Q471" s="306"/>
      <c r="R471" s="306"/>
      <c r="S471" s="306"/>
      <c r="T471" s="306"/>
      <c r="U471" s="306"/>
      <c r="V471" s="302" t="s">
        <v>1362</v>
      </c>
    </row>
    <row r="472" spans="1:22" ht="22.5" customHeight="1">
      <c r="A472" s="303" t="s">
        <v>986</v>
      </c>
      <c r="B472" s="304" t="s">
        <v>987</v>
      </c>
      <c r="C472" s="300" t="s">
        <v>988</v>
      </c>
      <c r="D472" s="307">
        <v>4.73E-4</v>
      </c>
      <c r="E472" s="302">
        <v>5.4000000000000001E-4</v>
      </c>
      <c r="F472" s="302" t="s">
        <v>1362</v>
      </c>
      <c r="G472" s="302" t="s">
        <v>1362</v>
      </c>
      <c r="H472" s="302" t="s">
        <v>1362</v>
      </c>
      <c r="I472" s="302" t="s">
        <v>1362</v>
      </c>
      <c r="J472" s="302" t="s">
        <v>1362</v>
      </c>
      <c r="K472" s="302" t="s">
        <v>1362</v>
      </c>
      <c r="L472" s="302" t="s">
        <v>1362</v>
      </c>
      <c r="M472" s="302" t="s">
        <v>1362</v>
      </c>
      <c r="N472" s="302" t="s">
        <v>1362</v>
      </c>
      <c r="O472" s="302" t="s">
        <v>1362</v>
      </c>
      <c r="P472" s="306"/>
      <c r="Q472" s="306"/>
      <c r="R472" s="306"/>
      <c r="S472" s="306"/>
      <c r="T472" s="306"/>
      <c r="U472" s="306"/>
      <c r="V472" s="302" t="s">
        <v>1362</v>
      </c>
    </row>
    <row r="473" spans="1:22" ht="22.5" customHeight="1">
      <c r="A473" s="303" t="s">
        <v>989</v>
      </c>
      <c r="B473" s="304" t="s">
        <v>1238</v>
      </c>
      <c r="C473" s="300" t="s">
        <v>1239</v>
      </c>
      <c r="D473" s="307">
        <v>4.8999999999999998E-4</v>
      </c>
      <c r="E473" s="302">
        <v>5.1599999999999997E-4</v>
      </c>
      <c r="F473" s="302" t="s">
        <v>1362</v>
      </c>
      <c r="G473" s="302" t="s">
        <v>1362</v>
      </c>
      <c r="H473" s="302" t="s">
        <v>1362</v>
      </c>
      <c r="I473" s="302" t="s">
        <v>1362</v>
      </c>
      <c r="J473" s="302" t="s">
        <v>1362</v>
      </c>
      <c r="K473" s="302" t="s">
        <v>1362</v>
      </c>
      <c r="L473" s="302" t="s">
        <v>1362</v>
      </c>
      <c r="M473" s="302" t="s">
        <v>1362</v>
      </c>
      <c r="N473" s="302" t="s">
        <v>1362</v>
      </c>
      <c r="O473" s="302" t="s">
        <v>1362</v>
      </c>
      <c r="P473" s="306"/>
      <c r="Q473" s="306"/>
      <c r="R473" s="306"/>
      <c r="S473" s="306"/>
      <c r="T473" s="306"/>
      <c r="U473" s="306"/>
      <c r="V473" s="302" t="s">
        <v>1362</v>
      </c>
    </row>
    <row r="474" spans="1:22" ht="22.5" customHeight="1">
      <c r="A474" s="303" t="s">
        <v>990</v>
      </c>
      <c r="B474" s="304" t="s">
        <v>1793</v>
      </c>
      <c r="C474" s="300" t="s">
        <v>991</v>
      </c>
      <c r="D474" s="307">
        <v>4.8700000000000002E-4</v>
      </c>
      <c r="E474" s="302">
        <v>4.4099999999999999E-4</v>
      </c>
      <c r="F474" s="302" t="s">
        <v>1362</v>
      </c>
      <c r="G474" s="302" t="s">
        <v>1362</v>
      </c>
      <c r="H474" s="302" t="s">
        <v>1362</v>
      </c>
      <c r="I474" s="302" t="s">
        <v>1362</v>
      </c>
      <c r="J474" s="302" t="s">
        <v>1362</v>
      </c>
      <c r="K474" s="302" t="s">
        <v>1362</v>
      </c>
      <c r="L474" s="302" t="s">
        <v>1362</v>
      </c>
      <c r="M474" s="302" t="s">
        <v>1362</v>
      </c>
      <c r="N474" s="302" t="s">
        <v>1362</v>
      </c>
      <c r="O474" s="302" t="s">
        <v>1362</v>
      </c>
      <c r="P474" s="306"/>
      <c r="Q474" s="306"/>
      <c r="R474" s="306"/>
      <c r="S474" s="306"/>
      <c r="T474" s="306"/>
      <c r="U474" s="306"/>
      <c r="V474" s="302" t="s">
        <v>1362</v>
      </c>
    </row>
    <row r="475" spans="1:22" ht="22.5" customHeight="1">
      <c r="A475" s="303" t="s">
        <v>992</v>
      </c>
      <c r="B475" s="304" t="s">
        <v>993</v>
      </c>
      <c r="C475" s="300" t="s">
        <v>994</v>
      </c>
      <c r="D475" s="307">
        <v>3.88E-4</v>
      </c>
      <c r="E475" s="302" t="s">
        <v>1362</v>
      </c>
      <c r="F475" s="302">
        <v>0</v>
      </c>
      <c r="G475" s="302">
        <v>1.8900000000000001E-4</v>
      </c>
      <c r="H475" s="302">
        <v>2.6499999999999999E-4</v>
      </c>
      <c r="I475" s="302">
        <v>3.0299999999999999E-4</v>
      </c>
      <c r="J475" s="302">
        <v>3.4099999999999999E-4</v>
      </c>
      <c r="K475" s="302">
        <v>3.4499999999999998E-4</v>
      </c>
      <c r="L475" s="302" t="s">
        <v>1362</v>
      </c>
      <c r="M475" s="302" t="s">
        <v>1362</v>
      </c>
      <c r="N475" s="302" t="s">
        <v>1362</v>
      </c>
      <c r="O475" s="302" t="s">
        <v>1362</v>
      </c>
      <c r="P475" s="306"/>
      <c r="Q475" s="306"/>
      <c r="R475" s="306"/>
      <c r="S475" s="306"/>
      <c r="T475" s="306"/>
      <c r="U475" s="306"/>
      <c r="V475" s="302">
        <v>2.3900000000000001E-4</v>
      </c>
    </row>
    <row r="476" spans="1:22" ht="22.5" customHeight="1">
      <c r="A476" s="303" t="s">
        <v>995</v>
      </c>
      <c r="B476" s="304" t="s">
        <v>1240</v>
      </c>
      <c r="C476" s="300" t="s">
        <v>1241</v>
      </c>
      <c r="D476" s="307">
        <v>5.7700000000000004E-4</v>
      </c>
      <c r="E476" s="302">
        <v>5.2099999999999998E-4</v>
      </c>
      <c r="F476" s="302" t="s">
        <v>1362</v>
      </c>
      <c r="G476" s="302" t="s">
        <v>1362</v>
      </c>
      <c r="H476" s="302" t="s">
        <v>1362</v>
      </c>
      <c r="I476" s="302" t="s">
        <v>1362</v>
      </c>
      <c r="J476" s="302" t="s">
        <v>1362</v>
      </c>
      <c r="K476" s="302" t="s">
        <v>1362</v>
      </c>
      <c r="L476" s="302" t="s">
        <v>1362</v>
      </c>
      <c r="M476" s="302" t="s">
        <v>1362</v>
      </c>
      <c r="N476" s="302" t="s">
        <v>1362</v>
      </c>
      <c r="O476" s="302" t="s">
        <v>1362</v>
      </c>
      <c r="P476" s="306"/>
      <c r="Q476" s="306"/>
      <c r="R476" s="306"/>
      <c r="S476" s="306"/>
      <c r="T476" s="306"/>
      <c r="U476" s="306"/>
      <c r="V476" s="302" t="s">
        <v>1362</v>
      </c>
    </row>
    <row r="477" spans="1:22" ht="22.5" customHeight="1">
      <c r="A477" s="303" t="s">
        <v>1242</v>
      </c>
      <c r="B477" s="304" t="s">
        <v>1243</v>
      </c>
      <c r="C477" s="300" t="s">
        <v>1244</v>
      </c>
      <c r="D477" s="307">
        <v>2.3E-5</v>
      </c>
      <c r="E477" s="302">
        <v>3.0400000000000002E-4</v>
      </c>
      <c r="F477" s="302" t="s">
        <v>1362</v>
      </c>
      <c r="G477" s="302" t="s">
        <v>1362</v>
      </c>
      <c r="H477" s="302" t="s">
        <v>1362</v>
      </c>
      <c r="I477" s="302" t="s">
        <v>1362</v>
      </c>
      <c r="J477" s="302" t="s">
        <v>1362</v>
      </c>
      <c r="K477" s="302" t="s">
        <v>1362</v>
      </c>
      <c r="L477" s="302" t="s">
        <v>1362</v>
      </c>
      <c r="M477" s="302" t="s">
        <v>1362</v>
      </c>
      <c r="N477" s="302" t="s">
        <v>1362</v>
      </c>
      <c r="O477" s="302" t="s">
        <v>1362</v>
      </c>
      <c r="P477" s="306"/>
      <c r="Q477" s="306"/>
      <c r="R477" s="306"/>
      <c r="S477" s="306"/>
      <c r="T477" s="306"/>
      <c r="U477" s="306"/>
      <c r="V477" s="302" t="s">
        <v>1362</v>
      </c>
    </row>
    <row r="478" spans="1:22" ht="22.5" customHeight="1">
      <c r="A478" s="303" t="s">
        <v>996</v>
      </c>
      <c r="B478" s="304" t="s">
        <v>1794</v>
      </c>
      <c r="C478" s="300" t="s">
        <v>997</v>
      </c>
      <c r="D478" s="307">
        <v>2.7900000000000001E-4</v>
      </c>
      <c r="E478" s="302">
        <v>5.2499999999999997E-4</v>
      </c>
      <c r="F478" s="302" t="s">
        <v>1362</v>
      </c>
      <c r="G478" s="302" t="s">
        <v>1362</v>
      </c>
      <c r="H478" s="302" t="s">
        <v>1362</v>
      </c>
      <c r="I478" s="302" t="s">
        <v>1362</v>
      </c>
      <c r="J478" s="302" t="s">
        <v>1362</v>
      </c>
      <c r="K478" s="302" t="s">
        <v>1362</v>
      </c>
      <c r="L478" s="302" t="s">
        <v>1362</v>
      </c>
      <c r="M478" s="302" t="s">
        <v>1362</v>
      </c>
      <c r="N478" s="302" t="s">
        <v>1362</v>
      </c>
      <c r="O478" s="302" t="s">
        <v>1362</v>
      </c>
      <c r="P478" s="306"/>
      <c r="Q478" s="306"/>
      <c r="R478" s="306"/>
      <c r="S478" s="306"/>
      <c r="T478" s="306"/>
      <c r="U478" s="306"/>
      <c r="V478" s="302" t="s">
        <v>1362</v>
      </c>
    </row>
    <row r="479" spans="1:22" ht="22.5" customHeight="1">
      <c r="A479" s="303" t="s">
        <v>1245</v>
      </c>
      <c r="B479" s="304" t="s">
        <v>1246</v>
      </c>
      <c r="C479" s="300" t="s">
        <v>1247</v>
      </c>
      <c r="D479" s="307">
        <v>4.8999999999999998E-4</v>
      </c>
      <c r="E479" s="302">
        <v>4.3399999999999998E-4</v>
      </c>
      <c r="F479" s="302" t="s">
        <v>1362</v>
      </c>
      <c r="G479" s="302" t="s">
        <v>1362</v>
      </c>
      <c r="H479" s="302" t="s">
        <v>1362</v>
      </c>
      <c r="I479" s="302" t="s">
        <v>1362</v>
      </c>
      <c r="J479" s="302" t="s">
        <v>1362</v>
      </c>
      <c r="K479" s="302" t="s">
        <v>1362</v>
      </c>
      <c r="L479" s="302" t="s">
        <v>1362</v>
      </c>
      <c r="M479" s="302" t="s">
        <v>1362</v>
      </c>
      <c r="N479" s="302" t="s">
        <v>1362</v>
      </c>
      <c r="O479" s="302" t="s">
        <v>1362</v>
      </c>
      <c r="P479" s="306"/>
      <c r="Q479" s="306"/>
      <c r="R479" s="306"/>
      <c r="S479" s="306"/>
      <c r="T479" s="306"/>
      <c r="U479" s="306"/>
      <c r="V479" s="302" t="s">
        <v>1362</v>
      </c>
    </row>
    <row r="480" spans="1:22" ht="22.5" customHeight="1">
      <c r="A480" s="303" t="s">
        <v>998</v>
      </c>
      <c r="B480" s="304" t="s">
        <v>1795</v>
      </c>
      <c r="C480" s="300" t="s">
        <v>999</v>
      </c>
      <c r="D480" s="307">
        <v>4.5300000000000001E-4</v>
      </c>
      <c r="E480" s="302">
        <v>4.0099999999999999E-4</v>
      </c>
      <c r="F480" s="302" t="s">
        <v>1362</v>
      </c>
      <c r="G480" s="302" t="s">
        <v>1362</v>
      </c>
      <c r="H480" s="302" t="s">
        <v>1362</v>
      </c>
      <c r="I480" s="302" t="s">
        <v>1362</v>
      </c>
      <c r="J480" s="302" t="s">
        <v>1362</v>
      </c>
      <c r="K480" s="302" t="s">
        <v>1362</v>
      </c>
      <c r="L480" s="302" t="s">
        <v>1362</v>
      </c>
      <c r="M480" s="302" t="s">
        <v>1362</v>
      </c>
      <c r="N480" s="302" t="s">
        <v>1362</v>
      </c>
      <c r="O480" s="302" t="s">
        <v>1362</v>
      </c>
      <c r="P480" s="306"/>
      <c r="Q480" s="306"/>
      <c r="R480" s="306"/>
      <c r="S480" s="306"/>
      <c r="T480" s="306"/>
      <c r="U480" s="306"/>
      <c r="V480" s="302" t="s">
        <v>1362</v>
      </c>
    </row>
    <row r="481" spans="1:22" ht="22.5" customHeight="1">
      <c r="A481" s="303" t="s">
        <v>1000</v>
      </c>
      <c r="B481" s="304" t="s">
        <v>1001</v>
      </c>
      <c r="C481" s="300" t="s">
        <v>1002</v>
      </c>
      <c r="D481" s="307">
        <v>4.46E-4</v>
      </c>
      <c r="E481" s="302">
        <v>4.9200000000000003E-4</v>
      </c>
      <c r="F481" s="302" t="s">
        <v>1362</v>
      </c>
      <c r="G481" s="302" t="s">
        <v>1362</v>
      </c>
      <c r="H481" s="302" t="s">
        <v>1362</v>
      </c>
      <c r="I481" s="302" t="s">
        <v>1362</v>
      </c>
      <c r="J481" s="302" t="s">
        <v>1362</v>
      </c>
      <c r="K481" s="302" t="s">
        <v>1362</v>
      </c>
      <c r="L481" s="302" t="s">
        <v>1362</v>
      </c>
      <c r="M481" s="302" t="s">
        <v>1362</v>
      </c>
      <c r="N481" s="302" t="s">
        <v>1362</v>
      </c>
      <c r="O481" s="302" t="s">
        <v>1362</v>
      </c>
      <c r="P481" s="306"/>
      <c r="Q481" s="306"/>
      <c r="R481" s="306"/>
      <c r="S481" s="306"/>
      <c r="T481" s="306"/>
      <c r="U481" s="306"/>
      <c r="V481" s="302" t="s">
        <v>1362</v>
      </c>
    </row>
    <row r="482" spans="1:22" ht="22.5" customHeight="1">
      <c r="A482" s="303" t="s">
        <v>1003</v>
      </c>
      <c r="B482" s="304" t="s">
        <v>1004</v>
      </c>
      <c r="C482" s="300" t="s">
        <v>1005</v>
      </c>
      <c r="D482" s="307">
        <v>4.6000000000000001E-4</v>
      </c>
      <c r="E482" s="302" t="s">
        <v>1362</v>
      </c>
      <c r="F482" s="302">
        <v>0</v>
      </c>
      <c r="G482" s="302">
        <v>5.0699999999999996E-4</v>
      </c>
      <c r="H482" s="302" t="s">
        <v>1362</v>
      </c>
      <c r="I482" s="302" t="s">
        <v>1362</v>
      </c>
      <c r="J482" s="302" t="s">
        <v>1362</v>
      </c>
      <c r="K482" s="302" t="s">
        <v>1362</v>
      </c>
      <c r="L482" s="302" t="s">
        <v>1362</v>
      </c>
      <c r="M482" s="302" t="s">
        <v>1362</v>
      </c>
      <c r="N482" s="302" t="s">
        <v>1362</v>
      </c>
      <c r="O482" s="302" t="s">
        <v>1362</v>
      </c>
      <c r="P482" s="306"/>
      <c r="Q482" s="306"/>
      <c r="R482" s="306"/>
      <c r="S482" s="306"/>
      <c r="T482" s="306"/>
      <c r="U482" s="306"/>
      <c r="V482" s="302">
        <v>5.4900000000000001E-4</v>
      </c>
    </row>
    <row r="483" spans="1:22" ht="22.5" customHeight="1">
      <c r="A483" s="303" t="s">
        <v>1006</v>
      </c>
      <c r="B483" s="304" t="s">
        <v>1796</v>
      </c>
      <c r="C483" s="300" t="s">
        <v>1007</v>
      </c>
      <c r="D483" s="307">
        <v>4.8200000000000001E-4</v>
      </c>
      <c r="E483" s="302">
        <v>4.26E-4</v>
      </c>
      <c r="F483" s="302" t="s">
        <v>1362</v>
      </c>
      <c r="G483" s="302" t="s">
        <v>1362</v>
      </c>
      <c r="H483" s="302" t="s">
        <v>1362</v>
      </c>
      <c r="I483" s="302" t="s">
        <v>1362</v>
      </c>
      <c r="J483" s="302" t="s">
        <v>1362</v>
      </c>
      <c r="K483" s="302" t="s">
        <v>1362</v>
      </c>
      <c r="L483" s="302" t="s">
        <v>1362</v>
      </c>
      <c r="M483" s="302" t="s">
        <v>1362</v>
      </c>
      <c r="N483" s="302" t="s">
        <v>1362</v>
      </c>
      <c r="O483" s="302" t="s">
        <v>1362</v>
      </c>
      <c r="P483" s="306"/>
      <c r="Q483" s="306"/>
      <c r="R483" s="306"/>
      <c r="S483" s="306"/>
      <c r="T483" s="306"/>
      <c r="U483" s="306"/>
      <c r="V483" s="302" t="s">
        <v>1362</v>
      </c>
    </row>
    <row r="484" spans="1:22" ht="22.5" customHeight="1">
      <c r="A484" s="303" t="s">
        <v>1008</v>
      </c>
      <c r="B484" s="304" t="s">
        <v>1797</v>
      </c>
      <c r="C484" s="300" t="s">
        <v>1009</v>
      </c>
      <c r="D484" s="307">
        <v>4.0499999999999998E-4</v>
      </c>
      <c r="E484" s="302" t="s">
        <v>1362</v>
      </c>
      <c r="F484" s="302">
        <v>3.2400000000000001E-4</v>
      </c>
      <c r="G484" s="302">
        <v>3.7800000000000003E-4</v>
      </c>
      <c r="H484" s="302">
        <v>3.8699999999999997E-4</v>
      </c>
      <c r="I484" s="302">
        <v>3.1300000000000002E-4</v>
      </c>
      <c r="J484" s="302">
        <v>3.21E-4</v>
      </c>
      <c r="K484" s="302">
        <v>0</v>
      </c>
      <c r="L484" s="302" t="s">
        <v>1362</v>
      </c>
      <c r="M484" s="302" t="s">
        <v>1362</v>
      </c>
      <c r="N484" s="302" t="s">
        <v>1362</v>
      </c>
      <c r="O484" s="302" t="s">
        <v>1362</v>
      </c>
      <c r="P484" s="306"/>
      <c r="Q484" s="306"/>
      <c r="R484" s="306"/>
      <c r="S484" s="306"/>
      <c r="T484" s="306"/>
      <c r="U484" s="306"/>
      <c r="V484" s="302">
        <v>4.8200000000000001E-4</v>
      </c>
    </row>
    <row r="485" spans="1:22" ht="22.5" customHeight="1">
      <c r="A485" s="303" t="s">
        <v>1010</v>
      </c>
      <c r="B485" s="304" t="s">
        <v>1798</v>
      </c>
      <c r="C485" s="300" t="s">
        <v>1011</v>
      </c>
      <c r="D485" s="307">
        <v>4.6099999999999998E-4</v>
      </c>
      <c r="E485" s="302">
        <v>4.0499999999999998E-4</v>
      </c>
      <c r="F485" s="302" t="s">
        <v>1362</v>
      </c>
      <c r="G485" s="302" t="s">
        <v>1362</v>
      </c>
      <c r="H485" s="302" t="s">
        <v>1362</v>
      </c>
      <c r="I485" s="302" t="s">
        <v>1362</v>
      </c>
      <c r="J485" s="302" t="s">
        <v>1362</v>
      </c>
      <c r="K485" s="302" t="s">
        <v>1362</v>
      </c>
      <c r="L485" s="302" t="s">
        <v>1362</v>
      </c>
      <c r="M485" s="302" t="s">
        <v>1362</v>
      </c>
      <c r="N485" s="302" t="s">
        <v>1362</v>
      </c>
      <c r="O485" s="302" t="s">
        <v>1362</v>
      </c>
      <c r="P485" s="306"/>
      <c r="Q485" s="306"/>
      <c r="R485" s="306"/>
      <c r="S485" s="306"/>
      <c r="T485" s="306"/>
      <c r="U485" s="306"/>
      <c r="V485" s="302" t="s">
        <v>1362</v>
      </c>
    </row>
    <row r="486" spans="1:22" ht="22.5" customHeight="1">
      <c r="A486" s="303" t="s">
        <v>1799</v>
      </c>
      <c r="B486" s="304" t="s">
        <v>1800</v>
      </c>
      <c r="C486" s="300" t="s">
        <v>1801</v>
      </c>
      <c r="D486" s="307">
        <v>3.88E-4</v>
      </c>
      <c r="E486" s="302">
        <v>3.9100000000000002E-4</v>
      </c>
      <c r="F486" s="302" t="s">
        <v>1362</v>
      </c>
      <c r="G486" s="302" t="s">
        <v>1362</v>
      </c>
      <c r="H486" s="302" t="s">
        <v>1362</v>
      </c>
      <c r="I486" s="302" t="s">
        <v>1362</v>
      </c>
      <c r="J486" s="302" t="s">
        <v>1362</v>
      </c>
      <c r="K486" s="302" t="s">
        <v>1362</v>
      </c>
      <c r="L486" s="302" t="s">
        <v>1362</v>
      </c>
      <c r="M486" s="302" t="s">
        <v>1362</v>
      </c>
      <c r="N486" s="302" t="s">
        <v>1362</v>
      </c>
      <c r="O486" s="302" t="s">
        <v>1362</v>
      </c>
      <c r="P486" s="306"/>
      <c r="Q486" s="306"/>
      <c r="R486" s="306"/>
      <c r="S486" s="306"/>
      <c r="T486" s="306"/>
      <c r="U486" s="306"/>
      <c r="V486" s="302" t="s">
        <v>1362</v>
      </c>
    </row>
    <row r="487" spans="1:22" ht="22.5" customHeight="1">
      <c r="A487" s="303" t="s">
        <v>1012</v>
      </c>
      <c r="B487" s="304" t="s">
        <v>1802</v>
      </c>
      <c r="C487" s="300" t="s">
        <v>1013</v>
      </c>
      <c r="D487" s="307">
        <v>4.44E-4</v>
      </c>
      <c r="E487" s="302">
        <v>3.88E-4</v>
      </c>
      <c r="F487" s="302" t="s">
        <v>1362</v>
      </c>
      <c r="G487" s="302" t="s">
        <v>1362</v>
      </c>
      <c r="H487" s="302" t="s">
        <v>1362</v>
      </c>
      <c r="I487" s="302" t="s">
        <v>1362</v>
      </c>
      <c r="J487" s="302" t="s">
        <v>1362</v>
      </c>
      <c r="K487" s="302" t="s">
        <v>1362</v>
      </c>
      <c r="L487" s="302" t="s">
        <v>1362</v>
      </c>
      <c r="M487" s="302" t="s">
        <v>1362</v>
      </c>
      <c r="N487" s="302" t="s">
        <v>1362</v>
      </c>
      <c r="O487" s="302" t="s">
        <v>1362</v>
      </c>
      <c r="P487" s="306"/>
      <c r="Q487" s="306"/>
      <c r="R487" s="306"/>
      <c r="S487" s="306"/>
      <c r="T487" s="306"/>
      <c r="U487" s="306"/>
      <c r="V487" s="302" t="s">
        <v>1362</v>
      </c>
    </row>
    <row r="488" spans="1:22" ht="22.5" customHeight="1">
      <c r="A488" s="303" t="s">
        <v>1014</v>
      </c>
      <c r="B488" s="304" t="s">
        <v>1803</v>
      </c>
      <c r="C488" s="300" t="s">
        <v>1015</v>
      </c>
      <c r="D488" s="307">
        <v>4.4099999999999999E-4</v>
      </c>
      <c r="E488" s="302" t="s">
        <v>1362</v>
      </c>
      <c r="F488" s="302">
        <v>0</v>
      </c>
      <c r="G488" s="302">
        <v>2.3900000000000001E-4</v>
      </c>
      <c r="H488" s="302">
        <v>2.9599999999999998E-4</v>
      </c>
      <c r="I488" s="302">
        <v>3.3100000000000002E-4</v>
      </c>
      <c r="J488" s="302">
        <v>3.3500000000000001E-4</v>
      </c>
      <c r="K488" s="302" t="s">
        <v>1362</v>
      </c>
      <c r="L488" s="302" t="s">
        <v>1362</v>
      </c>
      <c r="M488" s="302" t="s">
        <v>1362</v>
      </c>
      <c r="N488" s="302" t="s">
        <v>1362</v>
      </c>
      <c r="O488" s="302" t="s">
        <v>1362</v>
      </c>
      <c r="P488" s="306"/>
      <c r="Q488" s="306"/>
      <c r="R488" s="306"/>
      <c r="S488" s="306"/>
      <c r="T488" s="306"/>
      <c r="U488" s="306"/>
      <c r="V488" s="302">
        <v>9.7E-5</v>
      </c>
    </row>
    <row r="489" spans="1:22" ht="22.5" customHeight="1">
      <c r="A489" s="303" t="s">
        <v>1016</v>
      </c>
      <c r="B489" s="304" t="s">
        <v>1804</v>
      </c>
      <c r="C489" s="300" t="s">
        <v>1017</v>
      </c>
      <c r="D489" s="307">
        <v>2.0000000000000001E-4</v>
      </c>
      <c r="E489" s="302">
        <v>3.1E-4</v>
      </c>
      <c r="F489" s="302" t="s">
        <v>1362</v>
      </c>
      <c r="G489" s="302" t="s">
        <v>1362</v>
      </c>
      <c r="H489" s="302" t="s">
        <v>1362</v>
      </c>
      <c r="I489" s="302" t="s">
        <v>1362</v>
      </c>
      <c r="J489" s="302" t="s">
        <v>1362</v>
      </c>
      <c r="K489" s="302" t="s">
        <v>1362</v>
      </c>
      <c r="L489" s="302" t="s">
        <v>1362</v>
      </c>
      <c r="M489" s="302" t="s">
        <v>1362</v>
      </c>
      <c r="N489" s="302" t="s">
        <v>1362</v>
      </c>
      <c r="O489" s="302" t="s">
        <v>1362</v>
      </c>
      <c r="P489" s="306"/>
      <c r="Q489" s="306"/>
      <c r="R489" s="306"/>
      <c r="S489" s="306"/>
      <c r="T489" s="306"/>
      <c r="U489" s="306"/>
      <c r="V489" s="302" t="s">
        <v>1362</v>
      </c>
    </row>
    <row r="490" spans="1:22" ht="22.5" customHeight="1">
      <c r="A490" s="303" t="s">
        <v>1018</v>
      </c>
      <c r="B490" s="304" t="s">
        <v>1019</v>
      </c>
      <c r="C490" s="300" t="s">
        <v>1020</v>
      </c>
      <c r="D490" s="307">
        <v>4.4299999999999998E-4</v>
      </c>
      <c r="E490" s="302">
        <v>4.7800000000000002E-4</v>
      </c>
      <c r="F490" s="302" t="s">
        <v>1362</v>
      </c>
      <c r="G490" s="302" t="s">
        <v>1362</v>
      </c>
      <c r="H490" s="302" t="s">
        <v>1362</v>
      </c>
      <c r="I490" s="302" t="s">
        <v>1362</v>
      </c>
      <c r="J490" s="302" t="s">
        <v>1362</v>
      </c>
      <c r="K490" s="302" t="s">
        <v>1362</v>
      </c>
      <c r="L490" s="302" t="s">
        <v>1362</v>
      </c>
      <c r="M490" s="302" t="s">
        <v>1362</v>
      </c>
      <c r="N490" s="302" t="s">
        <v>1362</v>
      </c>
      <c r="O490" s="302" t="s">
        <v>1362</v>
      </c>
      <c r="P490" s="306"/>
      <c r="Q490" s="306"/>
      <c r="R490" s="306"/>
      <c r="S490" s="306"/>
      <c r="T490" s="306"/>
      <c r="U490" s="306"/>
      <c r="V490" s="302" t="s">
        <v>1362</v>
      </c>
    </row>
    <row r="491" spans="1:22" ht="22.5" customHeight="1">
      <c r="A491" s="303" t="s">
        <v>1248</v>
      </c>
      <c r="B491" s="304" t="s">
        <v>1249</v>
      </c>
      <c r="C491" s="300" t="s">
        <v>1250</v>
      </c>
      <c r="D491" s="307">
        <v>4.4099999999999999E-4</v>
      </c>
      <c r="E491" s="302">
        <v>2.0100000000000001E-4</v>
      </c>
      <c r="F491" s="302" t="s">
        <v>1362</v>
      </c>
      <c r="G491" s="302" t="s">
        <v>1362</v>
      </c>
      <c r="H491" s="302" t="s">
        <v>1362</v>
      </c>
      <c r="I491" s="302" t="s">
        <v>1362</v>
      </c>
      <c r="J491" s="302" t="s">
        <v>1362</v>
      </c>
      <c r="K491" s="302" t="s">
        <v>1362</v>
      </c>
      <c r="L491" s="302" t="s">
        <v>1362</v>
      </c>
      <c r="M491" s="302" t="s">
        <v>1362</v>
      </c>
      <c r="N491" s="302" t="s">
        <v>1362</v>
      </c>
      <c r="O491" s="302" t="s">
        <v>1362</v>
      </c>
      <c r="P491" s="306"/>
      <c r="Q491" s="306"/>
      <c r="R491" s="306"/>
      <c r="S491" s="306"/>
      <c r="T491" s="306"/>
      <c r="U491" s="306"/>
      <c r="V491" s="302" t="s">
        <v>1362</v>
      </c>
    </row>
    <row r="492" spans="1:22" ht="22.5" customHeight="1">
      <c r="A492" s="303" t="s">
        <v>1021</v>
      </c>
      <c r="B492" s="304" t="s">
        <v>1805</v>
      </c>
      <c r="C492" s="300" t="s">
        <v>1806</v>
      </c>
      <c r="D492" s="307">
        <v>6.1499999999999999E-4</v>
      </c>
      <c r="E492" s="302">
        <v>5.8900000000000001E-4</v>
      </c>
      <c r="F492" s="302" t="s">
        <v>1362</v>
      </c>
      <c r="G492" s="302" t="s">
        <v>1362</v>
      </c>
      <c r="H492" s="302" t="s">
        <v>1362</v>
      </c>
      <c r="I492" s="302" t="s">
        <v>1362</v>
      </c>
      <c r="J492" s="302" t="s">
        <v>1362</v>
      </c>
      <c r="K492" s="302" t="s">
        <v>1362</v>
      </c>
      <c r="L492" s="302" t="s">
        <v>1362</v>
      </c>
      <c r="M492" s="302" t="s">
        <v>1362</v>
      </c>
      <c r="N492" s="302" t="s">
        <v>1362</v>
      </c>
      <c r="O492" s="302" t="s">
        <v>1362</v>
      </c>
      <c r="P492" s="306"/>
      <c r="Q492" s="306"/>
      <c r="R492" s="306"/>
      <c r="S492" s="306"/>
      <c r="T492" s="306"/>
      <c r="U492" s="306"/>
      <c r="V492" s="302" t="s">
        <v>1362</v>
      </c>
    </row>
    <row r="493" spans="1:22" ht="22.5" customHeight="1">
      <c r="A493" s="303" t="s">
        <v>1022</v>
      </c>
      <c r="B493" s="304" t="s">
        <v>1807</v>
      </c>
      <c r="C493" s="300" t="s">
        <v>1023</v>
      </c>
      <c r="D493" s="307">
        <v>4.4099999999999999E-4</v>
      </c>
      <c r="E493" s="302">
        <v>4.4099999999999999E-4</v>
      </c>
      <c r="F493" s="302" t="s">
        <v>1362</v>
      </c>
      <c r="G493" s="302" t="s">
        <v>1362</v>
      </c>
      <c r="H493" s="302" t="s">
        <v>1362</v>
      </c>
      <c r="I493" s="302" t="s">
        <v>1362</v>
      </c>
      <c r="J493" s="302" t="s">
        <v>1362</v>
      </c>
      <c r="K493" s="302" t="s">
        <v>1362</v>
      </c>
      <c r="L493" s="302" t="s">
        <v>1362</v>
      </c>
      <c r="M493" s="302" t="s">
        <v>1362</v>
      </c>
      <c r="N493" s="302" t="s">
        <v>1362</v>
      </c>
      <c r="O493" s="302" t="s">
        <v>1362</v>
      </c>
      <c r="P493" s="306"/>
      <c r="Q493" s="306"/>
      <c r="R493" s="306"/>
      <c r="S493" s="306"/>
      <c r="T493" s="306"/>
      <c r="U493" s="306"/>
      <c r="V493" s="302" t="s">
        <v>1362</v>
      </c>
    </row>
    <row r="494" spans="1:22" ht="22.5" customHeight="1">
      <c r="A494" s="303" t="s">
        <v>1024</v>
      </c>
      <c r="B494" s="304" t="s">
        <v>1251</v>
      </c>
      <c r="C494" s="300" t="s">
        <v>1252</v>
      </c>
      <c r="D494" s="307">
        <v>7.7099999999999998E-4</v>
      </c>
      <c r="E494" s="302">
        <v>7.1599999999999995E-4</v>
      </c>
      <c r="F494" s="302" t="s">
        <v>1362</v>
      </c>
      <c r="G494" s="302" t="s">
        <v>1362</v>
      </c>
      <c r="H494" s="302" t="s">
        <v>1362</v>
      </c>
      <c r="I494" s="302" t="s">
        <v>1362</v>
      </c>
      <c r="J494" s="302" t="s">
        <v>1362</v>
      </c>
      <c r="K494" s="302" t="s">
        <v>1362</v>
      </c>
      <c r="L494" s="302" t="s">
        <v>1362</v>
      </c>
      <c r="M494" s="302" t="s">
        <v>1362</v>
      </c>
      <c r="N494" s="302" t="s">
        <v>1362</v>
      </c>
      <c r="O494" s="302" t="s">
        <v>1362</v>
      </c>
      <c r="P494" s="306"/>
      <c r="Q494" s="306"/>
      <c r="R494" s="306"/>
      <c r="S494" s="306"/>
      <c r="T494" s="306"/>
      <c r="U494" s="306"/>
      <c r="V494" s="302" t="s">
        <v>1362</v>
      </c>
    </row>
    <row r="495" spans="1:22" ht="22.5" customHeight="1">
      <c r="A495" s="303" t="s">
        <v>1025</v>
      </c>
      <c r="B495" s="304" t="s">
        <v>1026</v>
      </c>
      <c r="C495" s="300" t="s">
        <v>1027</v>
      </c>
      <c r="D495" s="307">
        <v>4.6200000000000001E-4</v>
      </c>
      <c r="E495" s="302" t="s">
        <v>1362</v>
      </c>
      <c r="F495" s="302">
        <v>3.7800000000000003E-4</v>
      </c>
      <c r="G495" s="302">
        <v>4.15E-4</v>
      </c>
      <c r="H495" s="302" t="s">
        <v>1362</v>
      </c>
      <c r="I495" s="302" t="s">
        <v>1362</v>
      </c>
      <c r="J495" s="302" t="s">
        <v>1362</v>
      </c>
      <c r="K495" s="302" t="s">
        <v>1362</v>
      </c>
      <c r="L495" s="302" t="s">
        <v>1362</v>
      </c>
      <c r="M495" s="302" t="s">
        <v>1362</v>
      </c>
      <c r="N495" s="302" t="s">
        <v>1362</v>
      </c>
      <c r="O495" s="302" t="s">
        <v>1362</v>
      </c>
      <c r="P495" s="306"/>
      <c r="Q495" s="306"/>
      <c r="R495" s="306"/>
      <c r="S495" s="306"/>
      <c r="T495" s="306"/>
      <c r="U495" s="306"/>
      <c r="V495" s="302">
        <v>3.2200000000000002E-4</v>
      </c>
    </row>
    <row r="496" spans="1:22" ht="22.5" customHeight="1">
      <c r="A496" s="303" t="s">
        <v>1028</v>
      </c>
      <c r="B496" s="304" t="s">
        <v>1808</v>
      </c>
      <c r="C496" s="300" t="s">
        <v>1809</v>
      </c>
      <c r="D496" s="307">
        <v>4.7600000000000002E-4</v>
      </c>
      <c r="E496" s="302">
        <v>5.3600000000000002E-4</v>
      </c>
      <c r="F496" s="302" t="s">
        <v>1362</v>
      </c>
      <c r="G496" s="302" t="s">
        <v>1362</v>
      </c>
      <c r="H496" s="302" t="s">
        <v>1362</v>
      </c>
      <c r="I496" s="302" t="s">
        <v>1362</v>
      </c>
      <c r="J496" s="302" t="s">
        <v>1362</v>
      </c>
      <c r="K496" s="302" t="s">
        <v>1362</v>
      </c>
      <c r="L496" s="302" t="s">
        <v>1362</v>
      </c>
      <c r="M496" s="302" t="s">
        <v>1362</v>
      </c>
      <c r="N496" s="302" t="s">
        <v>1362</v>
      </c>
      <c r="O496" s="302" t="s">
        <v>1362</v>
      </c>
      <c r="P496" s="306"/>
      <c r="Q496" s="306"/>
      <c r="R496" s="306"/>
      <c r="S496" s="306"/>
      <c r="T496" s="306"/>
      <c r="U496" s="306"/>
      <c r="V496" s="302" t="s">
        <v>1362</v>
      </c>
    </row>
    <row r="497" spans="1:22" ht="22.5" customHeight="1">
      <c r="A497" s="303" t="s">
        <v>1029</v>
      </c>
      <c r="B497" s="304" t="s">
        <v>1030</v>
      </c>
      <c r="C497" s="300" t="s">
        <v>1031</v>
      </c>
      <c r="D497" s="307">
        <v>5.2899999999999996E-4</v>
      </c>
      <c r="E497" s="302">
        <v>0</v>
      </c>
      <c r="F497" s="302" t="s">
        <v>1362</v>
      </c>
      <c r="G497" s="302" t="s">
        <v>1362</v>
      </c>
      <c r="H497" s="302" t="s">
        <v>1362</v>
      </c>
      <c r="I497" s="302" t="s">
        <v>1362</v>
      </c>
      <c r="J497" s="302" t="s">
        <v>1362</v>
      </c>
      <c r="K497" s="302" t="s">
        <v>1362</v>
      </c>
      <c r="L497" s="302" t="s">
        <v>1362</v>
      </c>
      <c r="M497" s="302" t="s">
        <v>1362</v>
      </c>
      <c r="N497" s="302" t="s">
        <v>1362</v>
      </c>
      <c r="O497" s="302" t="s">
        <v>1362</v>
      </c>
      <c r="P497" s="306"/>
      <c r="Q497" s="306"/>
      <c r="R497" s="306"/>
      <c r="S497" s="306"/>
      <c r="T497" s="306"/>
      <c r="U497" s="306"/>
      <c r="V497" s="302" t="s">
        <v>1362</v>
      </c>
    </row>
    <row r="498" spans="1:22" ht="22.5" customHeight="1">
      <c r="A498" s="303" t="s">
        <v>1032</v>
      </c>
      <c r="B498" s="304" t="s">
        <v>1810</v>
      </c>
      <c r="C498" s="300" t="s">
        <v>1033</v>
      </c>
      <c r="D498" s="307">
        <v>3.6999999999999999E-4</v>
      </c>
      <c r="E498" s="302">
        <v>4.0999999999999999E-4</v>
      </c>
      <c r="F498" s="302" t="s">
        <v>1362</v>
      </c>
      <c r="G498" s="302" t="s">
        <v>1362</v>
      </c>
      <c r="H498" s="302" t="s">
        <v>1362</v>
      </c>
      <c r="I498" s="302" t="s">
        <v>1362</v>
      </c>
      <c r="J498" s="302" t="s">
        <v>1362</v>
      </c>
      <c r="K498" s="302" t="s">
        <v>1362</v>
      </c>
      <c r="L498" s="302" t="s">
        <v>1362</v>
      </c>
      <c r="M498" s="302" t="s">
        <v>1362</v>
      </c>
      <c r="N498" s="302" t="s">
        <v>1362</v>
      </c>
      <c r="O498" s="302" t="s">
        <v>1362</v>
      </c>
      <c r="P498" s="306"/>
      <c r="Q498" s="306"/>
      <c r="R498" s="306"/>
      <c r="S498" s="306"/>
      <c r="T498" s="306"/>
      <c r="U498" s="306"/>
      <c r="V498" s="302" t="s">
        <v>1362</v>
      </c>
    </row>
    <row r="499" spans="1:22" ht="22.5" customHeight="1">
      <c r="A499" s="303" t="s">
        <v>1034</v>
      </c>
      <c r="B499" s="304" t="s">
        <v>1035</v>
      </c>
      <c r="C499" s="300" t="s">
        <v>1036</v>
      </c>
      <c r="D499" s="307">
        <v>6.2299999999999996E-4</v>
      </c>
      <c r="E499" s="302">
        <v>5.6700000000000001E-4</v>
      </c>
      <c r="F499" s="302" t="s">
        <v>1362</v>
      </c>
      <c r="G499" s="302" t="s">
        <v>1362</v>
      </c>
      <c r="H499" s="302" t="s">
        <v>1362</v>
      </c>
      <c r="I499" s="302" t="s">
        <v>1362</v>
      </c>
      <c r="J499" s="302" t="s">
        <v>1362</v>
      </c>
      <c r="K499" s="302" t="s">
        <v>1362</v>
      </c>
      <c r="L499" s="302" t="s">
        <v>1362</v>
      </c>
      <c r="M499" s="302" t="s">
        <v>1362</v>
      </c>
      <c r="N499" s="302" t="s">
        <v>1362</v>
      </c>
      <c r="O499" s="302" t="s">
        <v>1362</v>
      </c>
      <c r="P499" s="306"/>
      <c r="Q499" s="306"/>
      <c r="R499" s="306"/>
      <c r="S499" s="306"/>
      <c r="T499" s="306"/>
      <c r="U499" s="306"/>
      <c r="V499" s="302" t="s">
        <v>1362</v>
      </c>
    </row>
    <row r="500" spans="1:22" ht="22.5" customHeight="1">
      <c r="A500" s="303" t="s">
        <v>1037</v>
      </c>
      <c r="B500" s="304" t="s">
        <v>1038</v>
      </c>
      <c r="C500" s="300" t="s">
        <v>1039</v>
      </c>
      <c r="D500" s="307">
        <v>4.64E-4</v>
      </c>
      <c r="E500" s="302">
        <v>5.2400000000000005E-4</v>
      </c>
      <c r="F500" s="302" t="s">
        <v>1362</v>
      </c>
      <c r="G500" s="302" t="s">
        <v>1362</v>
      </c>
      <c r="H500" s="302" t="s">
        <v>1362</v>
      </c>
      <c r="I500" s="302" t="s">
        <v>1362</v>
      </c>
      <c r="J500" s="302" t="s">
        <v>1362</v>
      </c>
      <c r="K500" s="302" t="s">
        <v>1362</v>
      </c>
      <c r="L500" s="302" t="s">
        <v>1362</v>
      </c>
      <c r="M500" s="302" t="s">
        <v>1362</v>
      </c>
      <c r="N500" s="302" t="s">
        <v>1362</v>
      </c>
      <c r="O500" s="302" t="s">
        <v>1362</v>
      </c>
      <c r="P500" s="306"/>
      <c r="Q500" s="306"/>
      <c r="R500" s="306"/>
      <c r="S500" s="306"/>
      <c r="T500" s="306"/>
      <c r="U500" s="306"/>
      <c r="V500" s="302" t="s">
        <v>1362</v>
      </c>
    </row>
    <row r="501" spans="1:22" ht="22.5" customHeight="1">
      <c r="A501" s="303" t="s">
        <v>1253</v>
      </c>
      <c r="B501" s="304" t="s">
        <v>1254</v>
      </c>
      <c r="C501" s="300" t="s">
        <v>1255</v>
      </c>
      <c r="D501" s="307">
        <v>5.4699999999999996E-4</v>
      </c>
      <c r="E501" s="302">
        <v>4.9200000000000003E-4</v>
      </c>
      <c r="F501" s="302" t="s">
        <v>1362</v>
      </c>
      <c r="G501" s="302" t="s">
        <v>1362</v>
      </c>
      <c r="H501" s="302" t="s">
        <v>1362</v>
      </c>
      <c r="I501" s="302" t="s">
        <v>1362</v>
      </c>
      <c r="J501" s="302" t="s">
        <v>1362</v>
      </c>
      <c r="K501" s="302" t="s">
        <v>1362</v>
      </c>
      <c r="L501" s="302" t="s">
        <v>1362</v>
      </c>
      <c r="M501" s="302" t="s">
        <v>1362</v>
      </c>
      <c r="N501" s="302" t="s">
        <v>1362</v>
      </c>
      <c r="O501" s="302" t="s">
        <v>1362</v>
      </c>
      <c r="P501" s="306"/>
      <c r="Q501" s="306"/>
      <c r="R501" s="306"/>
      <c r="S501" s="306"/>
      <c r="T501" s="306"/>
      <c r="U501" s="306"/>
      <c r="V501" s="302" t="s">
        <v>1362</v>
      </c>
    </row>
    <row r="502" spans="1:22" ht="22.5" customHeight="1">
      <c r="A502" s="303" t="s">
        <v>1256</v>
      </c>
      <c r="B502" s="304" t="s">
        <v>1257</v>
      </c>
      <c r="C502" s="300" t="s">
        <v>1258</v>
      </c>
      <c r="D502" s="307">
        <v>4.1199999999999999E-4</v>
      </c>
      <c r="E502" s="302">
        <v>3.5599999999999998E-4</v>
      </c>
      <c r="F502" s="302" t="s">
        <v>1362</v>
      </c>
      <c r="G502" s="302" t="s">
        <v>1362</v>
      </c>
      <c r="H502" s="302" t="s">
        <v>1362</v>
      </c>
      <c r="I502" s="302" t="s">
        <v>1362</v>
      </c>
      <c r="J502" s="302" t="s">
        <v>1362</v>
      </c>
      <c r="K502" s="302" t="s">
        <v>1362</v>
      </c>
      <c r="L502" s="302" t="s">
        <v>1362</v>
      </c>
      <c r="M502" s="302" t="s">
        <v>1362</v>
      </c>
      <c r="N502" s="302" t="s">
        <v>1362</v>
      </c>
      <c r="O502" s="302" t="s">
        <v>1362</v>
      </c>
      <c r="P502" s="306"/>
      <c r="Q502" s="306"/>
      <c r="R502" s="306"/>
      <c r="S502" s="306"/>
      <c r="T502" s="306"/>
      <c r="U502" s="306"/>
      <c r="V502" s="302" t="s">
        <v>1362</v>
      </c>
    </row>
    <row r="503" spans="1:22" ht="22.5" customHeight="1">
      <c r="A503" s="303" t="s">
        <v>1040</v>
      </c>
      <c r="B503" s="304" t="s">
        <v>1811</v>
      </c>
      <c r="C503" s="300" t="s">
        <v>1812</v>
      </c>
      <c r="D503" s="307">
        <v>4.5100000000000001E-4</v>
      </c>
      <c r="E503" s="302" t="s">
        <v>1362</v>
      </c>
      <c r="F503" s="302">
        <v>0</v>
      </c>
      <c r="G503" s="302" t="s">
        <v>1362</v>
      </c>
      <c r="H503" s="302" t="s">
        <v>1362</v>
      </c>
      <c r="I503" s="302" t="s">
        <v>1362</v>
      </c>
      <c r="J503" s="302" t="s">
        <v>1362</v>
      </c>
      <c r="K503" s="302" t="s">
        <v>1362</v>
      </c>
      <c r="L503" s="302" t="s">
        <v>1362</v>
      </c>
      <c r="M503" s="302" t="s">
        <v>1362</v>
      </c>
      <c r="N503" s="302" t="s">
        <v>1362</v>
      </c>
      <c r="O503" s="302" t="s">
        <v>1362</v>
      </c>
      <c r="P503" s="306"/>
      <c r="Q503" s="306"/>
      <c r="R503" s="306"/>
      <c r="S503" s="306"/>
      <c r="T503" s="306"/>
      <c r="U503" s="306"/>
      <c r="V503" s="302" t="s">
        <v>1362</v>
      </c>
    </row>
    <row r="504" spans="1:22" ht="22.5" customHeight="1">
      <c r="A504" s="303" t="s">
        <v>1041</v>
      </c>
      <c r="B504" s="304" t="s">
        <v>1813</v>
      </c>
      <c r="C504" s="300" t="s">
        <v>1042</v>
      </c>
      <c r="D504" s="307">
        <v>4.7399999999999997E-4</v>
      </c>
      <c r="E504" s="302">
        <v>4.75E-4</v>
      </c>
      <c r="F504" s="302" t="s">
        <v>1362</v>
      </c>
      <c r="G504" s="302" t="s">
        <v>1362</v>
      </c>
      <c r="H504" s="302" t="s">
        <v>1362</v>
      </c>
      <c r="I504" s="302" t="s">
        <v>1362</v>
      </c>
      <c r="J504" s="302" t="s">
        <v>1362</v>
      </c>
      <c r="K504" s="302" t="s">
        <v>1362</v>
      </c>
      <c r="L504" s="302" t="s">
        <v>1362</v>
      </c>
      <c r="M504" s="302" t="s">
        <v>1362</v>
      </c>
      <c r="N504" s="302" t="s">
        <v>1362</v>
      </c>
      <c r="O504" s="302" t="s">
        <v>1362</v>
      </c>
      <c r="P504" s="306"/>
      <c r="Q504" s="306"/>
      <c r="R504" s="306"/>
      <c r="S504" s="306"/>
      <c r="T504" s="306"/>
      <c r="U504" s="306"/>
      <c r="V504" s="302" t="s">
        <v>1362</v>
      </c>
    </row>
    <row r="505" spans="1:22" ht="22.5" customHeight="1">
      <c r="A505" s="303" t="s">
        <v>1043</v>
      </c>
      <c r="B505" s="304" t="s">
        <v>1814</v>
      </c>
      <c r="C505" s="300" t="s">
        <v>1044</v>
      </c>
      <c r="D505" s="307">
        <v>4.4499999999999997E-4</v>
      </c>
      <c r="E505" s="302">
        <v>3.8999999999999999E-4</v>
      </c>
      <c r="F505" s="302" t="s">
        <v>1362</v>
      </c>
      <c r="G505" s="302" t="s">
        <v>1362</v>
      </c>
      <c r="H505" s="302" t="s">
        <v>1362</v>
      </c>
      <c r="I505" s="302" t="s">
        <v>1362</v>
      </c>
      <c r="J505" s="302" t="s">
        <v>1362</v>
      </c>
      <c r="K505" s="302" t="s">
        <v>1362</v>
      </c>
      <c r="L505" s="302" t="s">
        <v>1362</v>
      </c>
      <c r="M505" s="302" t="s">
        <v>1362</v>
      </c>
      <c r="N505" s="302" t="s">
        <v>1362</v>
      </c>
      <c r="O505" s="302" t="s">
        <v>1362</v>
      </c>
      <c r="P505" s="306"/>
      <c r="Q505" s="306"/>
      <c r="R505" s="306"/>
      <c r="S505" s="306"/>
      <c r="T505" s="306"/>
      <c r="U505" s="306"/>
      <c r="V505" s="302" t="s">
        <v>1362</v>
      </c>
    </row>
    <row r="506" spans="1:22" ht="22.5" customHeight="1">
      <c r="A506" s="303" t="s">
        <v>1259</v>
      </c>
      <c r="B506" s="304" t="s">
        <v>1260</v>
      </c>
      <c r="C506" s="300" t="s">
        <v>1261</v>
      </c>
      <c r="D506" s="307">
        <v>4.4499999999999997E-4</v>
      </c>
      <c r="E506" s="302">
        <v>0</v>
      </c>
      <c r="F506" s="302" t="s">
        <v>1362</v>
      </c>
      <c r="G506" s="302" t="s">
        <v>1362</v>
      </c>
      <c r="H506" s="302" t="s">
        <v>1362</v>
      </c>
      <c r="I506" s="302" t="s">
        <v>1362</v>
      </c>
      <c r="J506" s="302" t="s">
        <v>1362</v>
      </c>
      <c r="K506" s="302" t="s">
        <v>1362</v>
      </c>
      <c r="L506" s="302" t="s">
        <v>1362</v>
      </c>
      <c r="M506" s="302" t="s">
        <v>1362</v>
      </c>
      <c r="N506" s="302" t="s">
        <v>1362</v>
      </c>
      <c r="O506" s="302" t="s">
        <v>1362</v>
      </c>
      <c r="P506" s="306"/>
      <c r="Q506" s="306"/>
      <c r="R506" s="306"/>
      <c r="S506" s="306"/>
      <c r="T506" s="306"/>
      <c r="U506" s="306"/>
      <c r="V506" s="302" t="s">
        <v>1362</v>
      </c>
    </row>
    <row r="507" spans="1:22" ht="22.5" customHeight="1">
      <c r="A507" s="303" t="s">
        <v>1045</v>
      </c>
      <c r="B507" s="304" t="s">
        <v>1815</v>
      </c>
      <c r="C507" s="300" t="s">
        <v>1046</v>
      </c>
      <c r="D507" s="307">
        <v>4.9200000000000003E-4</v>
      </c>
      <c r="E507" s="302">
        <v>5.8799999999999998E-4</v>
      </c>
      <c r="F507" s="302" t="s">
        <v>1362</v>
      </c>
      <c r="G507" s="302" t="s">
        <v>1362</v>
      </c>
      <c r="H507" s="302" t="s">
        <v>1362</v>
      </c>
      <c r="I507" s="302" t="s">
        <v>1362</v>
      </c>
      <c r="J507" s="302" t="s">
        <v>1362</v>
      </c>
      <c r="K507" s="302" t="s">
        <v>1362</v>
      </c>
      <c r="L507" s="302" t="s">
        <v>1362</v>
      </c>
      <c r="M507" s="302" t="s">
        <v>1362</v>
      </c>
      <c r="N507" s="302" t="s">
        <v>1362</v>
      </c>
      <c r="O507" s="302" t="s">
        <v>1362</v>
      </c>
      <c r="P507" s="306"/>
      <c r="Q507" s="306"/>
      <c r="R507" s="306"/>
      <c r="S507" s="306"/>
      <c r="T507" s="306"/>
      <c r="U507" s="306"/>
      <c r="V507" s="302" t="s">
        <v>1362</v>
      </c>
    </row>
    <row r="508" spans="1:22" ht="22.5" customHeight="1">
      <c r="A508" s="303" t="s">
        <v>1262</v>
      </c>
      <c r="B508" s="304" t="s">
        <v>1263</v>
      </c>
      <c r="C508" s="300" t="s">
        <v>1264</v>
      </c>
      <c r="D508" s="307">
        <v>4.3600000000000003E-4</v>
      </c>
      <c r="E508" s="302">
        <v>3.8000000000000002E-4</v>
      </c>
      <c r="F508" s="302" t="s">
        <v>1362</v>
      </c>
      <c r="G508" s="302" t="s">
        <v>1362</v>
      </c>
      <c r="H508" s="302" t="s">
        <v>1362</v>
      </c>
      <c r="I508" s="302" t="s">
        <v>1362</v>
      </c>
      <c r="J508" s="302" t="s">
        <v>1362</v>
      </c>
      <c r="K508" s="302" t="s">
        <v>1362</v>
      </c>
      <c r="L508" s="302" t="s">
        <v>1362</v>
      </c>
      <c r="M508" s="302" t="s">
        <v>1362</v>
      </c>
      <c r="N508" s="302" t="s">
        <v>1362</v>
      </c>
      <c r="O508" s="302" t="s">
        <v>1362</v>
      </c>
      <c r="P508" s="306"/>
      <c r="Q508" s="306"/>
      <c r="R508" s="306"/>
      <c r="S508" s="306"/>
      <c r="T508" s="306"/>
      <c r="U508" s="306"/>
      <c r="V508" s="302" t="s">
        <v>1362</v>
      </c>
    </row>
    <row r="509" spans="1:22" ht="22.5" customHeight="1">
      <c r="A509" s="303" t="s">
        <v>1047</v>
      </c>
      <c r="B509" s="304" t="s">
        <v>1816</v>
      </c>
      <c r="C509" s="300" t="s">
        <v>1048</v>
      </c>
      <c r="D509" s="307">
        <v>1.3100000000000001E-4</v>
      </c>
      <c r="E509" s="302">
        <v>0</v>
      </c>
      <c r="F509" s="302" t="s">
        <v>1362</v>
      </c>
      <c r="G509" s="302" t="s">
        <v>1362</v>
      </c>
      <c r="H509" s="302" t="s">
        <v>1362</v>
      </c>
      <c r="I509" s="302" t="s">
        <v>1362</v>
      </c>
      <c r="J509" s="302" t="s">
        <v>1362</v>
      </c>
      <c r="K509" s="302" t="s">
        <v>1362</v>
      </c>
      <c r="L509" s="302" t="s">
        <v>1362</v>
      </c>
      <c r="M509" s="302" t="s">
        <v>1362</v>
      </c>
      <c r="N509" s="302" t="s">
        <v>1362</v>
      </c>
      <c r="O509" s="302" t="s">
        <v>1362</v>
      </c>
      <c r="P509" s="306"/>
      <c r="Q509" s="306"/>
      <c r="R509" s="306"/>
      <c r="S509" s="306"/>
      <c r="T509" s="306"/>
      <c r="U509" s="306"/>
      <c r="V509" s="302" t="s">
        <v>1362</v>
      </c>
    </row>
    <row r="510" spans="1:22" ht="22.5" customHeight="1">
      <c r="A510" s="303" t="s">
        <v>1817</v>
      </c>
      <c r="B510" s="304" t="s">
        <v>1818</v>
      </c>
      <c r="C510" s="300" t="s">
        <v>1819</v>
      </c>
      <c r="D510" s="307">
        <v>3.1700000000000001E-4</v>
      </c>
      <c r="E510" s="302">
        <v>3.2000000000000003E-4</v>
      </c>
      <c r="F510" s="302" t="s">
        <v>1362</v>
      </c>
      <c r="G510" s="302" t="s">
        <v>1362</v>
      </c>
      <c r="H510" s="302" t="s">
        <v>1362</v>
      </c>
      <c r="I510" s="302" t="s">
        <v>1362</v>
      </c>
      <c r="J510" s="302" t="s">
        <v>1362</v>
      </c>
      <c r="K510" s="302" t="s">
        <v>1362</v>
      </c>
      <c r="L510" s="302" t="s">
        <v>1362</v>
      </c>
      <c r="M510" s="302" t="s">
        <v>1362</v>
      </c>
      <c r="N510" s="302" t="s">
        <v>1362</v>
      </c>
      <c r="O510" s="302" t="s">
        <v>1362</v>
      </c>
      <c r="P510" s="306"/>
      <c r="Q510" s="306"/>
      <c r="R510" s="306"/>
      <c r="S510" s="306"/>
      <c r="T510" s="306"/>
      <c r="U510" s="306"/>
      <c r="V510" s="302" t="s">
        <v>1362</v>
      </c>
    </row>
    <row r="511" spans="1:22" ht="22.5" customHeight="1">
      <c r="A511" s="303" t="s">
        <v>1265</v>
      </c>
      <c r="B511" s="304" t="s">
        <v>1266</v>
      </c>
      <c r="C511" s="300" t="s">
        <v>1267</v>
      </c>
      <c r="D511" s="307">
        <v>4.0299999999999998E-4</v>
      </c>
      <c r="E511" s="302">
        <v>3.4699999999999998E-4</v>
      </c>
      <c r="F511" s="302" t="s">
        <v>1362</v>
      </c>
      <c r="G511" s="302" t="s">
        <v>1362</v>
      </c>
      <c r="H511" s="302" t="s">
        <v>1362</v>
      </c>
      <c r="I511" s="302" t="s">
        <v>1362</v>
      </c>
      <c r="J511" s="302" t="s">
        <v>1362</v>
      </c>
      <c r="K511" s="302" t="s">
        <v>1362</v>
      </c>
      <c r="L511" s="302" t="s">
        <v>1362</v>
      </c>
      <c r="M511" s="302" t="s">
        <v>1362</v>
      </c>
      <c r="N511" s="302" t="s">
        <v>1362</v>
      </c>
      <c r="O511" s="302" t="s">
        <v>1362</v>
      </c>
      <c r="P511" s="306"/>
      <c r="Q511" s="306"/>
      <c r="R511" s="306"/>
      <c r="S511" s="306"/>
      <c r="T511" s="306"/>
      <c r="U511" s="306"/>
      <c r="V511" s="302" t="s">
        <v>1362</v>
      </c>
    </row>
    <row r="512" spans="1:22" ht="22.5" customHeight="1">
      <c r="A512" s="303" t="s">
        <v>1820</v>
      </c>
      <c r="B512" s="304" t="s">
        <v>1821</v>
      </c>
      <c r="C512" s="300" t="s">
        <v>1822</v>
      </c>
      <c r="D512" s="307">
        <v>4.3399999999999998E-4</v>
      </c>
      <c r="E512" s="302" t="s">
        <v>1362</v>
      </c>
      <c r="F512" s="302">
        <v>0</v>
      </c>
      <c r="G512" s="302">
        <v>2.6400000000000002E-4</v>
      </c>
      <c r="H512" s="302">
        <v>4.1399999999999998E-4</v>
      </c>
      <c r="I512" s="302" t="s">
        <v>1362</v>
      </c>
      <c r="J512" s="302" t="s">
        <v>1362</v>
      </c>
      <c r="K512" s="302" t="s">
        <v>1362</v>
      </c>
      <c r="L512" s="302" t="s">
        <v>1362</v>
      </c>
      <c r="M512" s="302" t="s">
        <v>1362</v>
      </c>
      <c r="N512" s="302" t="s">
        <v>1362</v>
      </c>
      <c r="O512" s="302" t="s">
        <v>1362</v>
      </c>
      <c r="P512" s="306"/>
      <c r="Q512" s="306"/>
      <c r="R512" s="306"/>
      <c r="S512" s="306"/>
      <c r="T512" s="306"/>
      <c r="U512" s="306"/>
      <c r="V512" s="302">
        <v>4.1199999999999999E-4</v>
      </c>
    </row>
    <row r="513" spans="1:22" ht="22.5" customHeight="1">
      <c r="A513" s="303" t="s">
        <v>1268</v>
      </c>
      <c r="B513" s="304" t="s">
        <v>1269</v>
      </c>
      <c r="C513" s="300" t="s">
        <v>1270</v>
      </c>
      <c r="D513" s="307">
        <v>5.0299999999999997E-4</v>
      </c>
      <c r="E513" s="302">
        <v>5.4000000000000001E-4</v>
      </c>
      <c r="F513" s="302" t="s">
        <v>1362</v>
      </c>
      <c r="G513" s="302" t="s">
        <v>1362</v>
      </c>
      <c r="H513" s="302" t="s">
        <v>1362</v>
      </c>
      <c r="I513" s="302" t="s">
        <v>1362</v>
      </c>
      <c r="J513" s="302" t="s">
        <v>1362</v>
      </c>
      <c r="K513" s="302" t="s">
        <v>1362</v>
      </c>
      <c r="L513" s="302" t="s">
        <v>1362</v>
      </c>
      <c r="M513" s="302" t="s">
        <v>1362</v>
      </c>
      <c r="N513" s="302" t="s">
        <v>1362</v>
      </c>
      <c r="O513" s="302" t="s">
        <v>1362</v>
      </c>
      <c r="P513" s="306"/>
      <c r="Q513" s="306"/>
      <c r="R513" s="306"/>
      <c r="S513" s="306"/>
      <c r="T513" s="306"/>
      <c r="U513" s="306"/>
      <c r="V513" s="302" t="s">
        <v>1362</v>
      </c>
    </row>
    <row r="514" spans="1:22" ht="22.5" customHeight="1">
      <c r="A514" s="303" t="s">
        <v>1049</v>
      </c>
      <c r="B514" s="304" t="s">
        <v>1823</v>
      </c>
      <c r="C514" s="300" t="s">
        <v>1050</v>
      </c>
      <c r="D514" s="307">
        <v>4.6799999999999999E-4</v>
      </c>
      <c r="E514" s="302">
        <v>4.64E-4</v>
      </c>
      <c r="F514" s="302" t="s">
        <v>1362</v>
      </c>
      <c r="G514" s="302" t="s">
        <v>1362</v>
      </c>
      <c r="H514" s="302" t="s">
        <v>1362</v>
      </c>
      <c r="I514" s="302" t="s">
        <v>1362</v>
      </c>
      <c r="J514" s="302" t="s">
        <v>1362</v>
      </c>
      <c r="K514" s="302" t="s">
        <v>1362</v>
      </c>
      <c r="L514" s="302" t="s">
        <v>1362</v>
      </c>
      <c r="M514" s="302" t="s">
        <v>1362</v>
      </c>
      <c r="N514" s="302" t="s">
        <v>1362</v>
      </c>
      <c r="O514" s="302" t="s">
        <v>1362</v>
      </c>
      <c r="P514" s="306"/>
      <c r="Q514" s="306"/>
      <c r="R514" s="306"/>
      <c r="S514" s="306"/>
      <c r="T514" s="306"/>
      <c r="U514" s="306"/>
      <c r="V514" s="302" t="s">
        <v>1362</v>
      </c>
    </row>
    <row r="515" spans="1:22" ht="22.5" customHeight="1">
      <c r="A515" s="303" t="s">
        <v>1051</v>
      </c>
      <c r="B515" s="304" t="s">
        <v>1824</v>
      </c>
      <c r="C515" s="300" t="s">
        <v>1052</v>
      </c>
      <c r="D515" s="307">
        <v>4.4099999999999999E-4</v>
      </c>
      <c r="E515" s="302">
        <v>3.8499999999999998E-4</v>
      </c>
      <c r="F515" s="302" t="s">
        <v>1362</v>
      </c>
      <c r="G515" s="302" t="s">
        <v>1362</v>
      </c>
      <c r="H515" s="302" t="s">
        <v>1362</v>
      </c>
      <c r="I515" s="302" t="s">
        <v>1362</v>
      </c>
      <c r="J515" s="302" t="s">
        <v>1362</v>
      </c>
      <c r="K515" s="302" t="s">
        <v>1362</v>
      </c>
      <c r="L515" s="302" t="s">
        <v>1362</v>
      </c>
      <c r="M515" s="302" t="s">
        <v>1362</v>
      </c>
      <c r="N515" s="302" t="s">
        <v>1362</v>
      </c>
      <c r="O515" s="302" t="s">
        <v>1362</v>
      </c>
      <c r="P515" s="306"/>
      <c r="Q515" s="306"/>
      <c r="R515" s="306"/>
      <c r="S515" s="306"/>
      <c r="T515" s="306"/>
      <c r="U515" s="306"/>
      <c r="V515" s="302" t="s">
        <v>1362</v>
      </c>
    </row>
    <row r="516" spans="1:22" ht="22.5" customHeight="1">
      <c r="A516" s="303" t="s">
        <v>1825</v>
      </c>
      <c r="B516" s="304" t="s">
        <v>1826</v>
      </c>
      <c r="C516" s="300" t="s">
        <v>1827</v>
      </c>
      <c r="D516" s="307">
        <v>3.9100000000000002E-4</v>
      </c>
      <c r="E516" s="302">
        <v>4.15E-4</v>
      </c>
      <c r="F516" s="302" t="s">
        <v>1362</v>
      </c>
      <c r="G516" s="302" t="s">
        <v>1362</v>
      </c>
      <c r="H516" s="302" t="s">
        <v>1362</v>
      </c>
      <c r="I516" s="302" t="s">
        <v>1362</v>
      </c>
      <c r="J516" s="302" t="s">
        <v>1362</v>
      </c>
      <c r="K516" s="302" t="s">
        <v>1362</v>
      </c>
      <c r="L516" s="302" t="s">
        <v>1362</v>
      </c>
      <c r="M516" s="302" t="s">
        <v>1362</v>
      </c>
      <c r="N516" s="302" t="s">
        <v>1362</v>
      </c>
      <c r="O516" s="302" t="s">
        <v>1362</v>
      </c>
      <c r="P516" s="306"/>
      <c r="Q516" s="306"/>
      <c r="R516" s="306"/>
      <c r="S516" s="306"/>
      <c r="T516" s="306"/>
      <c r="U516" s="306"/>
      <c r="V516" s="302" t="s">
        <v>1362</v>
      </c>
    </row>
    <row r="517" spans="1:22" ht="22.5" customHeight="1">
      <c r="A517" s="303" t="s">
        <v>1271</v>
      </c>
      <c r="B517" s="304" t="s">
        <v>1272</v>
      </c>
      <c r="C517" s="300" t="s">
        <v>1273</v>
      </c>
      <c r="D517" s="307">
        <v>3.8999999999999999E-4</v>
      </c>
      <c r="E517" s="302">
        <v>4.0999999999999999E-4</v>
      </c>
      <c r="F517" s="302" t="s">
        <v>1362</v>
      </c>
      <c r="G517" s="302" t="s">
        <v>1362</v>
      </c>
      <c r="H517" s="302" t="s">
        <v>1362</v>
      </c>
      <c r="I517" s="302" t="s">
        <v>1362</v>
      </c>
      <c r="J517" s="302" t="s">
        <v>1362</v>
      </c>
      <c r="K517" s="302" t="s">
        <v>1362</v>
      </c>
      <c r="L517" s="302" t="s">
        <v>1362</v>
      </c>
      <c r="M517" s="302" t="s">
        <v>1362</v>
      </c>
      <c r="N517" s="302" t="s">
        <v>1362</v>
      </c>
      <c r="O517" s="302" t="s">
        <v>1362</v>
      </c>
      <c r="P517" s="306"/>
      <c r="Q517" s="306"/>
      <c r="R517" s="306"/>
      <c r="S517" s="306"/>
      <c r="T517" s="306"/>
      <c r="U517" s="306"/>
      <c r="V517" s="302" t="s">
        <v>1362</v>
      </c>
    </row>
    <row r="518" spans="1:22" ht="22.5" customHeight="1">
      <c r="A518" s="303" t="s">
        <v>1053</v>
      </c>
      <c r="B518" s="304" t="s">
        <v>1828</v>
      </c>
      <c r="C518" s="300" t="s">
        <v>1829</v>
      </c>
      <c r="D518" s="307">
        <v>5.3899999999999998E-4</v>
      </c>
      <c r="E518" s="302">
        <v>4.8299999999999998E-4</v>
      </c>
      <c r="F518" s="302" t="s">
        <v>1362</v>
      </c>
      <c r="G518" s="302" t="s">
        <v>1362</v>
      </c>
      <c r="H518" s="302" t="s">
        <v>1362</v>
      </c>
      <c r="I518" s="302" t="s">
        <v>1362</v>
      </c>
      <c r="J518" s="302" t="s">
        <v>1362</v>
      </c>
      <c r="K518" s="302" t="s">
        <v>1362</v>
      </c>
      <c r="L518" s="302" t="s">
        <v>1362</v>
      </c>
      <c r="M518" s="302" t="s">
        <v>1362</v>
      </c>
      <c r="N518" s="302" t="s">
        <v>1362</v>
      </c>
      <c r="O518" s="302" t="s">
        <v>1362</v>
      </c>
      <c r="P518" s="306"/>
      <c r="Q518" s="306"/>
      <c r="R518" s="306"/>
      <c r="S518" s="306"/>
      <c r="T518" s="306"/>
      <c r="U518" s="306"/>
      <c r="V518" s="302" t="s">
        <v>1362</v>
      </c>
    </row>
    <row r="519" spans="1:22" ht="22.5" customHeight="1">
      <c r="A519" s="303" t="s">
        <v>1274</v>
      </c>
      <c r="B519" s="304" t="s">
        <v>1275</v>
      </c>
      <c r="C519" s="300" t="s">
        <v>1276</v>
      </c>
      <c r="D519" s="307">
        <v>4.8500000000000003E-4</v>
      </c>
      <c r="E519" s="302" t="s">
        <v>1362</v>
      </c>
      <c r="F519" s="302">
        <v>0</v>
      </c>
      <c r="G519" s="302">
        <v>4.2900000000000002E-4</v>
      </c>
      <c r="H519" s="302" t="s">
        <v>1362</v>
      </c>
      <c r="I519" s="302" t="s">
        <v>1362</v>
      </c>
      <c r="J519" s="302" t="s">
        <v>1362</v>
      </c>
      <c r="K519" s="302" t="s">
        <v>1362</v>
      </c>
      <c r="L519" s="302" t="s">
        <v>1362</v>
      </c>
      <c r="M519" s="302" t="s">
        <v>1362</v>
      </c>
      <c r="N519" s="302" t="s">
        <v>1362</v>
      </c>
      <c r="O519" s="302" t="s">
        <v>1362</v>
      </c>
      <c r="P519" s="306"/>
      <c r="Q519" s="306"/>
      <c r="R519" s="306"/>
      <c r="S519" s="306"/>
      <c r="T519" s="306"/>
      <c r="U519" s="306"/>
      <c r="V519" s="302">
        <v>3.8999999999999999E-4</v>
      </c>
    </row>
    <row r="520" spans="1:22" ht="22.5" customHeight="1">
      <c r="A520" s="303" t="s">
        <v>1277</v>
      </c>
      <c r="B520" s="304" t="s">
        <v>1278</v>
      </c>
      <c r="C520" s="300" t="s">
        <v>1279</v>
      </c>
      <c r="D520" s="307">
        <v>3.7199999999999999E-4</v>
      </c>
      <c r="E520" s="302">
        <v>3.6000000000000001E-5</v>
      </c>
      <c r="F520" s="302" t="s">
        <v>1362</v>
      </c>
      <c r="G520" s="302" t="s">
        <v>1362</v>
      </c>
      <c r="H520" s="302" t="s">
        <v>1362</v>
      </c>
      <c r="I520" s="302" t="s">
        <v>1362</v>
      </c>
      <c r="J520" s="302" t="s">
        <v>1362</v>
      </c>
      <c r="K520" s="302" t="s">
        <v>1362</v>
      </c>
      <c r="L520" s="302" t="s">
        <v>1362</v>
      </c>
      <c r="M520" s="302" t="s">
        <v>1362</v>
      </c>
      <c r="N520" s="302" t="s">
        <v>1362</v>
      </c>
      <c r="O520" s="302" t="s">
        <v>1362</v>
      </c>
      <c r="P520" s="306"/>
      <c r="Q520" s="306"/>
      <c r="R520" s="306"/>
      <c r="S520" s="306"/>
      <c r="T520" s="306"/>
      <c r="U520" s="306"/>
      <c r="V520" s="302" t="s">
        <v>1362</v>
      </c>
    </row>
    <row r="521" spans="1:22" ht="22.5" customHeight="1">
      <c r="A521" s="303" t="s">
        <v>1280</v>
      </c>
      <c r="B521" s="304" t="s">
        <v>1281</v>
      </c>
      <c r="C521" s="300" t="s">
        <v>1282</v>
      </c>
      <c r="D521" s="307">
        <v>4.64E-4</v>
      </c>
      <c r="E521" s="302">
        <v>5.13E-4</v>
      </c>
      <c r="F521" s="302" t="s">
        <v>1362</v>
      </c>
      <c r="G521" s="302" t="s">
        <v>1362</v>
      </c>
      <c r="H521" s="302" t="s">
        <v>1362</v>
      </c>
      <c r="I521" s="302" t="s">
        <v>1362</v>
      </c>
      <c r="J521" s="302" t="s">
        <v>1362</v>
      </c>
      <c r="K521" s="302" t="s">
        <v>1362</v>
      </c>
      <c r="L521" s="302" t="s">
        <v>1362</v>
      </c>
      <c r="M521" s="302" t="s">
        <v>1362</v>
      </c>
      <c r="N521" s="302" t="s">
        <v>1362</v>
      </c>
      <c r="O521" s="302" t="s">
        <v>1362</v>
      </c>
      <c r="P521" s="306"/>
      <c r="Q521" s="306"/>
      <c r="R521" s="306"/>
      <c r="S521" s="306"/>
      <c r="T521" s="306"/>
      <c r="U521" s="306"/>
      <c r="V521" s="302" t="s">
        <v>1362</v>
      </c>
    </row>
    <row r="522" spans="1:22" ht="22.5" customHeight="1">
      <c r="A522" s="303" t="s">
        <v>1054</v>
      </c>
      <c r="B522" s="304" t="s">
        <v>1830</v>
      </c>
      <c r="C522" s="300" t="s">
        <v>1055</v>
      </c>
      <c r="D522" s="307">
        <v>1.55E-4</v>
      </c>
      <c r="E522" s="302">
        <v>3.1100000000000002E-4</v>
      </c>
      <c r="F522" s="302" t="s">
        <v>1362</v>
      </c>
      <c r="G522" s="302" t="s">
        <v>1362</v>
      </c>
      <c r="H522" s="302" t="s">
        <v>1362</v>
      </c>
      <c r="I522" s="302" t="s">
        <v>1362</v>
      </c>
      <c r="J522" s="302" t="s">
        <v>1362</v>
      </c>
      <c r="K522" s="302" t="s">
        <v>1362</v>
      </c>
      <c r="L522" s="302" t="s">
        <v>1362</v>
      </c>
      <c r="M522" s="302" t="s">
        <v>1362</v>
      </c>
      <c r="N522" s="302" t="s">
        <v>1362</v>
      </c>
      <c r="O522" s="302" t="s">
        <v>1362</v>
      </c>
      <c r="P522" s="306"/>
      <c r="Q522" s="306"/>
      <c r="R522" s="306"/>
      <c r="S522" s="306"/>
      <c r="T522" s="306"/>
      <c r="U522" s="306"/>
      <c r="V522" s="302" t="s">
        <v>1362</v>
      </c>
    </row>
    <row r="523" spans="1:22" ht="22.5" customHeight="1">
      <c r="A523" s="303" t="s">
        <v>1283</v>
      </c>
      <c r="B523" s="304" t="s">
        <v>1284</v>
      </c>
      <c r="C523" s="300" t="s">
        <v>1285</v>
      </c>
      <c r="D523" s="307">
        <v>8.0199999999999998E-4</v>
      </c>
      <c r="E523" s="302">
        <v>7.4600000000000003E-4</v>
      </c>
      <c r="F523" s="302" t="s">
        <v>1362</v>
      </c>
      <c r="G523" s="302" t="s">
        <v>1362</v>
      </c>
      <c r="H523" s="302" t="s">
        <v>1362</v>
      </c>
      <c r="I523" s="302" t="s">
        <v>1362</v>
      </c>
      <c r="J523" s="302" t="s">
        <v>1362</v>
      </c>
      <c r="K523" s="302" t="s">
        <v>1362</v>
      </c>
      <c r="L523" s="302" t="s">
        <v>1362</v>
      </c>
      <c r="M523" s="302" t="s">
        <v>1362</v>
      </c>
      <c r="N523" s="302" t="s">
        <v>1362</v>
      </c>
      <c r="O523" s="302" t="s">
        <v>1362</v>
      </c>
      <c r="P523" s="306"/>
      <c r="Q523" s="306"/>
      <c r="R523" s="306"/>
      <c r="S523" s="306"/>
      <c r="T523" s="306"/>
      <c r="U523" s="306"/>
      <c r="V523" s="302" t="s">
        <v>1362</v>
      </c>
    </row>
    <row r="524" spans="1:22" ht="22.5" customHeight="1">
      <c r="A524" s="303" t="s">
        <v>1286</v>
      </c>
      <c r="B524" s="304" t="s">
        <v>1287</v>
      </c>
      <c r="C524" s="300" t="s">
        <v>1288</v>
      </c>
      <c r="D524" s="307">
        <v>4.8500000000000003E-4</v>
      </c>
      <c r="E524" s="302">
        <v>4.2999999999999999E-4</v>
      </c>
      <c r="F524" s="302" t="s">
        <v>1362</v>
      </c>
      <c r="G524" s="302" t="s">
        <v>1362</v>
      </c>
      <c r="H524" s="302" t="s">
        <v>1362</v>
      </c>
      <c r="I524" s="302" t="s">
        <v>1362</v>
      </c>
      <c r="J524" s="302" t="s">
        <v>1362</v>
      </c>
      <c r="K524" s="302" t="s">
        <v>1362</v>
      </c>
      <c r="L524" s="302" t="s">
        <v>1362</v>
      </c>
      <c r="M524" s="302" t="s">
        <v>1362</v>
      </c>
      <c r="N524" s="302" t="s">
        <v>1362</v>
      </c>
      <c r="O524" s="302" t="s">
        <v>1362</v>
      </c>
      <c r="P524" s="306"/>
      <c r="Q524" s="306"/>
      <c r="R524" s="306"/>
      <c r="S524" s="306"/>
      <c r="T524" s="306"/>
      <c r="U524" s="306"/>
      <c r="V524" s="302" t="s">
        <v>1362</v>
      </c>
    </row>
    <row r="525" spans="1:22" ht="22.5" customHeight="1">
      <c r="A525" s="303" t="s">
        <v>1289</v>
      </c>
      <c r="B525" s="304" t="s">
        <v>1290</v>
      </c>
      <c r="C525" s="300" t="s">
        <v>1291</v>
      </c>
      <c r="D525" s="307">
        <v>3.2000000000000003E-4</v>
      </c>
      <c r="E525" s="302">
        <v>4.9399999999999997E-4</v>
      </c>
      <c r="F525" s="302" t="s">
        <v>1362</v>
      </c>
      <c r="G525" s="302" t="s">
        <v>1362</v>
      </c>
      <c r="H525" s="302" t="s">
        <v>1362</v>
      </c>
      <c r="I525" s="302" t="s">
        <v>1362</v>
      </c>
      <c r="J525" s="302" t="s">
        <v>1362</v>
      </c>
      <c r="K525" s="302" t="s">
        <v>1362</v>
      </c>
      <c r="L525" s="302" t="s">
        <v>1362</v>
      </c>
      <c r="M525" s="302" t="s">
        <v>1362</v>
      </c>
      <c r="N525" s="302" t="s">
        <v>1362</v>
      </c>
      <c r="O525" s="302" t="s">
        <v>1362</v>
      </c>
      <c r="P525" s="306"/>
      <c r="Q525" s="306"/>
      <c r="R525" s="306"/>
      <c r="S525" s="306"/>
      <c r="T525" s="306"/>
      <c r="U525" s="306"/>
      <c r="V525" s="302" t="s">
        <v>1362</v>
      </c>
    </row>
    <row r="526" spans="1:22" ht="22.5" customHeight="1">
      <c r="A526" s="303" t="s">
        <v>1831</v>
      </c>
      <c r="B526" s="304" t="s">
        <v>1832</v>
      </c>
      <c r="C526" s="300" t="s">
        <v>1833</v>
      </c>
      <c r="D526" s="307">
        <v>5.1900000000000004E-4</v>
      </c>
      <c r="E526" s="302">
        <v>5.44E-4</v>
      </c>
      <c r="F526" s="302" t="s">
        <v>1362</v>
      </c>
      <c r="G526" s="302" t="s">
        <v>1362</v>
      </c>
      <c r="H526" s="302" t="s">
        <v>1362</v>
      </c>
      <c r="I526" s="302" t="s">
        <v>1362</v>
      </c>
      <c r="J526" s="302" t="s">
        <v>1362</v>
      </c>
      <c r="K526" s="302" t="s">
        <v>1362</v>
      </c>
      <c r="L526" s="302" t="s">
        <v>1362</v>
      </c>
      <c r="M526" s="302" t="s">
        <v>1362</v>
      </c>
      <c r="N526" s="302" t="s">
        <v>1362</v>
      </c>
      <c r="O526" s="302" t="s">
        <v>1362</v>
      </c>
      <c r="P526" s="306"/>
      <c r="Q526" s="306"/>
      <c r="R526" s="306"/>
      <c r="S526" s="306"/>
      <c r="T526" s="306"/>
      <c r="U526" s="306"/>
      <c r="V526" s="302" t="s">
        <v>1362</v>
      </c>
    </row>
    <row r="527" spans="1:22" ht="22.5" customHeight="1">
      <c r="A527" s="303" t="s">
        <v>1292</v>
      </c>
      <c r="B527" s="304" t="s">
        <v>1293</v>
      </c>
      <c r="C527" s="300" t="s">
        <v>1294</v>
      </c>
      <c r="D527" s="307">
        <v>4.4200000000000001E-4</v>
      </c>
      <c r="E527" s="302">
        <v>4.9399999999999997E-4</v>
      </c>
      <c r="F527" s="302" t="s">
        <v>1362</v>
      </c>
      <c r="G527" s="302" t="s">
        <v>1362</v>
      </c>
      <c r="H527" s="302" t="s">
        <v>1362</v>
      </c>
      <c r="I527" s="302" t="s">
        <v>1362</v>
      </c>
      <c r="J527" s="302" t="s">
        <v>1362</v>
      </c>
      <c r="K527" s="302" t="s">
        <v>1362</v>
      </c>
      <c r="L527" s="302" t="s">
        <v>1362</v>
      </c>
      <c r="M527" s="302" t="s">
        <v>1362</v>
      </c>
      <c r="N527" s="302" t="s">
        <v>1362</v>
      </c>
      <c r="O527" s="302" t="s">
        <v>1362</v>
      </c>
      <c r="P527" s="306"/>
      <c r="Q527" s="306"/>
      <c r="R527" s="306"/>
      <c r="S527" s="306"/>
      <c r="T527" s="306"/>
      <c r="U527" s="306"/>
      <c r="V527" s="302" t="s">
        <v>1362</v>
      </c>
    </row>
    <row r="528" spans="1:22" ht="22.5" customHeight="1">
      <c r="A528" s="303" t="s">
        <v>1295</v>
      </c>
      <c r="B528" s="304" t="s">
        <v>1296</v>
      </c>
      <c r="C528" s="300" t="s">
        <v>1297</v>
      </c>
      <c r="D528" s="307">
        <v>3.2299999999999999E-4</v>
      </c>
      <c r="E528" s="302">
        <v>4.7699999999999999E-4</v>
      </c>
      <c r="F528" s="302" t="s">
        <v>1362</v>
      </c>
      <c r="G528" s="302" t="s">
        <v>1362</v>
      </c>
      <c r="H528" s="302" t="s">
        <v>1362</v>
      </c>
      <c r="I528" s="302" t="s">
        <v>1362</v>
      </c>
      <c r="J528" s="302" t="s">
        <v>1362</v>
      </c>
      <c r="K528" s="302" t="s">
        <v>1362</v>
      </c>
      <c r="L528" s="302" t="s">
        <v>1362</v>
      </c>
      <c r="M528" s="302" t="s">
        <v>1362</v>
      </c>
      <c r="N528" s="302" t="s">
        <v>1362</v>
      </c>
      <c r="O528" s="302" t="s">
        <v>1362</v>
      </c>
      <c r="P528" s="306"/>
      <c r="Q528" s="306"/>
      <c r="R528" s="306"/>
      <c r="S528" s="306"/>
      <c r="T528" s="306"/>
      <c r="U528" s="306"/>
      <c r="V528" s="302" t="s">
        <v>1362</v>
      </c>
    </row>
    <row r="529" spans="1:22" ht="22.5" customHeight="1">
      <c r="A529" s="303" t="s">
        <v>1298</v>
      </c>
      <c r="B529" s="304" t="s">
        <v>1299</v>
      </c>
      <c r="C529" s="300" t="s">
        <v>1300</v>
      </c>
      <c r="D529" s="307">
        <v>5.0000000000000001E-4</v>
      </c>
      <c r="E529" s="302">
        <v>4.44E-4</v>
      </c>
      <c r="F529" s="302" t="s">
        <v>1362</v>
      </c>
      <c r="G529" s="302" t="s">
        <v>1362</v>
      </c>
      <c r="H529" s="302" t="s">
        <v>1362</v>
      </c>
      <c r="I529" s="302" t="s">
        <v>1362</v>
      </c>
      <c r="J529" s="302" t="s">
        <v>1362</v>
      </c>
      <c r="K529" s="302" t="s">
        <v>1362</v>
      </c>
      <c r="L529" s="302" t="s">
        <v>1362</v>
      </c>
      <c r="M529" s="302" t="s">
        <v>1362</v>
      </c>
      <c r="N529" s="302" t="s">
        <v>1362</v>
      </c>
      <c r="O529" s="302" t="s">
        <v>1362</v>
      </c>
      <c r="P529" s="306"/>
      <c r="Q529" s="306"/>
      <c r="R529" s="306"/>
      <c r="S529" s="306"/>
      <c r="T529" s="306"/>
      <c r="U529" s="306"/>
      <c r="V529" s="302" t="s">
        <v>1362</v>
      </c>
    </row>
    <row r="530" spans="1:22" ht="22.5" customHeight="1">
      <c r="A530" s="303" t="s">
        <v>1301</v>
      </c>
      <c r="B530" s="304" t="s">
        <v>1302</v>
      </c>
      <c r="C530" s="300" t="s">
        <v>1303</v>
      </c>
      <c r="D530" s="307">
        <v>4.35E-4</v>
      </c>
      <c r="E530" s="302">
        <v>3.8000000000000002E-4</v>
      </c>
      <c r="F530" s="302" t="s">
        <v>1362</v>
      </c>
      <c r="G530" s="302" t="s">
        <v>1362</v>
      </c>
      <c r="H530" s="302" t="s">
        <v>1362</v>
      </c>
      <c r="I530" s="302" t="s">
        <v>1362</v>
      </c>
      <c r="J530" s="302" t="s">
        <v>1362</v>
      </c>
      <c r="K530" s="302" t="s">
        <v>1362</v>
      </c>
      <c r="L530" s="302" t="s">
        <v>1362</v>
      </c>
      <c r="M530" s="302" t="s">
        <v>1362</v>
      </c>
      <c r="N530" s="302" t="s">
        <v>1362</v>
      </c>
      <c r="O530" s="302" t="s">
        <v>1362</v>
      </c>
      <c r="P530" s="306"/>
      <c r="Q530" s="306"/>
      <c r="R530" s="306"/>
      <c r="S530" s="306"/>
      <c r="T530" s="306"/>
      <c r="U530" s="306"/>
      <c r="V530" s="302" t="s">
        <v>1362</v>
      </c>
    </row>
    <row r="531" spans="1:22" ht="22.5" customHeight="1">
      <c r="A531" s="303" t="s">
        <v>1304</v>
      </c>
      <c r="B531" s="304" t="s">
        <v>1305</v>
      </c>
      <c r="C531" s="300" t="s">
        <v>1306</v>
      </c>
      <c r="D531" s="307">
        <v>4.2700000000000002E-4</v>
      </c>
      <c r="E531" s="302">
        <v>4.6700000000000002E-4</v>
      </c>
      <c r="F531" s="302" t="s">
        <v>1362</v>
      </c>
      <c r="G531" s="302" t="s">
        <v>1362</v>
      </c>
      <c r="H531" s="302" t="s">
        <v>1362</v>
      </c>
      <c r="I531" s="302" t="s">
        <v>1362</v>
      </c>
      <c r="J531" s="302" t="s">
        <v>1362</v>
      </c>
      <c r="K531" s="302" t="s">
        <v>1362</v>
      </c>
      <c r="L531" s="302" t="s">
        <v>1362</v>
      </c>
      <c r="M531" s="302" t="s">
        <v>1362</v>
      </c>
      <c r="N531" s="302" t="s">
        <v>1362</v>
      </c>
      <c r="O531" s="302" t="s">
        <v>1362</v>
      </c>
      <c r="P531" s="306"/>
      <c r="Q531" s="306"/>
      <c r="R531" s="306"/>
      <c r="S531" s="306"/>
      <c r="T531" s="306"/>
      <c r="U531" s="306"/>
      <c r="V531" s="302" t="s">
        <v>1362</v>
      </c>
    </row>
    <row r="532" spans="1:22" ht="22.5" customHeight="1">
      <c r="A532" s="303" t="s">
        <v>1307</v>
      </c>
      <c r="B532" s="304" t="s">
        <v>1308</v>
      </c>
      <c r="C532" s="300" t="s">
        <v>1309</v>
      </c>
      <c r="D532" s="307">
        <v>5.1000000000000004E-4</v>
      </c>
      <c r="E532" s="302">
        <v>5.9800000000000001E-4</v>
      </c>
      <c r="F532" s="302" t="s">
        <v>1362</v>
      </c>
      <c r="G532" s="302" t="s">
        <v>1362</v>
      </c>
      <c r="H532" s="302" t="s">
        <v>1362</v>
      </c>
      <c r="I532" s="302" t="s">
        <v>1362</v>
      </c>
      <c r="J532" s="302" t="s">
        <v>1362</v>
      </c>
      <c r="K532" s="302" t="s">
        <v>1362</v>
      </c>
      <c r="L532" s="302" t="s">
        <v>1362</v>
      </c>
      <c r="M532" s="302" t="s">
        <v>1362</v>
      </c>
      <c r="N532" s="302" t="s">
        <v>1362</v>
      </c>
      <c r="O532" s="302" t="s">
        <v>1362</v>
      </c>
      <c r="P532" s="306"/>
      <c r="Q532" s="306"/>
      <c r="R532" s="306"/>
      <c r="S532" s="306"/>
      <c r="T532" s="306"/>
      <c r="U532" s="306"/>
      <c r="V532" s="302" t="s">
        <v>1362</v>
      </c>
    </row>
    <row r="533" spans="1:22" ht="22.5" customHeight="1">
      <c r="A533" s="303" t="s">
        <v>1310</v>
      </c>
      <c r="B533" s="304" t="s">
        <v>1311</v>
      </c>
      <c r="C533" s="300" t="s">
        <v>1312</v>
      </c>
      <c r="D533" s="307">
        <v>3.6999999999999999E-4</v>
      </c>
      <c r="E533" s="302">
        <v>5.4600000000000004E-4</v>
      </c>
      <c r="F533" s="302" t="s">
        <v>1362</v>
      </c>
      <c r="G533" s="302" t="s">
        <v>1362</v>
      </c>
      <c r="H533" s="302" t="s">
        <v>1362</v>
      </c>
      <c r="I533" s="302" t="s">
        <v>1362</v>
      </c>
      <c r="J533" s="302" t="s">
        <v>1362</v>
      </c>
      <c r="K533" s="302" t="s">
        <v>1362</v>
      </c>
      <c r="L533" s="302" t="s">
        <v>1362</v>
      </c>
      <c r="M533" s="302" t="s">
        <v>1362</v>
      </c>
      <c r="N533" s="302" t="s">
        <v>1362</v>
      </c>
      <c r="O533" s="302" t="s">
        <v>1362</v>
      </c>
      <c r="P533" s="306"/>
      <c r="Q533" s="306"/>
      <c r="R533" s="306"/>
      <c r="S533" s="306"/>
      <c r="T533" s="306"/>
      <c r="U533" s="306"/>
      <c r="V533" s="302" t="s">
        <v>1362</v>
      </c>
    </row>
    <row r="534" spans="1:22" ht="22.5" customHeight="1">
      <c r="A534" s="303" t="s">
        <v>1313</v>
      </c>
      <c r="B534" s="304" t="s">
        <v>1314</v>
      </c>
      <c r="C534" s="300" t="s">
        <v>1315</v>
      </c>
      <c r="D534" s="307">
        <v>7.2400000000000003E-4</v>
      </c>
      <c r="E534" s="302">
        <v>6.69E-4</v>
      </c>
      <c r="F534" s="302" t="s">
        <v>1362</v>
      </c>
      <c r="G534" s="302" t="s">
        <v>1362</v>
      </c>
      <c r="H534" s="302" t="s">
        <v>1362</v>
      </c>
      <c r="I534" s="302" t="s">
        <v>1362</v>
      </c>
      <c r="J534" s="302" t="s">
        <v>1362</v>
      </c>
      <c r="K534" s="302" t="s">
        <v>1362</v>
      </c>
      <c r="L534" s="302" t="s">
        <v>1362</v>
      </c>
      <c r="M534" s="302" t="s">
        <v>1362</v>
      </c>
      <c r="N534" s="302" t="s">
        <v>1362</v>
      </c>
      <c r="O534" s="302" t="s">
        <v>1362</v>
      </c>
      <c r="P534" s="306"/>
      <c r="Q534" s="306"/>
      <c r="R534" s="306"/>
      <c r="S534" s="306"/>
      <c r="T534" s="306"/>
      <c r="U534" s="306"/>
      <c r="V534" s="302" t="s">
        <v>1362</v>
      </c>
    </row>
    <row r="535" spans="1:22" ht="22.5" customHeight="1">
      <c r="A535" s="303" t="s">
        <v>1316</v>
      </c>
      <c r="B535" s="304" t="s">
        <v>1317</v>
      </c>
      <c r="C535" s="300" t="s">
        <v>1318</v>
      </c>
      <c r="D535" s="307">
        <v>4.5199999999999998E-4</v>
      </c>
      <c r="E535" s="302">
        <v>4.3899999999999999E-4</v>
      </c>
      <c r="F535" s="302" t="s">
        <v>1362</v>
      </c>
      <c r="G535" s="302" t="s">
        <v>1362</v>
      </c>
      <c r="H535" s="302" t="s">
        <v>1362</v>
      </c>
      <c r="I535" s="302" t="s">
        <v>1362</v>
      </c>
      <c r="J535" s="302" t="s">
        <v>1362</v>
      </c>
      <c r="K535" s="302" t="s">
        <v>1362</v>
      </c>
      <c r="L535" s="302" t="s">
        <v>1362</v>
      </c>
      <c r="M535" s="302" t="s">
        <v>1362</v>
      </c>
      <c r="N535" s="302" t="s">
        <v>1362</v>
      </c>
      <c r="O535" s="302" t="s">
        <v>1362</v>
      </c>
      <c r="P535" s="306"/>
      <c r="Q535" s="306"/>
      <c r="R535" s="306"/>
      <c r="S535" s="306"/>
      <c r="T535" s="306"/>
      <c r="U535" s="306"/>
      <c r="V535" s="302" t="s">
        <v>1362</v>
      </c>
    </row>
    <row r="536" spans="1:22" ht="22.5" customHeight="1">
      <c r="A536" s="303" t="s">
        <v>1834</v>
      </c>
      <c r="B536" s="304" t="s">
        <v>1835</v>
      </c>
      <c r="C536" s="300" t="s">
        <v>1836</v>
      </c>
      <c r="D536" s="307">
        <v>3.4200000000000002E-4</v>
      </c>
      <c r="E536" s="302">
        <v>2.8600000000000001E-4</v>
      </c>
      <c r="F536" s="302" t="s">
        <v>1362</v>
      </c>
      <c r="G536" s="302" t="s">
        <v>1362</v>
      </c>
      <c r="H536" s="302" t="s">
        <v>1362</v>
      </c>
      <c r="I536" s="302" t="s">
        <v>1362</v>
      </c>
      <c r="J536" s="302" t="s">
        <v>1362</v>
      </c>
      <c r="K536" s="302" t="s">
        <v>1362</v>
      </c>
      <c r="L536" s="302" t="s">
        <v>1362</v>
      </c>
      <c r="M536" s="302" t="s">
        <v>1362</v>
      </c>
      <c r="N536" s="302" t="s">
        <v>1362</v>
      </c>
      <c r="O536" s="302" t="s">
        <v>1362</v>
      </c>
      <c r="P536" s="306"/>
      <c r="Q536" s="306"/>
      <c r="R536" s="306"/>
      <c r="S536" s="306"/>
      <c r="T536" s="306"/>
      <c r="U536" s="306"/>
      <c r="V536" s="302" t="s">
        <v>1362</v>
      </c>
    </row>
    <row r="537" spans="1:22" ht="22.5" customHeight="1">
      <c r="A537" s="303" t="s">
        <v>1319</v>
      </c>
      <c r="B537" s="304" t="s">
        <v>1320</v>
      </c>
      <c r="C537" s="300" t="s">
        <v>1321</v>
      </c>
      <c r="D537" s="307">
        <v>4.9200000000000003E-4</v>
      </c>
      <c r="E537" s="302">
        <v>4.66E-4</v>
      </c>
      <c r="F537" s="302" t="s">
        <v>1362</v>
      </c>
      <c r="G537" s="302" t="s">
        <v>1362</v>
      </c>
      <c r="H537" s="302" t="s">
        <v>1362</v>
      </c>
      <c r="I537" s="302" t="s">
        <v>1362</v>
      </c>
      <c r="J537" s="302" t="s">
        <v>1362</v>
      </c>
      <c r="K537" s="302" t="s">
        <v>1362</v>
      </c>
      <c r="L537" s="302" t="s">
        <v>1362</v>
      </c>
      <c r="M537" s="302" t="s">
        <v>1362</v>
      </c>
      <c r="N537" s="302" t="s">
        <v>1362</v>
      </c>
      <c r="O537" s="302" t="s">
        <v>1362</v>
      </c>
      <c r="P537" s="306"/>
      <c r="Q537" s="306"/>
      <c r="R537" s="306"/>
      <c r="S537" s="306"/>
      <c r="T537" s="306"/>
      <c r="U537" s="306"/>
      <c r="V537" s="302" t="s">
        <v>1362</v>
      </c>
    </row>
    <row r="538" spans="1:22" ht="22.5" customHeight="1">
      <c r="A538" s="303" t="s">
        <v>1322</v>
      </c>
      <c r="B538" s="304" t="s">
        <v>1323</v>
      </c>
      <c r="C538" s="300" t="s">
        <v>1324</v>
      </c>
      <c r="D538" s="307">
        <v>5.71E-4</v>
      </c>
      <c r="E538" s="302">
        <v>5.1500000000000005E-4</v>
      </c>
      <c r="F538" s="302" t="s">
        <v>1362</v>
      </c>
      <c r="G538" s="302" t="s">
        <v>1362</v>
      </c>
      <c r="H538" s="302" t="s">
        <v>1362</v>
      </c>
      <c r="I538" s="302" t="s">
        <v>1362</v>
      </c>
      <c r="J538" s="302" t="s">
        <v>1362</v>
      </c>
      <c r="K538" s="302" t="s">
        <v>1362</v>
      </c>
      <c r="L538" s="302" t="s">
        <v>1362</v>
      </c>
      <c r="M538" s="302" t="s">
        <v>1362</v>
      </c>
      <c r="N538" s="302" t="s">
        <v>1362</v>
      </c>
      <c r="O538" s="302" t="s">
        <v>1362</v>
      </c>
      <c r="P538" s="306"/>
      <c r="Q538" s="306"/>
      <c r="R538" s="306"/>
      <c r="S538" s="306"/>
      <c r="T538" s="306"/>
      <c r="U538" s="306"/>
      <c r="V538" s="302" t="s">
        <v>1362</v>
      </c>
    </row>
    <row r="539" spans="1:22" ht="22.5" customHeight="1">
      <c r="A539" s="303" t="s">
        <v>1325</v>
      </c>
      <c r="B539" s="304" t="s">
        <v>1326</v>
      </c>
      <c r="C539" s="300" t="s">
        <v>1327</v>
      </c>
      <c r="D539" s="307">
        <v>4.2999999999999999E-4</v>
      </c>
      <c r="E539" s="302">
        <v>4.84E-4</v>
      </c>
      <c r="F539" s="302" t="s">
        <v>1362</v>
      </c>
      <c r="G539" s="302" t="s">
        <v>1362</v>
      </c>
      <c r="H539" s="302" t="s">
        <v>1362</v>
      </c>
      <c r="I539" s="302" t="s">
        <v>1362</v>
      </c>
      <c r="J539" s="302" t="s">
        <v>1362</v>
      </c>
      <c r="K539" s="302" t="s">
        <v>1362</v>
      </c>
      <c r="L539" s="302" t="s">
        <v>1362</v>
      </c>
      <c r="M539" s="302" t="s">
        <v>1362</v>
      </c>
      <c r="N539" s="302" t="s">
        <v>1362</v>
      </c>
      <c r="O539" s="302" t="s">
        <v>1362</v>
      </c>
      <c r="P539" s="306"/>
      <c r="Q539" s="306"/>
      <c r="R539" s="306"/>
      <c r="S539" s="306"/>
      <c r="T539" s="306"/>
      <c r="U539" s="306"/>
      <c r="V539" s="302" t="s">
        <v>1362</v>
      </c>
    </row>
    <row r="540" spans="1:22" ht="22.5" customHeight="1">
      <c r="A540" s="303" t="s">
        <v>1328</v>
      </c>
      <c r="B540" s="304" t="s">
        <v>1329</v>
      </c>
      <c r="C540" s="300" t="s">
        <v>1330</v>
      </c>
      <c r="D540" s="307">
        <v>4.0299999999999998E-4</v>
      </c>
      <c r="E540" s="302">
        <v>3.48E-4</v>
      </c>
      <c r="F540" s="302" t="s">
        <v>1362</v>
      </c>
      <c r="G540" s="302" t="s">
        <v>1362</v>
      </c>
      <c r="H540" s="302" t="s">
        <v>1362</v>
      </c>
      <c r="I540" s="302" t="s">
        <v>1362</v>
      </c>
      <c r="J540" s="302" t="s">
        <v>1362</v>
      </c>
      <c r="K540" s="302" t="s">
        <v>1362</v>
      </c>
      <c r="L540" s="302" t="s">
        <v>1362</v>
      </c>
      <c r="M540" s="302" t="s">
        <v>1362</v>
      </c>
      <c r="N540" s="302" t="s">
        <v>1362</v>
      </c>
      <c r="O540" s="302" t="s">
        <v>1362</v>
      </c>
      <c r="P540" s="306"/>
      <c r="Q540" s="306"/>
      <c r="R540" s="306"/>
      <c r="S540" s="306"/>
      <c r="T540" s="306"/>
      <c r="U540" s="306"/>
      <c r="V540" s="302" t="s">
        <v>1362</v>
      </c>
    </row>
    <row r="541" spans="1:22" ht="22.5" customHeight="1">
      <c r="A541" s="303" t="s">
        <v>1331</v>
      </c>
      <c r="B541" s="304" t="s">
        <v>1332</v>
      </c>
      <c r="C541" s="300" t="s">
        <v>1333</v>
      </c>
      <c r="D541" s="307">
        <v>4.84E-4</v>
      </c>
      <c r="E541" s="302">
        <v>4.28E-4</v>
      </c>
      <c r="F541" s="302" t="s">
        <v>1362</v>
      </c>
      <c r="G541" s="302" t="s">
        <v>1362</v>
      </c>
      <c r="H541" s="302" t="s">
        <v>1362</v>
      </c>
      <c r="I541" s="302" t="s">
        <v>1362</v>
      </c>
      <c r="J541" s="302" t="s">
        <v>1362</v>
      </c>
      <c r="K541" s="302" t="s">
        <v>1362</v>
      </c>
      <c r="L541" s="302" t="s">
        <v>1362</v>
      </c>
      <c r="M541" s="302" t="s">
        <v>1362</v>
      </c>
      <c r="N541" s="302" t="s">
        <v>1362</v>
      </c>
      <c r="O541" s="302" t="s">
        <v>1362</v>
      </c>
      <c r="P541" s="306"/>
      <c r="Q541" s="306"/>
      <c r="R541" s="306"/>
      <c r="S541" s="306"/>
      <c r="T541" s="306"/>
      <c r="U541" s="306"/>
      <c r="V541" s="302" t="s">
        <v>1362</v>
      </c>
    </row>
    <row r="542" spans="1:22" ht="22.5" customHeight="1">
      <c r="A542" s="303" t="s">
        <v>1334</v>
      </c>
      <c r="B542" s="304" t="s">
        <v>1335</v>
      </c>
      <c r="C542" s="300" t="s">
        <v>1336</v>
      </c>
      <c r="D542" s="307">
        <v>4.4900000000000002E-4</v>
      </c>
      <c r="E542" s="302">
        <v>3.9300000000000001E-4</v>
      </c>
      <c r="F542" s="302" t="s">
        <v>1362</v>
      </c>
      <c r="G542" s="302" t="s">
        <v>1362</v>
      </c>
      <c r="H542" s="302" t="s">
        <v>1362</v>
      </c>
      <c r="I542" s="302" t="s">
        <v>1362</v>
      </c>
      <c r="J542" s="302" t="s">
        <v>1362</v>
      </c>
      <c r="K542" s="302" t="s">
        <v>1362</v>
      </c>
      <c r="L542" s="302" t="s">
        <v>1362</v>
      </c>
      <c r="M542" s="302" t="s">
        <v>1362</v>
      </c>
      <c r="N542" s="302" t="s">
        <v>1362</v>
      </c>
      <c r="O542" s="302" t="s">
        <v>1362</v>
      </c>
      <c r="P542" s="306"/>
      <c r="Q542" s="306"/>
      <c r="R542" s="306"/>
      <c r="S542" s="306"/>
      <c r="T542" s="306"/>
      <c r="U542" s="306"/>
      <c r="V542" s="302" t="s">
        <v>1362</v>
      </c>
    </row>
    <row r="543" spans="1:22" ht="22.5" customHeight="1">
      <c r="A543" s="303" t="s">
        <v>1337</v>
      </c>
      <c r="B543" s="304" t="s">
        <v>1338</v>
      </c>
      <c r="C543" s="300" t="s">
        <v>1339</v>
      </c>
      <c r="D543" s="307">
        <v>5.3499999999999999E-4</v>
      </c>
      <c r="E543" s="302">
        <v>4.7899999999999999E-4</v>
      </c>
      <c r="F543" s="302" t="s">
        <v>1362</v>
      </c>
      <c r="G543" s="302" t="s">
        <v>1362</v>
      </c>
      <c r="H543" s="302" t="s">
        <v>1362</v>
      </c>
      <c r="I543" s="302" t="s">
        <v>1362</v>
      </c>
      <c r="J543" s="302" t="s">
        <v>1362</v>
      </c>
      <c r="K543" s="302" t="s">
        <v>1362</v>
      </c>
      <c r="L543" s="302" t="s">
        <v>1362</v>
      </c>
      <c r="M543" s="302" t="s">
        <v>1362</v>
      </c>
      <c r="N543" s="302" t="s">
        <v>1362</v>
      </c>
      <c r="O543" s="302" t="s">
        <v>1362</v>
      </c>
      <c r="P543" s="306"/>
      <c r="Q543" s="306"/>
      <c r="R543" s="306"/>
      <c r="S543" s="306"/>
      <c r="T543" s="306"/>
      <c r="U543" s="306"/>
      <c r="V543" s="302" t="s">
        <v>1362</v>
      </c>
    </row>
    <row r="544" spans="1:22" ht="22.5" customHeight="1">
      <c r="A544" s="303" t="s">
        <v>1837</v>
      </c>
      <c r="B544" s="304" t="s">
        <v>1838</v>
      </c>
      <c r="C544" s="300" t="s">
        <v>1839</v>
      </c>
      <c r="D544" s="307">
        <v>4.4499999999999997E-4</v>
      </c>
      <c r="E544" s="302">
        <v>5.0100000000000003E-4</v>
      </c>
      <c r="F544" s="302" t="s">
        <v>1362</v>
      </c>
      <c r="G544" s="302" t="s">
        <v>1362</v>
      </c>
      <c r="H544" s="302" t="s">
        <v>1362</v>
      </c>
      <c r="I544" s="302" t="s">
        <v>1362</v>
      </c>
      <c r="J544" s="302" t="s">
        <v>1362</v>
      </c>
      <c r="K544" s="302" t="s">
        <v>1362</v>
      </c>
      <c r="L544" s="302" t="s">
        <v>1362</v>
      </c>
      <c r="M544" s="302" t="s">
        <v>1362</v>
      </c>
      <c r="N544" s="302" t="s">
        <v>1362</v>
      </c>
      <c r="O544" s="302" t="s">
        <v>1362</v>
      </c>
      <c r="P544" s="306"/>
      <c r="Q544" s="306"/>
      <c r="R544" s="306"/>
      <c r="S544" s="306"/>
      <c r="T544" s="306"/>
      <c r="U544" s="306"/>
      <c r="V544" s="302" t="s">
        <v>1362</v>
      </c>
    </row>
    <row r="545" spans="1:22" ht="22.5" customHeight="1">
      <c r="A545" s="303" t="s">
        <v>1340</v>
      </c>
      <c r="B545" s="304" t="s">
        <v>1341</v>
      </c>
      <c r="C545" s="300" t="s">
        <v>1342</v>
      </c>
      <c r="D545" s="307">
        <v>4.6900000000000002E-4</v>
      </c>
      <c r="E545" s="302" t="s">
        <v>1362</v>
      </c>
      <c r="F545" s="302">
        <v>0</v>
      </c>
      <c r="G545" s="302">
        <v>2.0599999999999999E-4</v>
      </c>
      <c r="H545" s="302" t="s">
        <v>1362</v>
      </c>
      <c r="I545" s="302" t="s">
        <v>1362</v>
      </c>
      <c r="J545" s="302" t="s">
        <v>1362</v>
      </c>
      <c r="K545" s="302" t="s">
        <v>1362</v>
      </c>
      <c r="L545" s="302" t="s">
        <v>1362</v>
      </c>
      <c r="M545" s="302" t="s">
        <v>1362</v>
      </c>
      <c r="N545" s="302" t="s">
        <v>1362</v>
      </c>
      <c r="O545" s="302" t="s">
        <v>1362</v>
      </c>
      <c r="P545" s="306"/>
      <c r="Q545" s="306"/>
      <c r="R545" s="306"/>
      <c r="S545" s="306"/>
      <c r="T545" s="306"/>
      <c r="U545" s="306"/>
      <c r="V545" s="302">
        <v>3.4099999999999999E-4</v>
      </c>
    </row>
    <row r="546" spans="1:22" ht="22.5" customHeight="1">
      <c r="A546" s="303" t="s">
        <v>1343</v>
      </c>
      <c r="B546" s="304" t="s">
        <v>1344</v>
      </c>
      <c r="C546" s="300" t="s">
        <v>1345</v>
      </c>
      <c r="D546" s="307">
        <v>5.5699999999999999E-4</v>
      </c>
      <c r="E546" s="302">
        <v>5.0100000000000003E-4</v>
      </c>
      <c r="F546" s="302" t="s">
        <v>1362</v>
      </c>
      <c r="G546" s="302" t="s">
        <v>1362</v>
      </c>
      <c r="H546" s="302" t="s">
        <v>1362</v>
      </c>
      <c r="I546" s="302" t="s">
        <v>1362</v>
      </c>
      <c r="J546" s="302" t="s">
        <v>1362</v>
      </c>
      <c r="K546" s="302" t="s">
        <v>1362</v>
      </c>
      <c r="L546" s="302" t="s">
        <v>1362</v>
      </c>
      <c r="M546" s="302" t="s">
        <v>1362</v>
      </c>
      <c r="N546" s="302" t="s">
        <v>1362</v>
      </c>
      <c r="O546" s="302" t="s">
        <v>1362</v>
      </c>
      <c r="P546" s="306"/>
      <c r="Q546" s="306"/>
      <c r="R546" s="306"/>
      <c r="S546" s="306"/>
      <c r="T546" s="306"/>
      <c r="U546" s="306"/>
      <c r="V546" s="302" t="s">
        <v>1362</v>
      </c>
    </row>
    <row r="547" spans="1:22" ht="22.5" customHeight="1">
      <c r="A547" s="303" t="s">
        <v>1346</v>
      </c>
      <c r="B547" s="304" t="s">
        <v>1347</v>
      </c>
      <c r="C547" s="300" t="s">
        <v>1348</v>
      </c>
      <c r="D547" s="307">
        <v>6.5899999999999997E-4</v>
      </c>
      <c r="E547" s="302">
        <v>6.0400000000000004E-4</v>
      </c>
      <c r="F547" s="302" t="s">
        <v>1362</v>
      </c>
      <c r="G547" s="302" t="s">
        <v>1362</v>
      </c>
      <c r="H547" s="302" t="s">
        <v>1362</v>
      </c>
      <c r="I547" s="302" t="s">
        <v>1362</v>
      </c>
      <c r="J547" s="302" t="s">
        <v>1362</v>
      </c>
      <c r="K547" s="302" t="s">
        <v>1362</v>
      </c>
      <c r="L547" s="302" t="s">
        <v>1362</v>
      </c>
      <c r="M547" s="302" t="s">
        <v>1362</v>
      </c>
      <c r="N547" s="302" t="s">
        <v>1362</v>
      </c>
      <c r="O547" s="302" t="s">
        <v>1362</v>
      </c>
      <c r="P547" s="306"/>
      <c r="Q547" s="306"/>
      <c r="R547" s="306"/>
      <c r="S547" s="306"/>
      <c r="T547" s="306"/>
      <c r="U547" s="306"/>
      <c r="V547" s="302" t="s">
        <v>1362</v>
      </c>
    </row>
    <row r="548" spans="1:22" ht="22.5" customHeight="1">
      <c r="A548" s="303" t="s">
        <v>1840</v>
      </c>
      <c r="B548" s="304" t="s">
        <v>1841</v>
      </c>
      <c r="C548" s="300" t="s">
        <v>1842</v>
      </c>
      <c r="D548" s="307">
        <v>4.9899999999999999E-4</v>
      </c>
      <c r="E548" s="302">
        <v>0</v>
      </c>
      <c r="F548" s="302" t="s">
        <v>1362</v>
      </c>
      <c r="G548" s="302" t="s">
        <v>1362</v>
      </c>
      <c r="H548" s="302" t="s">
        <v>1362</v>
      </c>
      <c r="I548" s="302" t="s">
        <v>1362</v>
      </c>
      <c r="J548" s="302" t="s">
        <v>1362</v>
      </c>
      <c r="K548" s="302" t="s">
        <v>1362</v>
      </c>
      <c r="L548" s="302" t="s">
        <v>1362</v>
      </c>
      <c r="M548" s="302" t="s">
        <v>1362</v>
      </c>
      <c r="N548" s="302" t="s">
        <v>1362</v>
      </c>
      <c r="O548" s="302" t="s">
        <v>1362</v>
      </c>
      <c r="P548" s="306"/>
      <c r="Q548" s="306"/>
      <c r="R548" s="306"/>
      <c r="S548" s="306"/>
      <c r="T548" s="306"/>
      <c r="U548" s="306"/>
      <c r="V548" s="302" t="s">
        <v>1362</v>
      </c>
    </row>
    <row r="549" spans="1:22" ht="22.5" customHeight="1">
      <c r="A549" s="303" t="s">
        <v>1349</v>
      </c>
      <c r="B549" s="304" t="s">
        <v>1350</v>
      </c>
      <c r="C549" s="300" t="s">
        <v>1351</v>
      </c>
      <c r="D549" s="307">
        <v>5.0699999999999996E-4</v>
      </c>
      <c r="E549" s="302">
        <v>6.0400000000000004E-4</v>
      </c>
      <c r="F549" s="302" t="s">
        <v>1362</v>
      </c>
      <c r="G549" s="302" t="s">
        <v>1362</v>
      </c>
      <c r="H549" s="302" t="s">
        <v>1362</v>
      </c>
      <c r="I549" s="302" t="s">
        <v>1362</v>
      </c>
      <c r="J549" s="302" t="s">
        <v>1362</v>
      </c>
      <c r="K549" s="302" t="s">
        <v>1362</v>
      </c>
      <c r="L549" s="302" t="s">
        <v>1362</v>
      </c>
      <c r="M549" s="302" t="s">
        <v>1362</v>
      </c>
      <c r="N549" s="302" t="s">
        <v>1362</v>
      </c>
      <c r="O549" s="302" t="s">
        <v>1362</v>
      </c>
      <c r="P549" s="306"/>
      <c r="Q549" s="306"/>
      <c r="R549" s="306"/>
      <c r="S549" s="306"/>
      <c r="T549" s="306"/>
      <c r="U549" s="306"/>
      <c r="V549" s="302" t="s">
        <v>1362</v>
      </c>
    </row>
    <row r="550" spans="1:22" ht="22.5" customHeight="1">
      <c r="A550" s="303" t="s">
        <v>1352</v>
      </c>
      <c r="B550" s="304" t="s">
        <v>1353</v>
      </c>
      <c r="C550" s="300" t="s">
        <v>1354</v>
      </c>
      <c r="D550" s="307">
        <v>1.1900000000000001E-4</v>
      </c>
      <c r="E550" s="302" t="s">
        <v>1362</v>
      </c>
      <c r="F550" s="302">
        <v>2.8600000000000001E-4</v>
      </c>
      <c r="G550" s="302" t="s">
        <v>1362</v>
      </c>
      <c r="H550" s="302" t="s">
        <v>1362</v>
      </c>
      <c r="I550" s="302" t="s">
        <v>1362</v>
      </c>
      <c r="J550" s="302" t="s">
        <v>1362</v>
      </c>
      <c r="K550" s="302" t="s">
        <v>1362</v>
      </c>
      <c r="L550" s="302" t="s">
        <v>1362</v>
      </c>
      <c r="M550" s="302" t="s">
        <v>1362</v>
      </c>
      <c r="N550" s="302" t="s">
        <v>1362</v>
      </c>
      <c r="O550" s="302" t="s">
        <v>1362</v>
      </c>
      <c r="P550" s="306"/>
      <c r="Q550" s="306"/>
      <c r="R550" s="306"/>
      <c r="S550" s="306"/>
      <c r="T550" s="306"/>
      <c r="U550" s="306"/>
      <c r="V550" s="302">
        <v>3.4000000000000002E-4</v>
      </c>
    </row>
    <row r="551" spans="1:22" ht="22.5" customHeight="1">
      <c r="A551" s="303" t="s">
        <v>1843</v>
      </c>
      <c r="B551" s="304" t="s">
        <v>1844</v>
      </c>
      <c r="C551" s="300" t="s">
        <v>1845</v>
      </c>
      <c r="D551" s="307">
        <v>4.73E-4</v>
      </c>
      <c r="E551" s="302" t="s">
        <v>1362</v>
      </c>
      <c r="F551" s="302">
        <v>0</v>
      </c>
      <c r="G551" s="302">
        <v>4.4000000000000002E-4</v>
      </c>
      <c r="H551" s="302" t="s">
        <v>1362</v>
      </c>
      <c r="I551" s="302" t="s">
        <v>1362</v>
      </c>
      <c r="J551" s="302" t="s">
        <v>1362</v>
      </c>
      <c r="K551" s="302" t="s">
        <v>1362</v>
      </c>
      <c r="L551" s="302" t="s">
        <v>1362</v>
      </c>
      <c r="M551" s="302" t="s">
        <v>1362</v>
      </c>
      <c r="N551" s="302" t="s">
        <v>1362</v>
      </c>
      <c r="O551" s="302" t="s">
        <v>1362</v>
      </c>
      <c r="P551" s="306"/>
      <c r="Q551" s="306"/>
      <c r="R551" s="306"/>
      <c r="S551" s="306"/>
      <c r="T551" s="306"/>
      <c r="U551" s="306"/>
      <c r="V551" s="302">
        <v>4.2299999999999998E-4</v>
      </c>
    </row>
    <row r="552" spans="1:22" ht="22.5" customHeight="1">
      <c r="A552" s="303" t="s">
        <v>1355</v>
      </c>
      <c r="B552" s="304" t="s">
        <v>1356</v>
      </c>
      <c r="C552" s="300" t="s">
        <v>1357</v>
      </c>
      <c r="D552" s="307">
        <v>3.3700000000000001E-4</v>
      </c>
      <c r="E552" s="302">
        <v>3.4099999999999999E-4</v>
      </c>
      <c r="F552" s="302" t="s">
        <v>1362</v>
      </c>
      <c r="G552" s="302" t="s">
        <v>1362</v>
      </c>
      <c r="H552" s="302" t="s">
        <v>1362</v>
      </c>
      <c r="I552" s="302" t="s">
        <v>1362</v>
      </c>
      <c r="J552" s="302" t="s">
        <v>1362</v>
      </c>
      <c r="K552" s="302" t="s">
        <v>1362</v>
      </c>
      <c r="L552" s="302" t="s">
        <v>1362</v>
      </c>
      <c r="M552" s="302" t="s">
        <v>1362</v>
      </c>
      <c r="N552" s="302" t="s">
        <v>1362</v>
      </c>
      <c r="O552" s="302" t="s">
        <v>1362</v>
      </c>
      <c r="P552" s="306"/>
      <c r="Q552" s="306"/>
      <c r="R552" s="306"/>
      <c r="S552" s="306"/>
      <c r="T552" s="306"/>
      <c r="U552" s="306"/>
      <c r="V552" s="302" t="s">
        <v>1362</v>
      </c>
    </row>
    <row r="553" spans="1:22" ht="22.5" customHeight="1">
      <c r="A553" s="303" t="s">
        <v>1846</v>
      </c>
      <c r="B553" s="304" t="s">
        <v>1847</v>
      </c>
      <c r="C553" s="300" t="s">
        <v>1848</v>
      </c>
      <c r="D553" s="307">
        <v>5.3700000000000004E-4</v>
      </c>
      <c r="E553" s="302">
        <v>4.8099999999999998E-4</v>
      </c>
      <c r="F553" s="302" t="s">
        <v>1362</v>
      </c>
      <c r="G553" s="302" t="s">
        <v>1362</v>
      </c>
      <c r="H553" s="302" t="s">
        <v>1362</v>
      </c>
      <c r="I553" s="302" t="s">
        <v>1362</v>
      </c>
      <c r="J553" s="302" t="s">
        <v>1362</v>
      </c>
      <c r="K553" s="302" t="s">
        <v>1362</v>
      </c>
      <c r="L553" s="302" t="s">
        <v>1362</v>
      </c>
      <c r="M553" s="302" t="s">
        <v>1362</v>
      </c>
      <c r="N553" s="302" t="s">
        <v>1362</v>
      </c>
      <c r="O553" s="302" t="s">
        <v>1362</v>
      </c>
      <c r="P553" s="306"/>
      <c r="Q553" s="306"/>
      <c r="R553" s="306"/>
      <c r="S553" s="306"/>
      <c r="T553" s="306"/>
      <c r="U553" s="306"/>
      <c r="V553" s="302" t="s">
        <v>1362</v>
      </c>
    </row>
    <row r="554" spans="1:22" ht="22.5" customHeight="1">
      <c r="A554" s="303" t="s">
        <v>1849</v>
      </c>
      <c r="B554" s="304" t="s">
        <v>1850</v>
      </c>
      <c r="C554" s="300" t="s">
        <v>1851</v>
      </c>
      <c r="D554" s="307">
        <v>8.1800000000000004E-4</v>
      </c>
      <c r="E554" s="302">
        <v>7.6300000000000001E-4</v>
      </c>
      <c r="F554" s="302" t="s">
        <v>1362</v>
      </c>
      <c r="G554" s="302" t="s">
        <v>1362</v>
      </c>
      <c r="H554" s="302" t="s">
        <v>1362</v>
      </c>
      <c r="I554" s="302" t="s">
        <v>1362</v>
      </c>
      <c r="J554" s="302" t="s">
        <v>1362</v>
      </c>
      <c r="K554" s="302" t="s">
        <v>1362</v>
      </c>
      <c r="L554" s="302" t="s">
        <v>1362</v>
      </c>
      <c r="M554" s="302" t="s">
        <v>1362</v>
      </c>
      <c r="N554" s="302" t="s">
        <v>1362</v>
      </c>
      <c r="O554" s="302" t="s">
        <v>1362</v>
      </c>
      <c r="P554" s="306"/>
      <c r="Q554" s="306"/>
      <c r="R554" s="306"/>
      <c r="S554" s="306"/>
      <c r="T554" s="306"/>
      <c r="U554" s="306"/>
      <c r="V554" s="302" t="s">
        <v>1362</v>
      </c>
    </row>
    <row r="555" spans="1:22" ht="22.5" customHeight="1">
      <c r="A555" s="303" t="s">
        <v>1852</v>
      </c>
      <c r="B555" s="304" t="s">
        <v>1853</v>
      </c>
      <c r="C555" s="300" t="s">
        <v>1854</v>
      </c>
      <c r="D555" s="307">
        <v>0</v>
      </c>
      <c r="E555" s="302" t="s">
        <v>1362</v>
      </c>
      <c r="F555" s="302">
        <v>0</v>
      </c>
      <c r="G555" s="302" t="s">
        <v>1362</v>
      </c>
      <c r="H555" s="302" t="s">
        <v>1362</v>
      </c>
      <c r="I555" s="302" t="s">
        <v>1362</v>
      </c>
      <c r="J555" s="302" t="s">
        <v>1362</v>
      </c>
      <c r="K555" s="302" t="s">
        <v>1362</v>
      </c>
      <c r="L555" s="302" t="s">
        <v>1362</v>
      </c>
      <c r="M555" s="302" t="s">
        <v>1362</v>
      </c>
      <c r="N555" s="302" t="s">
        <v>1362</v>
      </c>
      <c r="O555" s="302" t="s">
        <v>1362</v>
      </c>
      <c r="P555" s="306"/>
      <c r="Q555" s="306"/>
      <c r="R555" s="306"/>
      <c r="S555" s="306"/>
      <c r="T555" s="306"/>
      <c r="U555" s="306"/>
      <c r="V555" s="302" t="s">
        <v>1362</v>
      </c>
    </row>
    <row r="556" spans="1:22" ht="22.5" customHeight="1">
      <c r="A556" s="303" t="s">
        <v>1855</v>
      </c>
      <c r="B556" s="304" t="s">
        <v>1856</v>
      </c>
      <c r="C556" s="300" t="s">
        <v>1857</v>
      </c>
      <c r="D556" s="307">
        <v>2.5999999999999998E-5</v>
      </c>
      <c r="E556" s="302" t="s">
        <v>1362</v>
      </c>
      <c r="F556" s="302">
        <v>0</v>
      </c>
      <c r="G556" s="302">
        <v>0</v>
      </c>
      <c r="H556" s="302" t="s">
        <v>1362</v>
      </c>
      <c r="I556" s="302" t="s">
        <v>1362</v>
      </c>
      <c r="J556" s="302" t="s">
        <v>1362</v>
      </c>
      <c r="K556" s="302" t="s">
        <v>1362</v>
      </c>
      <c r="L556" s="302" t="s">
        <v>1362</v>
      </c>
      <c r="M556" s="302" t="s">
        <v>1362</v>
      </c>
      <c r="N556" s="302" t="s">
        <v>1362</v>
      </c>
      <c r="O556" s="302" t="s">
        <v>1362</v>
      </c>
      <c r="P556" s="306"/>
      <c r="Q556" s="306"/>
      <c r="R556" s="306"/>
      <c r="S556" s="306"/>
      <c r="T556" s="306"/>
      <c r="U556" s="306"/>
      <c r="V556" s="302">
        <v>0</v>
      </c>
    </row>
    <row r="557" spans="1:22" ht="22.5" customHeight="1">
      <c r="A557" s="303" t="s">
        <v>1858</v>
      </c>
      <c r="B557" s="304" t="s">
        <v>1859</v>
      </c>
      <c r="C557" s="300" t="s">
        <v>1860</v>
      </c>
      <c r="D557" s="307">
        <v>3.2000000000000003E-4</v>
      </c>
      <c r="E557" s="302" t="s">
        <v>1362</v>
      </c>
      <c r="F557" s="302">
        <v>0</v>
      </c>
      <c r="G557" s="302" t="s">
        <v>1362</v>
      </c>
      <c r="H557" s="302" t="s">
        <v>1362</v>
      </c>
      <c r="I557" s="302" t="s">
        <v>1362</v>
      </c>
      <c r="J557" s="302" t="s">
        <v>1362</v>
      </c>
      <c r="K557" s="302" t="s">
        <v>1362</v>
      </c>
      <c r="L557" s="302" t="s">
        <v>1362</v>
      </c>
      <c r="M557" s="302" t="s">
        <v>1362</v>
      </c>
      <c r="N557" s="302" t="s">
        <v>1362</v>
      </c>
      <c r="O557" s="302" t="s">
        <v>1362</v>
      </c>
      <c r="P557" s="306"/>
      <c r="Q557" s="306"/>
      <c r="R557" s="306"/>
      <c r="S557" s="306"/>
      <c r="T557" s="306"/>
      <c r="U557" s="306"/>
      <c r="V557" s="302" t="s">
        <v>1362</v>
      </c>
    </row>
    <row r="558" spans="1:22" ht="22.5" customHeight="1">
      <c r="A558" s="303" t="s">
        <v>1861</v>
      </c>
      <c r="B558" s="304" t="s">
        <v>1862</v>
      </c>
      <c r="C558" s="300" t="s">
        <v>1863</v>
      </c>
      <c r="D558" s="307">
        <v>3.9100000000000002E-4</v>
      </c>
      <c r="E558" s="302" t="s">
        <v>1362</v>
      </c>
      <c r="F558" s="302">
        <v>0</v>
      </c>
      <c r="G558" s="302">
        <v>4.35E-4</v>
      </c>
      <c r="H558" s="302" t="s">
        <v>1362</v>
      </c>
      <c r="I558" s="302" t="s">
        <v>1362</v>
      </c>
      <c r="J558" s="302" t="s">
        <v>1362</v>
      </c>
      <c r="K558" s="302" t="s">
        <v>1362</v>
      </c>
      <c r="L558" s="302" t="s">
        <v>1362</v>
      </c>
      <c r="M558" s="302" t="s">
        <v>1362</v>
      </c>
      <c r="N558" s="302" t="s">
        <v>1362</v>
      </c>
      <c r="O558" s="302" t="s">
        <v>1362</v>
      </c>
      <c r="P558" s="306"/>
      <c r="Q558" s="306"/>
      <c r="R558" s="306"/>
      <c r="S558" s="306"/>
      <c r="T558" s="306"/>
      <c r="U558" s="306"/>
      <c r="V558" s="302">
        <v>4.3100000000000001E-4</v>
      </c>
    </row>
    <row r="559" spans="1:22" ht="22.5" customHeight="1">
      <c r="A559" s="303" t="s">
        <v>1864</v>
      </c>
      <c r="B559" s="304" t="s">
        <v>1865</v>
      </c>
      <c r="C559" s="300" t="s">
        <v>1866</v>
      </c>
      <c r="D559" s="307">
        <v>4.8500000000000003E-4</v>
      </c>
      <c r="E559" s="302">
        <v>4.2900000000000002E-4</v>
      </c>
      <c r="F559" s="302" t="s">
        <v>1362</v>
      </c>
      <c r="G559" s="302" t="s">
        <v>1362</v>
      </c>
      <c r="H559" s="302" t="s">
        <v>1362</v>
      </c>
      <c r="I559" s="302" t="s">
        <v>1362</v>
      </c>
      <c r="J559" s="302" t="s">
        <v>1362</v>
      </c>
      <c r="K559" s="302" t="s">
        <v>1362</v>
      </c>
      <c r="L559" s="302" t="s">
        <v>1362</v>
      </c>
      <c r="M559" s="302" t="s">
        <v>1362</v>
      </c>
      <c r="N559" s="302" t="s">
        <v>1362</v>
      </c>
      <c r="O559" s="302" t="s">
        <v>1362</v>
      </c>
      <c r="P559" s="306"/>
      <c r="Q559" s="306"/>
      <c r="R559" s="306"/>
      <c r="S559" s="306"/>
      <c r="T559" s="306"/>
      <c r="U559" s="306"/>
      <c r="V559" s="302" t="s">
        <v>1362</v>
      </c>
    </row>
    <row r="560" spans="1:22" ht="22.5" customHeight="1">
      <c r="A560" s="303" t="s">
        <v>1867</v>
      </c>
      <c r="B560" s="304" t="s">
        <v>1868</v>
      </c>
      <c r="C560" s="300" t="s">
        <v>1869</v>
      </c>
      <c r="D560" s="307">
        <v>5.5000000000000003E-4</v>
      </c>
      <c r="E560" s="302">
        <v>4.95E-4</v>
      </c>
      <c r="F560" s="302" t="s">
        <v>1362</v>
      </c>
      <c r="G560" s="302" t="s">
        <v>1362</v>
      </c>
      <c r="H560" s="302" t="s">
        <v>1362</v>
      </c>
      <c r="I560" s="302" t="s">
        <v>1362</v>
      </c>
      <c r="J560" s="302" t="s">
        <v>1362</v>
      </c>
      <c r="K560" s="302" t="s">
        <v>1362</v>
      </c>
      <c r="L560" s="302" t="s">
        <v>1362</v>
      </c>
      <c r="M560" s="302" t="s">
        <v>1362</v>
      </c>
      <c r="N560" s="302" t="s">
        <v>1362</v>
      </c>
      <c r="O560" s="302" t="s">
        <v>1362</v>
      </c>
      <c r="P560" s="306"/>
      <c r="Q560" s="306"/>
      <c r="R560" s="306"/>
      <c r="S560" s="306"/>
      <c r="T560" s="306"/>
      <c r="U560" s="306"/>
      <c r="V560" s="302" t="s">
        <v>1362</v>
      </c>
    </row>
    <row r="561" spans="1:22" ht="22.5" customHeight="1">
      <c r="A561" s="303" t="s">
        <v>1870</v>
      </c>
      <c r="B561" s="304" t="s">
        <v>1871</v>
      </c>
      <c r="C561" s="300" t="s">
        <v>1872</v>
      </c>
      <c r="D561" s="307">
        <v>1.9599999999999999E-4</v>
      </c>
      <c r="E561" s="302" t="s">
        <v>1362</v>
      </c>
      <c r="F561" s="302">
        <v>0</v>
      </c>
      <c r="G561" s="302">
        <v>4.7199999999999998E-4</v>
      </c>
      <c r="H561" s="302" t="s">
        <v>1362</v>
      </c>
      <c r="I561" s="302" t="s">
        <v>1362</v>
      </c>
      <c r="J561" s="302" t="s">
        <v>1362</v>
      </c>
      <c r="K561" s="302" t="s">
        <v>1362</v>
      </c>
      <c r="L561" s="302" t="s">
        <v>1362</v>
      </c>
      <c r="M561" s="302" t="s">
        <v>1362</v>
      </c>
      <c r="N561" s="302" t="s">
        <v>1362</v>
      </c>
      <c r="O561" s="302" t="s">
        <v>1362</v>
      </c>
      <c r="P561" s="306"/>
      <c r="Q561" s="306"/>
      <c r="R561" s="306"/>
      <c r="S561" s="306"/>
      <c r="T561" s="306"/>
      <c r="U561" s="306"/>
      <c r="V561" s="302">
        <v>4.17E-4</v>
      </c>
    </row>
    <row r="562" spans="1:22" ht="22.5" customHeight="1">
      <c r="A562" s="303" t="s">
        <v>1873</v>
      </c>
      <c r="B562" s="304" t="s">
        <v>1874</v>
      </c>
      <c r="C562" s="300" t="s">
        <v>1875</v>
      </c>
      <c r="D562" s="307">
        <v>4.9100000000000001E-4</v>
      </c>
      <c r="E562" s="302">
        <v>4.35E-4</v>
      </c>
      <c r="F562" s="302" t="s">
        <v>1362</v>
      </c>
      <c r="G562" s="302" t="s">
        <v>1362</v>
      </c>
      <c r="H562" s="302" t="s">
        <v>1362</v>
      </c>
      <c r="I562" s="302" t="s">
        <v>1362</v>
      </c>
      <c r="J562" s="302" t="s">
        <v>1362</v>
      </c>
      <c r="K562" s="302" t="s">
        <v>1362</v>
      </c>
      <c r="L562" s="302" t="s">
        <v>1362</v>
      </c>
      <c r="M562" s="302" t="s">
        <v>1362</v>
      </c>
      <c r="N562" s="302" t="s">
        <v>1362</v>
      </c>
      <c r="O562" s="302" t="s">
        <v>1362</v>
      </c>
      <c r="P562" s="306"/>
      <c r="Q562" s="306"/>
      <c r="R562" s="306"/>
      <c r="S562" s="306"/>
      <c r="T562" s="306"/>
      <c r="U562" s="306"/>
      <c r="V562" s="302" t="s">
        <v>1362</v>
      </c>
    </row>
    <row r="563" spans="1:22" ht="22.5" customHeight="1">
      <c r="A563" s="303" t="s">
        <v>1876</v>
      </c>
      <c r="B563" s="304" t="s">
        <v>1877</v>
      </c>
      <c r="C563" s="300" t="s">
        <v>1878</v>
      </c>
      <c r="D563" s="307">
        <v>5.2300000000000003E-4</v>
      </c>
      <c r="E563" s="302" t="s">
        <v>1362</v>
      </c>
      <c r="F563" s="302">
        <v>0</v>
      </c>
      <c r="G563" s="302" t="s">
        <v>1362</v>
      </c>
      <c r="H563" s="302" t="s">
        <v>1362</v>
      </c>
      <c r="I563" s="302" t="s">
        <v>1362</v>
      </c>
      <c r="J563" s="302" t="s">
        <v>1362</v>
      </c>
      <c r="K563" s="302" t="s">
        <v>1362</v>
      </c>
      <c r="L563" s="302" t="s">
        <v>1362</v>
      </c>
      <c r="M563" s="302" t="s">
        <v>1362</v>
      </c>
      <c r="N563" s="302" t="s">
        <v>1362</v>
      </c>
      <c r="O563" s="302" t="s">
        <v>1362</v>
      </c>
      <c r="P563" s="306"/>
      <c r="Q563" s="306"/>
      <c r="R563" s="306"/>
      <c r="S563" s="306"/>
      <c r="T563" s="306"/>
      <c r="U563" s="306"/>
      <c r="V563" s="302" t="s">
        <v>1362</v>
      </c>
    </row>
    <row r="564" spans="1:22" ht="22.5" customHeight="1">
      <c r="A564" s="312" t="s">
        <v>1879</v>
      </c>
      <c r="B564" s="304" t="s">
        <v>1880</v>
      </c>
      <c r="C564" s="300" t="s">
        <v>1881</v>
      </c>
      <c r="D564" s="313">
        <v>4.3800000000000002E-4</v>
      </c>
      <c r="E564" s="314">
        <v>4.3800000000000002E-4</v>
      </c>
      <c r="F564" s="302" t="s">
        <v>1362</v>
      </c>
      <c r="G564" s="306"/>
      <c r="H564" s="306"/>
      <c r="I564" s="306"/>
      <c r="J564" s="306"/>
      <c r="K564" s="306"/>
      <c r="L564" s="306"/>
      <c r="M564" s="306"/>
      <c r="N564" s="306"/>
      <c r="O564" s="306"/>
      <c r="P564" s="306"/>
      <c r="Q564" s="306"/>
      <c r="R564" s="306"/>
      <c r="S564" s="306"/>
      <c r="T564" s="306"/>
      <c r="U564" s="306"/>
      <c r="V564" s="306"/>
    </row>
    <row r="565" spans="1:22" ht="22.5" customHeight="1">
      <c r="A565" s="312" t="s">
        <v>1882</v>
      </c>
      <c r="B565" s="304" t="s">
        <v>1883</v>
      </c>
      <c r="C565" s="300" t="s">
        <v>1884</v>
      </c>
      <c r="D565" s="315">
        <v>4.3800000000000002E-4</v>
      </c>
      <c r="E565" s="306">
        <v>4.3800000000000002E-4</v>
      </c>
      <c r="F565" s="302" t="s">
        <v>1362</v>
      </c>
      <c r="G565" s="306"/>
      <c r="H565" s="306"/>
      <c r="I565" s="306"/>
      <c r="J565" s="306"/>
      <c r="K565" s="306"/>
      <c r="L565" s="306"/>
      <c r="M565" s="306"/>
      <c r="N565" s="306"/>
      <c r="O565" s="306"/>
      <c r="P565" s="306"/>
      <c r="Q565" s="306"/>
      <c r="R565" s="306"/>
      <c r="S565" s="306"/>
      <c r="T565" s="306"/>
      <c r="U565" s="306"/>
      <c r="V565" s="306"/>
    </row>
    <row r="566" spans="1:22" ht="22.5" customHeight="1">
      <c r="A566" s="312" t="s">
        <v>1885</v>
      </c>
      <c r="B566" s="304" t="s">
        <v>1886</v>
      </c>
      <c r="C566" s="300" t="s">
        <v>1056</v>
      </c>
      <c r="D566" s="315">
        <v>4.3800000000000002E-4</v>
      </c>
      <c r="E566" s="306">
        <v>4.3800000000000002E-4</v>
      </c>
      <c r="F566" s="302" t="s">
        <v>1362</v>
      </c>
      <c r="G566" s="306"/>
      <c r="H566" s="306"/>
      <c r="I566" s="306"/>
      <c r="J566" s="306"/>
      <c r="K566" s="306"/>
      <c r="L566" s="306"/>
      <c r="M566" s="306"/>
      <c r="N566" s="306"/>
      <c r="O566" s="306"/>
      <c r="P566" s="306"/>
      <c r="Q566" s="306"/>
      <c r="R566" s="306"/>
      <c r="S566" s="306"/>
      <c r="T566" s="306"/>
      <c r="U566" s="306"/>
      <c r="V566" s="306"/>
    </row>
    <row r="567" spans="1:22" ht="22.5" customHeight="1">
      <c r="A567" s="312" t="s">
        <v>1887</v>
      </c>
      <c r="B567" s="304" t="s">
        <v>1888</v>
      </c>
      <c r="C567" s="300" t="s">
        <v>1889</v>
      </c>
      <c r="D567" s="315">
        <v>4.3800000000000002E-4</v>
      </c>
      <c r="E567" s="306">
        <v>4.3800000000000002E-4</v>
      </c>
      <c r="F567" s="302" t="s">
        <v>1362</v>
      </c>
      <c r="G567" s="306"/>
      <c r="H567" s="306"/>
      <c r="I567" s="306"/>
      <c r="J567" s="306"/>
      <c r="K567" s="306"/>
      <c r="L567" s="306"/>
      <c r="M567" s="306"/>
      <c r="N567" s="306"/>
      <c r="O567" s="306"/>
      <c r="P567" s="306"/>
      <c r="Q567" s="306"/>
      <c r="R567" s="306"/>
      <c r="S567" s="306"/>
      <c r="T567" s="306"/>
      <c r="U567" s="306"/>
      <c r="V567" s="306"/>
    </row>
    <row r="568" spans="1:22" ht="22.5" customHeight="1">
      <c r="A568" s="312" t="s">
        <v>1890</v>
      </c>
      <c r="B568" s="304" t="s">
        <v>1891</v>
      </c>
      <c r="C568" s="300" t="s">
        <v>1892</v>
      </c>
      <c r="D568" s="315">
        <v>4.3800000000000002E-4</v>
      </c>
      <c r="E568" s="306">
        <v>4.3800000000000002E-4</v>
      </c>
      <c r="F568" s="302" t="s">
        <v>1362</v>
      </c>
      <c r="G568" s="306"/>
      <c r="H568" s="306"/>
      <c r="I568" s="306"/>
      <c r="J568" s="306"/>
      <c r="K568" s="306"/>
      <c r="L568" s="306"/>
      <c r="M568" s="306"/>
      <c r="N568" s="306"/>
      <c r="O568" s="306"/>
      <c r="P568" s="306"/>
      <c r="Q568" s="306"/>
      <c r="R568" s="306"/>
      <c r="S568" s="306"/>
      <c r="T568" s="306"/>
      <c r="U568" s="306"/>
      <c r="V568" s="306"/>
    </row>
    <row r="569" spans="1:22" ht="22.5" customHeight="1">
      <c r="A569" s="312" t="s">
        <v>1893</v>
      </c>
      <c r="B569" s="304" t="s">
        <v>1894</v>
      </c>
      <c r="C569" s="300" t="s">
        <v>1895</v>
      </c>
      <c r="D569" s="315">
        <v>4.3800000000000002E-4</v>
      </c>
      <c r="E569" s="306">
        <v>4.3800000000000002E-4</v>
      </c>
      <c r="F569" s="302" t="s">
        <v>1362</v>
      </c>
      <c r="G569" s="306"/>
      <c r="H569" s="306"/>
      <c r="I569" s="306"/>
      <c r="J569" s="306"/>
      <c r="K569" s="306"/>
      <c r="L569" s="306"/>
      <c r="M569" s="306"/>
      <c r="N569" s="306"/>
      <c r="O569" s="306"/>
      <c r="P569" s="306"/>
      <c r="Q569" s="306"/>
      <c r="R569" s="306"/>
      <c r="S569" s="306"/>
      <c r="T569" s="306"/>
      <c r="U569" s="306"/>
      <c r="V569" s="306"/>
    </row>
    <row r="570" spans="1:22" ht="22.5" customHeight="1">
      <c r="A570" s="312" t="s">
        <v>1896</v>
      </c>
      <c r="B570" s="304" t="s">
        <v>1897</v>
      </c>
      <c r="C570" s="300" t="s">
        <v>1898</v>
      </c>
      <c r="D570" s="315">
        <v>4.3800000000000002E-4</v>
      </c>
      <c r="E570" s="306">
        <v>4.3800000000000002E-4</v>
      </c>
      <c r="F570" s="302" t="s">
        <v>1362</v>
      </c>
      <c r="G570" s="306"/>
      <c r="H570" s="306"/>
      <c r="I570" s="306"/>
      <c r="J570" s="306"/>
      <c r="K570" s="306"/>
      <c r="L570" s="306"/>
      <c r="M570" s="306"/>
      <c r="N570" s="306"/>
      <c r="O570" s="306"/>
      <c r="P570" s="306"/>
      <c r="Q570" s="306"/>
      <c r="R570" s="306"/>
      <c r="S570" s="306"/>
      <c r="T570" s="306"/>
      <c r="U570" s="306"/>
      <c r="V570" s="306"/>
    </row>
    <row r="571" spans="1:22" ht="22.5" customHeight="1">
      <c r="A571" s="312" t="s">
        <v>1899</v>
      </c>
      <c r="B571" s="304" t="s">
        <v>1900</v>
      </c>
      <c r="C571" s="300" t="s">
        <v>1901</v>
      </c>
      <c r="D571" s="315">
        <v>4.3800000000000002E-4</v>
      </c>
      <c r="E571" s="306">
        <v>4.3800000000000002E-4</v>
      </c>
      <c r="F571" s="302" t="s">
        <v>1362</v>
      </c>
      <c r="G571" s="306"/>
      <c r="H571" s="306"/>
      <c r="I571" s="306"/>
      <c r="J571" s="306"/>
      <c r="K571" s="306"/>
      <c r="L571" s="306"/>
      <c r="M571" s="306"/>
      <c r="N571" s="306"/>
      <c r="O571" s="306"/>
      <c r="P571" s="306"/>
      <c r="Q571" s="306"/>
      <c r="R571" s="306"/>
      <c r="S571" s="306"/>
      <c r="T571" s="306"/>
      <c r="U571" s="306"/>
      <c r="V571" s="306"/>
    </row>
    <row r="572" spans="1:22" ht="22.5" customHeight="1">
      <c r="A572" s="312" t="s">
        <v>1902</v>
      </c>
      <c r="B572" s="304" t="s">
        <v>1903</v>
      </c>
      <c r="C572" s="300" t="s">
        <v>1904</v>
      </c>
      <c r="D572" s="315">
        <v>4.3800000000000002E-4</v>
      </c>
      <c r="E572" s="306">
        <v>4.3800000000000002E-4</v>
      </c>
      <c r="F572" s="302" t="s">
        <v>1362</v>
      </c>
      <c r="G572" s="306"/>
      <c r="H572" s="306"/>
      <c r="I572" s="306"/>
      <c r="J572" s="306"/>
      <c r="K572" s="306"/>
      <c r="L572" s="306"/>
      <c r="M572" s="306"/>
      <c r="N572" s="306"/>
      <c r="O572" s="306"/>
      <c r="P572" s="306"/>
      <c r="Q572" s="306"/>
      <c r="R572" s="306"/>
      <c r="S572" s="306"/>
      <c r="T572" s="306"/>
      <c r="U572" s="306"/>
      <c r="V572" s="306"/>
    </row>
    <row r="573" spans="1:22" ht="22.5" customHeight="1">
      <c r="A573" s="312" t="s">
        <v>1905</v>
      </c>
      <c r="B573" s="304" t="s">
        <v>236</v>
      </c>
      <c r="C573" s="300" t="s">
        <v>1057</v>
      </c>
      <c r="D573" s="315">
        <v>7.0899999999999999E-4</v>
      </c>
      <c r="E573" s="306">
        <v>6.7199999999999996E-4</v>
      </c>
      <c r="F573" s="302" t="s">
        <v>1362</v>
      </c>
      <c r="G573" s="306"/>
      <c r="H573" s="306"/>
      <c r="I573" s="306"/>
      <c r="J573" s="306"/>
      <c r="K573" s="306"/>
      <c r="L573" s="306"/>
      <c r="M573" s="306"/>
      <c r="N573" s="306"/>
      <c r="O573" s="306"/>
      <c r="P573" s="306"/>
      <c r="Q573" s="306"/>
      <c r="R573" s="306"/>
      <c r="S573" s="306"/>
      <c r="T573" s="306"/>
      <c r="U573" s="306"/>
      <c r="V573" s="306"/>
    </row>
    <row r="574" spans="1:22" ht="22.5" customHeight="1">
      <c r="A574" s="220"/>
      <c r="B574" s="221" t="s">
        <v>1906</v>
      </c>
      <c r="C574" s="221" t="s">
        <v>1906</v>
      </c>
      <c r="D574" s="316">
        <v>4.2900000000000002E-4</v>
      </c>
      <c r="E574" s="317"/>
      <c r="F574" s="306"/>
      <c r="G574" s="306"/>
      <c r="H574" s="306"/>
      <c r="I574" s="306"/>
      <c r="J574" s="306"/>
      <c r="K574" s="306"/>
      <c r="L574" s="306"/>
      <c r="M574" s="306"/>
      <c r="N574" s="306"/>
      <c r="O574" s="306"/>
      <c r="P574" s="306"/>
      <c r="Q574" s="306"/>
      <c r="R574" s="306"/>
      <c r="S574" s="306"/>
      <c r="T574" s="306"/>
      <c r="U574" s="306"/>
      <c r="V574" s="306"/>
    </row>
  </sheetData>
  <sheetProtection algorithmName="SHA-512" hashValue="0r0hwiDsSMfUQ7B+PnJNqPPQ0N5HBRgARNp3iQvi1w+W1QM/wp73F1ddkYbXsgHjib+kR3/fozS4lT+howR7Sw==" saltValue="vt07hfp7kVp4nalgtiP23A==" spinCount="100000" sheet="1" objects="1" scenarios="1"/>
  <autoFilter ref="A6:V574"/>
  <mergeCells count="1">
    <mergeCell ref="A2:A5"/>
  </mergeCells>
  <phoneticPr fontId="5"/>
  <conditionalFormatting sqref="E2:V4 D1:V1 D575:V1048576 D6:Q6 V6 D5:V5">
    <cfRule type="cellIs" dxfId="6" priority="7" operator="equal">
      <formula>"エラー"</formula>
    </cfRule>
  </conditionalFormatting>
  <conditionalFormatting sqref="D2:D4">
    <cfRule type="cellIs" dxfId="5" priority="6" operator="equal">
      <formula>"エラー"</formula>
    </cfRule>
  </conditionalFormatting>
  <conditionalFormatting sqref="D563 F563:V563 D564:V574 F10:V552 F8:O9 F553:O562 E8:E563 V553:V562 D7:D552 E7:O7 P7:V9">
    <cfRule type="cellIs" dxfId="4" priority="5" operator="equal">
      <formula>"エラー"</formula>
    </cfRule>
  </conditionalFormatting>
  <conditionalFormatting sqref="D553:D562 F553:V562">
    <cfRule type="cellIs" dxfId="3" priority="4" operator="equal">
      <formula>"エラー"</formula>
    </cfRule>
  </conditionalFormatting>
  <conditionalFormatting sqref="D8:V574">
    <cfRule type="containsBlanks" dxfId="2" priority="3">
      <formula>LEN(TRIM(D8))=0</formula>
    </cfRule>
  </conditionalFormatting>
  <conditionalFormatting sqref="B7:V574">
    <cfRule type="notContainsBlanks" dxfId="1" priority="2">
      <formula>LEN(TRIM(B7))&gt;0</formula>
    </cfRule>
  </conditionalFormatting>
  <conditionalFormatting sqref="R6:U6">
    <cfRule type="cellIs" dxfId="0" priority="1" operator="equal">
      <formula>"エラー"</formula>
    </cfRule>
  </conditionalFormatting>
  <printOptions horizontalCentered="1"/>
  <pageMargins left="0.78740157480314965" right="0.78740157480314965" top="0.59055118110236227" bottom="0.59055118110236227" header="0.39370078740157483" footer="0.39370078740157483"/>
  <pageSetup paperSize="9" scale="36" fitToHeight="8" orientation="portrait" r:id="rId1"/>
  <headerFooter>
    <oddFooter>&amp;C&amp;P/&amp;N</oddFooter>
  </headerFooter>
  <rowBreaks count="1" manualBreakCount="1">
    <brk id="241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入力シート</vt:lpstr>
      <vt:lpstr>以降入力不要（シートの名称変更、削除等を行わないでください）⇒</vt:lpstr>
      <vt:lpstr>全県（総括）</vt:lpstr>
      <vt:lpstr>横浜・川崎を除く県域（総括）</vt:lpstr>
      <vt:lpstr>参考_電気のCO2排出係数</vt:lpstr>
      <vt:lpstr>'横浜・川崎を除く県域（総括）'!Print_Area</vt:lpstr>
      <vt:lpstr>参考_電気のCO2排出係数!Print_Area</vt:lpstr>
      <vt:lpstr>'全県（総括）'!Print_Area</vt:lpstr>
      <vt:lpstr>入力シート!Print_Area</vt:lpstr>
      <vt:lpstr>参考_電気のCO2排出係数!Print_Titles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2020-05-22T02:57:38Z</dcterms:created>
  <dcterms:modified xsi:type="dcterms:W3CDTF">2024-06-27T04:10:09Z</dcterms:modified>
  <cp:category/>
</cp:coreProperties>
</file>