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CA5DE6D3-0A35-48DB-B0CD-1EF598C3793F}" xr6:coauthVersionLast="47" xr6:coauthVersionMax="47" xr10:uidLastSave="{00000000-0000-0000-0000-000000000000}"/>
  <bookViews>
    <workbookView xWindow="28680" yWindow="1695" windowWidth="29040" windowHeight="15840" tabRatio="808"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37D59C90-5D00-48A2-B21D-E70876D0FE73}">
      <text>
        <r>
          <rPr>
            <b/>
            <sz val="11"/>
            <color indexed="81"/>
            <rFont val="ＭＳ Ｐゴシック"/>
            <family val="3"/>
            <charset val="128"/>
          </rPr>
          <t xml:space="preserve">産業分類をメニューから選んでください。
</t>
        </r>
      </text>
    </comment>
    <comment ref="L52" authorId="0" shapeId="0" xr:uid="{14BFE9A4-D2DC-4716-8541-E3C271B66130}">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 ref="M70" authorId="0" shapeId="0" xr:uid="{265E1C17-D92F-4CC4-8F04-470DB4A79211}">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BF049-2F01-4BFF-9C31-870D68B3619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91837C77-AA1F-4EF1-ADA7-B5E60EB802F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08C02637-855C-4E22-955E-38FDF3D0BF2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B7F2EF8-F529-4FAE-9262-9CAB67E9687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09856EB-207B-4158-863C-476D4FFF309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B32158B-E189-4918-9E2C-E632D48CAAA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36A4D26-D823-4A8A-8EB4-5B12A45C86FE}">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20A9FD4-8970-4820-A47B-3BA57E3D3E9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635DFEB-F482-43B7-AEE8-2C507CBDFAF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F19679F-AF49-4F00-B313-149BF0EC99D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3209A782-5829-4AAF-98ED-A346C1FC009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8F33325C-C63D-4B23-AD19-923C82F644A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D3B78D-5898-4B35-9FDF-E8BABB97A1DA}">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5B33AE8-9552-4C31-9B92-38BCDE5FEE2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15018FF1-925D-4EA4-B810-421311CC9D6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5D984C1-DD98-4D77-9190-BC4005A7CB6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0319D1A-DEDB-47F6-BE15-D49965EF9A7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F470CF48-05B8-4923-93A9-2084EE5A34F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8B5BFB-DC5F-4F65-939D-389D361383C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35E6E4C-5761-4EFC-9E2B-5DC582AE5D0F}">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D255CE12-738F-4842-87A1-958745D1C41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F7C1F483-2C19-4EBF-A93E-5C5C89EC65D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B3768C3-D3B1-4AB0-830B-E638579BD7A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856D490-FA7C-4D98-8A4B-B966D7DE18C7}">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CD5B1A9B-D272-4BF5-A633-11F23DE99CB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40D36C8-E57C-4884-9D75-7147EB7C283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F0E610E-2B05-4293-8D76-23F568E9E3B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DD834FD4-7982-41B9-BD17-11A9E4F314AE}">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B1B5497-C013-4C73-987B-D52E7AA8D6EC}">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D93714-A451-4F45-A21B-43B51223483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D8E01783-9407-4EEF-9781-BBE03B5258A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41626ED6-0634-4329-9DB8-07ED4BA671BF}">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D97938E-AB7F-44AD-A457-35BAE3B4F96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6710442-7E2F-4E8C-A051-01D93B0E0B8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53F951B9-9A8A-4DA5-A51E-F1C4210F4FB0}">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85F30EA-8CBE-42B3-A30C-3ACBFFFA7148}">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3D4E602-47D7-4887-B22D-6F81C967A1E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8CD3F43B-264F-4737-B525-DBF214A33ED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DF2EF32-1CF5-459A-A779-EBFFCD73EE9F}">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1D040B9-2B18-42EB-977D-B30373EA13E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91037610-8168-4208-A16B-2D08F284ACB4}">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1DB8CCF-08BF-4A39-AC0A-ED19FE2062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03739ED-1121-48E7-9992-13E26AF9CD8D}">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F0C4903-3494-43C7-B8F3-2D68F7498BB3}">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A3B3FDAE-3CED-436C-9A4C-E0AED4A9AE85}">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101F088-AC5D-4FC0-B29F-551CBACBF4A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61097AC-5B5A-4183-A073-D756E2739C2E}">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1744512E-C5B3-4F55-AA9E-424C59FBEA5A}">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E01155E-D448-4AE0-AAFC-CB46C0DA1DD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FC21A81-D0DD-498B-B1AA-EEBD73D99F2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F842ABAD-02D7-44A7-A445-D75C6900699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18C56FA0-7F1B-47C6-AEDE-348D5FF8EFE5}">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DFF90B8-FB16-4712-8321-D495834232F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3868AAD9-A2BB-4D59-8539-43CFC31C919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1232ED6A-7D4A-4B2B-8E7E-FD7007295A9C}">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7682680-93CB-4D08-A42B-8D1F0F45577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2B826CD-FCEE-42C5-A0C8-F7C5565D0BF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0E52435F-FFAA-4FFF-B6DD-DA2C1E798222}">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1C5315-E031-4FFF-A715-6B844F08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2BEB04-F70A-439C-859C-9176F5B624FE}">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F9F73D85-A3BB-4640-BEA5-FC44ED249A0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09C691C4-1438-4DA0-B08F-9378909EAA0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56A9C9F-EC0D-49C9-8728-E90239AB2BA4}">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78E3CC-082F-43AE-8A4F-B974BEF3BA0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9921B4F6-FD2A-4831-818F-276535B246C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BCF7576-D9FB-4873-8441-213E06CDBAD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DA0FBF3-1F1A-41D8-A6AF-C585FED8CB6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F6DA99DF-7B76-4365-8E6B-934AE71EBE6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C0E1950-32C9-4553-B191-C5450AFD017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36AA5C8-D6E8-4711-ABBC-495CB439131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B3DB2213-23B3-4751-B31C-99A8BEEEE1F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E7E13D93-C94B-4323-87C0-A4F669C14606}">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4815339-2DDD-4398-A4A5-B4601D1745C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9F19D49-8D66-4DCC-9372-80E2F7C0EF19}">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ECC59503-14FA-41B7-AC70-9B74EAF9808E}">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ADA30C4-F720-433C-A934-D1A4CDB3034D}">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CF06C7B2-E113-4E4A-925A-A2ACE8824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B4EEF9C3-7712-4311-A8E4-A25828655ABB}">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E7683B7-1350-4594-A338-BCBD1DE6F11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3DDC327A-74C5-4D4A-B6DC-C26D3C313E8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D3090F40-9109-4C1D-ADB6-8CDFD4E2BB3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506EE85D-773E-4ABD-A0F5-7399A4AF6668}">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C0CA446-554D-4F99-B78C-CB0E3C6B510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BB76FC7-C431-4D88-BC15-455FEC1962D2}">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F0DC9AF6-8737-4666-AB43-60E2546958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AD958D5-8219-483B-AB1B-F1C1BAE191B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4211255-DBF4-4B2B-833C-6C792DEDF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9D1E6657-8ADB-466A-8414-E54692E451F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BEF1C7E-197B-4C66-84CB-0FAA0666C86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6BC92B-7BEF-42D0-8B6A-C376AA9C01C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593BB851-7899-4147-9F8E-B1715CDB5C2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D028B933-6C8A-4ADA-AB90-81943594E8F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3002369-E3CA-4913-B426-1972C5EEF57C}">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0163D99-F37B-4F20-A1A1-DC6D2101CD7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AB7FCD27-0DD3-40D4-81F8-17F7DD0C93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00A4A78-EC82-4927-A2D5-2DC2E713BA16}">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6EB92F0C-F462-4437-814A-04E106331AA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C1EA5595-C8E8-4D1E-B478-6722F45808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9E6BBC8F-AEF4-4030-BA27-793C90D7394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056ECAC-77D0-4742-A54C-37A7203D1133}">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1EE7187B-E30E-4F3C-83EC-6A19BCE2A8F6}">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2998675D-483C-431D-9E13-9F26C1C85C9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E5323C3-5AA1-4513-B595-F5C50473C73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54FF43-39B4-4187-8E3C-DCBD242E815B}">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38E885A9-4B57-4BBA-8E20-7B33FFC54681}">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0C8B5A9-A853-4D14-B998-A60CE792488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3ADC1DB-36CE-4EAF-833D-D2B5B12465A8}">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EEF55ABA-BA7A-4DF2-9F4D-54EBE6728E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FA7CE13-8F32-41D6-83F8-E5AE96BBD20E}">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9A27665-4E05-4C4D-9A11-51D66D853A5D}">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D8F8097A-2508-4D80-8DBE-70B2C5C0237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047DB5C2-8E1A-4CF5-B7BF-B4799EE5ECB7}">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6A526EA-5F6B-40F7-B6CE-00E360ED9C8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AFB41D-599C-4DF4-A3AF-C9F65675916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C58C8BB5-D1F7-43C5-AC88-0AAB098E4D6B}">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0BE24C9-2FBE-4DB5-9829-3FEBC2235B6F}">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8E9D50D-5B4C-4CBE-9EBF-051C6109340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75469AA-B6F7-43D5-8401-806001B5243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E95DC08-E752-4E61-BEDD-584F94738AB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88CFEE0-9B0E-4B58-B811-A3752E747CE4}">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6075B727-9612-47D1-9D9E-4C998A28F4D5}">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9E561E42-93E2-4F90-B54C-B5D9BA17F20E}">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A766EBE-9D3F-4252-AD5C-B850F9AAD263}">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3AE1762-69DC-4348-B804-63B96FB87C8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8C4F7C6-D09C-41A1-949E-412A0E9C7667}">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8C6758E-68D2-4CB1-AC64-63CDB9DC03A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B6CBCAE-17F4-431B-BD16-1337004D7F8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37439E5A-91FD-4E9E-9A64-3B9A3D832BC5}">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8E9D53-B637-42F5-B7F2-4656C72603C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EE0D466-0D6A-4589-B21B-E89672916D7B}">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B16DFE10-0B39-417F-951F-95CDE3F9AFF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E3411612-8FBE-4514-A460-4DB439BB21A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7D3E814-D571-4E91-A4A1-3426A4B035A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5614561-C920-41C2-837F-5C4679F5445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2CDEE131-6C4B-4F71-9753-4FAECF63CB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73508BF-E115-4C1F-B588-D19B5DFC0BF5}">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9C7822E-B24B-46AE-BABE-3F56DA44AA5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17F56910-545C-4146-A6D8-982E8B1E124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05243A-E9EF-4848-9FA6-FA674FC9E29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25F8722-D28D-4471-A184-7055FD44E39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D081B2F9-BA9F-45EA-9A7C-A8816C1AFF9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FEF25FE1-335F-4E00-BC98-DA4BBCC63E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EBE6009-E4DB-45C8-897F-B75A9F1BB2C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ABE2F97-3F09-4125-9AEF-7E72223C160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D020F0DF-155E-4819-86FF-74DB7D9DD0E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5EB0CDC-4759-4DF4-B4B2-0A431876FA9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D282D-827A-4E73-ACB2-E940C3B4DFE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A01E27F4-5A9D-4F68-961E-BDDCC11F581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788FEC-4CA6-476B-9F1E-9D89576A26C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EB6E772-6BDE-4028-9C1A-4E8D6EAD649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31FEF570-D282-4D31-B04F-E9BFEC6A1D7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D9F5135-EF97-4AF3-9E76-819ECEF163F2}">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F3EEA8D-B811-4225-B544-E902785478F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6EEE17-BEA3-4769-B24B-F8BB6C31E8C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1E1FB030-C64E-4A6C-B924-B72C9F95D31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D87C0F6-B2F9-4ACA-B442-388F5C443BCC}">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249E7E1-9151-4FFA-8CE9-8AA0A75824B1}">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6CF4CDF3-646B-4421-ACBA-8A3D824A79E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F617FC7-103C-40A1-9FAD-821234378F1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9DD656-60A7-46F4-9595-6A150090F6E1}">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802D84DD-1B36-44CD-AA07-8A9BB792E5F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A4C5660D-B223-46DB-80D6-94480BC768E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04F3525-262E-4FA9-9D8E-6A8AF405152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9D94570-FF0B-4E42-9FC5-0CA539ABD5C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BA2A0874-2811-4F9D-8BE8-8FFD040787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E9F9B89-3C9D-4EC5-B2C3-138D220ACAB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7F62699-7B5B-42F9-A6AB-66B7DE73110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4B1D2895-CE07-4964-B483-5CC70EE90C58}">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<sst xmlns="http://schemas.openxmlformats.org/spreadsheetml/2006/main" count="2828" uniqueCount="429">
  <si>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</si>
  <si>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</si>
  <si>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</si>
  <si>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</si>
  <si>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</si>
  <si>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</si>
  <si>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</si>
  <si>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</si>
  <si>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</si>
  <si>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</si>
  <si>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</si>
  <si>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</si>
  <si>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</si>
  <si>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</si>
  <si>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</si>
  <si>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</si>
  <si>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</si>
  <si>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</si>
  <si>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</si>
  <si>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</si>
  <si>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</si>
  <si>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</si>
  <si>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</si>
  <si>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</si>
  <si>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</si>
  <si>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</si>
  <si>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</si>
  <si>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</si>
  <si>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</si>
  <si>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</si>
  <si>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</si>
  <si>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</si>
  <si>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</si>
  <si>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</si>
  <si>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</si>
  <si>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</si>
  <si>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</si>
  <si>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</si>
  <si>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</si>
  <si>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</si>
  <si>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</si>
  <si>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</si>
  <si>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</si>
  <si>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</si>
  <si>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</si>
  <si>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</si>
  <si>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</si>
  <si>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</si>
  <si>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</si>
  <si>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</si>
  <si>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</si>
  <si>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</si>
  <si>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</si>
  <si>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</si>
  <si>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</si>
  <si>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</si>
  <si>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</si>
  <si>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</si>
  <si>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</si>
  <si>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</si>
  <si>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</si>
  <si>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</si>
  <si>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</si>
  <si>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</si>
  <si>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</si>
  <si>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</si>
  <si>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</si>
  <si>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</si>
  <si>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</si>
  <si>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</si>
  <si>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</si>
  <si>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</si>
  <si>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</si>
  <si>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</si>
  <si>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</si>
  <si>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</si>
  <si>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</si>
  <si>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</si>
  <si>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</si>
  <si>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</si>
  <si>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</si>
  <si>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</si>
  <si>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</si>
  <si>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</si>
  <si>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</si>
  <si>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</si>
  <si>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</si>
  <si>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</si>
  <si>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</si>
  <si>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</si>
  <si>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</si>
  <si>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</si>
  <si>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</si>
  <si>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</si>
  <si>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</si>
  <si>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</si>
  <si>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</si>
  <si>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</si>
  <si>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</si>
  <si>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</si>
  <si>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</si>
  <si>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</si>
  <si>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</si>
  <si>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</si>
  <si>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</si>
  <si>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</si>
  <si>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</si>
  <si>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</si>
  <si>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</si>
  <si>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</si>
  <si>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</si>
  <si>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</si>
  <si>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</si>
  <si>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</si>
  <si>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</si>
  <si>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</si>
  <si>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</si>
  <si>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</si>
  <si>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</si>
  <si>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</si>
  <si>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</si>
  <si>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</si>
  <si>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</si>
  <si>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</si>
  <si>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</si>
  <si>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</si>
  <si>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</si>
  <si>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</si>
  <si>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</si>
  <si>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</si>
  <si>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</si>
  <si>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</si>
  <si>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</si>
  <si>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</si>
  <si>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</si>
  <si>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</si>
  <si>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</si>
  <si>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</si>
  <si>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</si>
  <si>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</si>
  <si>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</si>
  <si>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</si>
  <si>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</si>
  <si>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</si>
  <si>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</si>
  <si>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</si>
  <si>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</si>
  <si>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</si>
  <si>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</si>
  <si>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</si>
  <si>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</si>
  <si>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</si>
  <si>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</si>
  <si>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</si>
  <si>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</si>
  <si>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</si>
  <si>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</si>
  <si>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</si>
  <si>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</si>
  <si>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</si>
  <si>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</si>
  <si>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</si>
  <si>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</si>
  <si>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</si>
  <si>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</si>
  <si>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</si>
  <si>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</si>
  <si>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</si>
  <si>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</si>
  <si>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</si>
  <si>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</si>
  <si>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</si>
  <si>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</si>
  <si>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</si>
  <si>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</si>
  <si>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</si>
  <si>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</si>
  <si>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</si>
  <si>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</si>
  <si>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</si>
  <si>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</si>
  <si>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</si>
  <si>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</si>
  <si>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</si>
  <si>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</si>
  <si>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</si>
  <si>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</si>
  <si>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</si>
  <si>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</si>
  <si>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</si>
  <si>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</si>
  <si>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</si>
  <si>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</si>
  <si>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</si>
  <si>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</si>
  <si>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</si>
  <si>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</si>
  <si>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</si>
  <si>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</si>
  <si>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</si>
  <si>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</si>
  <si>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</si>
  <si>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</si>
  <si>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</si>
  <si>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</si>
  <si>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</si>
  <si>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</si>
  <si>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</si>
  <si>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</si>
  <si>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</si>
  <si>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</si>
  <si>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</si>
  <si>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</si>
  <si>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</si>
  <si>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</si>
  <si>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</si>
  <si>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</si>
  <si>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</si>
  <si>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</si>
  <si>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</si>
  <si>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</si>
  <si>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</si>
  <si>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</si>
  <si>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</si>
  <si>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</si>
  <si>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</si>
  <si>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</si>
  <si>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</si>
  <si>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</si>
  <si>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</si>
  <si>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</si>
  <si>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</si>
  <si>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</si>
  <si>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</si>
  <si>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</si>
  <si>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</si>
  <si>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</si>
  <si>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</si>
  <si>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</si>
  <si>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</si>
  <si>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</si>
  <si>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</si>
  <si>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</si>
  <si>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</si>
  <si>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</si>
  <si>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</si>
  <si>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</si>
  <si>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</si>
  <si>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</si>
  <si>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</si>
  <si>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</si>
  <si>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</si>
  <si>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</si>
  <si>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</si>
  <si>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</si>
  <si>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</si>
  <si>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</si>
  <si>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</si>
  <si>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</si>
  <si>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</si>
  <si>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</si>
  <si>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</si>
  <si>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</si>
  <si>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</si>
  <si>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</si>
  <si>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</si>
  <si>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</si>
  <si>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</si>
  <si>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</si>
  <si>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</si>
  <si>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</si>
  <si>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</si>
  <si>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</si>
  <si>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</si>
  <si>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</si>
  <si>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</si>
  <si>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</si>
  <si>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</si>
  <si>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</si>
  <si>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</si>
  <si>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</si>
  <si>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</si>
  <si>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</si>
  <si>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</si>
  <si>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</si>
  <si>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</si>
  <si>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</si>
  <si>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</si>
  <si>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</si>
  <si>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</si>
  <si>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</si>
  <si>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</si>
  <si>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</si>
  <si>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</si>
  <si>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</si>
  <si>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</si>
  <si>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</si>
  <si>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</si>
  <si>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</si>
  <si>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</si>
  <si>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</si>
  <si>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</si>
  <si>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</si>
  <si>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</si>
  <si>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</si>
  <si>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</si>
  <si>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</si>
  <si>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</si>
  <si>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</si>
  <si>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</si>
  <si>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</si>
  <si>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</si>
  <si>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</si>
  <si>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</si>
  <si>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</si>
  <si>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</si>
  <si>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</si>
  <si>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</si>
  <si>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</si>
  <si>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</si>
  <si>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</si>
  <si>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</si>
  <si>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</si>
  <si>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</si>
  <si>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</si>
  <si>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</si>
  <si>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</si>
  <si>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</si>
  <si>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</si>
  <si>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</si>
  <si>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</si>
  <si>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</si>
  <si>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</si>
  <si>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</si>
  <si>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</si>
  <si>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</si>
  <si>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</si>
  <si>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</si>
  <si>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</si>
  <si>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</si>
  <si>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</si>
  <si>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</si>
  <si>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</si>
  <si>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</si>
  <si>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</si>
  <si>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</si>
  <si>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</si>
  <si>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</si>
  <si>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</si>
  <si>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</si>
  <si>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</si>
  <si>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</si>
  <si>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</si>
  <si>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</si>
  <si>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</si>
  <si>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</si>
  <si>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</si>
  <si>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</si>
  <si>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</si>
  <si>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</si>
  <si>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</si>
  <si>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</si>
  <si>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</si>
  <si>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</si>
  <si>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</si>
  <si>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</si>
  <si>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</si>
  <si>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</si>
  <si>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</si>
  <si>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</si>
  <si>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</si>
  <si>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</si>
  <si>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</si>
  <si>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</si>
  <si>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</si>
  <si>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</si>
  <si>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</si>
  <si>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</si>
  <si>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</si>
  <si>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</si>
  <si>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</si>
  <si>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</si>
  <si>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</si>
  <si>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</si>
  <si>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</si>
  <si>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</si>
  <si>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</si>
  <si>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</si>
  <si>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</si>
  <si>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</si>
  <si>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</si>
  <si>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</si>
  <si>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</si>
  <si>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</si>
  <si>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</si>
  <si>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</si>
  <si>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</si>
  <si>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</si>
  <si>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令和    年    月    日</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</si>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</sst>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9" xfId="1" applyFont="1" applyBorder="1" applyAlignment="1">
      <alignment vertical="center" wrapTex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8" fillId="0" borderId="73" xfId="1" applyFont="1" applyBorder="1" applyAlignment="1">
      <alignment vertical="center" wrapText="1"/>
    </xf>
    <xf numFmtId="38" fontId="8" fillId="0" borderId="61" xfId="1" applyFont="1" applyBorder="1" applyAlignment="1">
      <alignment vertical="center"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2" fillId="0" borderId="0" xfId="1" applyFont="1" applyBorder="1" applyAlignment="1">
      <alignment horizontal="center" vertical="center" textRotation="180" wrapText="1"/>
    </xf>
    <xf numFmtId="38" fontId="2" fillId="0" borderId="0" xfId="1" applyFont="1" applyAlignment="1">
      <alignment horizontal="center" vertical="center" textRotation="180" wrapText="1"/>
    </xf>
    <xf numFmtId="38" fontId="0" fillId="0" borderId="0" xfId="1" applyFont="1" applyBorder="1" applyAlignment="1">
      <alignment horizontal="center"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2.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3.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4.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5.xml" /><Relationship Id="rId4" Type="http://schemas.openxmlformats.org/officeDocument/2006/relationships/comments" Target="../comments6.xml" /></Relationships>
</file>

<file path=xl/worksheets/_rels/sheet7.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6.xml" /><Relationship Id="rId4" Type="http://schemas.openxmlformats.org/officeDocument/2006/relationships/comments" Target="../comments7.x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7.xml" /><Relationship Id="rId4" Type="http://schemas.openxmlformats.org/officeDocument/2006/relationships/comments" Target="../comments8.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8.xml" /><Relationship Id="rId4" Type="http://schemas.openxmlformats.org/officeDocument/2006/relationships/comments" Target="../comments9.xml" /></Relationships>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10.vml" /><Relationship Id="rId2" Type="http://schemas.openxmlformats.org/officeDocument/2006/relationships/drawing" Target="../drawings/drawing9.xml" /><Relationship Id="rId4" Type="http://schemas.openxmlformats.org/officeDocument/2006/relationships/comments" Target="../comments10.xml" /></Relationships>
</file>

<file path=xl/worksheets/_rels/sheet11.xml.rels>&#65279;<?xml version="1.0" encoding="utf-8" standalone="yes"?>
<Relationships xmlns="http://schemas.openxmlformats.org/package/2006/relationships"><Relationship Id="rId3" Type="http://schemas.openxmlformats.org/officeDocument/2006/relationships/vmlDrawing" Target="../drawings/vmlDrawing11.vml" /><Relationship Id="rId2" Type="http://schemas.openxmlformats.org/officeDocument/2006/relationships/drawing" Target="../drawings/drawing10.xml" /><Relationship Id="rId4" Type="http://schemas.openxmlformats.org/officeDocument/2006/relationships/comments" Target="../comments11.xml" /></Relationships>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11.xml" /><Relationship Id="rId4" Type="http://schemas.openxmlformats.org/officeDocument/2006/relationships/comments" Target="../comments12.xml" /></Relationships>
</file>

<file path=xl/worksheets/_rels/sheet13.xml.rels>&#65279;<?xml version="1.0" encoding="utf-8" standalone="yes"?>
<Relationships xmlns="http://schemas.openxmlformats.org/package/2006/relationships"><Relationship Id="rId3" Type="http://schemas.openxmlformats.org/officeDocument/2006/relationships/vmlDrawing" Target="../drawings/vmlDrawing13.vml" /><Relationship Id="rId2" Type="http://schemas.openxmlformats.org/officeDocument/2006/relationships/drawing" Target="../drawings/drawing12.xml" /><Relationship Id="rId4" Type="http://schemas.openxmlformats.org/officeDocument/2006/relationships/comments" Target="../comments13.xml" /></Relationships>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14.vml" /><Relationship Id="rId2" Type="http://schemas.openxmlformats.org/officeDocument/2006/relationships/drawing" Target="../drawings/drawing13.xml" /><Relationship Id="rId4" Type="http://schemas.openxmlformats.org/officeDocument/2006/relationships/comments" Target="../comments14.xml" /></Relationships>
</file>

<file path=xl/worksheets/_rels/sheet15.xml.rels>&#65279;<?xml version="1.0" encoding="utf-8" standalone="yes"?>
<Relationships xmlns="http://schemas.openxmlformats.org/package/2006/relationships"><Relationship Id="rId3" Type="http://schemas.openxmlformats.org/officeDocument/2006/relationships/vmlDrawing" Target="../drawings/vmlDrawing15.vml" /><Relationship Id="rId2" Type="http://schemas.openxmlformats.org/officeDocument/2006/relationships/drawing" Target="../drawings/drawing14.xml" /><Relationship Id="rId4" Type="http://schemas.openxmlformats.org/officeDocument/2006/relationships/comments" Target="../comments15.xml" /></Relationships>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16.vml" /><Relationship Id="rId2" Type="http://schemas.openxmlformats.org/officeDocument/2006/relationships/drawing" Target="../drawings/drawing15.xml" /><Relationship Id="rId4" Type="http://schemas.openxmlformats.org/officeDocument/2006/relationships/comments" Target="../comments16.xml" /></Relationships>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17.vml" /><Relationship Id="rId2" Type="http://schemas.openxmlformats.org/officeDocument/2006/relationships/drawing" Target="../drawings/drawing16.xml" /><Relationship Id="rId4" Type="http://schemas.openxmlformats.org/officeDocument/2006/relationships/comments" Target="../comments17.xml" /></Relationships>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18.vml" /><Relationship Id="rId2" Type="http://schemas.openxmlformats.org/officeDocument/2006/relationships/drawing" Target="../drawings/drawing17.xml" /><Relationship Id="rId4" Type="http://schemas.openxmlformats.org/officeDocument/2006/relationships/comments" Target="../comments18.xml" /></Relationships>
</file>

<file path=xl/worksheets/_rels/sheet19.xml.rels>&#65279;<?xml version="1.0" encoding="utf-8" standalone="yes"?>
<Relationships xmlns="http://schemas.openxmlformats.org/package/2006/relationships"><Relationship Id="rId2" Type="http://schemas.openxmlformats.org/officeDocument/2006/relationships/drawing" Target="../drawings/drawing18.xml" /></Relationships>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B150"/>
  <sheetViews>
    <sheetView showGridLines="0" tabSelected="1" view="pageBreakPreview" zoomScaleNormal="100" zoomScaleSheetLayoutView="100" workbookViewId="0">
      <selection activeCell="B1" sqref="B1"/>
    </sheetView>
  </sheetViews>
  <sheetFormatPr defaultColWidth="9" defaultRowHeight="12"/>
  <cols>
    <col min="1" max="1" width="1.109375" style="21" customWidth="1"/>
    <col min="2" max="2" width="3.33203125" style="21" customWidth="1"/>
    <col min="3" max="3" width="3.33203125" style="20" customWidth="1"/>
    <col min="4" max="4" width="3.77734375" style="20" customWidth="1"/>
    <col min="5" max="5" width="9.88671875" style="20" customWidth="1"/>
    <col min="6" max="6" width="2.77734375" style="20" customWidth="1"/>
    <col min="7" max="7" width="7.88671875" style="20" customWidth="1"/>
    <col min="8" max="8" width="13.77734375" style="20" customWidth="1"/>
    <col min="9" max="9" width="5.77734375" style="20" customWidth="1"/>
    <col min="10" max="10" width="3.77734375" style="20" customWidth="1"/>
    <col min="11" max="11" width="10.77734375" style="20" customWidth="1"/>
    <col min="12" max="12" width="9.33203125" style="20" customWidth="1"/>
    <col min="13" max="13" width="7.77734375" style="20" customWidth="1"/>
    <col min="14" max="14" width="6.77734375" style="20" customWidth="1"/>
    <col min="15" max="15" width="7.77734375" style="20" customWidth="1"/>
    <col min="16" max="16" width="2.21875" style="20" customWidth="1"/>
    <col min="17" max="17" width="9" style="20"/>
    <col min="18" max="18" width="9" style="46"/>
    <col min="19" max="19" width="10.77734375" style="46" customWidth="1"/>
    <col min="20" max="20" width="9" style="46"/>
    <col min="21" max="21" width="13.33203125" style="46" customWidth="1"/>
    <col min="22" max="27" width="9" style="46"/>
    <col min="28" max="28" width="33.77734375" style="46" customWidth="1"/>
    <col min="29" max="48" width="9" style="46"/>
    <col min="49" max="16384" width="9" style="20"/>
  </cols>
  <sheetData>
    <row r="2" spans="1:54" ht="13.2">
      <c r="C2" s="19" t="s">
        <v>50</v>
      </c>
    </row>
    <row r="3" spans="1:54" ht="13.2">
      <c r="C3" s="19" t="s">
        <v>284</v>
      </c>
    </row>
    <row r="4" spans="1:54" s="81" customFormat="1" ht="13.2">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2">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2">
      <c r="C6" s="19"/>
    </row>
    <row r="7" spans="1:54" ht="13.2">
      <c r="C7" s="19" t="s">
        <v>2</v>
      </c>
      <c r="Q7" s="19"/>
    </row>
    <row r="8" spans="1:54" s="326" customFormat="1" ht="13.2">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2">
      <c r="A9" s="324"/>
      <c r="B9" s="324"/>
      <c r="C9" s="325"/>
      <c r="D9" s="332" t="s">
        <v>407</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2">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2">
      <c r="C11" s="332" t="s">
        <v>319</v>
      </c>
      <c r="R11" s="20"/>
      <c r="S11" s="20"/>
      <c r="T11" s="20"/>
      <c r="U11" s="20"/>
      <c r="V11" s="20"/>
      <c r="W11" s="19"/>
      <c r="X11" s="97"/>
      <c r="Y11" s="311"/>
      <c r="AW11" s="46"/>
      <c r="AX11" s="46"/>
      <c r="AY11" s="46"/>
      <c r="AZ11" s="46"/>
      <c r="BA11" s="46"/>
      <c r="BB11" s="46"/>
    </row>
    <row r="12" spans="1:54" ht="13.2">
      <c r="C12" s="332" t="s">
        <v>320</v>
      </c>
      <c r="Q12" s="19"/>
      <c r="R12" s="97"/>
      <c r="S12" s="98"/>
    </row>
    <row r="13" spans="1:54" ht="13.2">
      <c r="C13" s="332" t="s">
        <v>321</v>
      </c>
      <c r="R13" s="20"/>
      <c r="S13" s="20"/>
      <c r="T13" s="20"/>
      <c r="U13" s="20"/>
      <c r="V13" s="20"/>
      <c r="W13" s="20"/>
      <c r="X13" s="97"/>
      <c r="Y13" s="311"/>
      <c r="AW13" s="46"/>
      <c r="AX13" s="46"/>
      <c r="AY13" s="46"/>
      <c r="AZ13" s="46"/>
      <c r="BA13" s="46"/>
      <c r="BB13" s="46"/>
    </row>
    <row r="14" spans="1:54" ht="13.2">
      <c r="C14" s="19"/>
      <c r="R14" s="20"/>
      <c r="S14" s="20"/>
      <c r="T14" s="20"/>
      <c r="U14" s="20"/>
      <c r="V14" s="20"/>
      <c r="W14" s="20"/>
      <c r="X14" s="97"/>
      <c r="Y14" s="311"/>
      <c r="AW14" s="46"/>
      <c r="AX14" s="46"/>
      <c r="AY14" s="46"/>
      <c r="AZ14" s="46"/>
      <c r="BA14" s="46"/>
      <c r="BB14" s="46"/>
    </row>
    <row r="15" spans="1:54" ht="13.2">
      <c r="B15" s="80"/>
      <c r="C15" s="332" t="s">
        <v>408</v>
      </c>
      <c r="D15" s="81"/>
      <c r="E15" s="81"/>
      <c r="R15" s="20"/>
      <c r="S15" s="20"/>
      <c r="T15" s="20"/>
      <c r="U15" s="20"/>
      <c r="V15" s="20"/>
      <c r="W15" s="19"/>
      <c r="X15" s="97"/>
      <c r="Y15" s="311"/>
      <c r="AW15" s="46"/>
      <c r="AX15" s="46"/>
      <c r="AY15" s="46"/>
      <c r="AZ15" s="46"/>
      <c r="BA15" s="46"/>
      <c r="BB15" s="46"/>
    </row>
    <row r="16" spans="1:54" s="81" customFormat="1" ht="13.2">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82" t="s">
        <v>313</v>
      </c>
      <c r="D17" s="583"/>
      <c r="E17" s="583"/>
      <c r="F17" s="583"/>
      <c r="G17" s="583"/>
      <c r="H17" s="583"/>
      <c r="I17" s="583"/>
      <c r="J17" s="583"/>
      <c r="K17" s="583"/>
      <c r="L17" s="583"/>
      <c r="M17" s="583"/>
      <c r="N17" s="583"/>
      <c r="O17" s="583"/>
      <c r="P17" s="583"/>
      <c r="Q17" s="583"/>
      <c r="R17" s="583"/>
      <c r="S17" s="323"/>
      <c r="T17" s="323"/>
      <c r="U17" s="323"/>
      <c r="V17" s="323"/>
      <c r="W17" s="323"/>
      <c r="X17" s="323"/>
      <c r="Y17" s="311"/>
      <c r="AW17" s="46"/>
      <c r="AX17" s="46"/>
      <c r="AY17" s="46"/>
      <c r="AZ17" s="46"/>
      <c r="BA17" s="46"/>
      <c r="BB17" s="46"/>
    </row>
    <row r="19" spans="1:54" ht="13.2">
      <c r="C19" s="19" t="s">
        <v>3</v>
      </c>
      <c r="Q19" s="19"/>
      <c r="R19" s="97"/>
      <c r="S19" s="98"/>
    </row>
    <row r="20" spans="1:54" ht="13.2">
      <c r="C20" s="584"/>
      <c r="D20" s="585"/>
      <c r="E20" s="19" t="s">
        <v>49</v>
      </c>
      <c r="Q20" s="19"/>
      <c r="R20" s="98"/>
      <c r="S20" s="98"/>
    </row>
    <row r="21" spans="1:54" ht="13.2">
      <c r="C21" s="586" t="s">
        <v>330</v>
      </c>
      <c r="D21" s="587"/>
      <c r="E21" s="19" t="s">
        <v>314</v>
      </c>
      <c r="Q21" s="19"/>
      <c r="R21" s="98"/>
      <c r="S21" s="98"/>
    </row>
    <row r="22" spans="1:54" ht="13.2">
      <c r="C22" s="588" t="s">
        <v>331</v>
      </c>
      <c r="D22" s="588"/>
      <c r="E22" s="19" t="s">
        <v>1</v>
      </c>
      <c r="Q22" s="19"/>
      <c r="R22" s="98"/>
      <c r="S22" s="98"/>
    </row>
    <row r="23" spans="1:54" ht="13.2">
      <c r="C23" s="589" t="s">
        <v>332</v>
      </c>
      <c r="D23" s="590"/>
      <c r="E23" s="19" t="s">
        <v>46</v>
      </c>
      <c r="Q23" s="19"/>
      <c r="R23" s="97"/>
      <c r="S23" s="98"/>
    </row>
    <row r="24" spans="1:54" ht="13.2">
      <c r="C24" s="581" t="s">
        <v>333</v>
      </c>
      <c r="D24" s="581"/>
      <c r="E24" s="332" t="s">
        <v>316</v>
      </c>
      <c r="Q24" s="19"/>
      <c r="R24" s="97"/>
      <c r="S24" s="98"/>
    </row>
    <row r="25" spans="1:54" ht="13.2">
      <c r="C25"/>
      <c r="D25"/>
      <c r="E25" s="332" t="s">
        <v>317</v>
      </c>
      <c r="Q25" s="19"/>
      <c r="R25" s="97"/>
      <c r="S25" s="98"/>
    </row>
    <row r="26" spans="1:54" ht="13.8" thickBot="1">
      <c r="C26" s="22"/>
      <c r="D26" s="22"/>
      <c r="E26" s="444"/>
      <c r="F26" s="22"/>
      <c r="O26" s="107" t="s">
        <v>133</v>
      </c>
      <c r="Q26" s="19"/>
      <c r="R26" s="97"/>
      <c r="S26" s="98"/>
    </row>
    <row r="27" spans="1:54" ht="13.2">
      <c r="A27" s="20">
        <v>14</v>
      </c>
      <c r="G27" s="22"/>
      <c r="M27" s="603" t="s">
        <v>296</v>
      </c>
      <c r="N27" s="105" t="s">
        <v>87</v>
      </c>
      <c r="O27" s="106" t="s">
        <v>88</v>
      </c>
      <c r="Q27" s="19"/>
      <c r="R27" s="97"/>
      <c r="S27" s="98"/>
    </row>
    <row r="28" spans="1:54" ht="20.100000000000001" customHeight="1" thickBot="1">
      <c r="A28" s="21">
        <f>+R91</f>
        <v>0</v>
      </c>
      <c r="C28" s="22" t="s">
        <v>285</v>
      </c>
      <c r="D28" s="22"/>
      <c r="E28" s="22"/>
      <c r="F28" s="22"/>
      <c r="G28" s="22"/>
      <c r="M28" s="604"/>
      <c r="N28" s="275" t="s">
        <v>130</v>
      </c>
      <c r="O28" s="276" t="s">
        <v>130</v>
      </c>
      <c r="Q28" s="19"/>
      <c r="R28" s="97"/>
      <c r="S28" s="311"/>
    </row>
    <row r="29" spans="1:54" ht="13.2">
      <c r="C29" s="503" t="s">
        <v>380</v>
      </c>
      <c r="D29" s="504"/>
      <c r="E29" s="504"/>
      <c r="F29" s="504"/>
      <c r="G29" s="504"/>
      <c r="H29" s="504"/>
      <c r="I29" s="504"/>
      <c r="J29" s="504"/>
      <c r="K29" s="504"/>
      <c r="L29" s="504"/>
      <c r="M29" s="504"/>
      <c r="N29" s="504"/>
      <c r="O29" s="504"/>
      <c r="Q29" s="19"/>
      <c r="R29" s="97"/>
      <c r="S29" s="311"/>
    </row>
    <row r="30" spans="1:54" ht="13.2">
      <c r="C30" s="83"/>
      <c r="D30" s="84"/>
      <c r="E30" s="84"/>
      <c r="F30" s="84"/>
      <c r="G30" s="84"/>
      <c r="H30" s="84"/>
      <c r="I30" s="84"/>
      <c r="J30" s="84"/>
      <c r="K30" s="84"/>
      <c r="L30" s="84"/>
      <c r="M30" s="84"/>
      <c r="N30" s="84"/>
      <c r="O30" s="85"/>
      <c r="Q30" s="19"/>
      <c r="R30" s="97"/>
      <c r="S30" s="311"/>
      <c r="U30" s="99"/>
    </row>
    <row r="31" spans="1:54" ht="12" customHeight="1">
      <c r="C31" s="524" t="s">
        <v>286</v>
      </c>
      <c r="D31" s="525"/>
      <c r="E31" s="525"/>
      <c r="F31" s="525"/>
      <c r="G31" s="525"/>
      <c r="H31" s="525"/>
      <c r="I31" s="525"/>
      <c r="J31" s="525"/>
      <c r="K31" s="525"/>
      <c r="L31" s="525"/>
      <c r="M31" s="525"/>
      <c r="N31" s="525"/>
      <c r="O31" s="526"/>
      <c r="P31" s="19"/>
      <c r="Q31" s="19"/>
      <c r="R31" s="20"/>
      <c r="S31" s="19"/>
      <c r="T31" s="97"/>
      <c r="U31" s="311"/>
    </row>
    <row r="32" spans="1:54" ht="12" customHeight="1">
      <c r="C32" s="527"/>
      <c r="D32" s="528"/>
      <c r="E32" s="528"/>
      <c r="F32" s="528"/>
      <c r="G32" s="528"/>
      <c r="H32" s="528"/>
      <c r="I32" s="528"/>
      <c r="J32" s="528"/>
      <c r="K32" s="528"/>
      <c r="L32" s="528"/>
      <c r="M32" s="528"/>
      <c r="N32" s="528"/>
      <c r="O32" s="529"/>
      <c r="Q32" s="19"/>
      <c r="R32" s="97"/>
      <c r="S32" s="311"/>
    </row>
    <row r="33" spans="1:19" ht="10.199999999999999" customHeight="1">
      <c r="C33" s="86"/>
      <c r="D33" s="23"/>
      <c r="E33" s="23"/>
      <c r="F33" s="23"/>
      <c r="G33" s="23"/>
      <c r="H33" s="23"/>
      <c r="I33" s="23"/>
      <c r="J33" s="23"/>
      <c r="K33" s="23"/>
      <c r="L33" s="23"/>
      <c r="M33" s="23"/>
      <c r="N33" s="23"/>
      <c r="O33" s="87"/>
      <c r="Q33" s="19"/>
      <c r="R33" s="97"/>
      <c r="S33" s="97"/>
    </row>
    <row r="34" spans="1:19" ht="14.4">
      <c r="C34" s="86"/>
      <c r="D34" s="23"/>
      <c r="E34" s="23"/>
      <c r="F34" s="23"/>
      <c r="G34" s="23"/>
      <c r="H34" s="23"/>
      <c r="I34" s="23"/>
      <c r="J34" s="23"/>
      <c r="K34" s="23"/>
      <c r="L34" s="530" t="s">
        <v>398</v>
      </c>
      <c r="M34" s="531"/>
      <c r="N34" s="531"/>
      <c r="O34" s="532"/>
      <c r="Q34" s="19"/>
      <c r="R34" s="97"/>
      <c r="S34" s="97"/>
    </row>
    <row r="35" spans="1:19" ht="13.2">
      <c r="C35" s="86"/>
      <c r="D35" s="23"/>
      <c r="E35" s="23"/>
      <c r="F35" s="23"/>
      <c r="G35" s="23"/>
      <c r="H35" s="23"/>
      <c r="I35" s="23"/>
      <c r="J35" s="23"/>
      <c r="K35" s="23"/>
      <c r="L35" s="23"/>
      <c r="M35" s="23"/>
      <c r="N35" s="23"/>
      <c r="O35" s="88"/>
      <c r="Q35" s="19"/>
      <c r="R35" s="97"/>
      <c r="S35" s="97"/>
    </row>
    <row r="36" spans="1:19" ht="13.2">
      <c r="C36" s="550"/>
      <c r="D36" s="551"/>
      <c r="E36" s="551"/>
      <c r="F36" s="551"/>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2">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11"/>
      <c r="K39" s="511"/>
      <c r="L39" s="512"/>
      <c r="M39" s="512"/>
      <c r="N39" s="512"/>
      <c r="O39" s="513"/>
      <c r="Q39" s="19"/>
      <c r="R39" s="97"/>
    </row>
    <row r="40" spans="1:19" ht="26.25" customHeight="1">
      <c r="C40" s="86"/>
      <c r="D40" s="23"/>
      <c r="E40" s="23"/>
      <c r="F40" s="23"/>
      <c r="G40" s="23"/>
      <c r="H40" s="24" t="s">
        <v>7</v>
      </c>
      <c r="I40" s="24"/>
      <c r="J40" s="511"/>
      <c r="K40" s="511"/>
      <c r="L40" s="512"/>
      <c r="M40" s="512"/>
      <c r="N40" s="512"/>
      <c r="O40" s="513"/>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14"/>
      <c r="M42" s="514"/>
      <c r="N42" s="514"/>
      <c r="O42" s="515"/>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33" t="s">
        <v>409</v>
      </c>
      <c r="D45" s="534"/>
      <c r="E45" s="534"/>
      <c r="F45" s="534"/>
      <c r="G45" s="534"/>
      <c r="H45" s="534"/>
      <c r="I45" s="534"/>
      <c r="J45" s="534"/>
      <c r="K45" s="534"/>
      <c r="L45" s="534"/>
      <c r="M45" s="534"/>
      <c r="N45" s="534"/>
      <c r="O45" s="535"/>
    </row>
    <row r="46" spans="1:19" ht="7.5" customHeight="1">
      <c r="C46" s="89"/>
      <c r="D46" s="26"/>
      <c r="E46" s="26"/>
      <c r="F46" s="26"/>
      <c r="G46" s="26"/>
      <c r="H46" s="26"/>
      <c r="I46" s="26"/>
      <c r="J46" s="26"/>
      <c r="K46" s="26"/>
      <c r="L46" s="26"/>
      <c r="M46" s="26"/>
      <c r="N46" s="26"/>
      <c r="O46" s="90"/>
    </row>
    <row r="47" spans="1:19" ht="18.75" customHeight="1">
      <c r="C47" s="518" t="s">
        <v>10</v>
      </c>
      <c r="D47" s="598"/>
      <c r="E47" s="599"/>
      <c r="F47" s="541"/>
      <c r="G47" s="542"/>
      <c r="H47" s="543"/>
      <c r="I47" s="543"/>
      <c r="J47" s="543"/>
      <c r="K47" s="543"/>
      <c r="L47" s="543"/>
      <c r="M47" s="508" t="s">
        <v>410</v>
      </c>
      <c r="N47" s="509"/>
      <c r="O47" s="510"/>
    </row>
    <row r="48" spans="1:19" ht="18.75" customHeight="1">
      <c r="C48" s="600"/>
      <c r="D48" s="601"/>
      <c r="E48" s="602"/>
      <c r="F48" s="544"/>
      <c r="G48" s="545"/>
      <c r="H48" s="545"/>
      <c r="I48" s="545"/>
      <c r="J48" s="545"/>
      <c r="K48" s="545"/>
      <c r="L48" s="545"/>
      <c r="M48" s="536"/>
      <c r="N48" s="537"/>
      <c r="O48" s="538"/>
    </row>
    <row r="49" spans="3:48" ht="18.75" customHeight="1">
      <c r="C49" s="518" t="s">
        <v>11</v>
      </c>
      <c r="D49" s="519"/>
      <c r="E49" s="520"/>
      <c r="F49" s="546"/>
      <c r="G49" s="547"/>
      <c r="H49" s="547"/>
      <c r="I49" s="547"/>
      <c r="J49" s="547"/>
      <c r="K49" s="547"/>
      <c r="L49" s="443" t="s">
        <v>134</v>
      </c>
      <c r="M49" s="446"/>
      <c r="N49" s="539"/>
      <c r="O49" s="540"/>
    </row>
    <row r="50" spans="3:48" ht="18.75" customHeight="1">
      <c r="C50" s="521"/>
      <c r="D50" s="522"/>
      <c r="E50" s="523"/>
      <c r="F50" s="548"/>
      <c r="G50" s="549"/>
      <c r="H50" s="549"/>
      <c r="I50" s="549"/>
      <c r="J50" s="549"/>
      <c r="K50" s="549"/>
      <c r="L50" s="447"/>
      <c r="M50" s="516"/>
      <c r="N50" s="517"/>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52"/>
      <c r="G52" s="553"/>
      <c r="H52" s="553"/>
      <c r="I52" s="553"/>
      <c r="J52" s="31" t="s">
        <v>47</v>
      </c>
      <c r="K52" s="31"/>
      <c r="L52" s="554"/>
      <c r="M52" s="554"/>
      <c r="N52" s="555"/>
      <c r="O52" s="556"/>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68" t="s">
        <v>340</v>
      </c>
      <c r="G53" s="469"/>
      <c r="H53" s="470"/>
      <c r="I53" s="468" t="s">
        <v>341</v>
      </c>
      <c r="J53" s="472"/>
      <c r="K53" s="557"/>
      <c r="L53" s="473"/>
      <c r="M53" s="47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68" t="s">
        <v>343</v>
      </c>
      <c r="G54" s="469"/>
      <c r="H54" s="470"/>
      <c r="I54" s="471" t="s">
        <v>344</v>
      </c>
      <c r="J54" s="472"/>
      <c r="K54" s="472"/>
      <c r="L54" s="473"/>
      <c r="M54" s="47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75" t="s">
        <v>345</v>
      </c>
      <c r="E55" s="476"/>
      <c r="F55" s="468" t="s">
        <v>346</v>
      </c>
      <c r="G55" s="469"/>
      <c r="H55" s="470"/>
      <c r="I55" s="471" t="s">
        <v>347</v>
      </c>
      <c r="J55" s="472"/>
      <c r="K55" s="472"/>
      <c r="L55" s="473"/>
      <c r="M55" s="47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75"/>
      <c r="E56" s="476"/>
      <c r="F56" s="468" t="s">
        <v>349</v>
      </c>
      <c r="G56" s="469"/>
      <c r="H56" s="470"/>
      <c r="I56" s="471" t="s">
        <v>350</v>
      </c>
      <c r="J56" s="472"/>
      <c r="K56" s="472"/>
      <c r="L56" s="473"/>
      <c r="M56" s="47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92"/>
      <c r="G58" s="593"/>
      <c r="H58" s="593"/>
      <c r="I58" s="593"/>
      <c r="J58" s="593"/>
      <c r="K58" s="593"/>
      <c r="L58" s="593"/>
      <c r="M58" s="593"/>
      <c r="N58" s="593"/>
      <c r="O58" s="594"/>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95"/>
      <c r="G59" s="596"/>
      <c r="H59" s="596"/>
      <c r="I59" s="596"/>
      <c r="J59" s="596"/>
      <c r="K59" s="596"/>
      <c r="L59" s="596"/>
      <c r="M59" s="596"/>
      <c r="N59" s="596"/>
      <c r="O59" s="597"/>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61" t="s">
        <v>287</v>
      </c>
      <c r="D60" s="562"/>
      <c r="E60" s="563"/>
      <c r="F60" s="564" t="s">
        <v>411</v>
      </c>
      <c r="G60" s="565"/>
      <c r="H60" s="565"/>
      <c r="I60" s="565"/>
      <c r="J60" s="565"/>
      <c r="K60" s="565"/>
      <c r="L60" s="565"/>
      <c r="M60" s="565"/>
      <c r="N60" s="565"/>
      <c r="O60" s="566"/>
      <c r="Q60" s="27"/>
    </row>
    <row r="61" spans="3:48" ht="18.75" customHeight="1">
      <c r="C61" s="182" t="s">
        <v>288</v>
      </c>
      <c r="D61" s="431"/>
      <c r="E61" s="183"/>
      <c r="F61" s="28"/>
      <c r="G61" s="28"/>
      <c r="H61" s="29"/>
      <c r="I61" s="29"/>
      <c r="J61" s="30"/>
      <c r="K61" s="30"/>
      <c r="L61" s="31"/>
      <c r="M61" s="31"/>
      <c r="N61" s="31"/>
      <c r="O61" s="32"/>
      <c r="Q61" s="27"/>
    </row>
    <row r="62" spans="3:48" ht="18.75" customHeight="1">
      <c r="C62" s="567"/>
      <c r="D62" s="558" t="s">
        <v>225</v>
      </c>
      <c r="E62" s="559"/>
      <c r="F62" s="559"/>
      <c r="G62" s="560"/>
      <c r="H62" s="558" t="s">
        <v>242</v>
      </c>
      <c r="I62" s="560"/>
      <c r="J62" s="558" t="s">
        <v>226</v>
      </c>
      <c r="K62" s="559"/>
      <c r="L62" s="560"/>
      <c r="M62" s="558" t="s">
        <v>243</v>
      </c>
      <c r="N62" s="559"/>
      <c r="O62" s="560"/>
      <c r="Q62" s="27"/>
    </row>
    <row r="63" spans="3:48" ht="37.5" customHeight="1">
      <c r="C63" s="567"/>
      <c r="D63" s="481" t="s">
        <v>227</v>
      </c>
      <c r="E63" s="482"/>
      <c r="F63" s="482"/>
      <c r="G63" s="483"/>
      <c r="H63" s="430">
        <f>+別紙!X9</f>
        <v>0</v>
      </c>
      <c r="I63" s="272" t="s">
        <v>4</v>
      </c>
      <c r="J63" s="484" t="s">
        <v>228</v>
      </c>
      <c r="K63" s="485"/>
      <c r="L63" s="486"/>
      <c r="M63" s="568">
        <f>+別紙!X14</f>
        <v>0</v>
      </c>
      <c r="N63" s="569"/>
      <c r="O63" s="458" t="s">
        <v>4</v>
      </c>
      <c r="P63" s="166"/>
      <c r="Q63" s="129"/>
      <c r="R63" s="129"/>
      <c r="S63" s="129"/>
      <c r="T63" s="129"/>
      <c r="U63" s="129"/>
    </row>
    <row r="64" spans="3:48" ht="37.5" customHeight="1">
      <c r="C64" s="567"/>
      <c r="D64" s="481" t="s">
        <v>289</v>
      </c>
      <c r="E64" s="482"/>
      <c r="F64" s="482"/>
      <c r="G64" s="483"/>
      <c r="H64" s="430">
        <f>+別紙!X10</f>
        <v>0</v>
      </c>
      <c r="I64" s="272" t="s">
        <v>4</v>
      </c>
      <c r="J64" s="484" t="s">
        <v>229</v>
      </c>
      <c r="K64" s="485"/>
      <c r="L64" s="486"/>
      <c r="M64" s="568">
        <f>+別紙!X15</f>
        <v>0</v>
      </c>
      <c r="N64" s="569"/>
      <c r="O64" s="32" t="s">
        <v>4</v>
      </c>
      <c r="P64" s="477"/>
      <c r="Q64" s="478"/>
      <c r="R64" s="478"/>
      <c r="S64" s="478"/>
    </row>
    <row r="65" spans="1:19" ht="37.5" customHeight="1">
      <c r="C65" s="567"/>
      <c r="D65" s="481" t="s">
        <v>290</v>
      </c>
      <c r="E65" s="482"/>
      <c r="F65" s="482"/>
      <c r="G65" s="483"/>
      <c r="H65" s="430">
        <f>+別紙!X11</f>
        <v>0</v>
      </c>
      <c r="I65" s="272" t="s">
        <v>4</v>
      </c>
      <c r="J65" s="498" t="s">
        <v>230</v>
      </c>
      <c r="K65" s="499"/>
      <c r="L65" s="500"/>
      <c r="M65" s="570">
        <f>+別紙!X16</f>
        <v>0</v>
      </c>
      <c r="N65" s="571"/>
      <c r="O65" s="427" t="s">
        <v>4</v>
      </c>
      <c r="P65" s="164"/>
      <c r="Q65" s="165"/>
      <c r="R65" s="165"/>
      <c r="S65" s="165"/>
    </row>
    <row r="66" spans="1:19" ht="37.5" customHeight="1">
      <c r="C66" s="459"/>
      <c r="D66" s="481" t="s">
        <v>291</v>
      </c>
      <c r="E66" s="482"/>
      <c r="F66" s="482"/>
      <c r="G66" s="483"/>
      <c r="H66" s="430">
        <f>+別紙!X12</f>
        <v>0</v>
      </c>
      <c r="I66" s="272" t="s">
        <v>4</v>
      </c>
      <c r="J66" s="498" t="s">
        <v>412</v>
      </c>
      <c r="K66" s="499"/>
      <c r="L66" s="500"/>
      <c r="M66" s="570">
        <f>+別紙!X17</f>
        <v>0</v>
      </c>
      <c r="N66" s="571"/>
      <c r="O66" s="427" t="s">
        <v>4</v>
      </c>
      <c r="P66" s="164"/>
      <c r="Q66" s="165"/>
      <c r="R66" s="165"/>
      <c r="S66" s="165"/>
    </row>
    <row r="67" spans="1:19" ht="37.5" customHeight="1">
      <c r="C67" s="460"/>
      <c r="D67" s="481" t="s">
        <v>292</v>
      </c>
      <c r="E67" s="482"/>
      <c r="F67" s="482"/>
      <c r="G67" s="483"/>
      <c r="H67" s="430">
        <f>+別紙!X13</f>
        <v>0</v>
      </c>
      <c r="I67" s="272" t="s">
        <v>4</v>
      </c>
      <c r="J67" s="498" t="s">
        <v>404</v>
      </c>
      <c r="K67" s="499"/>
      <c r="L67" s="500"/>
      <c r="M67" s="501">
        <f>+別紙!X18</f>
        <v>0</v>
      </c>
      <c r="N67" s="502"/>
      <c r="O67" s="427" t="s">
        <v>4</v>
      </c>
      <c r="P67" s="164"/>
      <c r="Q67" s="165"/>
      <c r="R67" s="165"/>
      <c r="S67" s="165"/>
    </row>
    <row r="68" spans="1:19" ht="30" customHeight="1">
      <c r="C68" s="591" t="s">
        <v>322</v>
      </c>
      <c r="D68" s="492"/>
      <c r="E68" s="492"/>
      <c r="F68" s="492"/>
      <c r="G68" s="492"/>
      <c r="H68" s="492"/>
      <c r="I68" s="492"/>
      <c r="J68" s="334"/>
      <c r="K68" s="334"/>
      <c r="L68" s="334"/>
      <c r="M68" s="335"/>
      <c r="N68" s="335"/>
      <c r="O68" s="336"/>
      <c r="P68" s="333"/>
      <c r="Q68" s="165"/>
      <c r="R68" s="165"/>
      <c r="S68" s="165"/>
    </row>
    <row r="69" spans="1:19" ht="15" customHeight="1">
      <c r="C69" s="337"/>
      <c r="D69" s="575" t="s">
        <v>326</v>
      </c>
      <c r="E69" s="576"/>
      <c r="F69" s="576"/>
      <c r="G69" s="576"/>
      <c r="H69" s="576"/>
      <c r="I69" s="577"/>
      <c r="J69" s="487" t="s">
        <v>413</v>
      </c>
      <c r="K69" s="488"/>
      <c r="L69" s="488"/>
      <c r="M69" s="342"/>
      <c r="N69" s="335" t="s">
        <v>323</v>
      </c>
      <c r="O69" s="336"/>
      <c r="P69" s="333"/>
      <c r="Q69" s="165"/>
      <c r="R69" s="165"/>
      <c r="S69" s="165"/>
    </row>
    <row r="70" spans="1:19" ht="15" customHeight="1">
      <c r="C70" s="337"/>
      <c r="D70" s="578"/>
      <c r="E70" s="579"/>
      <c r="F70" s="579"/>
      <c r="G70" s="579"/>
      <c r="H70" s="579"/>
      <c r="I70" s="580"/>
      <c r="J70" s="489" t="s">
        <v>414</v>
      </c>
      <c r="K70" s="490"/>
      <c r="L70" s="490"/>
      <c r="M70" s="382">
        <f>SUM(別紙!G19:J19,別紙!N19:W19)</f>
        <v>0</v>
      </c>
      <c r="N70" s="339" t="s">
        <v>325</v>
      </c>
      <c r="O70" s="340"/>
      <c r="P70" s="333"/>
      <c r="Q70" s="165"/>
      <c r="R70" s="165"/>
      <c r="S70" s="165"/>
    </row>
    <row r="71" spans="1:19" ht="16.5" customHeight="1">
      <c r="C71" s="337"/>
      <c r="D71" s="491" t="s">
        <v>324</v>
      </c>
      <c r="E71" s="492"/>
      <c r="F71" s="492"/>
      <c r="G71" s="492"/>
      <c r="H71" s="492"/>
      <c r="I71" s="492"/>
      <c r="J71" s="334"/>
      <c r="K71" s="434"/>
      <c r="L71" s="334"/>
      <c r="M71" s="335"/>
      <c r="N71" s="335"/>
      <c r="O71" s="336"/>
      <c r="P71" s="333"/>
      <c r="Q71" s="165"/>
      <c r="R71" s="165"/>
      <c r="S71" s="165"/>
    </row>
    <row r="72" spans="1:19" ht="45" customHeight="1">
      <c r="C72" s="338"/>
      <c r="D72" s="493"/>
      <c r="E72" s="494"/>
      <c r="F72" s="494"/>
      <c r="G72" s="494"/>
      <c r="H72" s="494"/>
      <c r="I72" s="494"/>
      <c r="J72" s="494"/>
      <c r="K72" s="494"/>
      <c r="L72" s="494"/>
      <c r="M72" s="494"/>
      <c r="N72" s="494"/>
      <c r="O72" s="495"/>
      <c r="P72" s="333"/>
      <c r="Q72" s="464" t="s">
        <v>415</v>
      </c>
      <c r="R72" s="165"/>
      <c r="S72" s="165"/>
    </row>
    <row r="73" spans="1:19" ht="22.5" customHeight="1">
      <c r="C73" s="505" t="s">
        <v>15</v>
      </c>
      <c r="D73" s="506"/>
      <c r="E73" s="507"/>
      <c r="F73" s="572"/>
      <c r="G73" s="573"/>
      <c r="H73" s="573"/>
      <c r="I73" s="573"/>
      <c r="J73" s="573"/>
      <c r="K73" s="573"/>
      <c r="L73" s="573"/>
      <c r="M73" s="573"/>
      <c r="N73" s="573"/>
      <c r="O73" s="574"/>
    </row>
    <row r="74" spans="1:19" ht="10.199999999999999" customHeight="1">
      <c r="C74" s="461"/>
      <c r="D74" s="462"/>
      <c r="E74" s="462"/>
      <c r="F74" s="33"/>
      <c r="G74" s="33"/>
      <c r="H74" s="34"/>
      <c r="I74" s="34"/>
      <c r="J74" s="35"/>
      <c r="K74" s="35"/>
      <c r="L74" s="36"/>
      <c r="M74" s="36"/>
      <c r="N74" s="36"/>
      <c r="O74" s="34"/>
    </row>
    <row r="75" spans="1:19" ht="15" customHeight="1">
      <c r="C75" s="503" t="s">
        <v>379</v>
      </c>
      <c r="D75" s="504"/>
      <c r="E75" s="504"/>
      <c r="F75" s="504"/>
      <c r="G75" s="504"/>
      <c r="H75" s="504"/>
      <c r="I75" s="504"/>
      <c r="J75" s="504"/>
      <c r="K75" s="504"/>
      <c r="L75" s="504"/>
      <c r="M75" s="504"/>
      <c r="N75" s="504"/>
      <c r="O75" s="504"/>
    </row>
    <row r="76" spans="1:19" ht="13.2">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79" t="s">
        <v>416</v>
      </c>
      <c r="E78" s="479"/>
      <c r="F78" s="479"/>
      <c r="G78" s="479"/>
      <c r="H78" s="479"/>
      <c r="I78" s="479"/>
      <c r="J78" s="479"/>
      <c r="K78" s="479"/>
      <c r="L78" s="479"/>
      <c r="M78" s="479"/>
      <c r="N78" s="479"/>
      <c r="O78" s="480"/>
    </row>
    <row r="79" spans="1:19" ht="15" customHeight="1">
      <c r="C79" s="185">
        <v>2</v>
      </c>
      <c r="D79" s="479" t="s">
        <v>358</v>
      </c>
      <c r="E79" s="479"/>
      <c r="F79" s="479"/>
      <c r="G79" s="479"/>
      <c r="H79" s="479"/>
      <c r="I79" s="479"/>
      <c r="J79" s="479"/>
      <c r="K79" s="479"/>
      <c r="L79" s="479"/>
      <c r="M79" s="479"/>
      <c r="N79" s="479"/>
      <c r="O79" s="480"/>
    </row>
    <row r="80" spans="1:19" ht="15" customHeight="1">
      <c r="C80" s="185"/>
      <c r="D80" s="496" t="s">
        <v>353</v>
      </c>
      <c r="E80" s="496"/>
      <c r="F80" s="496"/>
      <c r="G80" s="496"/>
      <c r="H80" s="496"/>
      <c r="I80" s="496"/>
      <c r="J80" s="496"/>
      <c r="K80" s="496"/>
      <c r="L80" s="496"/>
      <c r="M80" s="496"/>
      <c r="N80" s="496"/>
      <c r="O80" s="497"/>
    </row>
    <row r="81" spans="3:48" ht="39" customHeight="1">
      <c r="C81" s="185"/>
      <c r="D81" s="496" t="s">
        <v>354</v>
      </c>
      <c r="E81" s="496"/>
      <c r="F81" s="496"/>
      <c r="G81" s="496"/>
      <c r="H81" s="496"/>
      <c r="I81" s="496"/>
      <c r="J81" s="496"/>
      <c r="K81" s="496"/>
      <c r="L81" s="496"/>
      <c r="M81" s="496"/>
      <c r="N81" s="496"/>
      <c r="O81" s="497"/>
    </row>
    <row r="82" spans="3:48" s="42" customFormat="1" ht="28.2" customHeight="1">
      <c r="C82" s="185">
        <v>3</v>
      </c>
      <c r="D82" s="479" t="s">
        <v>417</v>
      </c>
      <c r="E82" s="479"/>
      <c r="F82" s="479"/>
      <c r="G82" s="479"/>
      <c r="H82" s="479"/>
      <c r="I82" s="479"/>
      <c r="J82" s="479"/>
      <c r="K82" s="479"/>
      <c r="L82" s="479"/>
      <c r="M82" s="479"/>
      <c r="N82" s="479"/>
      <c r="O82" s="480"/>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2" customHeight="1">
      <c r="C83" s="185">
        <v>4</v>
      </c>
      <c r="D83" s="479" t="s">
        <v>418</v>
      </c>
      <c r="E83" s="479"/>
      <c r="F83" s="479"/>
      <c r="G83" s="479"/>
      <c r="H83" s="479"/>
      <c r="I83" s="479"/>
      <c r="J83" s="479"/>
      <c r="K83" s="479"/>
      <c r="L83" s="479"/>
      <c r="M83" s="479"/>
      <c r="N83" s="479"/>
      <c r="O83" s="480"/>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79" t="s">
        <v>294</v>
      </c>
      <c r="F84" s="479"/>
      <c r="G84" s="479"/>
      <c r="H84" s="479"/>
      <c r="I84" s="479"/>
      <c r="J84" s="479"/>
      <c r="K84" s="479"/>
      <c r="L84" s="479"/>
      <c r="M84" s="479"/>
      <c r="N84" s="479"/>
      <c r="O84" s="480"/>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79" t="s">
        <v>390</v>
      </c>
      <c r="F85" s="479"/>
      <c r="G85" s="479"/>
      <c r="H85" s="479"/>
      <c r="I85" s="479"/>
      <c r="J85" s="479"/>
      <c r="K85" s="479"/>
      <c r="L85" s="479"/>
      <c r="M85" s="479"/>
      <c r="N85" s="479"/>
      <c r="O85" s="480"/>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79" t="s">
        <v>391</v>
      </c>
      <c r="F86" s="479"/>
      <c r="G86" s="479"/>
      <c r="H86" s="479"/>
      <c r="I86" s="479"/>
      <c r="J86" s="479"/>
      <c r="K86" s="479"/>
      <c r="L86" s="479"/>
      <c r="M86" s="479"/>
      <c r="N86" s="479"/>
      <c r="O86" s="480"/>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79" t="s">
        <v>392</v>
      </c>
      <c r="F87" s="479"/>
      <c r="G87" s="479"/>
      <c r="H87" s="479"/>
      <c r="I87" s="479"/>
      <c r="J87" s="479"/>
      <c r="K87" s="479"/>
      <c r="L87" s="479"/>
      <c r="M87" s="479"/>
      <c r="N87" s="479"/>
      <c r="O87" s="480"/>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79" t="s">
        <v>393</v>
      </c>
      <c r="F88" s="479"/>
      <c r="G88" s="479"/>
      <c r="H88" s="479"/>
      <c r="I88" s="479"/>
      <c r="J88" s="479"/>
      <c r="K88" s="479"/>
      <c r="L88" s="479"/>
      <c r="M88" s="479"/>
      <c r="N88" s="479"/>
      <c r="O88" s="480"/>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79" t="s">
        <v>238</v>
      </c>
      <c r="F89" s="479"/>
      <c r="G89" s="479"/>
      <c r="H89" s="479"/>
      <c r="I89" s="479"/>
      <c r="J89" s="479"/>
      <c r="K89" s="479"/>
      <c r="L89" s="479"/>
      <c r="M89" s="479"/>
      <c r="N89" s="479"/>
      <c r="O89" s="480"/>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79" t="s">
        <v>394</v>
      </c>
      <c r="F90" s="479"/>
      <c r="G90" s="479"/>
      <c r="H90" s="479"/>
      <c r="I90" s="479"/>
      <c r="J90" s="479"/>
      <c r="K90" s="479"/>
      <c r="L90" s="479"/>
      <c r="M90" s="479"/>
      <c r="N90" s="479"/>
      <c r="O90" s="480"/>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79" t="s">
        <v>395</v>
      </c>
      <c r="F91" s="479"/>
      <c r="G91" s="479"/>
      <c r="H91" s="479"/>
      <c r="I91" s="479"/>
      <c r="J91" s="479"/>
      <c r="K91" s="479"/>
      <c r="L91" s="479"/>
      <c r="M91" s="479"/>
      <c r="N91" s="479"/>
      <c r="O91" s="480"/>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79" t="s">
        <v>396</v>
      </c>
      <c r="F92" s="479"/>
      <c r="G92" s="479"/>
      <c r="H92" s="479"/>
      <c r="I92" s="479"/>
      <c r="J92" s="479"/>
      <c r="K92" s="479"/>
      <c r="L92" s="479"/>
      <c r="M92" s="479"/>
      <c r="N92" s="479"/>
      <c r="O92" s="480"/>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79" t="s">
        <v>239</v>
      </c>
      <c r="F93" s="479"/>
      <c r="G93" s="479"/>
      <c r="H93" s="479"/>
      <c r="I93" s="479"/>
      <c r="J93" s="479"/>
      <c r="K93" s="479"/>
      <c r="L93" s="479"/>
      <c r="M93" s="479"/>
      <c r="N93" s="479"/>
      <c r="O93" s="480"/>
      <c r="Q93" s="266"/>
      <c r="R93" s="266"/>
      <c r="S93" s="266"/>
      <c r="T93" s="266"/>
      <c r="U93" s="266"/>
      <c r="V93" s="266"/>
      <c r="W93" s="266"/>
      <c r="X93" s="266"/>
      <c r="Y93" s="266"/>
      <c r="Z93" s="263"/>
      <c r="AA93" s="267"/>
      <c r="AB93" s="263"/>
      <c r="AC93" s="263"/>
      <c r="AD93" s="263"/>
      <c r="AE93" s="263"/>
      <c r="AF93" s="263"/>
    </row>
    <row r="94" spans="3:48" s="44" customFormat="1" ht="28.2" customHeight="1">
      <c r="C94" s="185"/>
      <c r="D94" s="186" t="s">
        <v>234</v>
      </c>
      <c r="E94" s="479" t="s">
        <v>377</v>
      </c>
      <c r="F94" s="479"/>
      <c r="G94" s="479"/>
      <c r="H94" s="479"/>
      <c r="I94" s="479"/>
      <c r="J94" s="479"/>
      <c r="K94" s="479"/>
      <c r="L94" s="479"/>
      <c r="M94" s="479"/>
      <c r="N94" s="479"/>
      <c r="O94" s="480"/>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79" t="s">
        <v>240</v>
      </c>
      <c r="F95" s="479"/>
      <c r="G95" s="479"/>
      <c r="H95" s="479"/>
      <c r="I95" s="479"/>
      <c r="J95" s="479"/>
      <c r="K95" s="479"/>
      <c r="L95" s="479"/>
      <c r="M95" s="479"/>
      <c r="N95" s="479"/>
      <c r="O95" s="480"/>
      <c r="Q95" s="267"/>
      <c r="R95" s="266"/>
      <c r="S95" s="266"/>
      <c r="T95" s="266"/>
      <c r="U95" s="266"/>
      <c r="V95" s="266"/>
      <c r="W95" s="266"/>
      <c r="X95" s="266"/>
      <c r="Y95" s="266"/>
      <c r="Z95" s="263"/>
      <c r="AA95" s="267"/>
      <c r="AB95" s="268"/>
      <c r="AC95" s="263"/>
      <c r="AD95" s="263"/>
      <c r="AE95" s="263"/>
      <c r="AF95" s="263"/>
    </row>
    <row r="96" spans="3:48" s="44" customFormat="1" ht="28.2" customHeight="1">
      <c r="C96" s="185"/>
      <c r="D96" s="186" t="s">
        <v>236</v>
      </c>
      <c r="E96" s="479" t="s">
        <v>378</v>
      </c>
      <c r="F96" s="479"/>
      <c r="G96" s="479"/>
      <c r="H96" s="479"/>
      <c r="I96" s="479"/>
      <c r="J96" s="479"/>
      <c r="K96" s="479"/>
      <c r="L96" s="479"/>
      <c r="M96" s="479"/>
      <c r="N96" s="479"/>
      <c r="O96" s="480"/>
      <c r="Q96" s="5"/>
      <c r="R96" s="5"/>
      <c r="S96" s="5"/>
      <c r="T96" s="5"/>
      <c r="U96" s="101"/>
      <c r="V96" s="5"/>
      <c r="W96" s="5"/>
      <c r="X96" s="5"/>
      <c r="Y96" s="5"/>
      <c r="Z96" s="5"/>
      <c r="AA96" s="101"/>
    </row>
    <row r="97" spans="1:27" s="44" customFormat="1" ht="28.2" customHeight="1">
      <c r="C97" s="185"/>
      <c r="D97" s="186" t="s">
        <v>237</v>
      </c>
      <c r="E97" s="479" t="s">
        <v>241</v>
      </c>
      <c r="F97" s="479"/>
      <c r="G97" s="479"/>
      <c r="H97" s="479"/>
      <c r="I97" s="479"/>
      <c r="J97" s="479"/>
      <c r="K97" s="479"/>
      <c r="L97" s="479"/>
      <c r="M97" s="479"/>
      <c r="N97" s="479"/>
      <c r="O97" s="480"/>
      <c r="Q97" s="5"/>
      <c r="R97" s="5"/>
      <c r="S97" s="5"/>
      <c r="T97" s="5"/>
      <c r="U97" s="5"/>
      <c r="V97" s="5"/>
      <c r="W97" s="5"/>
      <c r="X97" s="5"/>
      <c r="Y97" s="5"/>
      <c r="Z97" s="5"/>
      <c r="AA97" s="5"/>
    </row>
    <row r="98" spans="1:27" s="44" customFormat="1" ht="28.2" customHeight="1">
      <c r="C98" s="185">
        <v>5</v>
      </c>
      <c r="D98" s="479" t="s">
        <v>360</v>
      </c>
      <c r="E98" s="479"/>
      <c r="F98" s="479"/>
      <c r="G98" s="479"/>
      <c r="H98" s="479"/>
      <c r="I98" s="479"/>
      <c r="J98" s="479"/>
      <c r="K98" s="479"/>
      <c r="L98" s="479"/>
      <c r="M98" s="479"/>
      <c r="N98" s="479"/>
      <c r="O98" s="480"/>
      <c r="Q98" s="5"/>
      <c r="R98" s="5"/>
      <c r="S98" s="5"/>
      <c r="T98" s="5"/>
      <c r="U98" s="5"/>
      <c r="V98" s="5"/>
      <c r="W98" s="5"/>
      <c r="X98" s="5"/>
      <c r="Y98" s="5"/>
      <c r="Z98" s="5"/>
      <c r="AA98" s="5"/>
    </row>
    <row r="99" spans="1:27" s="44" customFormat="1" ht="66" customHeight="1">
      <c r="C99" s="185">
        <v>6</v>
      </c>
      <c r="D99" s="496" t="s">
        <v>419</v>
      </c>
      <c r="E99" s="496"/>
      <c r="F99" s="496"/>
      <c r="G99" s="496"/>
      <c r="H99" s="496"/>
      <c r="I99" s="496"/>
      <c r="J99" s="496"/>
      <c r="K99" s="496"/>
      <c r="L99" s="496"/>
      <c r="M99" s="496"/>
      <c r="N99" s="496"/>
      <c r="O99" s="497"/>
      <c r="Q99" s="5"/>
      <c r="R99" s="5"/>
      <c r="S99" s="5"/>
      <c r="T99" s="5"/>
      <c r="U99" s="5"/>
      <c r="V99" s="5"/>
      <c r="W99" s="5"/>
      <c r="X99" s="5"/>
      <c r="Y99" s="5"/>
      <c r="Z99" s="5"/>
      <c r="AA99" s="5"/>
    </row>
    <row r="100" spans="1:27" s="44" customFormat="1" ht="15" customHeight="1">
      <c r="C100" s="185">
        <v>7</v>
      </c>
      <c r="D100" s="479" t="s">
        <v>359</v>
      </c>
      <c r="E100" s="479"/>
      <c r="F100" s="479"/>
      <c r="G100" s="479"/>
      <c r="H100" s="479"/>
      <c r="I100" s="479"/>
      <c r="J100" s="479"/>
      <c r="K100" s="479"/>
      <c r="L100" s="479"/>
      <c r="M100" s="479"/>
      <c r="N100" s="479"/>
      <c r="O100" s="480"/>
      <c r="Q100" s="2"/>
      <c r="R100" s="2"/>
      <c r="S100" s="2"/>
      <c r="T100" s="2"/>
      <c r="U100" s="2"/>
      <c r="V100" s="2"/>
      <c r="W100" s="2"/>
      <c r="X100" s="2"/>
      <c r="Y100" s="2"/>
      <c r="Z100" s="2"/>
    </row>
    <row r="101" spans="1:27" ht="13.2"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2">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2">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2">
      <c r="C104" s="42"/>
      <c r="D104" s="42"/>
      <c r="E104" s="42"/>
      <c r="F104" s="42"/>
      <c r="G104" s="42"/>
      <c r="H104" s="42"/>
      <c r="I104" s="42"/>
      <c r="J104" s="42"/>
      <c r="K104" s="42"/>
      <c r="L104" s="42"/>
      <c r="M104" s="42"/>
      <c r="N104" s="42"/>
      <c r="O104" s="42"/>
      <c r="Q104" s="344" t="s">
        <v>89</v>
      </c>
      <c r="R104" s="1"/>
    </row>
    <row r="105" spans="1:27" ht="13.2">
      <c r="C105" s="42"/>
      <c r="D105" s="42"/>
      <c r="E105" s="42"/>
      <c r="F105" s="42"/>
      <c r="G105" s="42"/>
      <c r="H105" s="42"/>
      <c r="I105" s="42"/>
      <c r="J105" s="42"/>
      <c r="K105" s="42"/>
      <c r="L105" s="42"/>
      <c r="M105" s="42"/>
      <c r="N105" s="42"/>
      <c r="O105" s="42"/>
      <c r="Q105" s="344" t="s">
        <v>90</v>
      </c>
      <c r="R105" s="1"/>
    </row>
    <row r="106" spans="1:27" ht="13.2">
      <c r="C106" s="42"/>
      <c r="D106" s="42"/>
      <c r="E106" s="42"/>
      <c r="F106" s="42"/>
      <c r="G106" s="42"/>
      <c r="H106" s="42"/>
      <c r="I106" s="42"/>
      <c r="J106" s="42"/>
      <c r="K106" s="42"/>
      <c r="L106" s="42"/>
      <c r="M106" s="42"/>
      <c r="N106" s="42"/>
      <c r="O106" s="42"/>
      <c r="Q106" s="344" t="s">
        <v>91</v>
      </c>
      <c r="R106" s="1"/>
    </row>
    <row r="107" spans="1:27" ht="13.2">
      <c r="C107" s="42"/>
      <c r="D107" s="42"/>
      <c r="E107" s="42"/>
      <c r="F107" s="42"/>
      <c r="G107" s="42"/>
      <c r="H107" s="42"/>
      <c r="I107" s="42"/>
      <c r="J107" s="42"/>
      <c r="K107" s="42"/>
      <c r="L107" s="42"/>
      <c r="M107" s="42"/>
      <c r="N107" s="42"/>
      <c r="O107" s="42"/>
      <c r="Q107" s="344" t="s">
        <v>92</v>
      </c>
      <c r="R107" s="1"/>
    </row>
    <row r="108" spans="1:27" ht="13.2">
      <c r="C108" s="42"/>
      <c r="D108" s="42"/>
      <c r="E108" s="42"/>
      <c r="F108" s="42"/>
      <c r="G108" s="42"/>
      <c r="H108" s="42"/>
      <c r="I108" s="42"/>
      <c r="J108" s="42"/>
      <c r="K108" s="42"/>
      <c r="L108" s="42"/>
      <c r="M108" s="42"/>
      <c r="N108" s="42"/>
      <c r="O108" s="42"/>
      <c r="Q108" s="344" t="s">
        <v>93</v>
      </c>
      <c r="R108" s="1"/>
    </row>
    <row r="109" spans="1:27" ht="13.2">
      <c r="C109" s="42"/>
      <c r="D109" s="42"/>
      <c r="E109" s="42"/>
      <c r="F109" s="42"/>
      <c r="G109" s="42"/>
      <c r="H109" s="42"/>
      <c r="I109" s="42"/>
      <c r="J109" s="42"/>
      <c r="K109" s="42"/>
      <c r="L109" s="42"/>
      <c r="M109" s="42"/>
      <c r="N109" s="42"/>
      <c r="O109" s="42"/>
      <c r="Q109" s="344" t="s">
        <v>94</v>
      </c>
    </row>
    <row r="110" spans="1:27" ht="13.2">
      <c r="C110" s="42"/>
      <c r="D110" s="42"/>
      <c r="E110" s="42"/>
      <c r="F110" s="42"/>
      <c r="G110" s="42"/>
      <c r="H110" s="42"/>
      <c r="I110" s="42"/>
      <c r="J110" s="42"/>
      <c r="K110" s="42"/>
      <c r="L110" s="42"/>
      <c r="M110" s="42"/>
      <c r="N110" s="42"/>
      <c r="O110" s="42"/>
      <c r="Q110" s="344" t="s">
        <v>95</v>
      </c>
    </row>
    <row r="111" spans="1:27" ht="13.2">
      <c r="C111" s="42"/>
      <c r="D111" s="42"/>
      <c r="E111" s="42"/>
      <c r="F111" s="42"/>
      <c r="G111" s="42"/>
      <c r="H111" s="42"/>
      <c r="I111" s="42"/>
      <c r="J111" s="42"/>
      <c r="K111" s="42"/>
      <c r="L111" s="42"/>
      <c r="M111" s="42"/>
      <c r="N111" s="42"/>
      <c r="O111" s="42"/>
      <c r="Q111" s="344" t="s">
        <v>96</v>
      </c>
    </row>
    <row r="112" spans="1:27" ht="13.2">
      <c r="C112" s="42"/>
      <c r="D112" s="42"/>
      <c r="E112" s="42"/>
      <c r="F112" s="42"/>
      <c r="G112" s="42"/>
      <c r="H112" s="42"/>
      <c r="I112" s="42"/>
      <c r="J112" s="42"/>
      <c r="K112" s="42"/>
      <c r="L112" s="42"/>
      <c r="M112" s="42"/>
      <c r="N112" s="42"/>
      <c r="O112" s="42"/>
      <c r="Q112" s="344" t="s">
        <v>97</v>
      </c>
    </row>
    <row r="113" spans="3:17" ht="13.2">
      <c r="C113" s="44"/>
      <c r="D113" s="44"/>
      <c r="E113" s="44"/>
      <c r="F113" s="44"/>
      <c r="G113" s="44"/>
      <c r="H113" s="44"/>
      <c r="I113" s="44"/>
      <c r="J113" s="44"/>
      <c r="K113" s="44"/>
      <c r="L113" s="44"/>
      <c r="M113" s="44"/>
      <c r="N113" s="44"/>
      <c r="O113" s="44"/>
      <c r="Q113" s="344" t="s">
        <v>100</v>
      </c>
    </row>
    <row r="114" spans="3:17" ht="13.2">
      <c r="C114" s="44"/>
      <c r="D114" s="44"/>
      <c r="E114" s="44"/>
      <c r="F114" s="44"/>
      <c r="G114" s="44"/>
      <c r="H114" s="44"/>
      <c r="I114" s="44"/>
      <c r="J114" s="44"/>
      <c r="K114" s="44"/>
      <c r="L114" s="44"/>
      <c r="M114" s="44"/>
      <c r="N114" s="44"/>
      <c r="O114" s="44"/>
      <c r="Q114" s="344" t="s">
        <v>101</v>
      </c>
    </row>
    <row r="115" spans="3:17" ht="13.2">
      <c r="C115" s="44"/>
      <c r="D115" s="44"/>
      <c r="E115" s="44"/>
      <c r="F115" s="44"/>
      <c r="G115" s="44"/>
      <c r="H115" s="44"/>
      <c r="I115" s="44"/>
      <c r="J115" s="44"/>
      <c r="K115" s="44"/>
      <c r="L115" s="44"/>
      <c r="M115" s="44"/>
      <c r="N115" s="44"/>
      <c r="O115" s="44"/>
      <c r="Q115" s="344" t="s">
        <v>102</v>
      </c>
    </row>
    <row r="116" spans="3:17" ht="13.2">
      <c r="C116" s="44"/>
      <c r="D116" s="44"/>
      <c r="E116" s="44"/>
      <c r="F116" s="44"/>
      <c r="G116" s="44"/>
      <c r="H116" s="44"/>
      <c r="I116" s="44"/>
      <c r="J116" s="44"/>
      <c r="K116" s="44"/>
      <c r="L116" s="44"/>
      <c r="M116" s="44"/>
      <c r="N116" s="44"/>
      <c r="O116" s="44"/>
      <c r="Q116" s="344" t="s">
        <v>103</v>
      </c>
    </row>
    <row r="117" spans="3:17" ht="13.2">
      <c r="C117" s="44"/>
      <c r="D117" s="44"/>
      <c r="E117" s="44"/>
      <c r="F117" s="44"/>
      <c r="G117" s="44"/>
      <c r="H117" s="44"/>
      <c r="I117" s="44"/>
      <c r="J117" s="44"/>
      <c r="K117" s="44"/>
      <c r="L117" s="44"/>
      <c r="M117" s="44"/>
      <c r="N117" s="44"/>
      <c r="O117" s="44"/>
      <c r="Q117" s="344" t="s">
        <v>104</v>
      </c>
    </row>
    <row r="118" spans="3:17" ht="13.2">
      <c r="C118" s="44"/>
      <c r="D118" s="44"/>
      <c r="E118" s="44"/>
      <c r="F118" s="44"/>
      <c r="G118" s="44"/>
      <c r="H118" s="44"/>
      <c r="I118" s="44"/>
      <c r="J118" s="44"/>
      <c r="K118" s="44"/>
      <c r="L118" s="44"/>
      <c r="M118" s="44"/>
      <c r="N118" s="44"/>
      <c r="O118" s="44"/>
      <c r="Q118" s="344" t="s">
        <v>105</v>
      </c>
    </row>
    <row r="119" spans="3:17" ht="13.2">
      <c r="C119" s="44"/>
      <c r="D119" s="44"/>
      <c r="E119" s="44"/>
      <c r="F119" s="44"/>
      <c r="G119" s="44"/>
      <c r="H119" s="44"/>
      <c r="I119" s="44"/>
      <c r="J119" s="44"/>
      <c r="K119" s="44"/>
      <c r="L119" s="44"/>
      <c r="M119" s="44"/>
      <c r="N119" s="44"/>
      <c r="O119" s="44"/>
      <c r="Q119" s="344" t="s">
        <v>98</v>
      </c>
    </row>
    <row r="120" spans="3:17" ht="13.2">
      <c r="C120" s="46"/>
      <c r="D120" s="46"/>
      <c r="E120" s="46"/>
      <c r="F120" s="46"/>
      <c r="G120" s="46"/>
      <c r="H120" s="46"/>
      <c r="I120" s="46"/>
      <c r="J120" s="46"/>
      <c r="K120" s="46"/>
      <c r="L120" s="46"/>
      <c r="M120" s="46"/>
      <c r="N120" s="46"/>
      <c r="O120" s="46"/>
      <c r="Q120" s="344" t="s">
        <v>106</v>
      </c>
    </row>
    <row r="121" spans="3:17" ht="13.2">
      <c r="C121" s="46"/>
      <c r="D121" s="46"/>
      <c r="E121" s="46"/>
      <c r="F121" s="46"/>
      <c r="G121" s="46"/>
      <c r="H121" s="46"/>
      <c r="I121" s="46"/>
      <c r="J121" s="46"/>
      <c r="K121" s="46"/>
      <c r="L121" s="46"/>
      <c r="M121" s="46"/>
      <c r="N121" s="46"/>
      <c r="O121" s="46"/>
      <c r="Q121" s="344" t="s">
        <v>107</v>
      </c>
    </row>
    <row r="122" spans="3:17" ht="13.2">
      <c r="C122" s="46"/>
      <c r="D122" s="46"/>
      <c r="E122" s="46"/>
      <c r="F122" s="46"/>
      <c r="G122" s="46"/>
      <c r="H122" s="46"/>
      <c r="I122" s="46"/>
      <c r="J122" s="46"/>
      <c r="K122" s="46"/>
      <c r="L122" s="46"/>
      <c r="M122" s="46"/>
      <c r="N122" s="46"/>
      <c r="O122" s="46"/>
      <c r="Q122" s="344" t="s">
        <v>108</v>
      </c>
    </row>
    <row r="123" spans="3:17" ht="13.2">
      <c r="Q123" s="344" t="s">
        <v>109</v>
      </c>
    </row>
    <row r="124" spans="3:17" ht="13.2">
      <c r="Q124" s="344" t="s">
        <v>110</v>
      </c>
    </row>
    <row r="125" spans="3:17" ht="13.2">
      <c r="Q125" s="344" t="s">
        <v>111</v>
      </c>
    </row>
    <row r="126" spans="3:17" ht="13.2">
      <c r="Q126" s="344" t="s">
        <v>112</v>
      </c>
    </row>
    <row r="127" spans="3:17" ht="13.2">
      <c r="Q127" s="344" t="s">
        <v>113</v>
      </c>
    </row>
    <row r="128" spans="3:17" ht="13.2">
      <c r="Q128" s="344" t="s">
        <v>114</v>
      </c>
    </row>
    <row r="129" spans="17:17" ht="13.2">
      <c r="Q129" s="344" t="s">
        <v>115</v>
      </c>
    </row>
    <row r="130" spans="17:17" ht="13.2">
      <c r="Q130" s="344" t="s">
        <v>116</v>
      </c>
    </row>
    <row r="131" spans="17:17" ht="13.2">
      <c r="Q131" s="344" t="s">
        <v>99</v>
      </c>
    </row>
    <row r="132" spans="17:17" ht="13.2">
      <c r="Q132" s="344" t="s">
        <v>117</v>
      </c>
    </row>
    <row r="133" spans="17:17" ht="13.2">
      <c r="Q133" s="344" t="s">
        <v>118</v>
      </c>
    </row>
    <row r="134" spans="17:17" ht="13.2">
      <c r="Q134" s="344" t="s">
        <v>119</v>
      </c>
    </row>
    <row r="135" spans="17:17" ht="13.2">
      <c r="Q135" s="344" t="s">
        <v>120</v>
      </c>
    </row>
    <row r="136" spans="17:17" ht="13.2">
      <c r="Q136" s="344" t="s">
        <v>121</v>
      </c>
    </row>
    <row r="137" spans="17:17" ht="13.2">
      <c r="Q137" s="344" t="s">
        <v>122</v>
      </c>
    </row>
    <row r="138" spans="17:17" ht="13.2">
      <c r="Q138" s="304" t="s">
        <v>123</v>
      </c>
    </row>
    <row r="139" spans="17:17" ht="13.2">
      <c r="Q139" s="304" t="s">
        <v>124</v>
      </c>
    </row>
    <row r="140" spans="17:17" ht="13.2">
      <c r="Q140" s="304" t="s">
        <v>125</v>
      </c>
    </row>
    <row r="141" spans="17:17" ht="13.2">
      <c r="Q141" s="304" t="s">
        <v>126</v>
      </c>
    </row>
    <row r="142" spans="17:17" ht="13.2">
      <c r="Q142" s="304" t="s">
        <v>127</v>
      </c>
    </row>
    <row r="143" spans="17:17" ht="13.2">
      <c r="Q143" s="304" t="s">
        <v>128</v>
      </c>
    </row>
    <row r="144" spans="17:17" ht="13.2">
      <c r="Q144" s="304" t="s">
        <v>335</v>
      </c>
    </row>
    <row r="145" spans="17:17" ht="13.2">
      <c r="Q145" s="304" t="s">
        <v>336</v>
      </c>
    </row>
    <row r="146" spans="17:17" ht="13.2">
      <c r="Q146" s="304" t="s">
        <v>337</v>
      </c>
    </row>
    <row r="147" spans="17:17">
      <c r="Q147" s="305"/>
    </row>
    <row r="148" spans="17:17" ht="13.2">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xr:uid="{00000000-0002-0000-0000-000001000000}">
      <formula1>$Q$85:$Q$89</formula1>
    </dataValidation>
    <dataValidation type="list" allowBlank="1" showInputMessage="1" showErrorMessage="1" sqref="N28:O28" xr:uid="{00000000-0002-0000-0000-000002000000}">
      <formula1>$Q$149:$Q$150</formula1>
    </dataValidation>
    <dataValidation type="list" allowBlank="1" showInputMessage="1" showErrorMessage="1" sqref="F52:I52" xr:uid="{91AF2426-37CE-49C7-925B-E1242557312A}">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0" width="9" style="48"/>
    <col min="51" max="51" width="49.77734375" style="48" bestFit="1" customWidth="1"/>
    <col min="52" max="53" width="9" style="48"/>
    <col min="54" max="54" width="54.44140625" style="48" bestFit="1" customWidth="1"/>
    <col min="55" max="55" width="13" style="48" bestFit="1" customWidth="1"/>
    <col min="56" max="56" width="24.33203125" style="48" bestFit="1" customWidth="1"/>
    <col min="57" max="58" width="9" style="48"/>
    <col min="59" max="59" width="16.21875" style="48" customWidth="1"/>
    <col min="60" max="16384" width="9" style="48"/>
  </cols>
  <sheetData>
    <row r="1" spans="2:49" ht="27" customHeight="1">
      <c r="F1" s="47"/>
      <c r="S1" s="93" t="s">
        <v>73</v>
      </c>
      <c r="T1" s="93" t="s">
        <v>214</v>
      </c>
    </row>
    <row r="2" spans="2:49" ht="12" customHeight="1" thickBot="1">
      <c r="B2" s="693" t="s">
        <v>277</v>
      </c>
      <c r="C2" s="693"/>
      <c r="D2" s="693"/>
      <c r="E2" s="693"/>
      <c r="F2" s="693"/>
      <c r="G2" s="693"/>
      <c r="H2" s="693"/>
      <c r="I2" s="693"/>
      <c r="J2" s="693"/>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835"/>
    </row>
    <row r="3" spans="2:49" ht="13.2" customHeight="1">
      <c r="B3" s="693"/>
      <c r="C3" s="693"/>
      <c r="D3" s="693"/>
      <c r="E3" s="693"/>
      <c r="F3" s="693"/>
      <c r="G3" s="693"/>
      <c r="H3" s="693"/>
      <c r="I3" s="693"/>
      <c r="J3" s="693"/>
      <c r="K3" s="1"/>
      <c r="L3" s="1"/>
      <c r="M3" s="1"/>
      <c r="N3" s="1"/>
      <c r="O3" s="1"/>
      <c r="P3" s="1"/>
      <c r="Q3" s="1"/>
      <c r="R3" s="1"/>
      <c r="S3" s="1"/>
      <c r="T3" s="1"/>
      <c r="U3" s="1"/>
      <c r="V3" s="1"/>
      <c r="W3" s="1"/>
      <c r="X3" s="1"/>
      <c r="Y3"/>
      <c r="Z3" s="50"/>
      <c r="AA3" s="50"/>
      <c r="AB3" s="620"/>
      <c r="AC3" s="621"/>
      <c r="AD3" s="621"/>
      <c r="AE3" s="94"/>
      <c r="AF3" s="110"/>
      <c r="AG3" s="110"/>
      <c r="AH3" s="110"/>
      <c r="AI3" s="110"/>
      <c r="AJ3" s="110"/>
      <c r="AK3" s="110"/>
      <c r="AL3" s="110"/>
      <c r="AM3" s="110"/>
      <c r="AN3" s="110"/>
      <c r="AO3" s="110"/>
      <c r="AP3" s="605" t="s">
        <v>298</v>
      </c>
      <c r="AQ3" s="606"/>
      <c r="AR3" s="607"/>
      <c r="AS3" s="615" t="s">
        <v>0</v>
      </c>
      <c r="AT3" s="616"/>
      <c r="AU3" s="121" t="s">
        <v>88</v>
      </c>
      <c r="AV3" s="119"/>
      <c r="AW3" s="835"/>
    </row>
    <row r="4" spans="2:49" ht="13.8"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08"/>
      <c r="AQ4" s="609"/>
      <c r="AR4" s="610"/>
      <c r="AS4" s="617" t="str">
        <f>+表紙!N28</f>
        <v>　</v>
      </c>
      <c r="AT4" s="618"/>
      <c r="AU4" s="308" t="str">
        <f>+表紙!O28</f>
        <v>　</v>
      </c>
      <c r="AV4" s="119"/>
      <c r="AW4" s="835"/>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22" t="s">
        <v>81</v>
      </c>
      <c r="AA5" s="622"/>
      <c r="AB5" s="623"/>
      <c r="AC5" s="623"/>
      <c r="AD5" s="623"/>
      <c r="AE5" s="94" t="s">
        <v>75</v>
      </c>
      <c r="AF5" s="703">
        <f>+表紙!F47</f>
        <v>0</v>
      </c>
      <c r="AG5" s="703"/>
      <c r="AH5" s="703"/>
      <c r="AI5" s="703"/>
      <c r="AJ5" s="703"/>
      <c r="AK5" s="703"/>
      <c r="AL5" s="703"/>
      <c r="AM5" s="703"/>
      <c r="AN5" s="703"/>
      <c r="AO5" s="703"/>
      <c r="AP5" s="703"/>
      <c r="AQ5" s="703"/>
      <c r="AR5" s="703"/>
      <c r="AS5" s="703"/>
      <c r="AT5" s="703"/>
      <c r="AU5" s="703"/>
      <c r="AV5" s="273"/>
      <c r="AW5" s="835"/>
    </row>
    <row r="6" spans="2:49" ht="24.75" customHeight="1" thickBot="1">
      <c r="B6" s="356" t="s">
        <v>420</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5"/>
    </row>
    <row r="7" spans="2:49" ht="28.2" customHeight="1" thickBot="1">
      <c r="B7" s="632" t="s">
        <v>278</v>
      </c>
      <c r="C7" s="633"/>
      <c r="D7" s="629" t="s">
        <v>248</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5"/>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5"/>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5"/>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27"/>
      <c r="AF10" s="64"/>
      <c r="AN10" s="61"/>
      <c r="AO10" s="61"/>
      <c r="AP10" s="61"/>
      <c r="AQ10" s="61"/>
      <c r="AR10" s="61"/>
      <c r="AS10" s="194"/>
      <c r="AT10" s="194"/>
      <c r="AU10"/>
      <c r="AV10"/>
      <c r="AW10" s="835"/>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5"/>
    </row>
    <row r="12" spans="2:49" ht="24.75" customHeight="1" thickTop="1" thickBot="1">
      <c r="F12" s="646">
        <f>+ROUND(P12,2)+ROUND(P15,2)+ROUND(P18,2)+ROUND(P24,2)+P27-ROUND(F15,2)</f>
        <v>0</v>
      </c>
      <c r="G12" s="647"/>
      <c r="H12" s="647"/>
      <c r="I12" s="278" t="s">
        <v>189</v>
      </c>
      <c r="J12" s="61"/>
      <c r="K12" s="62"/>
      <c r="L12" s="61"/>
      <c r="M12" s="651"/>
      <c r="N12" s="63"/>
      <c r="P12" s="611"/>
      <c r="Q12" s="612"/>
      <c r="R12" s="612"/>
      <c r="S12" s="612"/>
      <c r="T12" s="60" t="s">
        <v>22</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5"/>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5"/>
    </row>
    <row r="14" spans="2:49" ht="27" customHeight="1" thickTop="1" thickBot="1">
      <c r="F14" s="59" t="s">
        <v>403</v>
      </c>
      <c r="G14" s="653" t="s">
        <v>23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5"/>
    </row>
    <row r="15" spans="2:49" ht="24.75" customHeight="1" thickBot="1">
      <c r="F15" s="685"/>
      <c r="G15" s="686"/>
      <c r="H15" s="686"/>
      <c r="I15" s="52" t="s">
        <v>189</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5"/>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31</v>
      </c>
      <c r="AT16" s="688"/>
      <c r="AU16" s="279"/>
      <c r="AV16" s="52" t="s">
        <v>13</v>
      </c>
      <c r="AW16" s="835"/>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5"/>
    </row>
    <row r="18" spans="2:49" ht="27" customHeight="1" thickBot="1">
      <c r="K18" s="64"/>
      <c r="L18" s="61"/>
      <c r="M18" s="651"/>
      <c r="N18" s="64"/>
      <c r="P18" s="611"/>
      <c r="Q18" s="612"/>
      <c r="R18" s="612"/>
      <c r="S18" s="612"/>
      <c r="T18" s="60" t="s">
        <v>14</v>
      </c>
      <c r="U18"/>
      <c r="V18" s="283"/>
      <c r="W18"/>
      <c r="X18" s="198"/>
      <c r="Y18" s="646">
        <f>+ROUND(AH9,2)+ROUND(AH12,2)+ROUND(AH15,2)+AH18</f>
        <v>0</v>
      </c>
      <c r="Z18" s="647"/>
      <c r="AA18" s="647"/>
      <c r="AB18" s="60" t="s">
        <v>4</v>
      </c>
      <c r="AC18" s="196"/>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9"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7"/>
    </row>
    <row r="20" spans="2:49" ht="27" customHeight="1" thickTop="1" thickBot="1">
      <c r="K20" s="64"/>
      <c r="L20" s="61"/>
      <c r="M20" s="651"/>
      <c r="N20" s="64"/>
      <c r="P20" s="53" t="s">
        <v>48</v>
      </c>
      <c r="Q20" s="636" t="s">
        <v>208</v>
      </c>
      <c r="R20" s="636"/>
      <c r="S20" s="636"/>
      <c r="T20" s="637"/>
      <c r="U20" s="135"/>
      <c r="V20" s="284"/>
      <c r="W20" s="286"/>
      <c r="X20" s="287"/>
      <c r="Y20" s="139" t="s">
        <v>25</v>
      </c>
      <c r="Z20" s="636" t="s">
        <v>209</v>
      </c>
      <c r="AA20" s="636"/>
      <c r="AB20" s="637"/>
      <c r="AC20" s="61"/>
      <c r="AD20" s="61"/>
      <c r="AE20" s="651"/>
      <c r="AG20" s="61"/>
      <c r="AH20" s="61"/>
      <c r="AI20" s="64"/>
      <c r="AJ20" s="61"/>
      <c r="AK20" s="61"/>
      <c r="AL20" s="150"/>
      <c r="AM20" s="64"/>
      <c r="AN20" s="291"/>
      <c r="AO20" s="677" t="s">
        <v>187</v>
      </c>
      <c r="AP20" s="654"/>
      <c r="AQ20" s="195"/>
      <c r="AR20" s="61"/>
      <c r="AS20" s="66"/>
      <c r="AT20" s="66"/>
      <c r="AW20" s="837"/>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5"/>
      <c r="V21" s="135"/>
      <c r="W21" s="135"/>
      <c r="X21" s="135"/>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5"/>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5"/>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5"/>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34</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5"/>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5"/>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141</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5"/>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5"/>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5"/>
    </row>
    <row r="29" spans="2:49" ht="27" customHeight="1" thickTop="1" thickBot="1">
      <c r="B29" s="689" t="s">
        <v>165</v>
      </c>
      <c r="C29" s="690"/>
      <c r="D29" s="641">
        <v>0</v>
      </c>
      <c r="E29" s="641"/>
      <c r="F29" s="641"/>
      <c r="G29" s="199" t="s">
        <v>158</v>
      </c>
      <c r="H29" s="680">
        <f>+AL27</f>
        <v>0</v>
      </c>
      <c r="I29" s="681"/>
      <c r="J29" s="199" t="s">
        <v>158</v>
      </c>
      <c r="M29" s="651"/>
      <c r="P29" s="64"/>
      <c r="Q29" s="147"/>
      <c r="R29" s="59" t="s">
        <v>144</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5"/>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5"/>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5"/>
    </row>
    <row r="32" spans="2:49" ht="27" customHeight="1" thickTop="1" thickBot="1">
      <c r="B32" s="689" t="s">
        <v>401</v>
      </c>
      <c r="C32" s="690"/>
      <c r="D32" s="641">
        <v>0</v>
      </c>
      <c r="E32" s="641"/>
      <c r="F32" s="641"/>
      <c r="G32" s="199" t="s">
        <v>158</v>
      </c>
      <c r="H32" s="680">
        <f>+AS27</f>
        <v>0</v>
      </c>
      <c r="I32" s="681"/>
      <c r="J32" s="199" t="s">
        <v>158</v>
      </c>
      <c r="M32" s="651"/>
      <c r="P32" s="64"/>
      <c r="Q32" s="147"/>
      <c r="R32" s="59" t="s">
        <v>146</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5"/>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5"/>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5"/>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2">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2">
      <c r="I45" s="76"/>
      <c r="J45" s="76"/>
      <c r="K45" s="76"/>
      <c r="R45" s="76"/>
      <c r="S45" s="76"/>
      <c r="T45" s="76"/>
      <c r="AY45" s="77"/>
      <c r="AZ45" s="77"/>
      <c r="BA45" s="77"/>
      <c r="BB45" s="77"/>
      <c r="BC45" s="77"/>
      <c r="BD45" s="77"/>
    </row>
    <row r="46" spans="2:62" ht="13.2">
      <c r="I46" s="76"/>
      <c r="J46" s="76"/>
      <c r="K46" s="76"/>
      <c r="R46" s="76"/>
      <c r="S46" s="76"/>
      <c r="T46" s="76"/>
      <c r="AY46" s="77"/>
      <c r="AZ46" s="77"/>
      <c r="BA46" s="77"/>
      <c r="BB46" s="77"/>
      <c r="BC46" s="77"/>
      <c r="BD46" s="77"/>
    </row>
    <row r="47" spans="2:62" ht="13.2">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AS16:AT16"/>
    <mergeCell ref="AS17:AT17"/>
    <mergeCell ref="G14:I14"/>
    <mergeCell ref="AI17:AL17"/>
    <mergeCell ref="B32:C32"/>
    <mergeCell ref="D24:F24"/>
    <mergeCell ref="D25:F25"/>
    <mergeCell ref="D26:F26"/>
    <mergeCell ref="D27:F27"/>
    <mergeCell ref="D28:F28"/>
    <mergeCell ref="B33:C33"/>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xr:uid="{00000000-0002-0000-0100-000002000000}">
      <formula1>D9=ROUND(D9,2)</formula1>
    </dataValidation>
    <dataValidation type="textLength" allowBlank="1" showInputMessage="1" showErrorMessage="1" errorTitle="要確認" error="「廃油」は、中間処理を経ずに「最終処分」はできません。" sqref="R33:U33" xr:uid="{00000000-0002-0000-0100-000004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249</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AS31:AU31"/>
    <mergeCell ref="AE9:AE14"/>
    <mergeCell ref="P27:S27"/>
    <mergeCell ref="AL27:AO27"/>
    <mergeCell ref="AS27:AU27"/>
    <mergeCell ref="AL30:AO30"/>
    <mergeCell ref="Y28:Z28"/>
    <mergeCell ref="Y29:Z29"/>
    <mergeCell ref="AS16:AT16"/>
    <mergeCell ref="AS17:AT17"/>
    <mergeCell ref="R33:U33"/>
    <mergeCell ref="P18:S18"/>
    <mergeCell ref="S32:V32"/>
    <mergeCell ref="AK32:AO34"/>
    <mergeCell ref="AB3:AD3"/>
    <mergeCell ref="Z5:AD5"/>
    <mergeCell ref="AI14:AN14"/>
    <mergeCell ref="Y18:AA18"/>
    <mergeCell ref="AP3:AR4"/>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M11:M24"/>
    <mergeCell ref="Q20:T20"/>
    <mergeCell ref="P24:S24"/>
    <mergeCell ref="Q23:T23"/>
    <mergeCell ref="P21:S21"/>
    <mergeCell ref="U17:X17"/>
    <mergeCell ref="Q11:T11"/>
    <mergeCell ref="AH12:AM12"/>
    <mergeCell ref="AS24:AU24"/>
    <mergeCell ref="AT23:AV23"/>
    <mergeCell ref="AT26:AV26"/>
    <mergeCell ref="Z20:AB20"/>
    <mergeCell ref="Y21:AA21"/>
    <mergeCell ref="U23:X23"/>
    <mergeCell ref="P12:S12"/>
    <mergeCell ref="AL31:AQ31"/>
    <mergeCell ref="AA29:AE29"/>
    <mergeCell ref="S29:V29"/>
    <mergeCell ref="AS29:AS30"/>
    <mergeCell ref="AA30:AE30"/>
    <mergeCell ref="R30:U30"/>
    <mergeCell ref="AA28:AE28"/>
  </mergeCells>
  <phoneticPr fontId="3"/>
  <dataValidations count="4">
    <dataValidation type="custom" allowBlank="1" showInputMessage="1" showErrorMessage="1" error="入力は少数第1位までにして下さい。" sqref="AU13:AU14 W7:X7"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200-000002000000}">
      <formula1>D9=ROUND(D9,2)</formula1>
    </dataValidation>
    <dataValidation type="textLength" allowBlank="1" showInputMessage="1" showErrorMessage="1" errorTitle="要確認" error="「廃酸」は、中間処理を経ずに「最終処分」はできません。" sqref="R33:U33" xr:uid="{00000000-0002-0000-02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250</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H33:I33"/>
    <mergeCell ref="B32:C32"/>
    <mergeCell ref="H25:I25"/>
    <mergeCell ref="H28:I28"/>
    <mergeCell ref="P27:S27"/>
    <mergeCell ref="Q26:T26"/>
    <mergeCell ref="M26:M33"/>
    <mergeCell ref="B25:C25"/>
    <mergeCell ref="B28:C28"/>
    <mergeCell ref="D32:F32"/>
    <mergeCell ref="AA32:AF34"/>
    <mergeCell ref="R33:U33"/>
    <mergeCell ref="S32:V32"/>
    <mergeCell ref="Y28:Z28"/>
    <mergeCell ref="Y29:Z29"/>
    <mergeCell ref="Y30:Z30"/>
    <mergeCell ref="AG32:AJ34"/>
    <mergeCell ref="AK32:AO34"/>
    <mergeCell ref="AT26:AV26"/>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F15:H15"/>
    <mergeCell ref="B21:J22"/>
    <mergeCell ref="H23:J23"/>
    <mergeCell ref="Q17:T17"/>
    <mergeCell ref="P21:S21"/>
    <mergeCell ref="P22:V22"/>
    <mergeCell ref="D28:F28"/>
    <mergeCell ref="H29:I29"/>
    <mergeCell ref="D26:F26"/>
    <mergeCell ref="AS27:AU27"/>
    <mergeCell ref="S29:V29"/>
    <mergeCell ref="R30:U30"/>
    <mergeCell ref="AE17:AE21"/>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s>
  <phoneticPr fontId="3"/>
  <dataValidations count="4">
    <dataValidation type="custom" allowBlank="1" showInputMessage="1" showErrorMessage="1" error="入力は少数第1位までにして下さい。" sqref="AU13:AU14 W7:X7"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300-000002000000}">
      <formula1>D9=ROUND(D9,2)</formula1>
    </dataValidation>
    <dataValidation type="textLength" allowBlank="1" showInputMessage="1" showErrorMessage="1" errorTitle="要確認" error="「廃ｱﾙｶﾘ」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251</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AS31:AU31"/>
    <mergeCell ref="AE9:AE14"/>
    <mergeCell ref="P27:S27"/>
    <mergeCell ref="AL27:AO27"/>
    <mergeCell ref="AS27:AU27"/>
    <mergeCell ref="AL30:AO30"/>
    <mergeCell ref="Y28:Z28"/>
    <mergeCell ref="Y29:Z29"/>
    <mergeCell ref="AS16:AT16"/>
    <mergeCell ref="AS17:AT17"/>
    <mergeCell ref="R33:U33"/>
    <mergeCell ref="P18:S18"/>
    <mergeCell ref="S32:V32"/>
    <mergeCell ref="AK32:AO34"/>
    <mergeCell ref="AB3:AD3"/>
    <mergeCell ref="Z5:AD5"/>
    <mergeCell ref="AI14:AN14"/>
    <mergeCell ref="Y18:AA18"/>
    <mergeCell ref="AP3:AR4"/>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M11:M24"/>
    <mergeCell ref="Q20:T20"/>
    <mergeCell ref="P24:S24"/>
    <mergeCell ref="Q23:T23"/>
    <mergeCell ref="P21:S21"/>
    <mergeCell ref="U17:X17"/>
    <mergeCell ref="Q11:T11"/>
    <mergeCell ref="AH12:AM12"/>
    <mergeCell ref="AS24:AU24"/>
    <mergeCell ref="AT23:AV23"/>
    <mergeCell ref="AT26:AV26"/>
    <mergeCell ref="Z20:AB20"/>
    <mergeCell ref="Y21:AA21"/>
    <mergeCell ref="U23:X23"/>
    <mergeCell ref="P12:S12"/>
    <mergeCell ref="AL31:AQ31"/>
    <mergeCell ref="AA29:AE29"/>
    <mergeCell ref="S29:V29"/>
    <mergeCell ref="AS29:AS30"/>
    <mergeCell ref="AA30:AE30"/>
    <mergeCell ref="R30:U30"/>
    <mergeCell ref="AA28:AE28"/>
  </mergeCells>
  <phoneticPr fontId="3"/>
  <dataValidations count="3">
    <dataValidation type="custom" allowBlank="1" showInputMessage="1" showErrorMessage="1" error="入力は少数第1位までにして下さい。" sqref="AU13:AU14 W7:X7"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4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252</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H33:I33"/>
    <mergeCell ref="B32:C32"/>
    <mergeCell ref="H25:I25"/>
    <mergeCell ref="H28:I28"/>
    <mergeCell ref="P27:S27"/>
    <mergeCell ref="Q26:T26"/>
    <mergeCell ref="M26:M33"/>
    <mergeCell ref="B25:C25"/>
    <mergeCell ref="B28:C28"/>
    <mergeCell ref="D32:F32"/>
    <mergeCell ref="AA32:AF34"/>
    <mergeCell ref="R33:U33"/>
    <mergeCell ref="S32:V32"/>
    <mergeCell ref="Y28:Z28"/>
    <mergeCell ref="Y29:Z29"/>
    <mergeCell ref="Y30:Z30"/>
    <mergeCell ref="AG32:AJ34"/>
    <mergeCell ref="AK32:AO34"/>
    <mergeCell ref="AT26:AV26"/>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F15:H15"/>
    <mergeCell ref="B21:J22"/>
    <mergeCell ref="H23:J23"/>
    <mergeCell ref="Q17:T17"/>
    <mergeCell ref="P21:S21"/>
    <mergeCell ref="P22:V22"/>
    <mergeCell ref="D28:F28"/>
    <mergeCell ref="H29:I29"/>
    <mergeCell ref="D26:F26"/>
    <mergeCell ref="AS27:AU27"/>
    <mergeCell ref="S29:V29"/>
    <mergeCell ref="R30:U30"/>
    <mergeCell ref="AE17:AE21"/>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s>
  <phoneticPr fontId="3"/>
  <dataValidations count="3">
    <dataValidation type="custom" allowBlank="1" showInputMessage="1" showErrorMessage="1" error="入力は少数第1位までにして下さい。" sqref="AU13:AU14 W7:X7"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5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253</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AS31:AU31"/>
    <mergeCell ref="AE9:AE14"/>
    <mergeCell ref="P27:S27"/>
    <mergeCell ref="AL27:AO27"/>
    <mergeCell ref="AS27:AU27"/>
    <mergeCell ref="AL30:AO30"/>
    <mergeCell ref="Y28:Z28"/>
    <mergeCell ref="Y29:Z29"/>
    <mergeCell ref="AS16:AT16"/>
    <mergeCell ref="AS17:AT17"/>
    <mergeCell ref="R33:U33"/>
    <mergeCell ref="P18:S18"/>
    <mergeCell ref="S32:V32"/>
    <mergeCell ref="AK32:AO34"/>
    <mergeCell ref="AB3:AD3"/>
    <mergeCell ref="Z5:AD5"/>
    <mergeCell ref="AI14:AN14"/>
    <mergeCell ref="Y18:AA18"/>
    <mergeCell ref="AP3:AR4"/>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M11:M24"/>
    <mergeCell ref="Q20:T20"/>
    <mergeCell ref="P24:S24"/>
    <mergeCell ref="Q23:T23"/>
    <mergeCell ref="P21:S21"/>
    <mergeCell ref="U17:X17"/>
    <mergeCell ref="Q11:T11"/>
    <mergeCell ref="AH12:AM12"/>
    <mergeCell ref="AS24:AU24"/>
    <mergeCell ref="AT23:AV23"/>
    <mergeCell ref="AT26:AV26"/>
    <mergeCell ref="Z20:AB20"/>
    <mergeCell ref="Y21:AA21"/>
    <mergeCell ref="U23:X23"/>
    <mergeCell ref="P12:S12"/>
    <mergeCell ref="AL31:AQ31"/>
    <mergeCell ref="AA29:AE29"/>
    <mergeCell ref="S29:V29"/>
    <mergeCell ref="AS29:AS30"/>
    <mergeCell ref="AA30:AE30"/>
    <mergeCell ref="R30:U30"/>
    <mergeCell ref="AA28:AE28"/>
  </mergeCells>
  <phoneticPr fontId="3"/>
  <dataValidations count="3">
    <dataValidation type="custom" allowBlank="1" showInputMessage="1" showErrorMessage="1" error="入力は少数第1位までにして下さい。" sqref="AU13:AU14 W7:X7"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6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836"/>
    </row>
    <row r="7" spans="2:49" ht="28.2" customHeight="1" thickBot="1">
      <c r="B7" s="632" t="s">
        <v>278</v>
      </c>
      <c r="C7" s="633"/>
      <c r="D7" s="629" t="s">
        <v>254</v>
      </c>
      <c r="E7" s="630"/>
      <c r="F7" s="630"/>
      <c r="G7" s="630"/>
      <c r="H7" s="630"/>
      <c r="I7" s="631"/>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41"/>
      <c r="N8" s="141"/>
      <c r="O8" s="141"/>
      <c r="P8" s="141"/>
      <c r="Q8" s="141"/>
      <c r="R8" s="141"/>
      <c r="S8" s="141"/>
      <c r="T8" s="141"/>
      <c r="U8" s="141"/>
      <c r="V8" s="141"/>
      <c r="W8" s="141"/>
      <c r="X8" s="141"/>
      <c r="Y8" s="141"/>
      <c r="Z8" s="141"/>
      <c r="AA8" s="141"/>
      <c r="AB8" s="141"/>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7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836"/>
    </row>
    <row r="7" spans="2:49" ht="28.2" customHeight="1" thickBot="1">
      <c r="B7" s="632" t="s">
        <v>278</v>
      </c>
      <c r="C7" s="633"/>
      <c r="D7" s="629" t="s">
        <v>255</v>
      </c>
      <c r="E7" s="630"/>
      <c r="F7" s="630"/>
      <c r="G7" s="630"/>
      <c r="H7" s="630"/>
      <c r="I7" s="631"/>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60"/>
      <c r="N8" s="160"/>
      <c r="O8" s="160"/>
      <c r="P8" s="160"/>
      <c r="Q8" s="160"/>
      <c r="R8" s="160"/>
      <c r="S8" s="160"/>
      <c r="T8" s="160"/>
      <c r="U8" s="160"/>
      <c r="V8" s="160"/>
      <c r="W8" s="160"/>
      <c r="X8" s="160"/>
      <c r="Y8" s="160"/>
      <c r="Z8" s="160"/>
      <c r="AA8" s="160"/>
      <c r="AB8" s="160"/>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B21:J22"/>
    <mergeCell ref="P27:S27"/>
    <mergeCell ref="D24:F24"/>
    <mergeCell ref="D25:F25"/>
    <mergeCell ref="D26:F26"/>
    <mergeCell ref="D27:F27"/>
    <mergeCell ref="H24:I24"/>
    <mergeCell ref="H25:I25"/>
    <mergeCell ref="H27:I27"/>
    <mergeCell ref="H26:I26"/>
    <mergeCell ref="M26:M33"/>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S17:AT17"/>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8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836"/>
    </row>
    <row r="7" spans="2:49" ht="28.2" customHeight="1" thickBot="1">
      <c r="B7" s="632" t="s">
        <v>278</v>
      </c>
      <c r="C7" s="633"/>
      <c r="D7" s="629" t="s">
        <v>256</v>
      </c>
      <c r="E7" s="630"/>
      <c r="F7" s="630"/>
      <c r="G7" s="630"/>
      <c r="H7" s="630"/>
      <c r="I7" s="631"/>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41"/>
      <c r="N8" s="141"/>
      <c r="O8" s="141"/>
      <c r="P8" s="141"/>
      <c r="Q8" s="141"/>
      <c r="R8" s="141"/>
      <c r="S8" s="141"/>
      <c r="T8" s="141"/>
      <c r="U8" s="141"/>
      <c r="V8" s="141"/>
      <c r="W8" s="141"/>
      <c r="X8" s="141"/>
      <c r="Y8" s="141"/>
      <c r="Z8" s="141"/>
      <c r="AA8" s="141"/>
      <c r="AB8" s="141"/>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9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836"/>
    </row>
    <row r="7" spans="2:49" ht="28.2" customHeight="1" thickBot="1">
      <c r="B7" s="632" t="s">
        <v>278</v>
      </c>
      <c r="C7" s="633"/>
      <c r="D7" s="629" t="s">
        <v>257</v>
      </c>
      <c r="E7" s="630"/>
      <c r="F7" s="630"/>
      <c r="G7" s="630"/>
      <c r="H7" s="630"/>
      <c r="I7" s="631"/>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41"/>
      <c r="N8" s="141"/>
      <c r="O8" s="141"/>
      <c r="P8" s="141"/>
      <c r="Q8" s="141"/>
      <c r="R8" s="141"/>
      <c r="S8" s="141"/>
      <c r="T8" s="141"/>
      <c r="U8" s="141"/>
      <c r="V8" s="141"/>
      <c r="W8" s="141"/>
      <c r="X8" s="141"/>
      <c r="Y8" s="141"/>
      <c r="Z8" s="141"/>
      <c r="AA8" s="141"/>
      <c r="AB8" s="141"/>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B21:J22"/>
    <mergeCell ref="P27:S27"/>
    <mergeCell ref="D24:F24"/>
    <mergeCell ref="D25:F25"/>
    <mergeCell ref="D26:F26"/>
    <mergeCell ref="D27:F27"/>
    <mergeCell ref="H24:I24"/>
    <mergeCell ref="H25:I25"/>
    <mergeCell ref="H27:I27"/>
    <mergeCell ref="H26:I26"/>
    <mergeCell ref="M26:M33"/>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S17:AT17"/>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A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836"/>
    </row>
    <row r="7" spans="2:49" ht="28.2" customHeight="1" thickBot="1">
      <c r="B7" s="632" t="s">
        <v>278</v>
      </c>
      <c r="C7" s="633"/>
      <c r="D7" s="629" t="s">
        <v>258</v>
      </c>
      <c r="E7" s="630"/>
      <c r="F7" s="630"/>
      <c r="G7" s="630"/>
      <c r="H7" s="630"/>
      <c r="I7" s="631"/>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41"/>
      <c r="N8" s="141"/>
      <c r="O8" s="141"/>
      <c r="P8" s="141"/>
      <c r="Q8" s="141"/>
      <c r="R8" s="141"/>
      <c r="S8" s="141"/>
      <c r="T8" s="141"/>
      <c r="U8" s="141"/>
      <c r="V8" s="141"/>
      <c r="W8" s="141"/>
      <c r="X8" s="141"/>
      <c r="Y8" s="141"/>
      <c r="Z8" s="141"/>
      <c r="AA8" s="141"/>
      <c r="AB8" s="141"/>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B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259</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H33:I33"/>
    <mergeCell ref="B32:C32"/>
    <mergeCell ref="H25:I25"/>
    <mergeCell ref="H28:I28"/>
    <mergeCell ref="P27:S27"/>
    <mergeCell ref="Q26:T26"/>
    <mergeCell ref="M26:M33"/>
    <mergeCell ref="B25:C25"/>
    <mergeCell ref="B28:C28"/>
    <mergeCell ref="D32:F32"/>
    <mergeCell ref="AA32:AF34"/>
    <mergeCell ref="R33:U33"/>
    <mergeCell ref="S32:V32"/>
    <mergeCell ref="Y28:Z28"/>
    <mergeCell ref="Y29:Z29"/>
    <mergeCell ref="Y30:Z30"/>
    <mergeCell ref="AG32:AJ34"/>
    <mergeCell ref="AK32:AO34"/>
    <mergeCell ref="AT26:AV26"/>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F15:H15"/>
    <mergeCell ref="B21:J22"/>
    <mergeCell ref="H23:J23"/>
    <mergeCell ref="Q17:T17"/>
    <mergeCell ref="P21:S21"/>
    <mergeCell ref="P22:V22"/>
    <mergeCell ref="D28:F28"/>
    <mergeCell ref="H29:I29"/>
    <mergeCell ref="D26:F26"/>
    <mergeCell ref="AS27:AU27"/>
    <mergeCell ref="S29:V29"/>
    <mergeCell ref="R30:U30"/>
    <mergeCell ref="AE17:AE21"/>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s>
  <phoneticPr fontId="3"/>
  <dataValidations count="3">
    <dataValidation type="custom" allowBlank="1" showInputMessage="1" showErrorMessage="1" error="入力は少数第1位までにして下さい。" sqref="AU13:AU14 W7:X7"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C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260</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H33:I33"/>
    <mergeCell ref="B32:C32"/>
    <mergeCell ref="H25:I25"/>
    <mergeCell ref="H28:I28"/>
    <mergeCell ref="P27:S27"/>
    <mergeCell ref="Q26:T26"/>
    <mergeCell ref="M26:M33"/>
    <mergeCell ref="B25:C25"/>
    <mergeCell ref="B28:C28"/>
    <mergeCell ref="D32:F32"/>
    <mergeCell ref="AA32:AF34"/>
    <mergeCell ref="R33:U33"/>
    <mergeCell ref="S32:V32"/>
    <mergeCell ref="Y28:Z28"/>
    <mergeCell ref="Y29:Z29"/>
    <mergeCell ref="Y30:Z30"/>
    <mergeCell ref="AG32:AJ34"/>
    <mergeCell ref="AK32:AO34"/>
    <mergeCell ref="AT26:AV26"/>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F15:H15"/>
    <mergeCell ref="B21:J22"/>
    <mergeCell ref="H23:J23"/>
    <mergeCell ref="Q17:T17"/>
    <mergeCell ref="P21:S21"/>
    <mergeCell ref="P22:V22"/>
    <mergeCell ref="D28:F28"/>
    <mergeCell ref="H29:I29"/>
    <mergeCell ref="D26:F26"/>
    <mergeCell ref="AS27:AU27"/>
    <mergeCell ref="S29:V29"/>
    <mergeCell ref="R30:U30"/>
    <mergeCell ref="AE17:AE21"/>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s>
  <phoneticPr fontId="3"/>
  <dataValidations count="4">
    <dataValidation type="custom" allowBlank="1" showInputMessage="1" showErrorMessage="1" error="入力は少数第1位までにして下さい。" sqref="AU13:AU14 W7:X7"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D00-000002000000}">
      <formula1>D9=ROUND(D9,2)</formula1>
    </dataValidation>
    <dataValidation type="textLength" allowBlank="1" showInputMessage="1" showErrorMessage="1" errorTitle="要確認" error="「廃油」は、中間処理を経ずに「最終処分」はできません。" sqref="R33:U33" xr:uid="{00000000-0002-0000-0D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261</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AS31:AU31"/>
    <mergeCell ref="AE9:AE14"/>
    <mergeCell ref="P27:S27"/>
    <mergeCell ref="AL27:AO27"/>
    <mergeCell ref="AS27:AU27"/>
    <mergeCell ref="AL30:AO30"/>
    <mergeCell ref="Y28:Z28"/>
    <mergeCell ref="Y29:Z29"/>
    <mergeCell ref="AS16:AT16"/>
    <mergeCell ref="AS17:AT17"/>
    <mergeCell ref="R33:U33"/>
    <mergeCell ref="P18:S18"/>
    <mergeCell ref="S32:V32"/>
    <mergeCell ref="AK32:AO34"/>
    <mergeCell ref="AB3:AD3"/>
    <mergeCell ref="Z5:AD5"/>
    <mergeCell ref="AI14:AN14"/>
    <mergeCell ref="Y18:AA18"/>
    <mergeCell ref="AP3:AR4"/>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M11:M24"/>
    <mergeCell ref="Q20:T20"/>
    <mergeCell ref="P24:S24"/>
    <mergeCell ref="Q23:T23"/>
    <mergeCell ref="P21:S21"/>
    <mergeCell ref="U17:X17"/>
    <mergeCell ref="Q11:T11"/>
    <mergeCell ref="AH12:AM12"/>
    <mergeCell ref="AS24:AU24"/>
    <mergeCell ref="AT23:AV23"/>
    <mergeCell ref="AT26:AV26"/>
    <mergeCell ref="Z20:AB20"/>
    <mergeCell ref="Y21:AA21"/>
    <mergeCell ref="U23:X23"/>
    <mergeCell ref="P12:S12"/>
    <mergeCell ref="AL31:AQ31"/>
    <mergeCell ref="AA29:AE29"/>
    <mergeCell ref="S29:V29"/>
    <mergeCell ref="AS29:AS30"/>
    <mergeCell ref="AA30:AE30"/>
    <mergeCell ref="R30:U30"/>
    <mergeCell ref="AA28:AE28"/>
  </mergeCells>
  <phoneticPr fontId="3"/>
  <dataValidations count="3">
    <dataValidation type="custom" allowBlank="1" showInputMessage="1" showErrorMessage="1" error="入力は少数第1位までにして下さい。" sqref="AU13:AU14 W7:X7"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E00-000002000000}">
      <formula1>D9=ROUND(D9,2)</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262</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AS31:AU31"/>
    <mergeCell ref="AE9:AE14"/>
    <mergeCell ref="P27:S27"/>
    <mergeCell ref="AL27:AO27"/>
    <mergeCell ref="AS27:AU27"/>
    <mergeCell ref="AL30:AO30"/>
    <mergeCell ref="Y28:Z28"/>
    <mergeCell ref="Y29:Z29"/>
    <mergeCell ref="AS16:AT16"/>
    <mergeCell ref="AS17:AT17"/>
    <mergeCell ref="R33:U33"/>
    <mergeCell ref="P18:S18"/>
    <mergeCell ref="S32:V32"/>
    <mergeCell ref="AK32:AO34"/>
    <mergeCell ref="AB3:AD3"/>
    <mergeCell ref="Z5:AD5"/>
    <mergeCell ref="AI14:AN14"/>
    <mergeCell ref="Y18:AA18"/>
    <mergeCell ref="AP3:AR4"/>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M11:M24"/>
    <mergeCell ref="Q20:T20"/>
    <mergeCell ref="P24:S24"/>
    <mergeCell ref="Q23:T23"/>
    <mergeCell ref="P21:S21"/>
    <mergeCell ref="U17:X17"/>
    <mergeCell ref="Q11:T11"/>
    <mergeCell ref="AH12:AM12"/>
    <mergeCell ref="AS24:AU24"/>
    <mergeCell ref="AT23:AV23"/>
    <mergeCell ref="AT26:AV26"/>
    <mergeCell ref="Z20:AB20"/>
    <mergeCell ref="Y21:AA21"/>
    <mergeCell ref="U23:X23"/>
    <mergeCell ref="P12:S12"/>
    <mergeCell ref="AL31:AQ31"/>
    <mergeCell ref="AA29:AE29"/>
    <mergeCell ref="S29:V29"/>
    <mergeCell ref="AS29:AS30"/>
    <mergeCell ref="AA30:AE30"/>
    <mergeCell ref="R30:U30"/>
    <mergeCell ref="AA28:AE28"/>
  </mergeCells>
  <phoneticPr fontId="3"/>
  <dataValidations count="4">
    <dataValidation type="custom" allowBlank="1" showInputMessage="1" showErrorMessage="1" error="入力は少数第1位までにして下さい。" sqref="AU13:AU14 W7:X7"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F00-000002000000}">
      <formula1>D9=ROUND(D9,2)</formula1>
    </dataValidation>
    <dataValidation type="textLength" allowBlank="1" showInputMessage="1" showErrorMessage="1" errorTitle="要確認" error="「廃酸」は、中間処理を経ずに「中間処分」はできません。" sqref="R33:U33" xr:uid="{00000000-0002-0000-0F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74</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85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263</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34</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34</v>
      </c>
      <c r="AS18" s="687" t="s">
        <v>139</v>
      </c>
      <c r="AT18" s="688"/>
      <c r="AU18" s="279"/>
      <c r="AV18" s="52" t="s">
        <v>26</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188</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38</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142</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38</v>
      </c>
      <c r="U27" s="72"/>
      <c r="V27" s="72"/>
      <c r="Y27" s="70" t="s">
        <v>39</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145</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16</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147</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38</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AS31:AU31"/>
    <mergeCell ref="AE9:AE14"/>
    <mergeCell ref="P27:S27"/>
    <mergeCell ref="AL27:AO27"/>
    <mergeCell ref="AS27:AU27"/>
    <mergeCell ref="AL30:AO30"/>
    <mergeCell ref="Y28:Z28"/>
    <mergeCell ref="Y29:Z29"/>
    <mergeCell ref="AS16:AT16"/>
    <mergeCell ref="AS17:AT17"/>
    <mergeCell ref="R33:U33"/>
    <mergeCell ref="P18:S18"/>
    <mergeCell ref="S32:V32"/>
    <mergeCell ref="AK32:AO34"/>
    <mergeCell ref="AB3:AD3"/>
    <mergeCell ref="Z5:AD5"/>
    <mergeCell ref="AI14:AN14"/>
    <mergeCell ref="Y18:AA18"/>
    <mergeCell ref="AP3:AR4"/>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M11:M24"/>
    <mergeCell ref="Q20:T20"/>
    <mergeCell ref="P24:S24"/>
    <mergeCell ref="Q23:T23"/>
    <mergeCell ref="P21:S21"/>
    <mergeCell ref="U17:X17"/>
    <mergeCell ref="Q11:T11"/>
    <mergeCell ref="AH12:AM12"/>
    <mergeCell ref="AS24:AU24"/>
    <mergeCell ref="AT23:AV23"/>
    <mergeCell ref="AT26:AV26"/>
    <mergeCell ref="Z20:AB20"/>
    <mergeCell ref="Y21:AA21"/>
    <mergeCell ref="U23:X23"/>
    <mergeCell ref="P12:S12"/>
    <mergeCell ref="AL31:AQ31"/>
    <mergeCell ref="AA29:AE29"/>
    <mergeCell ref="S29:V29"/>
    <mergeCell ref="AS29:AS30"/>
    <mergeCell ref="AA30:AE30"/>
    <mergeCell ref="R30:U30"/>
    <mergeCell ref="AA28:AE28"/>
  </mergeCells>
  <phoneticPr fontId="3"/>
  <dataValidations count="4">
    <dataValidation type="custom" allowBlank="1" showInputMessage="1" showErrorMessage="1" error="入力は少数第1位までにして下さい。" sqref="AU13:AU14 W7:X7"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000-000002000000}">
      <formula1>D9=ROUND(D9,2)</formula1>
    </dataValidation>
    <dataValidation type="textLength" allowBlank="1" showInputMessage="1" showErrorMessage="1" errorTitle="要確認" error="「廃ｱﾙｶﾘ」は、中間処理を経ずに「最終処分」はできません。" sqref="R33:U33" xr:uid="{00000000-0002-0000-10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J76"/>
  <sheetViews>
    <sheetView showGridLines="0" zoomScaleNormal="100" workbookViewId="0"/>
  </sheetViews>
  <sheetFormatPr defaultColWidth="9" defaultRowHeight="12"/>
  <cols>
    <col min="1" max="2" width="2.88671875" style="48" customWidth="1"/>
    <col min="3" max="3" width="18.33203125" style="48" customWidth="1"/>
    <col min="4" max="5" width="4.33203125" style="48" customWidth="1"/>
    <col min="6" max="6" width="3.77734375" style="48" customWidth="1"/>
    <col min="7" max="7" width="2.33203125" style="48" customWidth="1"/>
    <col min="8" max="8" width="10.33203125" style="48" customWidth="1"/>
    <col min="9" max="9" width="2.33203125" style="48" customWidth="1"/>
    <col min="10" max="11" width="2.44140625" style="48" customWidth="1"/>
    <col min="12" max="12" width="2.77734375" style="48" customWidth="1"/>
    <col min="13" max="13" width="2.88671875" style="48" customWidth="1"/>
    <col min="14" max="15" width="2.77734375" style="48" customWidth="1"/>
    <col min="16" max="16" width="3" style="48" customWidth="1"/>
    <col min="17" max="19" width="4.77734375" style="48" customWidth="1"/>
    <col min="20" max="22" width="2.88671875" style="48" customWidth="1"/>
    <col min="23" max="24" width="2.44140625" style="48" customWidth="1"/>
    <col min="25" max="25" width="2.88671875" style="48" customWidth="1"/>
    <col min="26" max="26" width="7.77734375" style="48" customWidth="1"/>
    <col min="27" max="27" width="4.77734375" style="48" customWidth="1"/>
    <col min="28" max="28" width="2" style="48" customWidth="1"/>
    <col min="29" max="30" width="2.33203125" style="48" customWidth="1"/>
    <col min="31" max="31" width="3.109375" style="48" customWidth="1"/>
    <col min="32" max="33" width="2.33203125" style="48" customWidth="1"/>
    <col min="34" max="34" width="2.88671875" style="48" customWidth="1"/>
    <col min="35" max="35" width="7.77734375" style="48" customWidth="1"/>
    <col min="36" max="37" width="4.33203125" style="48" customWidth="1"/>
    <col min="38" max="38" width="3.33203125" style="48" customWidth="1"/>
    <col min="39" max="39" width="2.77734375" style="48" customWidth="1"/>
    <col min="40" max="40" width="2.88671875" style="48" customWidth="1"/>
    <col min="41" max="41" width="10.77734375" style="48" customWidth="1"/>
    <col min="42" max="42" width="2.88671875" style="48" customWidth="1"/>
    <col min="43" max="44" width="2.44140625" style="48" customWidth="1"/>
    <col min="45" max="45" width="2.77734375" style="48" customWidth="1"/>
    <col min="46" max="46" width="7.77734375" style="48" customWidth="1"/>
    <col min="47" max="47" width="11.77734375" style="48" customWidth="1"/>
    <col min="48" max="48" width="1.88671875" style="48" customWidth="1"/>
    <col min="49" max="49" width="5.33203125" style="48" customWidth="1"/>
    <col min="50" max="58" width="9" style="48"/>
    <col min="59" max="59" width="16.21875" style="48" customWidth="1"/>
    <col min="60" max="16384" width="9" style="48"/>
  </cols>
  <sheetData>
    <row r="1" spans="2:49" ht="27" customHeight="1">
      <c r="F1" s="47"/>
      <c r="S1" s="93" t="s">
        <v>73</v>
      </c>
      <c r="T1" s="93" t="s">
        <v>214</v>
      </c>
    </row>
    <row r="2" spans="2:49" ht="12" customHeight="1" thickBot="1">
      <c r="B2" s="693" t="s">
        <v>277</v>
      </c>
      <c r="C2" s="693"/>
      <c r="D2" s="693"/>
      <c r="E2" s="693"/>
      <c r="F2" s="693"/>
      <c r="G2" s="693"/>
      <c r="H2" s="693"/>
      <c r="I2" s="693"/>
      <c r="J2" s="693"/>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836"/>
    </row>
    <row r="3" spans="2:49" ht="13.2" customHeight="1">
      <c r="B3" s="693"/>
      <c r="C3" s="693"/>
      <c r="D3" s="693"/>
      <c r="E3" s="693"/>
      <c r="F3" s="693"/>
      <c r="G3" s="693"/>
      <c r="H3" s="693"/>
      <c r="I3" s="693"/>
      <c r="J3" s="693"/>
      <c r="K3" s="129"/>
      <c r="L3" s="129"/>
      <c r="M3" s="129"/>
      <c r="N3" s="129"/>
      <c r="O3" s="129"/>
      <c r="P3" s="129"/>
      <c r="Q3" s="129"/>
      <c r="R3" s="129"/>
      <c r="S3" s="129"/>
      <c r="T3" s="129"/>
      <c r="U3" s="129"/>
      <c r="V3" s="129"/>
      <c r="W3" s="129"/>
      <c r="X3" s="129"/>
      <c r="Y3" s="109"/>
      <c r="Z3" s="50"/>
      <c r="AA3" s="50"/>
      <c r="AB3" s="620"/>
      <c r="AC3" s="620"/>
      <c r="AD3" s="620"/>
      <c r="AE3" s="100"/>
      <c r="AF3" s="110"/>
      <c r="AG3" s="110"/>
      <c r="AH3" s="110"/>
      <c r="AI3" s="110"/>
      <c r="AJ3" s="110"/>
      <c r="AK3" s="110"/>
      <c r="AL3" s="110"/>
      <c r="AM3" s="110"/>
      <c r="AN3" s="110"/>
      <c r="AO3" s="110"/>
      <c r="AP3" s="708" t="s">
        <v>298</v>
      </c>
      <c r="AQ3" s="606"/>
      <c r="AR3" s="607"/>
      <c r="AS3" s="615" t="s">
        <v>0</v>
      </c>
      <c r="AT3" s="616"/>
      <c r="AU3" s="121" t="s">
        <v>88</v>
      </c>
      <c r="AV3" s="110"/>
      <c r="AW3" s="836"/>
    </row>
    <row r="4" spans="2:49" ht="13.8"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08"/>
      <c r="AQ4" s="609"/>
      <c r="AR4" s="610"/>
      <c r="AS4" s="617" t="str">
        <f>+表紙!N28</f>
        <v>　</v>
      </c>
      <c r="AT4" s="618"/>
      <c r="AU4" s="308" t="str">
        <f>+表紙!O28</f>
        <v>　</v>
      </c>
      <c r="AV4" s="110"/>
      <c r="AW4" s="836"/>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06" t="s">
        <v>81</v>
      </c>
      <c r="AA5" s="706"/>
      <c r="AB5" s="707"/>
      <c r="AC5" s="707"/>
      <c r="AD5" s="707"/>
      <c r="AE5" s="100" t="s">
        <v>75</v>
      </c>
      <c r="AF5" s="703">
        <f>+表紙!F47</f>
        <v>0</v>
      </c>
      <c r="AG5" s="703"/>
      <c r="AH5" s="703"/>
      <c r="AI5" s="703"/>
      <c r="AJ5" s="703"/>
      <c r="AK5" s="703"/>
      <c r="AL5" s="703"/>
      <c r="AM5" s="703"/>
      <c r="AN5" s="703"/>
      <c r="AO5" s="703"/>
      <c r="AP5" s="703"/>
      <c r="AQ5" s="703"/>
      <c r="AR5" s="703"/>
      <c r="AS5" s="703"/>
      <c r="AT5" s="703"/>
      <c r="AU5" s="703"/>
      <c r="AV5" s="274"/>
      <c r="AW5" s="836"/>
    </row>
    <row r="6" spans="2:49" ht="24.75" customHeight="1" thickBot="1">
      <c r="B6" s="356" t="s">
        <v>420</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836"/>
    </row>
    <row r="7" spans="2:49" ht="28.2" customHeight="1" thickBot="1">
      <c r="B7" s="632" t="s">
        <v>278</v>
      </c>
      <c r="C7" s="633"/>
      <c r="D7" s="629" t="s">
        <v>306</v>
      </c>
      <c r="E7" s="630"/>
      <c r="F7" s="630"/>
      <c r="G7" s="630"/>
      <c r="H7" s="630"/>
      <c r="I7" s="631"/>
      <c r="J7" s="146"/>
      <c r="K7" s="61"/>
      <c r="L7" s="159"/>
      <c r="M7" s="159"/>
      <c r="N7" s="159"/>
      <c r="O7" s="159"/>
      <c r="P7" s="159"/>
      <c r="Q7" s="159"/>
      <c r="R7" s="159"/>
      <c r="S7" s="624"/>
      <c r="T7" s="625"/>
      <c r="U7" s="625"/>
      <c r="V7" s="625"/>
      <c r="W7" s="315"/>
      <c r="X7" s="315"/>
      <c r="Y7" s="137"/>
      <c r="AB7" s="1"/>
      <c r="AC7" s="1"/>
      <c r="AD7" s="1"/>
      <c r="AE7" s="1"/>
      <c r="AF7" s="103"/>
      <c r="AG7" s="103"/>
      <c r="AH7" s="103"/>
      <c r="AI7" s="103"/>
      <c r="AJ7" s="103"/>
      <c r="AK7" s="103"/>
      <c r="AL7" s="103"/>
      <c r="AM7" s="103"/>
      <c r="AN7" s="162"/>
      <c r="AO7" s="61"/>
      <c r="AP7" s="61"/>
      <c r="AQ7" s="61"/>
      <c r="AR7" s="61"/>
      <c r="AS7" s="194"/>
      <c r="AT7" s="194"/>
      <c r="AU7"/>
      <c r="AV7"/>
      <c r="AW7" s="836"/>
    </row>
    <row r="8" spans="2:49" ht="28.2" customHeight="1" thickTop="1" thickBot="1">
      <c r="B8" s="51" t="s">
        <v>83</v>
      </c>
      <c r="C8" s="645" t="s">
        <v>86</v>
      </c>
      <c r="D8" s="645"/>
      <c r="E8" s="645"/>
      <c r="F8" s="645"/>
      <c r="G8" s="645"/>
      <c r="H8" s="645"/>
      <c r="I8" s="645"/>
      <c r="J8" s="645"/>
      <c r="K8" s="645"/>
      <c r="L8" s="151"/>
      <c r="M8" s="151"/>
      <c r="N8" s="151"/>
      <c r="O8" s="151"/>
      <c r="P8" s="151"/>
      <c r="Q8" s="151"/>
      <c r="R8" s="151"/>
      <c r="S8" s="151"/>
      <c r="T8" s="151"/>
      <c r="U8" s="151"/>
      <c r="V8" s="151"/>
      <c r="W8" s="138"/>
      <c r="X8" s="138"/>
      <c r="Y8" s="138"/>
      <c r="Z8" s="103"/>
      <c r="AA8" s="103"/>
      <c r="AB8" s="103"/>
      <c r="AC8" s="103"/>
      <c r="AD8" s="103"/>
      <c r="AE8" s="103"/>
      <c r="AF8" s="61"/>
      <c r="AG8" s="57"/>
      <c r="AH8" s="53" t="s">
        <v>29</v>
      </c>
      <c r="AI8" s="636" t="s">
        <v>303</v>
      </c>
      <c r="AJ8" s="636"/>
      <c r="AK8" s="636"/>
      <c r="AL8" s="636"/>
      <c r="AM8" s="636"/>
      <c r="AN8" s="637"/>
      <c r="AO8" s="61"/>
      <c r="AP8" s="61"/>
      <c r="AQ8" s="61"/>
      <c r="AR8" s="61"/>
      <c r="AS8" s="194"/>
      <c r="AT8" s="194"/>
      <c r="AU8"/>
      <c r="AV8"/>
      <c r="AW8" s="836"/>
    </row>
    <row r="9" spans="2:49" ht="24.75" customHeight="1" thickTop="1" thickBot="1">
      <c r="B9" s="191" t="s">
        <v>190</v>
      </c>
      <c r="F9" s="642" t="s">
        <v>156</v>
      </c>
      <c r="G9" s="643"/>
      <c r="H9" s="643"/>
      <c r="I9" s="644"/>
      <c r="J9" s="151"/>
      <c r="K9" s="151"/>
      <c r="L9" s="151"/>
      <c r="M9" s="151"/>
      <c r="N9" s="151"/>
      <c r="O9" s="151"/>
      <c r="P9" s="151"/>
      <c r="Q9" s="151"/>
      <c r="R9" s="151"/>
      <c r="S9" s="151"/>
      <c r="T9" s="151"/>
      <c r="U9" s="151"/>
      <c r="V9" s="151"/>
      <c r="W9" s="138"/>
      <c r="X9" s="138"/>
      <c r="Y9" s="138"/>
      <c r="Z9" s="103"/>
      <c r="AA9" s="103"/>
      <c r="AB9" s="103"/>
      <c r="AC9" s="103"/>
      <c r="AD9" s="103"/>
      <c r="AE9" s="626" t="s">
        <v>20</v>
      </c>
      <c r="AF9" s="64"/>
      <c r="AH9" s="611"/>
      <c r="AI9" s="619"/>
      <c r="AJ9" s="619"/>
      <c r="AK9" s="619"/>
      <c r="AL9" s="619"/>
      <c r="AM9" s="619"/>
      <c r="AN9" s="60" t="s">
        <v>13</v>
      </c>
      <c r="AO9" s="61"/>
      <c r="AP9" s="61"/>
      <c r="AQ9" s="61"/>
      <c r="AR9" s="61"/>
      <c r="AS9" s="194"/>
      <c r="AT9" s="194"/>
      <c r="AU9"/>
      <c r="AV9"/>
      <c r="AW9" s="836"/>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27"/>
      <c r="AF10" s="64"/>
      <c r="AN10" s="61"/>
      <c r="AO10" s="61"/>
      <c r="AP10" s="61"/>
      <c r="AQ10" s="61"/>
      <c r="AR10" s="61"/>
      <c r="AS10" s="194"/>
      <c r="AT10" s="194"/>
      <c r="AU10"/>
      <c r="AV10"/>
      <c r="AW10" s="836"/>
    </row>
    <row r="11" spans="2:49" ht="27" customHeight="1" thickTop="1" thickBot="1">
      <c r="C11" s="168" t="s">
        <v>157</v>
      </c>
      <c r="F11" s="53" t="s">
        <v>17</v>
      </c>
      <c r="G11" s="636" t="s">
        <v>300</v>
      </c>
      <c r="H11" s="636"/>
      <c r="I11" s="637"/>
      <c r="J11" s="54"/>
      <c r="K11" s="55"/>
      <c r="L11" s="56"/>
      <c r="M11" s="650" t="s">
        <v>18</v>
      </c>
      <c r="N11" s="56"/>
      <c r="O11" s="57"/>
      <c r="P11" s="53" t="s">
        <v>19</v>
      </c>
      <c r="Q11" s="648" t="s">
        <v>206</v>
      </c>
      <c r="R11" s="648"/>
      <c r="S11" s="648"/>
      <c r="T11" s="649"/>
      <c r="U11" s="193"/>
      <c r="V11" s="72"/>
      <c r="W11" s="61"/>
      <c r="X11" s="61"/>
      <c r="Y11"/>
      <c r="Z11"/>
      <c r="AA11"/>
      <c r="AB11"/>
      <c r="AC11" s="61"/>
      <c r="AD11" s="69"/>
      <c r="AE11" s="627"/>
      <c r="AF11" s="148"/>
      <c r="AG11" s="57"/>
      <c r="AH11" s="53" t="s">
        <v>36</v>
      </c>
      <c r="AI11" s="636" t="s">
        <v>211</v>
      </c>
      <c r="AJ11" s="636"/>
      <c r="AK11" s="636"/>
      <c r="AL11" s="636"/>
      <c r="AM11" s="636"/>
      <c r="AN11" s="637"/>
      <c r="AO11" s="61"/>
      <c r="AP11" s="61"/>
      <c r="AQ11" s="61"/>
      <c r="AR11" s="61"/>
      <c r="AS11" s="194"/>
      <c r="AT11" s="194"/>
      <c r="AU11"/>
      <c r="AV11"/>
      <c r="AW11" s="836"/>
    </row>
    <row r="12" spans="2:49" ht="24.75" customHeight="1" thickTop="1" thickBot="1">
      <c r="F12" s="646">
        <f>+ROUND(P12,2)+ROUND(P15,2)+ROUND(P18,2)+ROUND(P24,2)+P27-ROUND(F15,2)</f>
        <v>0</v>
      </c>
      <c r="G12" s="647"/>
      <c r="H12" s="647"/>
      <c r="I12" s="278" t="s">
        <v>13</v>
      </c>
      <c r="J12" s="61"/>
      <c r="K12" s="62"/>
      <c r="L12" s="61"/>
      <c r="M12" s="651"/>
      <c r="N12" s="63"/>
      <c r="P12" s="611"/>
      <c r="Q12" s="612"/>
      <c r="R12" s="612"/>
      <c r="S12" s="612"/>
      <c r="T12" s="60" t="s">
        <v>13</v>
      </c>
      <c r="U12" s="61"/>
      <c r="V12" s="61"/>
      <c r="W12" s="61"/>
      <c r="X12" s="61"/>
      <c r="Y12"/>
      <c r="Z12"/>
      <c r="AA12"/>
      <c r="AB12"/>
      <c r="AC12" s="64"/>
      <c r="AE12" s="627"/>
      <c r="AG12" s="140"/>
      <c r="AH12" s="611"/>
      <c r="AI12" s="619"/>
      <c r="AJ12" s="619"/>
      <c r="AK12" s="619"/>
      <c r="AL12" s="619"/>
      <c r="AM12" s="619"/>
      <c r="AN12" s="60" t="s">
        <v>13</v>
      </c>
      <c r="AO12" s="61"/>
      <c r="AP12" s="61"/>
      <c r="AQ12" s="61"/>
      <c r="AR12" s="61"/>
      <c r="AS12" s="194"/>
      <c r="AT12" s="194"/>
      <c r="AU12"/>
      <c r="AV12"/>
      <c r="AW12" s="836"/>
    </row>
    <row r="13" spans="2:49" ht="24.75" customHeight="1" thickTop="1" thickBot="1">
      <c r="J13" s="61"/>
      <c r="K13" s="65"/>
      <c r="L13" s="61"/>
      <c r="M13" s="651"/>
      <c r="N13" s="64"/>
      <c r="U13" s="61"/>
      <c r="V13" s="61"/>
      <c r="W13" s="61"/>
      <c r="X13" s="61"/>
      <c r="Y13"/>
      <c r="Z13"/>
      <c r="AA13"/>
      <c r="AB13"/>
      <c r="AC13" s="64"/>
      <c r="AE13" s="627"/>
      <c r="AG13" s="146"/>
      <c r="AH13" s="143"/>
      <c r="AI13" s="144"/>
      <c r="AJ13" s="144"/>
      <c r="AK13" s="144"/>
      <c r="AL13" s="144"/>
      <c r="AM13" s="145"/>
      <c r="AN13" s="145"/>
      <c r="AQ13" s="49"/>
      <c r="AR13" s="49"/>
      <c r="AS13" s="142"/>
      <c r="AT13" s="142"/>
      <c r="AU13" s="315"/>
      <c r="AV13" s="61"/>
      <c r="AW13" s="836"/>
    </row>
    <row r="14" spans="2:49" ht="27" customHeight="1" thickTop="1" thickBot="1">
      <c r="F14" s="59" t="s">
        <v>403</v>
      </c>
      <c r="G14" s="653" t="s">
        <v>163</v>
      </c>
      <c r="H14" s="653"/>
      <c r="I14" s="654"/>
      <c r="J14" s="67"/>
      <c r="K14" s="68"/>
      <c r="L14" s="61"/>
      <c r="M14" s="651"/>
      <c r="N14" s="64"/>
      <c r="O14" s="56"/>
      <c r="P14" s="53" t="s">
        <v>24</v>
      </c>
      <c r="Q14" s="648" t="s">
        <v>279</v>
      </c>
      <c r="R14" s="648"/>
      <c r="S14" s="648"/>
      <c r="T14" s="649"/>
      <c r="U14" s="193"/>
      <c r="V14" s="72"/>
      <c r="W14" s="61"/>
      <c r="X14" s="61"/>
      <c r="Y14"/>
      <c r="Z14"/>
      <c r="AA14"/>
      <c r="AB14"/>
      <c r="AC14" s="64"/>
      <c r="AE14" s="628"/>
      <c r="AG14" s="147"/>
      <c r="AH14" s="59" t="s">
        <v>138</v>
      </c>
      <c r="AI14" s="613" t="s">
        <v>222</v>
      </c>
      <c r="AJ14" s="613"/>
      <c r="AK14" s="613"/>
      <c r="AL14" s="613"/>
      <c r="AM14" s="613"/>
      <c r="AN14" s="614"/>
      <c r="AO14"/>
      <c r="AS14" s="142"/>
      <c r="AT14" s="142"/>
      <c r="AU14" s="315"/>
      <c r="AV14" s="61"/>
      <c r="AW14" s="836"/>
    </row>
    <row r="15" spans="2:49" ht="24.75" customHeight="1" thickBot="1">
      <c r="F15" s="685"/>
      <c r="G15" s="686"/>
      <c r="H15" s="686"/>
      <c r="I15" s="52" t="s">
        <v>13</v>
      </c>
      <c r="J15" s="61"/>
      <c r="K15" s="64"/>
      <c r="L15" s="61"/>
      <c r="M15" s="651"/>
      <c r="N15" s="64"/>
      <c r="P15" s="611"/>
      <c r="Q15" s="612"/>
      <c r="R15" s="612"/>
      <c r="S15" s="612"/>
      <c r="T15" s="60" t="s">
        <v>13</v>
      </c>
      <c r="U15" s="61"/>
      <c r="V15" s="61"/>
      <c r="W15" s="61"/>
      <c r="X15" s="61"/>
      <c r="Y15"/>
      <c r="Z15"/>
      <c r="AA15"/>
      <c r="AB15"/>
      <c r="AC15" s="64"/>
      <c r="AH15" s="640"/>
      <c r="AI15" s="641"/>
      <c r="AJ15" s="641"/>
      <c r="AK15" s="641"/>
      <c r="AL15" s="641"/>
      <c r="AM15" s="641"/>
      <c r="AN15" s="52" t="s">
        <v>13</v>
      </c>
      <c r="AO15"/>
      <c r="AS15" s="70" t="s">
        <v>30</v>
      </c>
      <c r="AT15" s="71"/>
      <c r="AW15" s="836"/>
    </row>
    <row r="16" spans="2:49" ht="27" customHeight="1" thickTop="1" thickBot="1">
      <c r="K16" s="64"/>
      <c r="L16" s="61"/>
      <c r="M16" s="651"/>
      <c r="N16" s="64"/>
      <c r="P16" s="660" t="str">
        <f>+IF(Y18=0,"",IF(Y18-P18=Y18,"エラー！：⑥残さ物量があるのに、④自ら中間処理した量がゼロになっています",""))</f>
        <v/>
      </c>
      <c r="Q16" s="660"/>
      <c r="R16" s="660"/>
      <c r="S16" s="660"/>
      <c r="T16" s="660"/>
      <c r="U16" s="660"/>
      <c r="V16" s="660"/>
      <c r="W16" s="660"/>
      <c r="X16" s="660"/>
      <c r="Y16" s="660"/>
      <c r="Z16" s="660"/>
      <c r="AA16" s="660"/>
      <c r="AB16" s="660"/>
      <c r="AC16" s="64"/>
      <c r="AD16" s="61"/>
      <c r="AE16" s="189"/>
      <c r="AP16" s="58"/>
      <c r="AQ16" s="61"/>
      <c r="AS16" s="687" t="s">
        <v>137</v>
      </c>
      <c r="AT16" s="688"/>
      <c r="AU16" s="279"/>
      <c r="AV16" s="52" t="s">
        <v>13</v>
      </c>
      <c r="AW16" s="836"/>
    </row>
    <row r="17" spans="2:49" ht="27" customHeight="1" thickTop="1" thickBot="1">
      <c r="K17" s="64"/>
      <c r="L17" s="61"/>
      <c r="M17" s="651"/>
      <c r="N17" s="64"/>
      <c r="O17" s="56"/>
      <c r="P17" s="53" t="s">
        <v>27</v>
      </c>
      <c r="Q17" s="636" t="s">
        <v>207</v>
      </c>
      <c r="R17" s="636"/>
      <c r="S17" s="636"/>
      <c r="T17" s="637"/>
      <c r="U17" s="638"/>
      <c r="V17" s="639"/>
      <c r="W17" s="639"/>
      <c r="X17" s="639"/>
      <c r="Y17" s="139" t="s">
        <v>21</v>
      </c>
      <c r="Z17" s="636" t="s">
        <v>210</v>
      </c>
      <c r="AA17" s="636"/>
      <c r="AB17" s="637"/>
      <c r="AC17" s="152"/>
      <c r="AD17" s="147"/>
      <c r="AE17" s="650" t="s">
        <v>28</v>
      </c>
      <c r="AF17" s="56"/>
      <c r="AG17" s="56"/>
      <c r="AH17" s="281" t="s">
        <v>140</v>
      </c>
      <c r="AI17" s="653" t="s">
        <v>212</v>
      </c>
      <c r="AJ17" s="653"/>
      <c r="AK17" s="653"/>
      <c r="AL17" s="654"/>
      <c r="AM17" s="56"/>
      <c r="AN17" s="290"/>
      <c r="AO17" s="677" t="s">
        <v>186</v>
      </c>
      <c r="AP17" s="654"/>
      <c r="AQ17" s="292"/>
      <c r="AS17" s="687" t="s">
        <v>192</v>
      </c>
      <c r="AT17" s="688"/>
      <c r="AU17" s="279"/>
      <c r="AV17" s="52" t="s">
        <v>13</v>
      </c>
      <c r="AW17" s="836"/>
    </row>
    <row r="18" spans="2:49" ht="27" customHeight="1" thickBot="1">
      <c r="K18" s="64"/>
      <c r="L18" s="61"/>
      <c r="M18" s="651"/>
      <c r="N18" s="64"/>
      <c r="P18" s="611"/>
      <c r="Q18" s="612"/>
      <c r="R18" s="612"/>
      <c r="S18" s="612"/>
      <c r="T18" s="60" t="s">
        <v>13</v>
      </c>
      <c r="U18"/>
      <c r="V18" s="283"/>
      <c r="W18"/>
      <c r="X18" s="198"/>
      <c r="Y18" s="646">
        <f>+ROUND(AH9,2)+ROUND(AH12,2)+ROUND(AH15,2)+AH18</f>
        <v>0</v>
      </c>
      <c r="Z18" s="647"/>
      <c r="AA18" s="647"/>
      <c r="AB18" s="60" t="s">
        <v>4</v>
      </c>
      <c r="AC18" s="197"/>
      <c r="AD18" s="197"/>
      <c r="AE18" s="651"/>
      <c r="AH18" s="665">
        <f>+ROUND(AO18,2)+ROUND(AO21,2)</f>
        <v>0</v>
      </c>
      <c r="AI18" s="681"/>
      <c r="AJ18" s="681"/>
      <c r="AK18" s="681"/>
      <c r="AL18" s="52" t="s">
        <v>13</v>
      </c>
      <c r="AM18" s="63"/>
      <c r="AO18" s="309">
        <f>+ROUND(AU16,2)+ROUND(AU17,2)+ROUND(AU18,2)</f>
        <v>0</v>
      </c>
      <c r="AP18" s="52" t="s">
        <v>13</v>
      </c>
      <c r="AS18" s="687" t="s">
        <v>139</v>
      </c>
      <c r="AT18" s="688"/>
      <c r="AU18" s="279"/>
      <c r="AV18" s="52" t="s">
        <v>13</v>
      </c>
      <c r="AW18" s="838" t="s">
        <v>428</v>
      </c>
    </row>
    <row r="19" spans="2:49" ht="24.75" customHeight="1" thickTop="1" thickBot="1">
      <c r="K19" s="64"/>
      <c r="L19" s="61"/>
      <c r="M19" s="651"/>
      <c r="N19" s="64"/>
      <c r="P19" s="133"/>
      <c r="Q19" s="282"/>
      <c r="R19" s="201"/>
      <c r="S19" s="133"/>
      <c r="T19" s="133"/>
      <c r="U19" s="135"/>
      <c r="V19" s="284"/>
      <c r="W19" s="135"/>
      <c r="X19" s="135"/>
      <c r="Y19" s="134"/>
      <c r="Z19" s="134"/>
      <c r="AA19" s="134"/>
      <c r="AB19" s="134"/>
      <c r="AC19" s="61"/>
      <c r="AD19" s="61"/>
      <c r="AE19" s="651"/>
      <c r="AH19" s="61"/>
      <c r="AI19" s="64"/>
      <c r="AJ19" s="61"/>
      <c r="AK19" s="61"/>
      <c r="AL19" s="61"/>
      <c r="AM19" s="64"/>
      <c r="AS19"/>
      <c r="AT19"/>
      <c r="AU19"/>
      <c r="AV19"/>
      <c r="AW19" s="838"/>
    </row>
    <row r="20" spans="2:49" ht="27" customHeight="1" thickTop="1" thickBot="1">
      <c r="K20" s="64"/>
      <c r="L20" s="61"/>
      <c r="M20" s="651"/>
      <c r="N20" s="64"/>
      <c r="P20" s="53" t="s">
        <v>48</v>
      </c>
      <c r="Q20" s="636" t="s">
        <v>208</v>
      </c>
      <c r="R20" s="636"/>
      <c r="S20" s="636"/>
      <c r="T20" s="637"/>
      <c r="U20" s="133"/>
      <c r="V20" s="285"/>
      <c r="W20" s="288"/>
      <c r="X20" s="289"/>
      <c r="Y20" s="139" t="s">
        <v>25</v>
      </c>
      <c r="Z20" s="636" t="s">
        <v>209</v>
      </c>
      <c r="AA20" s="636"/>
      <c r="AB20" s="637"/>
      <c r="AC20" s="61"/>
      <c r="AD20" s="61"/>
      <c r="AE20" s="651"/>
      <c r="AG20" s="61"/>
      <c r="AH20" s="61"/>
      <c r="AI20" s="64"/>
      <c r="AJ20" s="61"/>
      <c r="AK20" s="61"/>
      <c r="AL20" s="150"/>
      <c r="AM20" s="64"/>
      <c r="AN20" s="291"/>
      <c r="AO20" s="677" t="s">
        <v>187</v>
      </c>
      <c r="AP20" s="654"/>
      <c r="AQ20" s="195"/>
      <c r="AR20" s="61"/>
      <c r="AS20" s="66"/>
      <c r="AT20" s="66"/>
      <c r="AW20" s="838"/>
    </row>
    <row r="21" spans="2:49" ht="25.2" customHeight="1" thickBot="1">
      <c r="B21" s="678" t="s">
        <v>421</v>
      </c>
      <c r="C21" s="678"/>
      <c r="D21" s="678"/>
      <c r="E21" s="678"/>
      <c r="F21" s="678"/>
      <c r="G21" s="678"/>
      <c r="H21" s="678"/>
      <c r="I21" s="678"/>
      <c r="J21" s="678"/>
      <c r="K21" s="64"/>
      <c r="L21" s="61"/>
      <c r="M21" s="651"/>
      <c r="N21" s="64"/>
      <c r="P21" s="611"/>
      <c r="Q21" s="658"/>
      <c r="R21" s="658"/>
      <c r="S21" s="658"/>
      <c r="T21" s="60" t="s">
        <v>13</v>
      </c>
      <c r="U21" s="133"/>
      <c r="V21" s="133"/>
      <c r="W21" s="133"/>
      <c r="X21" s="133"/>
      <c r="Y21" s="646">
        <f>+P18-Y18</f>
        <v>0</v>
      </c>
      <c r="Z21" s="647"/>
      <c r="AA21" s="647"/>
      <c r="AB21" s="60" t="s">
        <v>4</v>
      </c>
      <c r="AC21" s="135"/>
      <c r="AD21" s="61"/>
      <c r="AE21" s="652"/>
      <c r="AG21" s="61"/>
      <c r="AH21" s="61"/>
      <c r="AI21" s="64"/>
      <c r="AJ21" s="61"/>
      <c r="AK21" s="61"/>
      <c r="AL21" s="61"/>
      <c r="AM21" s="61"/>
      <c r="AN21" s="150"/>
      <c r="AO21" s="279"/>
      <c r="AP21" s="52" t="s">
        <v>13</v>
      </c>
      <c r="AQ21" s="195"/>
      <c r="AR21" s="61"/>
      <c r="AS21" s="194"/>
      <c r="AT21" s="194"/>
      <c r="AU21"/>
      <c r="AV21"/>
      <c r="AW21" s="836"/>
    </row>
    <row r="22" spans="2:49" ht="25.5" customHeight="1" thickTop="1" thickBot="1">
      <c r="B22" s="679"/>
      <c r="C22" s="679"/>
      <c r="D22" s="679"/>
      <c r="E22" s="679"/>
      <c r="F22" s="679"/>
      <c r="G22" s="679"/>
      <c r="H22" s="679"/>
      <c r="I22" s="679"/>
      <c r="J22" s="679"/>
      <c r="K22" s="64"/>
      <c r="L22" s="61"/>
      <c r="M22" s="651"/>
      <c r="N22" s="64"/>
      <c r="P22" s="655" t="str">
        <f>+IF(P21=0,"",IF(P18&lt;P21,"エラー !：④の内数である⑤の量が④を超えています",""))</f>
        <v/>
      </c>
      <c r="Q22" s="655"/>
      <c r="R22" s="655"/>
      <c r="S22" s="655"/>
      <c r="T22" s="655"/>
      <c r="U22" s="655"/>
      <c r="V22" s="655"/>
      <c r="W22" s="134"/>
      <c r="X22" s="134"/>
      <c r="Y22" s="134"/>
      <c r="Z22" s="134"/>
      <c r="AA22" s="134"/>
      <c r="AB22" s="134"/>
      <c r="AC22" s="61"/>
      <c r="AD22" s="61"/>
      <c r="AE22" s="189"/>
      <c r="AG22" s="61"/>
      <c r="AH22" s="61"/>
      <c r="AI22" s="64"/>
      <c r="AJ22" s="61"/>
      <c r="AK22" s="61"/>
      <c r="AL22" s="61"/>
      <c r="AM22" s="61"/>
      <c r="AN22" s="61"/>
      <c r="AW22" s="836"/>
    </row>
    <row r="23" spans="2:49" ht="27" customHeight="1" thickTop="1" thickBot="1">
      <c r="B23" s="684" t="s">
        <v>159</v>
      </c>
      <c r="C23" s="635"/>
      <c r="D23" s="634" t="s">
        <v>422</v>
      </c>
      <c r="E23" s="634"/>
      <c r="F23" s="634"/>
      <c r="G23" s="635"/>
      <c r="H23" s="684" t="s">
        <v>423</v>
      </c>
      <c r="I23" s="634"/>
      <c r="J23" s="635"/>
      <c r="K23" s="64"/>
      <c r="L23" s="61"/>
      <c r="M23" s="651"/>
      <c r="N23" s="64"/>
      <c r="O23" s="56"/>
      <c r="P23" s="59" t="s">
        <v>72</v>
      </c>
      <c r="Q23" s="653" t="s">
        <v>32</v>
      </c>
      <c r="R23" s="653"/>
      <c r="S23" s="653"/>
      <c r="T23" s="654"/>
      <c r="U23" s="656"/>
      <c r="V23" s="657"/>
      <c r="W23" s="657"/>
      <c r="X23" s="657"/>
      <c r="AC23" s="61"/>
      <c r="AD23" s="61"/>
      <c r="AE23" s="194"/>
      <c r="AF23"/>
      <c r="AG23"/>
      <c r="AH23"/>
      <c r="AI23" s="293"/>
      <c r="AJ23" s="194"/>
      <c r="AK23" s="61"/>
      <c r="AL23" s="61"/>
      <c r="AM23" s="61"/>
      <c r="AN23" s="154"/>
      <c r="AP23" s="61"/>
      <c r="AR23" s="57"/>
      <c r="AS23" s="139" t="s">
        <v>152</v>
      </c>
      <c r="AT23" s="636" t="s">
        <v>153</v>
      </c>
      <c r="AU23" s="636"/>
      <c r="AV23" s="637"/>
      <c r="AW23" s="836"/>
    </row>
    <row r="24" spans="2:49" ht="27" customHeight="1" thickBot="1">
      <c r="B24" s="689" t="s">
        <v>160</v>
      </c>
      <c r="C24" s="690"/>
      <c r="D24" s="641">
        <v>0</v>
      </c>
      <c r="E24" s="641"/>
      <c r="F24" s="641"/>
      <c r="G24" s="199" t="s">
        <v>158</v>
      </c>
      <c r="H24" s="680">
        <f>+F12</f>
        <v>0</v>
      </c>
      <c r="I24" s="681"/>
      <c r="J24" s="199" t="s">
        <v>158</v>
      </c>
      <c r="K24" s="64"/>
      <c r="L24" s="61"/>
      <c r="M24" s="652"/>
      <c r="P24" s="640"/>
      <c r="Q24" s="659"/>
      <c r="R24" s="659"/>
      <c r="S24" s="659"/>
      <c r="T24" s="52" t="s">
        <v>13</v>
      </c>
      <c r="U24"/>
      <c r="V24"/>
      <c r="W24"/>
      <c r="X24"/>
      <c r="AC24" s="61"/>
      <c r="AD24" s="61"/>
      <c r="AE24" s="194"/>
      <c r="AF24"/>
      <c r="AG24"/>
      <c r="AH24"/>
      <c r="AI24" s="293"/>
      <c r="AJ24" s="194"/>
      <c r="AK24" s="61"/>
      <c r="AL24" s="144"/>
      <c r="AM24" s="61"/>
      <c r="AN24" s="61"/>
      <c r="AQ24" s="64"/>
      <c r="AR24" s="149"/>
      <c r="AS24" s="646">
        <f>+ROUND(AU16,2)+ROUND(AA28,2)</f>
        <v>0</v>
      </c>
      <c r="AT24" s="647"/>
      <c r="AU24" s="647"/>
      <c r="AV24" s="60" t="s">
        <v>13</v>
      </c>
      <c r="AW24" s="836"/>
    </row>
    <row r="25" spans="2:49" ht="27" customHeight="1" thickBot="1">
      <c r="B25" s="689" t="s">
        <v>161</v>
      </c>
      <c r="C25" s="690"/>
      <c r="D25" s="641">
        <v>0</v>
      </c>
      <c r="E25" s="641"/>
      <c r="F25" s="641"/>
      <c r="G25" s="199" t="s">
        <v>158</v>
      </c>
      <c r="H25" s="680">
        <f>+P12+AH9</f>
        <v>0</v>
      </c>
      <c r="I25" s="681"/>
      <c r="J25" s="199" t="s">
        <v>158</v>
      </c>
      <c r="K25" s="64"/>
      <c r="L25" s="61"/>
      <c r="P25" s="61"/>
      <c r="Q25" s="61"/>
      <c r="R25" s="61"/>
      <c r="S25" s="61"/>
      <c r="T25" s="61"/>
      <c r="U25" s="61"/>
      <c r="V25" s="61"/>
      <c r="AE25" s="153"/>
      <c r="AH25" s="61"/>
      <c r="AI25" s="64"/>
      <c r="AJ25" s="61"/>
      <c r="AK25" s="61"/>
      <c r="AL25" s="190"/>
      <c r="AM25" s="190"/>
      <c r="AN25" s="190"/>
      <c r="AQ25" s="295"/>
      <c r="AR25" s="130"/>
      <c r="AW25" s="836"/>
    </row>
    <row r="26" spans="2:49" ht="27" customHeight="1" thickTop="1" thickBot="1">
      <c r="B26" s="689" t="s">
        <v>162</v>
      </c>
      <c r="C26" s="690"/>
      <c r="D26" s="641">
        <v>0</v>
      </c>
      <c r="E26" s="641"/>
      <c r="F26" s="641"/>
      <c r="G26" s="199" t="s">
        <v>158</v>
      </c>
      <c r="H26" s="680">
        <f>+P21</f>
        <v>0</v>
      </c>
      <c r="I26" s="681"/>
      <c r="J26" s="199" t="s">
        <v>158</v>
      </c>
      <c r="K26" s="64"/>
      <c r="L26" s="147"/>
      <c r="M26" s="650" t="s">
        <v>35</v>
      </c>
      <c r="N26" s="56"/>
      <c r="O26" s="56"/>
      <c r="P26" s="281" t="s">
        <v>141</v>
      </c>
      <c r="Q26" s="653" t="s">
        <v>143</v>
      </c>
      <c r="R26" s="653"/>
      <c r="S26" s="653"/>
      <c r="T26" s="654"/>
      <c r="U26" s="56"/>
      <c r="V26" s="56"/>
      <c r="W26" s="56"/>
      <c r="X26" s="56"/>
      <c r="Y26" s="56"/>
      <c r="Z26" s="56"/>
      <c r="AA26" s="56"/>
      <c r="AB26" s="56"/>
      <c r="AC26" s="56"/>
      <c r="AD26" s="56"/>
      <c r="AE26" s="56"/>
      <c r="AF26" s="56"/>
      <c r="AG26" s="56"/>
      <c r="AH26" s="56"/>
      <c r="AI26" s="69"/>
      <c r="AJ26" s="56"/>
      <c r="AK26" s="57"/>
      <c r="AL26" s="139" t="s">
        <v>149</v>
      </c>
      <c r="AM26" s="636" t="s">
        <v>213</v>
      </c>
      <c r="AN26" s="636"/>
      <c r="AO26" s="636"/>
      <c r="AP26" s="637"/>
      <c r="AQ26" s="297"/>
      <c r="AR26" s="298"/>
      <c r="AS26" s="139" t="s">
        <v>154</v>
      </c>
      <c r="AT26" s="636" t="s">
        <v>399</v>
      </c>
      <c r="AU26" s="636"/>
      <c r="AV26" s="637"/>
      <c r="AW26" s="836"/>
    </row>
    <row r="27" spans="2:49" ht="27" customHeight="1" thickBot="1">
      <c r="B27" s="689" t="s">
        <v>164</v>
      </c>
      <c r="C27" s="690"/>
      <c r="D27" s="641">
        <v>0</v>
      </c>
      <c r="E27" s="641"/>
      <c r="F27" s="641"/>
      <c r="G27" s="199" t="s">
        <v>158</v>
      </c>
      <c r="H27" s="680">
        <f>+Y21</f>
        <v>0</v>
      </c>
      <c r="I27" s="681"/>
      <c r="J27" s="199" t="s">
        <v>158</v>
      </c>
      <c r="M27" s="651"/>
      <c r="P27" s="665">
        <f>+R30+ROUND(R33,2)</f>
        <v>0</v>
      </c>
      <c r="Q27" s="666"/>
      <c r="R27" s="666"/>
      <c r="S27" s="666"/>
      <c r="T27" s="52" t="s">
        <v>13</v>
      </c>
      <c r="U27" s="72"/>
      <c r="V27" s="72"/>
      <c r="Y27" s="70" t="s">
        <v>30</v>
      </c>
      <c r="Z27" s="73"/>
      <c r="AH27" s="61"/>
      <c r="AI27" s="61"/>
      <c r="AJ27" s="61"/>
      <c r="AK27" s="61"/>
      <c r="AL27" s="646">
        <f>+AH18+P27</f>
        <v>0</v>
      </c>
      <c r="AM27" s="647"/>
      <c r="AN27" s="647"/>
      <c r="AO27" s="647"/>
      <c r="AP27" s="60" t="s">
        <v>13</v>
      </c>
      <c r="AQ27" s="295"/>
      <c r="AR27" s="130"/>
      <c r="AS27" s="611"/>
      <c r="AT27" s="619"/>
      <c r="AU27" s="619"/>
      <c r="AV27" s="60" t="s">
        <v>13</v>
      </c>
      <c r="AW27" s="836"/>
    </row>
    <row r="28" spans="2:49" ht="27" customHeight="1" thickTop="1" thickBot="1">
      <c r="B28" s="704" t="s">
        <v>299</v>
      </c>
      <c r="C28" s="705"/>
      <c r="D28" s="641">
        <v>0</v>
      </c>
      <c r="E28" s="641"/>
      <c r="F28" s="641"/>
      <c r="G28" s="199" t="s">
        <v>158</v>
      </c>
      <c r="H28" s="680">
        <f>+P15+AH12</f>
        <v>0</v>
      </c>
      <c r="I28" s="681"/>
      <c r="J28" s="199" t="s">
        <v>158</v>
      </c>
      <c r="M28" s="651"/>
      <c r="P28" s="64"/>
      <c r="U28" s="61"/>
      <c r="V28" s="61"/>
      <c r="Y28" s="667" t="s">
        <v>137</v>
      </c>
      <c r="Z28" s="668"/>
      <c r="AA28" s="640"/>
      <c r="AB28" s="641"/>
      <c r="AC28" s="641"/>
      <c r="AD28" s="641"/>
      <c r="AE28" s="641"/>
      <c r="AF28" s="52" t="s">
        <v>13</v>
      </c>
      <c r="AH28" s="61"/>
      <c r="AI28" s="61"/>
      <c r="AN28" s="294"/>
      <c r="AQ28" s="295"/>
      <c r="AR28" s="130"/>
      <c r="AS28" s="840" t="str">
        <f>+IF(AS27=0,"",IF(AL27&lt;(AS24+AS27+AS31),"エラー !：⑩の内数である（⑫+⑬＋⑭）の量が⑩を超えています",""))</f>
        <v/>
      </c>
      <c r="AT28" s="466"/>
      <c r="AU28" s="466"/>
      <c r="AV28" s="466"/>
      <c r="AW28" s="836"/>
    </row>
    <row r="29" spans="2:49" ht="27" customHeight="1" thickTop="1" thickBot="1">
      <c r="B29" s="689" t="s">
        <v>165</v>
      </c>
      <c r="C29" s="690"/>
      <c r="D29" s="641">
        <v>0</v>
      </c>
      <c r="E29" s="641"/>
      <c r="F29" s="641"/>
      <c r="G29" s="199" t="s">
        <v>158</v>
      </c>
      <c r="H29" s="680">
        <f>+AL27</f>
        <v>0</v>
      </c>
      <c r="I29" s="681"/>
      <c r="J29" s="199" t="s">
        <v>158</v>
      </c>
      <c r="M29" s="651"/>
      <c r="P29" s="64"/>
      <c r="Q29" s="147"/>
      <c r="R29" s="59" t="s">
        <v>144</v>
      </c>
      <c r="S29" s="653" t="s">
        <v>33</v>
      </c>
      <c r="T29" s="663"/>
      <c r="U29" s="663"/>
      <c r="V29" s="664"/>
      <c r="W29" s="56"/>
      <c r="X29" s="74"/>
      <c r="Y29" s="667" t="s">
        <v>191</v>
      </c>
      <c r="Z29" s="668"/>
      <c r="AA29" s="640"/>
      <c r="AB29" s="641"/>
      <c r="AC29" s="641"/>
      <c r="AD29" s="641"/>
      <c r="AE29" s="641"/>
      <c r="AF29" s="52" t="s">
        <v>13</v>
      </c>
      <c r="AH29" s="61"/>
      <c r="AI29" s="61"/>
      <c r="AJ29" s="61"/>
      <c r="AK29" s="61"/>
      <c r="AL29" s="139" t="s">
        <v>150</v>
      </c>
      <c r="AM29" s="636" t="s">
        <v>151</v>
      </c>
      <c r="AN29" s="636"/>
      <c r="AO29" s="636"/>
      <c r="AP29" s="637"/>
      <c r="AQ29" s="296"/>
      <c r="AR29" s="299"/>
      <c r="AS29" s="675" t="s">
        <v>155</v>
      </c>
      <c r="AT29" s="671" t="s">
        <v>400</v>
      </c>
      <c r="AU29" s="671"/>
      <c r="AV29" s="672"/>
      <c r="AW29" s="836"/>
    </row>
    <row r="30" spans="2:49" ht="27" customHeight="1" thickBot="1">
      <c r="B30" s="689" t="s">
        <v>166</v>
      </c>
      <c r="C30" s="690"/>
      <c r="D30" s="641">
        <v>0</v>
      </c>
      <c r="E30" s="641"/>
      <c r="F30" s="641"/>
      <c r="G30" s="199" t="s">
        <v>158</v>
      </c>
      <c r="H30" s="680">
        <f>+AL30</f>
        <v>0</v>
      </c>
      <c r="I30" s="681"/>
      <c r="J30" s="199" t="s">
        <v>158</v>
      </c>
      <c r="M30" s="651"/>
      <c r="P30" s="64"/>
      <c r="R30" s="665">
        <f>+ROUND(AA28,2)+ROUND(AA29,2)+ROUND(AA30,2)</f>
        <v>0</v>
      </c>
      <c r="S30" s="666"/>
      <c r="T30" s="666"/>
      <c r="U30" s="666"/>
      <c r="V30" s="52" t="s">
        <v>13</v>
      </c>
      <c r="Y30" s="667" t="s">
        <v>148</v>
      </c>
      <c r="Z30" s="668"/>
      <c r="AA30" s="640"/>
      <c r="AB30" s="641"/>
      <c r="AC30" s="641"/>
      <c r="AD30" s="641"/>
      <c r="AE30" s="641"/>
      <c r="AF30" s="52" t="s">
        <v>13</v>
      </c>
      <c r="AL30" s="611"/>
      <c r="AM30" s="619"/>
      <c r="AN30" s="619"/>
      <c r="AO30" s="619"/>
      <c r="AP30" s="60" t="s">
        <v>13</v>
      </c>
      <c r="AS30" s="676"/>
      <c r="AT30" s="673"/>
      <c r="AU30" s="673"/>
      <c r="AV30" s="674"/>
      <c r="AW30" s="836"/>
    </row>
    <row r="31" spans="2:49" ht="27" customHeight="1" thickTop="1" thickBot="1">
      <c r="B31" s="689" t="s">
        <v>167</v>
      </c>
      <c r="C31" s="690"/>
      <c r="D31" s="641">
        <v>0</v>
      </c>
      <c r="E31" s="641"/>
      <c r="F31" s="641"/>
      <c r="G31" s="199" t="s">
        <v>158</v>
      </c>
      <c r="H31" s="680">
        <f>+AS24</f>
        <v>0</v>
      </c>
      <c r="I31" s="681"/>
      <c r="J31" s="199" t="s">
        <v>158</v>
      </c>
      <c r="M31" s="651"/>
      <c r="P31" s="64"/>
      <c r="Y31"/>
      <c r="Z31"/>
      <c r="AA31" s="75" t="s">
        <v>309</v>
      </c>
      <c r="AK31" s="130"/>
      <c r="AL31" s="660" t="str">
        <f>+IF(AL30=0,"",IF(AL27&lt;AL30,"エラー !：⑩の内数である⑪の量が⑩を超えています",""))</f>
        <v/>
      </c>
      <c r="AM31" s="660"/>
      <c r="AN31" s="660"/>
      <c r="AO31" s="660"/>
      <c r="AP31" s="660"/>
      <c r="AQ31" s="660"/>
      <c r="AR31" s="49"/>
      <c r="AS31" s="669"/>
      <c r="AT31" s="670"/>
      <c r="AU31" s="670"/>
      <c r="AV31" s="167" t="s">
        <v>13</v>
      </c>
      <c r="AW31" s="836"/>
    </row>
    <row r="32" spans="2:49" ht="27" customHeight="1" thickTop="1" thickBot="1">
      <c r="B32" s="689" t="s">
        <v>401</v>
      </c>
      <c r="C32" s="690"/>
      <c r="D32" s="641">
        <v>0</v>
      </c>
      <c r="E32" s="641"/>
      <c r="F32" s="641"/>
      <c r="G32" s="199" t="s">
        <v>158</v>
      </c>
      <c r="H32" s="680">
        <f>+AS27</f>
        <v>0</v>
      </c>
      <c r="I32" s="681"/>
      <c r="J32" s="199" t="s">
        <v>158</v>
      </c>
      <c r="M32" s="651"/>
      <c r="P32" s="64"/>
      <c r="Q32" s="147"/>
      <c r="R32" s="59" t="s">
        <v>146</v>
      </c>
      <c r="S32" s="653" t="s">
        <v>37</v>
      </c>
      <c r="T32" s="663"/>
      <c r="U32" s="663"/>
      <c r="V32" s="664"/>
      <c r="W32" s="61"/>
      <c r="X32" s="61"/>
      <c r="Y32"/>
      <c r="Z32"/>
      <c r="AA32" s="694" t="s">
        <v>280</v>
      </c>
      <c r="AB32" s="695"/>
      <c r="AC32" s="695"/>
      <c r="AD32" s="695"/>
      <c r="AE32" s="695"/>
      <c r="AF32" s="695"/>
      <c r="AG32" s="695" t="s">
        <v>281</v>
      </c>
      <c r="AH32" s="695"/>
      <c r="AI32" s="695"/>
      <c r="AJ32" s="695"/>
      <c r="AK32" s="695" t="s">
        <v>310</v>
      </c>
      <c r="AL32" s="695"/>
      <c r="AM32" s="695"/>
      <c r="AN32" s="695"/>
      <c r="AO32" s="700"/>
      <c r="AP32" s="192"/>
      <c r="AS32" s="841" t="str">
        <f>+IF(AS31=0,"",IF(AL27&lt;(AS24+AS27+AS31),"エラー !：⑩の内数である（⑫+⑬＋⑭）の量が⑩を超えています",""))</f>
        <v/>
      </c>
      <c r="AT32" s="467"/>
      <c r="AU32" s="467"/>
      <c r="AV32" s="467"/>
      <c r="AW32" s="836"/>
    </row>
    <row r="33" spans="2:62" ht="27" customHeight="1" thickBot="1">
      <c r="B33" s="691" t="s">
        <v>402</v>
      </c>
      <c r="C33" s="692"/>
      <c r="D33" s="661">
        <v>0</v>
      </c>
      <c r="E33" s="662"/>
      <c r="F33" s="662"/>
      <c r="G33" s="200" t="s">
        <v>158</v>
      </c>
      <c r="H33" s="682">
        <f>+AS31</f>
        <v>0</v>
      </c>
      <c r="I33" s="683"/>
      <c r="J33" s="200" t="s">
        <v>158</v>
      </c>
      <c r="M33" s="652"/>
      <c r="R33" s="640"/>
      <c r="S33" s="641"/>
      <c r="T33" s="641"/>
      <c r="U33" s="641"/>
      <c r="V33" s="52" t="s">
        <v>13</v>
      </c>
      <c r="W33" s="61"/>
      <c r="X33" s="61"/>
      <c r="Y33"/>
      <c r="Z33"/>
      <c r="AA33" s="696"/>
      <c r="AB33" s="697"/>
      <c r="AC33" s="697"/>
      <c r="AD33" s="697"/>
      <c r="AE33" s="697"/>
      <c r="AF33" s="697"/>
      <c r="AG33" s="697"/>
      <c r="AH33" s="697"/>
      <c r="AI33" s="697"/>
      <c r="AJ33" s="697"/>
      <c r="AK33" s="697"/>
      <c r="AL33" s="697"/>
      <c r="AM33" s="697"/>
      <c r="AN33" s="697"/>
      <c r="AO33" s="701"/>
      <c r="AP33" s="192"/>
      <c r="AW33" s="836"/>
    </row>
    <row r="34" spans="2:62" ht="18" customHeight="1">
      <c r="C34" s="300" t="str">
        <f>+IF(D30=0,"",IF(D29&lt;D30,"エラー !：上の表は、⑩の内数である⑪の量が⑩を超えています",""))</f>
        <v/>
      </c>
      <c r="AA34" s="698"/>
      <c r="AB34" s="699"/>
      <c r="AC34" s="699"/>
      <c r="AD34" s="699"/>
      <c r="AE34" s="699"/>
      <c r="AF34" s="699"/>
      <c r="AG34" s="699"/>
      <c r="AH34" s="699"/>
      <c r="AI34" s="699"/>
      <c r="AJ34" s="699"/>
      <c r="AK34" s="699"/>
      <c r="AL34" s="699"/>
      <c r="AM34" s="699"/>
      <c r="AN34" s="699"/>
      <c r="AO34" s="702"/>
      <c r="AP34" s="192"/>
      <c r="AW34" s="836"/>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2">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2">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2">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2">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2">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2">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3.2">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3.2">
      <c r="L69" s="76"/>
      <c r="M69" s="79"/>
      <c r="N69" s="76"/>
      <c r="O69" s="76"/>
    </row>
    <row r="70" spans="12:62" ht="13.2">
      <c r="L70" s="76"/>
      <c r="M70" s="79"/>
      <c r="N70" s="76"/>
      <c r="O70" s="76"/>
    </row>
    <row r="71" spans="12:62" ht="13.2">
      <c r="L71" s="76"/>
      <c r="M71" s="79"/>
      <c r="N71" s="76"/>
      <c r="O71" s="76"/>
    </row>
    <row r="72" spans="12:62" ht="13.2">
      <c r="L72" s="76"/>
      <c r="M72" s="79"/>
      <c r="N72" s="76"/>
      <c r="O72" s="76"/>
    </row>
    <row r="73" spans="12:62" ht="13.2">
      <c r="L73" s="76"/>
      <c r="M73" s="79"/>
      <c r="N73" s="76"/>
      <c r="O73" s="76"/>
    </row>
    <row r="74" spans="12:62" ht="13.2">
      <c r="L74" s="76"/>
      <c r="M74" s="79"/>
      <c r="N74" s="76"/>
      <c r="O74" s="76"/>
    </row>
    <row r="75" spans="12:62" ht="13.2">
      <c r="L75" s="76"/>
      <c r="M75" s="79"/>
      <c r="N75" s="76"/>
      <c r="O75" s="76"/>
    </row>
    <row r="76" spans="12:62" ht="13.2">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xr:uid="{00000000-0002-0000-1100-000000000000}">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100-000001000000}">
      <formula1>D9=ROUND(D9,2)</formula1>
    </dataValidation>
    <dataValidation type="custom" allowBlank="1" showInputMessage="1" showErrorMessage="1" sqref="H24:H33" xr:uid="{00000000-0002-0000-1100-000002000000}">
      <formula1>H24=ROUND(H24,1)</formula1>
    </dataValidation>
    <dataValidation type="custom" allowBlank="1" showInputMessage="1" showErrorMessage="1" error="入力は少数第1位までにして下さい。" sqref="AU13:AU14 W7:X7" xr:uid="{00000000-0002-0000-1100-000003000000}">
      <formula1>W7=ROUND(W7,1)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59"/>
  <sheetViews>
    <sheetView showGridLines="0" zoomScale="70" zoomScaleNormal="100" workbookViewId="0">
      <selection activeCell="B1" sqref="B1"/>
    </sheetView>
  </sheetViews>
  <sheetFormatPr defaultColWidth="9" defaultRowHeight="10.8"/>
  <cols>
    <col min="1" max="1" width="2.44140625" style="7" customWidth="1"/>
    <col min="2" max="3" width="3.77734375" style="7" customWidth="1"/>
    <col min="4" max="4" width="4.44140625" style="7" customWidth="1"/>
    <col min="5" max="5" width="3.77734375" style="7" customWidth="1"/>
    <col min="6" max="6" width="40.77734375" style="7" customWidth="1"/>
    <col min="7" max="23" width="12.33203125" style="7" customWidth="1"/>
    <col min="24" max="24" width="12.77734375" style="7" customWidth="1"/>
    <col min="25" max="27" width="9.77734375" style="7" customWidth="1"/>
    <col min="28" max="28" width="11.77734375" style="7" customWidth="1"/>
    <col min="29" max="16384" width="9" style="7"/>
  </cols>
  <sheetData>
    <row r="1" spans="2:24" ht="21">
      <c r="C1" s="17" t="s">
        <v>311</v>
      </c>
      <c r="D1" s="17"/>
      <c r="E1" s="17"/>
    </row>
    <row r="2" spans="2:24" ht="21.75" customHeight="1">
      <c r="E2" s="310" t="s">
        <v>305</v>
      </c>
    </row>
    <row r="3" spans="2:24" ht="14.1" customHeight="1" thickBot="1">
      <c r="B3" s="749" t="s">
        <v>277</v>
      </c>
      <c r="C3" s="749"/>
      <c r="D3" s="749"/>
      <c r="E3" s="749"/>
      <c r="F3" s="749"/>
      <c r="G3" s="112"/>
      <c r="H3" s="112"/>
      <c r="I3" s="112"/>
      <c r="J3" s="112"/>
      <c r="K3" s="112"/>
      <c r="U3"/>
      <c r="V3"/>
      <c r="W3"/>
      <c r="X3" s="113"/>
    </row>
    <row r="4" spans="2:24" ht="14.1" customHeight="1">
      <c r="B4" s="749"/>
      <c r="C4" s="749"/>
      <c r="D4" s="749"/>
      <c r="E4" s="749"/>
      <c r="F4" s="749"/>
      <c r="G4" s="112"/>
      <c r="H4" s="112"/>
      <c r="I4" s="112"/>
      <c r="J4" s="112"/>
      <c r="K4" s="112"/>
      <c r="V4" s="741" t="s">
        <v>297</v>
      </c>
      <c r="W4" s="114" t="s">
        <v>87</v>
      </c>
      <c r="X4" s="115" t="s">
        <v>88</v>
      </c>
    </row>
    <row r="5" spans="2:24" ht="14.1" customHeight="1" thickBot="1">
      <c r="C5" s="112"/>
      <c r="D5" s="112"/>
      <c r="E5" s="112"/>
      <c r="F5" s="112"/>
      <c r="G5" s="112"/>
      <c r="H5" s="112"/>
      <c r="I5" s="112"/>
      <c r="J5" s="112"/>
      <c r="K5" s="112"/>
      <c r="V5" s="742"/>
      <c r="W5" s="116" t="str">
        <f>+表紙!N28</f>
        <v>　</v>
      </c>
      <c r="X5" s="117" t="str">
        <f>+表紙!O28</f>
        <v>　</v>
      </c>
    </row>
    <row r="6" spans="2:24" s="18" customFormat="1" ht="15" customHeight="1" thickBot="1">
      <c r="B6" s="169" t="s">
        <v>79</v>
      </c>
      <c r="C6" s="169"/>
      <c r="D6" s="169"/>
      <c r="E6" s="169"/>
      <c r="F6" s="169"/>
      <c r="G6" s="169"/>
      <c r="H6" s="169"/>
      <c r="I6" s="169"/>
      <c r="J6" s="169"/>
      <c r="K6" s="169"/>
      <c r="L6" s="95"/>
      <c r="M6" s="740"/>
      <c r="N6" s="740"/>
      <c r="O6" s="95" t="s">
        <v>77</v>
      </c>
      <c r="P6" s="743">
        <f>+表紙!F47</f>
        <v>0</v>
      </c>
      <c r="Q6" s="743"/>
      <c r="R6" s="743"/>
      <c r="S6" s="743"/>
      <c r="T6" s="743"/>
      <c r="U6" s="743"/>
      <c r="V6" s="277"/>
      <c r="W6" s="277"/>
      <c r="X6" s="188" t="s">
        <v>76</v>
      </c>
    </row>
    <row r="7" spans="2:24" s="8" customFormat="1" ht="14.4">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5"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50" t="s">
        <v>172</v>
      </c>
      <c r="D9" s="750"/>
      <c r="E9" s="750"/>
      <c r="F9" s="751"/>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0</v>
      </c>
    </row>
    <row r="10" spans="2:24" ht="24" customHeight="1">
      <c r="B10" s="173" t="s">
        <v>327</v>
      </c>
      <c r="C10" s="746" t="s">
        <v>244</v>
      </c>
      <c r="D10" s="746"/>
      <c r="E10" s="746"/>
      <c r="F10" s="747"/>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f t="shared" si="0"/>
        <v>0</v>
      </c>
    </row>
    <row r="11" spans="2:24" ht="24" customHeight="1">
      <c r="B11" s="173" t="s">
        <v>328</v>
      </c>
      <c r="C11" s="732" t="s">
        <v>245</v>
      </c>
      <c r="D11" s="732"/>
      <c r="E11" s="732"/>
      <c r="F11" s="733"/>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f t="shared" si="0"/>
        <v>0</v>
      </c>
    </row>
    <row r="12" spans="2:24" ht="24" customHeight="1">
      <c r="B12" s="173">
        <v>5</v>
      </c>
      <c r="C12" s="732" t="s">
        <v>246</v>
      </c>
      <c r="D12" s="732"/>
      <c r="E12" s="732"/>
      <c r="F12" s="733"/>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f t="shared" si="0"/>
        <v>0</v>
      </c>
    </row>
    <row r="13" spans="2:24" ht="24" customHeight="1">
      <c r="B13" s="173" t="s">
        <v>168</v>
      </c>
      <c r="C13" s="748" t="s">
        <v>247</v>
      </c>
      <c r="D13" s="717"/>
      <c r="E13" s="717"/>
      <c r="F13" s="718"/>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f t="shared" si="0"/>
        <v>0</v>
      </c>
    </row>
    <row r="14" spans="2:24" ht="24" customHeight="1">
      <c r="B14" s="173" t="s">
        <v>169</v>
      </c>
      <c r="C14" s="732" t="s">
        <v>181</v>
      </c>
      <c r="D14" s="732"/>
      <c r="E14" s="732"/>
      <c r="F14" s="733"/>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0</v>
      </c>
    </row>
    <row r="15" spans="2:24" ht="24" customHeight="1">
      <c r="B15" s="173" t="s">
        <v>184</v>
      </c>
      <c r="C15" s="732" t="s">
        <v>182</v>
      </c>
      <c r="D15" s="732"/>
      <c r="E15" s="732"/>
      <c r="F15" s="733"/>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0</v>
      </c>
    </row>
    <row r="16" spans="2:24" ht="24" customHeight="1">
      <c r="B16" s="173" t="s">
        <v>185</v>
      </c>
      <c r="C16" s="732" t="s">
        <v>183</v>
      </c>
      <c r="D16" s="732"/>
      <c r="E16" s="732"/>
      <c r="F16" s="733"/>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0</v>
      </c>
    </row>
    <row r="17" spans="2:24" ht="24" customHeight="1">
      <c r="B17" s="173"/>
      <c r="C17" s="732" t="s">
        <v>401</v>
      </c>
      <c r="D17" s="732"/>
      <c r="E17" s="732"/>
      <c r="F17" s="733"/>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f t="shared" si="0"/>
        <v>0</v>
      </c>
    </row>
    <row r="18" spans="2:24" ht="24" customHeight="1" thickBot="1">
      <c r="B18" s="174"/>
      <c r="C18" s="202" t="s">
        <v>201</v>
      </c>
      <c r="D18" s="744" t="s">
        <v>404</v>
      </c>
      <c r="E18" s="744"/>
      <c r="F18" s="745"/>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f t="shared" si="0"/>
        <v>0</v>
      </c>
    </row>
    <row r="19" spans="2:24" ht="24" customHeight="1" thickTop="1">
      <c r="B19" s="170"/>
      <c r="C19" s="175" t="s">
        <v>301</v>
      </c>
      <c r="D19" s="734" t="s">
        <v>302</v>
      </c>
      <c r="E19" s="734"/>
      <c r="F19" s="735"/>
      <c r="G19" s="393">
        <f t="shared" ref="G19:V19" si="1">+G37+G25+G23+G22+G21-G20</f>
        <v>0</v>
      </c>
      <c r="H19" s="393">
        <f t="shared" si="1"/>
        <v>0</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0</v>
      </c>
    </row>
    <row r="20" spans="2:24" ht="24" customHeight="1" thickBot="1">
      <c r="B20" s="171"/>
      <c r="C20" s="222" t="s">
        <v>173</v>
      </c>
      <c r="D20" s="736" t="s">
        <v>174</v>
      </c>
      <c r="E20" s="736"/>
      <c r="F20" s="737"/>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38" t="s">
        <v>215</v>
      </c>
      <c r="F21" s="739"/>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15" t="s">
        <v>282</v>
      </c>
      <c r="F22" s="716"/>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28" t="s">
        <v>216</v>
      </c>
      <c r="F23" s="729"/>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0" t="s">
        <v>203</v>
      </c>
      <c r="F25" s="731"/>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24" t="s">
        <v>136</v>
      </c>
      <c r="D26" s="442" t="s">
        <v>21</v>
      </c>
      <c r="E26" s="713" t="s">
        <v>218</v>
      </c>
      <c r="F26" s="714"/>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24"/>
      <c r="D27" s="176" t="s">
        <v>25</v>
      </c>
      <c r="E27" s="713" t="s">
        <v>219</v>
      </c>
      <c r="F27" s="714"/>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25"/>
      <c r="D28" s="721"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25"/>
      <c r="D29" s="722"/>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5" customHeight="1">
      <c r="B30" s="173" t="s">
        <v>327</v>
      </c>
      <c r="C30" s="725"/>
      <c r="D30" s="723"/>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25"/>
      <c r="D31" s="126" t="s">
        <v>140</v>
      </c>
      <c r="E31" s="713" t="s">
        <v>223</v>
      </c>
      <c r="F31" s="714"/>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19" t="s">
        <v>135</v>
      </c>
      <c r="D37" s="126" t="s">
        <v>141</v>
      </c>
      <c r="E37" s="726" t="s">
        <v>176</v>
      </c>
      <c r="F37" s="727"/>
      <c r="G37" s="417">
        <f t="shared" ref="G37:V37" si="7">+G38+G42</f>
        <v>0</v>
      </c>
      <c r="H37" s="417">
        <f t="shared" si="7"/>
        <v>0</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0</v>
      </c>
    </row>
    <row r="38" spans="2:24" ht="24" customHeight="1">
      <c r="B38" s="171"/>
      <c r="C38" s="719"/>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19"/>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19"/>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19"/>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20"/>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11" t="s">
        <v>224</v>
      </c>
      <c r="E43" s="711"/>
      <c r="F43" s="712"/>
      <c r="G43" s="419">
        <f>+ｱ.特管廃油!$AL$27</f>
        <v>0</v>
      </c>
      <c r="H43" s="419">
        <f>+ｲ.特管廃酸!$AL$27</f>
        <v>0</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0</v>
      </c>
    </row>
    <row r="44" spans="2:24" ht="24" customHeight="1">
      <c r="B44" s="171"/>
      <c r="C44" s="178"/>
      <c r="D44" s="176" t="s">
        <v>150</v>
      </c>
      <c r="E44" s="713" t="s">
        <v>178</v>
      </c>
      <c r="F44" s="714"/>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15" t="s">
        <v>179</v>
      </c>
      <c r="F45" s="716"/>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17" t="s">
        <v>405</v>
      </c>
      <c r="F46" s="718"/>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7" customHeight="1" thickBot="1">
      <c r="B47" s="172"/>
      <c r="C47" s="179"/>
      <c r="D47" s="177" t="s">
        <v>155</v>
      </c>
      <c r="E47" s="709" t="s">
        <v>406</v>
      </c>
      <c r="F47" s="710"/>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95" customHeight="1">
      <c r="G48" s="7" t="s">
        <v>283</v>
      </c>
    </row>
    <row r="50" spans="6:24" s="842" customFormat="1">
      <c r="G50" s="842">
        <f>IF(ｱ.特管廃油!$P$16="エラー！：⑥残さ物量があるのに、④自ら中間処理した量がゼロになっています",1,0)</f>
        <v>0</v>
      </c>
      <c r="H50" s="842">
        <f>IF(ｲ.特管廃酸!$P$16="エラー！：⑥残さ物量があるのに、④自ら中間処理した量がゼロになっています",1,0)</f>
        <v>0</v>
      </c>
      <c r="I50" s="842">
        <f>IF(ｳ.特管廃ｱﾙｶﾘ!$P$16="エラー！：⑥残さ物量があるのに、④自ら中間処理した量がゼロになっています",1,0)</f>
        <v>0</v>
      </c>
      <c r="J50" s="842">
        <f>IF(ｴ.感染性廃棄物!$P$16="エラー！：⑥残さ物量があるのに、④自ら中間処理した量がゼロになっています",1,0)</f>
        <v>0</v>
      </c>
      <c r="K50" s="842">
        <f>IF(ｵ.廃PCB等!$P$16="エラー！：⑥残さ物量があるのに、④自ら中間処理した量がゼロになっています",1,0)</f>
        <v>0</v>
      </c>
      <c r="L50" s="842">
        <f>IF(ｶ.PCB汚染物!$P$16="エラー！：⑥残さ物量があるのに、④自ら中間処理した量がゼロになっています",1,0)</f>
        <v>0</v>
      </c>
      <c r="M50" s="842">
        <f>IF(ｷ.PCB処理物!$P$16="エラー！：⑥残さ物量があるのに、④自ら中間処理した量がゼロになっています",1,0)</f>
        <v>0</v>
      </c>
      <c r="N50" s="842">
        <f>IF(ｸ.指定下水汚泥!$P$16="エラー！：⑥残さ物量があるのに、④自ら中間処理した量がゼロになっています",1,0)</f>
        <v>0</v>
      </c>
      <c r="O50" s="842">
        <f>IF(ｹ.有害鉱さい!$P$16="エラー！：⑥残さ物量があるのに、④自ら中間処理した量がゼロになっています",1,0)</f>
        <v>0</v>
      </c>
      <c r="P50" s="842">
        <f>IF(ｺ.廃石綿等!$P$16="エラー！：⑥残さ物量があるのに、④自ら中間処理した量がゼロになっています",1,0)</f>
        <v>0</v>
      </c>
      <c r="Q50" s="842">
        <f>IF(ｻ.有害ばいじん!$P$16="エラー！：⑥残さ物量があるのに、④自ら中間処理した量がゼロになっています",1,0)</f>
        <v>0</v>
      </c>
      <c r="R50" s="842">
        <f>IF(ｼ.有害燃え殻!$P$16="エラー！：⑥残さ物量があるのに、④自ら中間処理した量がゼロになっています",1,0)</f>
        <v>0</v>
      </c>
      <c r="S50" s="842">
        <f>IF(ｽ.有害廃油!$P$16="エラー！：⑥残さ物量があるのに、④自ら中間処理した量がゼロになっています",1,0)</f>
        <v>0</v>
      </c>
      <c r="T50" s="842">
        <f>IF(ｾ.有害汚泥!$P$16="エラー！：⑥残さ物量があるのに、④自ら中間処理した量がゼロになっています",1,0)</f>
        <v>0</v>
      </c>
      <c r="U50" s="842">
        <f>IF(ｿ.有害廃酸!$P$16="エラー！：⑥残さ物量があるのに、④自ら中間処理した量がゼロになっています",1,0)</f>
        <v>0</v>
      </c>
      <c r="V50" s="842">
        <f>IF(ﾀ.有害廃ｱﾙｶﾘ!$P$16="エラー！：⑥残さ物量があるのに、④自ら中間処理した量がゼロになっています",1,0)</f>
        <v>0</v>
      </c>
      <c r="W50" s="842">
        <f>IF(ﾁ.廃水銀等!$P$16="エラー！：⑥残さ物量があるのに、④自ら中間処理した量がゼロになっています",1,0)</f>
        <v>0</v>
      </c>
    </row>
    <row r="51" spans="6:24" s="842" customFormat="1">
      <c r="G51" s="843">
        <f>IF(ｱ.特管廃油!$P$22="エラー !：④の内数である⑤の量が④を超えています",1,0)</f>
        <v>0</v>
      </c>
      <c r="H51" s="842">
        <f>IF(ｲ.特管廃酸!$P$22="エラー !：④の内数である⑤の量が④を超えています",1,0)</f>
        <v>0</v>
      </c>
      <c r="I51" s="842">
        <f>IF(ｳ.特管廃ｱﾙｶﾘ!$P$22="エラー !：④の内数である⑤の量が④を超えています",1,0)</f>
        <v>0</v>
      </c>
      <c r="J51" s="842">
        <f>IF(ｴ.感染性廃棄物!$P$22="エラー !：④の内数である⑤の量が④を超えています",1,0)</f>
        <v>0</v>
      </c>
      <c r="K51" s="842">
        <f>IF(ｵ.廃PCB等!$P$22="エラー !：④の内数である⑤の量が④を超えています",1,0)</f>
        <v>0</v>
      </c>
      <c r="L51" s="842">
        <f>IF(ｶ.PCB汚染物!$P$22="エラー !：④の内数である⑤の量が④を超えています",1,0)</f>
        <v>0</v>
      </c>
      <c r="M51" s="842">
        <f>IF(ｷ.PCB処理物!$P$22="エラー !：④の内数である⑤の量が④を超えています",1,0)</f>
        <v>0</v>
      </c>
      <c r="N51" s="842">
        <f>IF(ｸ.指定下水汚泥!$P$22="エラー !：④の内数である⑤の量が④を超えています",1,0)</f>
        <v>0</v>
      </c>
      <c r="O51" s="842">
        <f>IF(ｹ.有害鉱さい!$P$22="エラー !：④の内数である⑤の量が④を超えています",1,0)</f>
        <v>0</v>
      </c>
      <c r="P51" s="842">
        <f>IF(ｺ.廃石綿等!$P$22="エラー !：④の内数である⑤の量が④を超えています",1,0)</f>
        <v>0</v>
      </c>
      <c r="Q51" s="842">
        <f>IF(ｻ.有害ばいじん!$P$22="エラー !：④の内数である⑤の量が④を超えています",1,0)</f>
        <v>0</v>
      </c>
      <c r="R51" s="842">
        <f>IF(ｼ.有害燃え殻!$P$22="エラー !：④の内数である⑤の量が④を超えています",1,0)</f>
        <v>0</v>
      </c>
      <c r="S51" s="842">
        <f>IF(ｽ.有害廃油!$P$22="エラー !：④の内数である⑤の量が④を超えています",1,0)</f>
        <v>0</v>
      </c>
      <c r="T51" s="842">
        <f>IF(ｾ.有害汚泥!$P$22="エラー !：④の内数である⑤の量が④を超えています",1,0)</f>
        <v>0</v>
      </c>
      <c r="U51" s="842">
        <f>IF(ｿ.有害廃酸!$P$22="エラー !：④の内数である⑤の量が④を超えています",1,0)</f>
        <v>0</v>
      </c>
      <c r="V51" s="842">
        <f>IF(ﾀ.有害廃ｱﾙｶﾘ!$P$22="エラー !：④の内数である⑤の量が④を超えています",1,0)</f>
        <v>0</v>
      </c>
      <c r="W51" s="842">
        <f>IF(ﾁ.廃水銀等!$P$22="エラー !：④の内数である⑤の量が④を超えています",1,0)</f>
        <v>0</v>
      </c>
    </row>
    <row r="52" spans="6:24" s="842" customFormat="1">
      <c r="G52" s="843">
        <f>IF(ｱ.特管廃油!$AL$31="エラー !：⑩の内数である⑪の量が⑩を超えています",1,0)</f>
        <v>0</v>
      </c>
      <c r="H52" s="842">
        <f>IF(ｲ.特管廃酸!$AL$31="エラー !：⑩の内数である⑪の量が⑩を超えています",1,0)</f>
        <v>0</v>
      </c>
      <c r="I52" s="842">
        <f>IF(ｳ.特管廃ｱﾙｶﾘ!$AL$31="エラー !：⑩の内数である⑪の量が⑩を超えています",1,0)</f>
        <v>0</v>
      </c>
      <c r="J52" s="842">
        <f>IF(ｴ.感染性廃棄物!$AL$31="エラー !：⑩の内数である⑪の量が⑩を超えています",1,0)</f>
        <v>0</v>
      </c>
      <c r="K52" s="842">
        <f>IF(ｵ.廃PCB等!$AL$31="エラー !：⑩の内数である⑪の量が⑩を超えています",1,0)</f>
        <v>0</v>
      </c>
      <c r="L52" s="842">
        <f>IF(ｶ.PCB汚染物!$AL$31="エラー !：⑩の内数である⑪の量が⑩を超えています",1,0)</f>
        <v>0</v>
      </c>
      <c r="M52" s="842">
        <f>IF(ｷ.PCB処理物!$AL$31="エラー !：⑩の内数である⑪の量が⑩を超えています",1,0)</f>
        <v>0</v>
      </c>
      <c r="N52" s="842">
        <f>IF(ｸ.指定下水汚泥!$AL$31="エラー !：⑩の内数である⑪の量が⑩を超えています",1,0)</f>
        <v>0</v>
      </c>
      <c r="O52" s="842">
        <f>IF(ｹ.有害鉱さい!$AL$31="エラー !：⑩の内数である⑪の量が⑩を超えています",1,0)</f>
        <v>0</v>
      </c>
      <c r="P52" s="842">
        <f>IF(ｺ.廃石綿等!$AL$31="エラー !：⑩の内数である⑪の量が⑩を超えています",1,0)</f>
        <v>0</v>
      </c>
      <c r="Q52" s="842">
        <f>IF(ｻ.有害ばいじん!$AL$31="エラー !：⑩の内数である⑪の量が⑩を超えています",1,0)</f>
        <v>0</v>
      </c>
      <c r="R52" s="842">
        <f>IF(ｼ.有害燃え殻!$AL$31="エラー !：⑩の内数である⑪の量が⑩を超えています",1,0)</f>
        <v>0</v>
      </c>
      <c r="S52" s="842">
        <f>IF(ｽ.有害廃油!$AL$31="エラー !：⑩の内数である⑪の量が⑩を超えています",1,0)</f>
        <v>0</v>
      </c>
      <c r="T52" s="842">
        <f>IF(ｾ.有害汚泥!$AL$31="エラー !：⑩の内数である⑪の量が⑩を超えています",1,0)</f>
        <v>0</v>
      </c>
      <c r="U52" s="842">
        <f>IF(ｿ.有害廃酸!$AL$31="エラー !：⑩の内数である⑪の量が⑩を超えています",1,0)</f>
        <v>0</v>
      </c>
      <c r="V52" s="842">
        <f>IF(ﾀ.有害廃ｱﾙｶﾘ!$AL$31="エラー !：⑩の内数である⑪の量が⑩を超えています",1,0)</f>
        <v>0</v>
      </c>
      <c r="W52" s="842">
        <f>IF(ﾁ.廃水銀等!$AL$31="エラー !：⑩の内数である⑪の量が⑩を超えています",1,0)</f>
        <v>0</v>
      </c>
    </row>
    <row r="53" spans="6:24" s="842" customFormat="1">
      <c r="G53" s="843">
        <f>IF(ｱ.特管廃油!$AS$28="エラー !：⑩の内数である（⑫+⑬＋⑭）の量が⑩を超えています",1,0)</f>
        <v>0</v>
      </c>
      <c r="H53" s="842">
        <f>IF(ｲ.特管廃酸!$AS$28="エラー !：⑩の内数である（⑫+⑬＋⑭）の量が⑩を超えています",1,0)</f>
        <v>0</v>
      </c>
      <c r="I53" s="842">
        <f>IF(ｳ.特管廃ｱﾙｶﾘ!$AS$28="エラー !：⑩の内数である（⑫+⑬＋⑭）の量が⑩を超えています",1,0)</f>
        <v>0</v>
      </c>
      <c r="J53" s="842">
        <f>IF(ｴ.感染性廃棄物!$AS$28="エラー !：⑩の内数である（⑫+⑬＋⑭）の量が⑩を超えています",1,0)</f>
        <v>0</v>
      </c>
      <c r="K53" s="842">
        <f>IF(ｵ.廃PCB等!$AS$28="エラー !：⑩の内数である（⑫+⑬＋⑭）の量が⑩を超えています",1,0)</f>
        <v>0</v>
      </c>
      <c r="L53" s="842">
        <f>IF(ｶ.PCB汚染物!$AS$28="エラー !：⑩の内数である（⑫+⑬＋⑭）の量が⑩を超えています",1,0)</f>
        <v>0</v>
      </c>
      <c r="M53" s="842">
        <f>IF(ｷ.PCB処理物!$AS$28="エラー !：⑩の内数である（⑫+⑬＋⑭）の量が⑩を超えています",1,0)</f>
        <v>0</v>
      </c>
      <c r="N53" s="842">
        <f>IF(ｸ.指定下水汚泥!$AS$28="エラー !：⑩の内数である（⑫+⑬＋⑭）の量が⑩を超えています",1,0)</f>
        <v>0</v>
      </c>
      <c r="O53" s="842">
        <f>IF(ｹ.有害鉱さい!$AS$28="エラー !：⑩の内数である（⑫+⑬＋⑭）の量が⑩を超えています",1,0)</f>
        <v>0</v>
      </c>
      <c r="P53" s="842">
        <f>IF(ｺ.廃石綿等!$AS$28="エラー !：⑩の内数である（⑫+⑬＋⑭）の量が⑩を超えています",1,0)</f>
        <v>0</v>
      </c>
      <c r="Q53" s="842">
        <f>IF(ｻ.有害ばいじん!$AS$28="エラー !：⑩の内数である（⑫+⑬＋⑭）の量が⑩を超えています",1,0)</f>
        <v>0</v>
      </c>
      <c r="R53" s="842">
        <f>IF(ｼ.有害燃え殻!$AS$28="エラー !：⑩の内数である（⑫+⑬＋⑭）の量が⑩を超えています",1,0)</f>
        <v>0</v>
      </c>
      <c r="S53" s="842">
        <f>IF(ｽ.有害廃油!$AS$28="エラー !：⑩の内数である（⑫+⑬＋⑭）の量が⑩を超えています",1,0)</f>
        <v>0</v>
      </c>
      <c r="T53" s="842">
        <f>IF(ｾ.有害汚泥!$AS$28="エラー !：⑩の内数である（⑫+⑬＋⑭）の量が⑩を超えています",1,0)</f>
        <v>0</v>
      </c>
      <c r="U53" s="842">
        <f>IF(ｿ.有害廃酸!$AS$28="エラー !：⑩の内数である（⑫+⑬＋⑭）の量が⑩を超えています",1,0)</f>
        <v>0</v>
      </c>
      <c r="V53" s="842">
        <f>IF(ﾀ.有害廃ｱﾙｶﾘ!$AS$28="エラー !：⑩の内数である（⑫+⑬＋⑭）の量が⑩を超えています",1,0)</f>
        <v>0</v>
      </c>
      <c r="W53" s="842">
        <f>IF(ﾁ.廃水銀等!$AS$28="エラー !：⑩の内数である（⑫+⑬＋⑭）の量が⑩を超えています",1,0)</f>
        <v>0</v>
      </c>
    </row>
    <row r="54" spans="6:24" s="842" customFormat="1">
      <c r="G54" s="843">
        <f>IF(ｱ.特管廃油!$AS$32="エラー !：⑩の内数である（⑫+⑬＋⑭）の量が⑩を超えています",1,0)</f>
        <v>0</v>
      </c>
      <c r="H54" s="842">
        <f>IF(ｲ.特管廃酸!$AS$32="エラー !：⑩の内数である（⑫+⑬＋⑭）の量が⑩を超えています",1,0)</f>
        <v>0</v>
      </c>
      <c r="I54" s="842">
        <f>IF(ｳ.特管廃ｱﾙｶﾘ!$AS$32="エラー !：⑩の内数である（⑫+⑬＋⑭）の量が⑩を超えています",1,0)</f>
        <v>0</v>
      </c>
      <c r="J54" s="842">
        <f>IF(ｴ.感染性廃棄物!$AS$32="エラー !：⑩の内数である（⑫+⑬＋⑭）の量が⑩を超えています",1,0)</f>
        <v>0</v>
      </c>
      <c r="K54" s="842">
        <f>IF(ｵ.廃PCB等!$AS$32="エラー !：⑩の内数である（⑫+⑬＋⑭）の量が⑩を超えています",1,0)</f>
        <v>0</v>
      </c>
      <c r="L54" s="842">
        <f>IF(ｶ.PCB汚染物!$AS$32="エラー !：⑩の内数である（⑫+⑬＋⑭）の量が⑩を超えています",1,0)</f>
        <v>0</v>
      </c>
      <c r="M54" s="842">
        <f>IF(ｷ.PCB処理物!$AS$32="エラー !：⑩の内数である（⑫+⑬＋⑭）の量が⑩を超えています",1,0)</f>
        <v>0</v>
      </c>
      <c r="N54" s="842">
        <f>IF(ｸ.指定下水汚泥!$AS$32="エラー !：⑩の内数である（⑫+⑬＋⑭）の量が⑩を超えています",1,0)</f>
        <v>0</v>
      </c>
      <c r="O54" s="842">
        <f>IF(ｹ.有害鉱さい!$AS$32="エラー !：⑩の内数である（⑫+⑬＋⑭）の量が⑩を超えています",1,0)</f>
        <v>0</v>
      </c>
      <c r="P54" s="842">
        <f>IF(ｺ.廃石綿等!$AS$32="エラー !：⑩の内数である（⑫+⑬＋⑭）の量が⑩を超えています",1,0)</f>
        <v>0</v>
      </c>
      <c r="Q54" s="842">
        <f>IF(ｻ.有害ばいじん!$AS$32="エラー !：⑩の内数である（⑫+⑬＋⑭）の量が⑩を超えています",1,0)</f>
        <v>0</v>
      </c>
      <c r="R54" s="842">
        <f>IF(ｼ.有害燃え殻!$AS$32="エラー !：⑩の内数である（⑫+⑬＋⑭）の量が⑩を超えています",1,0)</f>
        <v>0</v>
      </c>
      <c r="S54" s="842">
        <f>IF(ｽ.有害廃油!$AS$32="エラー !：⑩の内数である（⑫+⑬＋⑭）の量が⑩を超えています",1,0)</f>
        <v>0</v>
      </c>
      <c r="T54" s="842">
        <f>IF(ｾ.有害汚泥!$AS$32="エラー !：⑩の内数である（⑫+⑬＋⑭）の量が⑩を超えています",1,0)</f>
        <v>0</v>
      </c>
      <c r="U54" s="842">
        <f>IF(ｿ.有害廃酸!$AS$32="エラー !：⑩の内数である（⑫+⑬＋⑭）の量が⑩を超えています",1,0)</f>
        <v>0</v>
      </c>
      <c r="V54" s="842">
        <f>IF(ﾀ.有害廃ｱﾙｶﾘ!$AS$32="エラー !：⑩の内数である（⑫+⑬＋⑭）の量が⑩を超えています",1,0)</f>
        <v>0</v>
      </c>
      <c r="W54" s="842">
        <f>IF(ﾁ.廃水銀等!$AS$32="エラー !：⑩の内数である（⑫+⑬＋⑭）の量が⑩を超えています",1,0)</f>
        <v>0</v>
      </c>
    </row>
    <row r="55" spans="6:24" s="842" customFormat="1">
      <c r="G55" s="844">
        <f>IF(G9="0",+G19+G20,+G9+G19+G20)</f>
        <v>0</v>
      </c>
      <c r="H55" s="844">
        <f t="shared" ref="H55:V55" si="9">IF(H9="0",+H19+H20,+H9+H19+H20)</f>
        <v>0</v>
      </c>
      <c r="I55" s="844">
        <f t="shared" si="9"/>
        <v>0</v>
      </c>
      <c r="J55" s="844">
        <f t="shared" si="9"/>
        <v>0</v>
      </c>
      <c r="K55" s="844">
        <f t="shared" si="9"/>
        <v>0</v>
      </c>
      <c r="L55" s="844">
        <f t="shared" si="9"/>
        <v>0</v>
      </c>
      <c r="M55" s="844">
        <f t="shared" si="9"/>
        <v>0</v>
      </c>
      <c r="N55" s="844">
        <f t="shared" si="9"/>
        <v>0</v>
      </c>
      <c r="O55" s="844">
        <f t="shared" si="9"/>
        <v>0</v>
      </c>
      <c r="P55" s="844">
        <f t="shared" si="9"/>
        <v>0</v>
      </c>
      <c r="Q55" s="844">
        <f t="shared" si="9"/>
        <v>0</v>
      </c>
      <c r="R55" s="844">
        <f t="shared" si="9"/>
        <v>0</v>
      </c>
      <c r="S55" s="844">
        <f t="shared" si="9"/>
        <v>0</v>
      </c>
      <c r="T55" s="844">
        <f t="shared" si="9"/>
        <v>0</v>
      </c>
      <c r="U55" s="844">
        <f t="shared" si="9"/>
        <v>0</v>
      </c>
      <c r="V55" s="844">
        <f t="shared" si="9"/>
        <v>0</v>
      </c>
      <c r="W55" s="844">
        <f>IF(W9="0",+W19+W20,+W9+W19+W20)</f>
        <v>0</v>
      </c>
      <c r="X55" s="845">
        <f>+X9+X19+X20</f>
        <v>0</v>
      </c>
    </row>
    <row r="56" spans="6:24" s="842" customFormat="1" ht="13.2">
      <c r="F56" s="846"/>
    </row>
    <row r="57" spans="6:24" s="842" customFormat="1" ht="13.2">
      <c r="F57" s="846"/>
    </row>
    <row r="58" spans="6:24" s="842" customFormat="1" ht="13.2">
      <c r="F58" s="846"/>
    </row>
    <row r="59" spans="6:24" s="842" customFormat="1" ht="13.2">
      <c r="F59" s="84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8671875" style="21" hidden="1" customWidth="1"/>
    <col min="2" max="2" width="3.33203125" style="21" customWidth="1"/>
    <col min="3" max="3" width="3.33203125" style="223" customWidth="1"/>
    <col min="4" max="4" width="4.33203125" style="223" customWidth="1"/>
    <col min="5" max="5" width="11" style="223" customWidth="1"/>
    <col min="6" max="6" width="2.77734375" style="223" customWidth="1"/>
    <col min="7" max="7" width="7.44140625" style="223" customWidth="1"/>
    <col min="8" max="8" width="13.77734375" style="223" customWidth="1"/>
    <col min="9" max="9" width="5.77734375" style="223" customWidth="1"/>
    <col min="10" max="10" width="3.77734375" style="223" customWidth="1"/>
    <col min="11" max="11" width="10.77734375" style="223" customWidth="1"/>
    <col min="12" max="12" width="9.6640625" style="223" customWidth="1"/>
    <col min="13" max="13" width="7.77734375" style="223" customWidth="1"/>
    <col min="14" max="14" width="6.77734375" style="223" customWidth="1"/>
    <col min="15" max="15" width="7.77734375" style="223" customWidth="1"/>
    <col min="16" max="16" width="2.21875" style="42" customWidth="1"/>
    <col min="17" max="24" width="9" style="44"/>
    <col min="25" max="16384" width="9" style="42"/>
  </cols>
  <sheetData>
    <row r="1" spans="1:16" ht="16.2" customHeight="1">
      <c r="C1" s="82" t="s">
        <v>204</v>
      </c>
    </row>
    <row r="2" spans="1:16" ht="16.2" customHeight="1">
      <c r="C2" s="82"/>
    </row>
    <row r="3" spans="1:16" ht="13.95" customHeight="1" thickBot="1">
      <c r="O3" s="225" t="s">
        <v>133</v>
      </c>
    </row>
    <row r="4" spans="1:16" ht="13.2">
      <c r="A4" s="42">
        <v>14</v>
      </c>
      <c r="M4" s="773" t="s">
        <v>295</v>
      </c>
      <c r="N4" s="227" t="s">
        <v>87</v>
      </c>
      <c r="O4" s="228" t="s">
        <v>88</v>
      </c>
    </row>
    <row r="5" spans="1:16" ht="20.100000000000001" customHeight="1" thickBot="1">
      <c r="A5" s="21" t="e">
        <f>+#REF!</f>
        <v>#REF!</v>
      </c>
      <c r="C5" s="22" t="s">
        <v>285</v>
      </c>
      <c r="M5" s="774"/>
      <c r="N5" s="260" t="str">
        <f>+表紙!N28</f>
        <v>　</v>
      </c>
      <c r="O5" s="261" t="str">
        <f>+表紙!O28</f>
        <v>　</v>
      </c>
    </row>
    <row r="6" spans="1:16" ht="13.2">
      <c r="C6" s="775" t="s">
        <v>380</v>
      </c>
      <c r="D6" s="776"/>
      <c r="E6" s="776"/>
      <c r="F6" s="776"/>
      <c r="G6" s="776"/>
      <c r="H6" s="776"/>
      <c r="I6" s="776"/>
      <c r="J6" s="776"/>
      <c r="K6" s="776"/>
      <c r="L6" s="776"/>
      <c r="M6" s="776"/>
      <c r="N6" s="776"/>
      <c r="O6" s="776"/>
    </row>
    <row r="7" spans="1:16" ht="13.2" customHeight="1">
      <c r="C7" s="230"/>
      <c r="D7" s="231"/>
      <c r="E7" s="231"/>
      <c r="F7" s="231"/>
      <c r="G7" s="231"/>
      <c r="H7" s="231"/>
      <c r="I7" s="231"/>
      <c r="J7" s="231"/>
      <c r="K7" s="231"/>
      <c r="L7" s="231"/>
      <c r="M7" s="231"/>
      <c r="N7" s="231"/>
      <c r="O7" s="232"/>
    </row>
    <row r="8" spans="1:16" ht="12" customHeight="1">
      <c r="C8" s="524" t="s">
        <v>286</v>
      </c>
      <c r="D8" s="777"/>
      <c r="E8" s="777"/>
      <c r="F8" s="777"/>
      <c r="G8" s="777"/>
      <c r="H8" s="777"/>
      <c r="I8" s="777"/>
      <c r="J8" s="777"/>
      <c r="K8" s="777"/>
      <c r="L8" s="777"/>
      <c r="M8" s="777"/>
      <c r="N8" s="777"/>
      <c r="O8" s="778"/>
      <c r="P8" s="226"/>
    </row>
    <row r="9" spans="1:16" ht="12" customHeight="1">
      <c r="C9" s="779"/>
      <c r="D9" s="780"/>
      <c r="E9" s="780"/>
      <c r="F9" s="780"/>
      <c r="G9" s="780"/>
      <c r="H9" s="780"/>
      <c r="I9" s="780"/>
      <c r="J9" s="780"/>
      <c r="K9" s="780"/>
      <c r="L9" s="780"/>
      <c r="M9" s="780"/>
      <c r="N9" s="780"/>
      <c r="O9" s="781"/>
    </row>
    <row r="10" spans="1:16" ht="10.199999999999999" customHeight="1">
      <c r="C10" s="233"/>
      <c r="D10" s="234"/>
      <c r="E10" s="234"/>
      <c r="F10" s="234"/>
      <c r="G10" s="234"/>
      <c r="H10" s="234"/>
      <c r="I10" s="234"/>
      <c r="J10" s="234"/>
      <c r="K10" s="234"/>
      <c r="L10" s="234"/>
      <c r="M10" s="234"/>
      <c r="N10" s="234"/>
      <c r="O10" s="235"/>
    </row>
    <row r="11" spans="1:16" ht="13.2">
      <c r="C11" s="233"/>
      <c r="D11" s="234"/>
      <c r="E11" s="234"/>
      <c r="F11" s="234"/>
      <c r="G11" s="234"/>
      <c r="H11" s="234"/>
      <c r="I11" s="234"/>
      <c r="J11" s="234"/>
      <c r="K11" s="234"/>
      <c r="L11" s="782" t="str">
        <f>+表紙!L34</f>
        <v>令和    年    月    日</v>
      </c>
      <c r="M11" s="783"/>
      <c r="N11" s="783"/>
      <c r="O11" s="784"/>
    </row>
    <row r="12" spans="1:16" ht="7.5" customHeight="1">
      <c r="C12" s="233"/>
      <c r="D12" s="234"/>
      <c r="E12" s="234"/>
      <c r="F12" s="234"/>
      <c r="G12" s="234"/>
      <c r="H12" s="234"/>
      <c r="I12" s="234"/>
      <c r="J12" s="234"/>
      <c r="K12" s="234"/>
      <c r="L12" s="234"/>
      <c r="M12" s="234"/>
      <c r="N12" s="234"/>
      <c r="O12" s="236"/>
    </row>
    <row r="13" spans="1:16" ht="13.2">
      <c r="C13" s="794">
        <f>+表紙!C36</f>
        <v>0</v>
      </c>
      <c r="D13" s="795"/>
      <c r="E13" s="795"/>
      <c r="F13" s="795"/>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2"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85">
        <f>+表紙!J39</f>
        <v>0</v>
      </c>
      <c r="K16" s="785"/>
      <c r="L16" s="786"/>
      <c r="M16" s="786"/>
      <c r="N16" s="786"/>
      <c r="O16" s="787"/>
    </row>
    <row r="17" spans="1:17" ht="26.25" customHeight="1">
      <c r="C17" s="233"/>
      <c r="D17" s="234"/>
      <c r="E17" s="234"/>
      <c r="F17" s="234"/>
      <c r="G17" s="234"/>
      <c r="H17" s="238" t="s">
        <v>7</v>
      </c>
      <c r="I17" s="238"/>
      <c r="J17" s="785">
        <f>+表紙!J40</f>
        <v>0</v>
      </c>
      <c r="K17" s="785"/>
      <c r="L17" s="786"/>
      <c r="M17" s="786"/>
      <c r="N17" s="786"/>
      <c r="O17" s="787"/>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96" t="str">
        <f>IF(+表紙!L42="","",+表紙!L42)</f>
        <v/>
      </c>
      <c r="M19" s="796"/>
      <c r="N19" s="796"/>
      <c r="O19" s="797"/>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33" t="s">
        <v>424</v>
      </c>
      <c r="D22" s="817"/>
      <c r="E22" s="817"/>
      <c r="F22" s="817"/>
      <c r="G22" s="817"/>
      <c r="H22" s="817"/>
      <c r="I22" s="817"/>
      <c r="J22" s="817"/>
      <c r="K22" s="817"/>
      <c r="L22" s="817"/>
      <c r="M22" s="817"/>
      <c r="N22" s="817"/>
      <c r="O22" s="818"/>
    </row>
    <row r="23" spans="1:17" ht="7.5" customHeight="1">
      <c r="C23" s="240"/>
      <c r="D23" s="241"/>
      <c r="E23" s="241"/>
      <c r="F23" s="241"/>
      <c r="G23" s="241"/>
      <c r="H23" s="241"/>
      <c r="I23" s="241"/>
      <c r="J23" s="241"/>
      <c r="K23" s="241"/>
      <c r="L23" s="241"/>
      <c r="M23" s="241"/>
      <c r="N23" s="241"/>
      <c r="O23" s="242"/>
    </row>
    <row r="24" spans="1:17" ht="21" customHeight="1">
      <c r="C24" s="788" t="s">
        <v>10</v>
      </c>
      <c r="D24" s="801"/>
      <c r="E24" s="802"/>
      <c r="F24" s="806">
        <f>+表紙!F47</f>
        <v>0</v>
      </c>
      <c r="G24" s="807"/>
      <c r="H24" s="808"/>
      <c r="I24" s="808"/>
      <c r="J24" s="808"/>
      <c r="K24" s="808"/>
      <c r="L24" s="808"/>
      <c r="M24" s="811" t="s">
        <v>427</v>
      </c>
      <c r="N24" s="812"/>
      <c r="O24" s="813"/>
    </row>
    <row r="25" spans="1:17" ht="21" customHeight="1">
      <c r="C25" s="803"/>
      <c r="D25" s="804"/>
      <c r="E25" s="805"/>
      <c r="F25" s="809"/>
      <c r="G25" s="810"/>
      <c r="H25" s="810"/>
      <c r="I25" s="810"/>
      <c r="J25" s="810"/>
      <c r="K25" s="810"/>
      <c r="L25" s="810"/>
      <c r="M25" s="814">
        <f>表紙!M48</f>
        <v>0</v>
      </c>
      <c r="N25" s="815"/>
      <c r="O25" s="816"/>
    </row>
    <row r="26" spans="1:17" ht="21" customHeight="1">
      <c r="C26" s="788" t="s">
        <v>11</v>
      </c>
      <c r="D26" s="789"/>
      <c r="E26" s="790"/>
      <c r="F26" s="819">
        <f>+表紙!F49</f>
        <v>0</v>
      </c>
      <c r="G26" s="820"/>
      <c r="H26" s="820"/>
      <c r="I26" s="820"/>
      <c r="J26" s="820"/>
      <c r="K26" s="820"/>
      <c r="L26" s="128" t="s">
        <v>134</v>
      </c>
      <c r="M26" s="243"/>
      <c r="N26" s="767" t="str">
        <f>IF(+表紙!N49="","",+表紙!N49)</f>
        <v/>
      </c>
      <c r="O26" s="768"/>
    </row>
    <row r="27" spans="1:17" ht="21" customHeight="1">
      <c r="C27" s="791"/>
      <c r="D27" s="792"/>
      <c r="E27" s="793"/>
      <c r="F27" s="821"/>
      <c r="G27" s="822"/>
      <c r="H27" s="822"/>
      <c r="I27" s="822"/>
      <c r="J27" s="822"/>
      <c r="K27" s="822"/>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58" t="str">
        <f>IF(+表紙!F52="","",+表紙!F52)</f>
        <v/>
      </c>
      <c r="G29" s="761"/>
      <c r="H29" s="761"/>
      <c r="I29" s="761"/>
      <c r="J29" s="359" t="s">
        <v>47</v>
      </c>
      <c r="K29" s="359"/>
      <c r="L29" s="769" t="str">
        <f>IF(+表紙!L52="","",+表紙!L52)</f>
        <v/>
      </c>
      <c r="M29" s="769"/>
      <c r="N29" s="770"/>
      <c r="O29" s="771"/>
      <c r="Q29" s="27"/>
    </row>
    <row r="30" spans="1:17" s="20" customFormat="1" ht="19.5" customHeight="1">
      <c r="A30" s="21"/>
      <c r="B30" s="21"/>
      <c r="C30" s="367"/>
      <c r="D30" s="368" t="s">
        <v>19</v>
      </c>
      <c r="E30" s="369" t="s">
        <v>339</v>
      </c>
      <c r="F30" s="758" t="s">
        <v>340</v>
      </c>
      <c r="G30" s="759"/>
      <c r="H30" s="760"/>
      <c r="I30" s="758" t="s">
        <v>341</v>
      </c>
      <c r="J30" s="762"/>
      <c r="K30" s="772"/>
      <c r="L30" s="763" t="str">
        <f>IF(+表紙!L53="","",+表紙!L53)</f>
        <v/>
      </c>
      <c r="M30" s="764"/>
      <c r="N30" s="370" t="s">
        <v>342</v>
      </c>
      <c r="O30" s="371"/>
      <c r="Q30" s="27"/>
    </row>
    <row r="31" spans="1:17" s="20" customFormat="1" ht="19.5" customHeight="1">
      <c r="A31" s="21"/>
      <c r="B31" s="21"/>
      <c r="C31" s="367"/>
      <c r="D31" s="364"/>
      <c r="E31" s="372"/>
      <c r="F31" s="758" t="s">
        <v>343</v>
      </c>
      <c r="G31" s="759"/>
      <c r="H31" s="760"/>
      <c r="I31" s="761" t="s">
        <v>344</v>
      </c>
      <c r="J31" s="762"/>
      <c r="K31" s="762"/>
      <c r="L31" s="763" t="str">
        <f>IF(+表紙!L54="","",+表紙!L54)</f>
        <v/>
      </c>
      <c r="M31" s="764"/>
      <c r="N31" s="370" t="s">
        <v>342</v>
      </c>
      <c r="O31" s="371"/>
      <c r="Q31" s="27"/>
    </row>
    <row r="32" spans="1:17" s="20" customFormat="1" ht="19.5" customHeight="1">
      <c r="A32" s="21"/>
      <c r="B32" s="21"/>
      <c r="C32" s="367"/>
      <c r="D32" s="765" t="s">
        <v>345</v>
      </c>
      <c r="E32" s="766"/>
      <c r="F32" s="758" t="s">
        <v>346</v>
      </c>
      <c r="G32" s="759"/>
      <c r="H32" s="760"/>
      <c r="I32" s="761" t="s">
        <v>347</v>
      </c>
      <c r="J32" s="762"/>
      <c r="K32" s="762"/>
      <c r="L32" s="763" t="str">
        <f>IF(+表紙!L55="","",+表紙!L55)</f>
        <v/>
      </c>
      <c r="M32" s="764"/>
      <c r="N32" s="370" t="s">
        <v>348</v>
      </c>
      <c r="O32" s="371"/>
      <c r="Q32" s="27"/>
    </row>
    <row r="33" spans="1:17" s="20" customFormat="1" ht="19.5" customHeight="1">
      <c r="A33" s="21"/>
      <c r="B33" s="21"/>
      <c r="C33" s="367"/>
      <c r="D33" s="765"/>
      <c r="E33" s="766"/>
      <c r="F33" s="758" t="s">
        <v>349</v>
      </c>
      <c r="G33" s="759"/>
      <c r="H33" s="760"/>
      <c r="I33" s="761" t="s">
        <v>350</v>
      </c>
      <c r="J33" s="762"/>
      <c r="K33" s="762"/>
      <c r="L33" s="763" t="str">
        <f>IF(+表紙!L56="","",+表紙!L56)</f>
        <v/>
      </c>
      <c r="M33" s="76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52" t="str">
        <f>IF(+表紙!F58="","",+表紙!F58)</f>
        <v/>
      </c>
      <c r="G35" s="753"/>
      <c r="H35" s="753"/>
      <c r="I35" s="753"/>
      <c r="J35" s="753"/>
      <c r="K35" s="753"/>
      <c r="L35" s="753"/>
      <c r="M35" s="753"/>
      <c r="N35" s="753"/>
      <c r="O35" s="754"/>
      <c r="Q35" s="27"/>
    </row>
    <row r="36" spans="1:17" s="20" customFormat="1" ht="19.5" customHeight="1">
      <c r="A36" s="21"/>
      <c r="B36" s="21"/>
      <c r="C36" s="379"/>
      <c r="D36" s="380" t="s">
        <v>24</v>
      </c>
      <c r="E36" s="381" t="s">
        <v>352</v>
      </c>
      <c r="F36" s="755" t="str">
        <f>IF(+表紙!F59="","",+表紙!F59)</f>
        <v/>
      </c>
      <c r="G36" s="756"/>
      <c r="H36" s="756"/>
      <c r="I36" s="756"/>
      <c r="J36" s="756"/>
      <c r="K36" s="756"/>
      <c r="L36" s="756"/>
      <c r="M36" s="756"/>
      <c r="N36" s="756"/>
      <c r="O36" s="757"/>
      <c r="Q36" s="27"/>
    </row>
    <row r="37" spans="1:17" ht="33.75" customHeight="1">
      <c r="C37" s="561" t="s">
        <v>287</v>
      </c>
      <c r="D37" s="562"/>
      <c r="E37" s="563"/>
      <c r="F37" s="798" t="str">
        <f>+表紙!F60</f>
        <v>令和 ５ 年 ４ 月 １ 日 ～ 令和 ６ 年 ３ 月 31 日（ １ 年間）</v>
      </c>
      <c r="G37" s="799"/>
      <c r="H37" s="799"/>
      <c r="I37" s="799"/>
      <c r="J37" s="799"/>
      <c r="K37" s="799"/>
      <c r="L37" s="799"/>
      <c r="M37" s="799"/>
      <c r="N37" s="799"/>
      <c r="O37" s="800"/>
    </row>
    <row r="38" spans="1:17" ht="30" customHeight="1">
      <c r="C38" s="182" t="s">
        <v>288</v>
      </c>
      <c r="D38" s="343"/>
      <c r="E38" s="183"/>
      <c r="F38" s="28"/>
      <c r="G38" s="28"/>
      <c r="H38" s="29"/>
      <c r="I38" s="29"/>
      <c r="J38" s="30"/>
      <c r="K38" s="30"/>
      <c r="L38" s="31"/>
      <c r="M38" s="31"/>
      <c r="N38" s="31"/>
      <c r="O38" s="32"/>
    </row>
    <row r="39" spans="1:17" ht="18" customHeight="1">
      <c r="C39" s="823"/>
      <c r="D39" s="558" t="s">
        <v>225</v>
      </c>
      <c r="E39" s="559"/>
      <c r="F39" s="559"/>
      <c r="G39" s="560"/>
      <c r="H39" s="558" t="s">
        <v>242</v>
      </c>
      <c r="I39" s="560"/>
      <c r="J39" s="558" t="s">
        <v>226</v>
      </c>
      <c r="K39" s="559"/>
      <c r="L39" s="560"/>
      <c r="M39" s="558" t="s">
        <v>243</v>
      </c>
      <c r="N39" s="559"/>
      <c r="O39" s="560"/>
    </row>
    <row r="40" spans="1:17" ht="30" customHeight="1">
      <c r="C40" s="824"/>
      <c r="D40" s="481" t="s">
        <v>227</v>
      </c>
      <c r="E40" s="482"/>
      <c r="F40" s="482"/>
      <c r="G40" s="483"/>
      <c r="H40" s="280">
        <f>+表紙!H63</f>
        <v>0</v>
      </c>
      <c r="I40" s="272" t="s">
        <v>4</v>
      </c>
      <c r="J40" s="484" t="s">
        <v>293</v>
      </c>
      <c r="K40" s="485"/>
      <c r="L40" s="486"/>
      <c r="M40" s="825">
        <f>+表紙!M63</f>
        <v>0</v>
      </c>
      <c r="N40" s="826">
        <f>+表紙!N63</f>
        <v>0</v>
      </c>
      <c r="O40" s="465" t="s">
        <v>4</v>
      </c>
    </row>
    <row r="41" spans="1:17" ht="30" customHeight="1">
      <c r="C41" s="824"/>
      <c r="D41" s="481" t="s">
        <v>289</v>
      </c>
      <c r="E41" s="482"/>
      <c r="F41" s="482"/>
      <c r="G41" s="483"/>
      <c r="H41" s="280">
        <f>+表紙!H64</f>
        <v>0</v>
      </c>
      <c r="I41" s="272" t="s">
        <v>4</v>
      </c>
      <c r="J41" s="484" t="s">
        <v>229</v>
      </c>
      <c r="K41" s="485"/>
      <c r="L41" s="486"/>
      <c r="M41" s="825">
        <f>+表紙!M64</f>
        <v>0</v>
      </c>
      <c r="N41" s="826">
        <f>+表紙!N64</f>
        <v>0</v>
      </c>
      <c r="O41" s="32" t="s">
        <v>4</v>
      </c>
    </row>
    <row r="42" spans="1:17" ht="30" customHeight="1">
      <c r="C42" s="824"/>
      <c r="D42" s="481" t="s">
        <v>290</v>
      </c>
      <c r="E42" s="482"/>
      <c r="F42" s="482"/>
      <c r="G42" s="483"/>
      <c r="H42" s="280">
        <f>+表紙!H65</f>
        <v>0</v>
      </c>
      <c r="I42" s="272" t="s">
        <v>4</v>
      </c>
      <c r="J42" s="498" t="s">
        <v>230</v>
      </c>
      <c r="K42" s="499"/>
      <c r="L42" s="500"/>
      <c r="M42" s="827">
        <f>+表紙!M65</f>
        <v>0</v>
      </c>
      <c r="N42" s="828">
        <f>+表紙!N65</f>
        <v>0</v>
      </c>
      <c r="O42" s="314" t="s">
        <v>4</v>
      </c>
    </row>
    <row r="43" spans="1:17" ht="30" customHeight="1">
      <c r="C43" s="181"/>
      <c r="D43" s="481" t="s">
        <v>291</v>
      </c>
      <c r="E43" s="482"/>
      <c r="F43" s="482"/>
      <c r="G43" s="483"/>
      <c r="H43" s="280">
        <f>+表紙!H66</f>
        <v>0</v>
      </c>
      <c r="I43" s="272" t="s">
        <v>4</v>
      </c>
      <c r="J43" s="498" t="s">
        <v>231</v>
      </c>
      <c r="K43" s="499"/>
      <c r="L43" s="500"/>
      <c r="M43" s="827">
        <f>+表紙!M66</f>
        <v>0</v>
      </c>
      <c r="N43" s="828">
        <f>+表紙!N66</f>
        <v>0</v>
      </c>
      <c r="O43" s="314" t="s">
        <v>4</v>
      </c>
    </row>
    <row r="44" spans="1:17" ht="30" customHeight="1">
      <c r="C44" s="271"/>
      <c r="D44" s="481" t="s">
        <v>292</v>
      </c>
      <c r="E44" s="482"/>
      <c r="F44" s="482"/>
      <c r="G44" s="483"/>
      <c r="H44" s="280">
        <f>+表紙!H67</f>
        <v>0</v>
      </c>
      <c r="I44" s="272" t="s">
        <v>4</v>
      </c>
      <c r="J44" s="498" t="s">
        <v>232</v>
      </c>
      <c r="K44" s="499"/>
      <c r="L44" s="500"/>
      <c r="M44" s="827">
        <f>+表紙!M67</f>
        <v>0</v>
      </c>
      <c r="N44" s="828">
        <f>+表紙!N67</f>
        <v>0</v>
      </c>
      <c r="O44" s="314" t="s">
        <v>4</v>
      </c>
    </row>
    <row r="45" spans="1:17" ht="30" customHeight="1">
      <c r="C45" s="591" t="s">
        <v>322</v>
      </c>
      <c r="D45" s="492"/>
      <c r="E45" s="492"/>
      <c r="F45" s="492"/>
      <c r="G45" s="492"/>
      <c r="H45" s="492"/>
      <c r="I45" s="492"/>
      <c r="J45" s="334"/>
      <c r="K45" s="334"/>
      <c r="L45" s="334"/>
      <c r="M45" s="335"/>
      <c r="N45" s="335"/>
      <c r="O45" s="336"/>
    </row>
    <row r="46" spans="1:17" ht="17.25" customHeight="1">
      <c r="C46" s="337"/>
      <c r="D46" s="575" t="s">
        <v>326</v>
      </c>
      <c r="E46" s="576"/>
      <c r="F46" s="576"/>
      <c r="G46" s="576"/>
      <c r="H46" s="576"/>
      <c r="I46" s="577"/>
      <c r="J46" s="487" t="s">
        <v>425</v>
      </c>
      <c r="K46" s="488"/>
      <c r="L46" s="488"/>
      <c r="M46" s="335" t="str">
        <f>IF(表紙!M69="","",表紙!M69)</f>
        <v/>
      </c>
      <c r="N46" s="335" t="s">
        <v>329</v>
      </c>
      <c r="O46" s="336"/>
    </row>
    <row r="47" spans="1:17" ht="17.25" customHeight="1">
      <c r="C47" s="337"/>
      <c r="D47" s="578"/>
      <c r="E47" s="579"/>
      <c r="F47" s="579"/>
      <c r="G47" s="579"/>
      <c r="H47" s="579"/>
      <c r="I47" s="580"/>
      <c r="J47" s="489" t="s">
        <v>414</v>
      </c>
      <c r="K47" s="490"/>
      <c r="L47" s="490"/>
      <c r="M47" s="339">
        <f>IF(表紙!M70="","",表紙!M70)</f>
        <v>0</v>
      </c>
      <c r="N47" s="339" t="s">
        <v>325</v>
      </c>
      <c r="O47" s="340"/>
    </row>
    <row r="48" spans="1:17" ht="16.5" customHeight="1">
      <c r="C48" s="337"/>
      <c r="D48" s="491" t="s">
        <v>324</v>
      </c>
      <c r="E48" s="492"/>
      <c r="F48" s="492"/>
      <c r="G48" s="492"/>
      <c r="H48" s="492"/>
      <c r="I48" s="492"/>
      <c r="J48" s="334"/>
      <c r="K48" s="341"/>
      <c r="L48" s="334"/>
      <c r="M48" s="335"/>
      <c r="N48" s="335"/>
      <c r="O48" s="336"/>
    </row>
    <row r="49" spans="1:48" ht="49.5" customHeight="1">
      <c r="C49" s="338"/>
      <c r="D49" s="832" t="str">
        <f>IF(表紙!D72="","",表紙!D72)</f>
        <v/>
      </c>
      <c r="E49" s="833"/>
      <c r="F49" s="833"/>
      <c r="G49" s="833"/>
      <c r="H49" s="833"/>
      <c r="I49" s="833"/>
      <c r="J49" s="833"/>
      <c r="K49" s="833"/>
      <c r="L49" s="833"/>
      <c r="M49" s="833"/>
      <c r="N49" s="833"/>
      <c r="O49" s="834"/>
    </row>
    <row r="50" spans="1:48" ht="22.5" customHeight="1">
      <c r="C50" s="829" t="s">
        <v>15</v>
      </c>
      <c r="D50" s="830"/>
      <c r="E50" s="831"/>
      <c r="F50" s="245"/>
      <c r="G50" s="245"/>
      <c r="H50" s="246"/>
      <c r="I50" s="246"/>
      <c r="J50" s="247"/>
      <c r="K50" s="247"/>
      <c r="L50" s="244"/>
      <c r="M50" s="244"/>
      <c r="N50" s="244"/>
      <c r="O50" s="248"/>
    </row>
    <row r="51" spans="1:48" ht="5.4" customHeight="1">
      <c r="C51" s="320"/>
      <c r="D51" s="321"/>
      <c r="E51" s="321"/>
      <c r="F51" s="250"/>
      <c r="G51" s="250"/>
      <c r="H51" s="184"/>
      <c r="I51" s="184"/>
      <c r="J51" s="251"/>
      <c r="K51" s="251"/>
      <c r="L51" s="252"/>
      <c r="M51" s="252"/>
      <c r="N51" s="252"/>
      <c r="O51" s="184"/>
    </row>
    <row r="52" spans="1:48" ht="15" customHeight="1">
      <c r="C52" s="775" t="s">
        <v>379</v>
      </c>
      <c r="D52" s="776"/>
      <c r="E52" s="776"/>
      <c r="F52" s="776"/>
      <c r="G52" s="776"/>
      <c r="H52" s="776"/>
      <c r="I52" s="776"/>
      <c r="J52" s="776"/>
      <c r="K52" s="776"/>
      <c r="L52" s="776"/>
      <c r="M52" s="776"/>
      <c r="N52" s="776"/>
      <c r="O52" s="776"/>
    </row>
    <row r="53" spans="1:48" ht="13.2">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79" t="s">
        <v>416</v>
      </c>
      <c r="E55" s="479"/>
      <c r="F55" s="479"/>
      <c r="G55" s="479"/>
      <c r="H55" s="479"/>
      <c r="I55" s="479"/>
      <c r="J55" s="479"/>
      <c r="K55" s="479"/>
      <c r="L55" s="479"/>
      <c r="M55" s="479"/>
      <c r="N55" s="479"/>
      <c r="O55" s="480"/>
    </row>
    <row r="56" spans="1:48" s="20" customFormat="1" ht="15" customHeight="1">
      <c r="A56" s="21"/>
      <c r="B56" s="21"/>
      <c r="C56" s="185">
        <v>2</v>
      </c>
      <c r="D56" s="479" t="s">
        <v>358</v>
      </c>
      <c r="E56" s="479"/>
      <c r="F56" s="479"/>
      <c r="G56" s="479"/>
      <c r="H56" s="479"/>
      <c r="I56" s="479"/>
      <c r="J56" s="479"/>
      <c r="K56" s="479"/>
      <c r="L56" s="479"/>
      <c r="M56" s="479"/>
      <c r="N56" s="479"/>
      <c r="O56" s="480"/>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496" t="s">
        <v>353</v>
      </c>
      <c r="E57" s="496"/>
      <c r="F57" s="496"/>
      <c r="G57" s="496"/>
      <c r="H57" s="496"/>
      <c r="I57" s="496"/>
      <c r="J57" s="496"/>
      <c r="K57" s="496"/>
      <c r="L57" s="496"/>
      <c r="M57" s="496"/>
      <c r="N57" s="496"/>
      <c r="O57" s="497"/>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496" t="s">
        <v>354</v>
      </c>
      <c r="E58" s="496"/>
      <c r="F58" s="496"/>
      <c r="G58" s="496"/>
      <c r="H58" s="496"/>
      <c r="I58" s="496"/>
      <c r="J58" s="496"/>
      <c r="K58" s="496"/>
      <c r="L58" s="496"/>
      <c r="M58" s="496"/>
      <c r="N58" s="496"/>
      <c r="O58" s="497"/>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2" customHeight="1">
      <c r="A59" s="42"/>
      <c r="B59" s="42"/>
      <c r="C59" s="185">
        <v>3</v>
      </c>
      <c r="D59" s="479" t="s">
        <v>417</v>
      </c>
      <c r="E59" s="479"/>
      <c r="F59" s="479"/>
      <c r="G59" s="479"/>
      <c r="H59" s="479"/>
      <c r="I59" s="479"/>
      <c r="J59" s="479"/>
      <c r="K59" s="479"/>
      <c r="L59" s="479"/>
      <c r="M59" s="479"/>
      <c r="N59" s="479"/>
      <c r="O59" s="480"/>
    </row>
    <row r="60" spans="1:48" ht="28.2" customHeight="1">
      <c r="A60" s="42"/>
      <c r="B60" s="42"/>
      <c r="C60" s="185">
        <v>4</v>
      </c>
      <c r="D60" s="479" t="s">
        <v>426</v>
      </c>
      <c r="E60" s="479"/>
      <c r="F60" s="479"/>
      <c r="G60" s="479"/>
      <c r="H60" s="479"/>
      <c r="I60" s="479"/>
      <c r="J60" s="479"/>
      <c r="K60" s="479"/>
      <c r="L60" s="479"/>
      <c r="M60" s="479"/>
      <c r="N60" s="479"/>
      <c r="O60" s="480"/>
    </row>
    <row r="61" spans="1:48" ht="15" customHeight="1">
      <c r="A61" s="42"/>
      <c r="B61" s="42"/>
      <c r="C61" s="185"/>
      <c r="D61" s="186" t="s">
        <v>361</v>
      </c>
      <c r="E61" s="479" t="s">
        <v>294</v>
      </c>
      <c r="F61" s="479"/>
      <c r="G61" s="479"/>
      <c r="H61" s="479"/>
      <c r="I61" s="479"/>
      <c r="J61" s="479"/>
      <c r="K61" s="479"/>
      <c r="L61" s="479"/>
      <c r="M61" s="479"/>
      <c r="N61" s="479"/>
      <c r="O61" s="480"/>
    </row>
    <row r="62" spans="1:48" ht="15" customHeight="1">
      <c r="A62" s="42"/>
      <c r="B62" s="42"/>
      <c r="C62" s="185"/>
      <c r="D62" s="186" t="s">
        <v>362</v>
      </c>
      <c r="E62" s="479" t="s">
        <v>364</v>
      </c>
      <c r="F62" s="479"/>
      <c r="G62" s="479"/>
      <c r="H62" s="479"/>
      <c r="I62" s="479"/>
      <c r="J62" s="479"/>
      <c r="K62" s="479"/>
      <c r="L62" s="479"/>
      <c r="M62" s="479"/>
      <c r="N62" s="479"/>
      <c r="O62" s="480"/>
    </row>
    <row r="63" spans="1:48" ht="15" customHeight="1">
      <c r="A63" s="42"/>
      <c r="B63" s="42"/>
      <c r="C63" s="185"/>
      <c r="D63" s="186" t="s">
        <v>363</v>
      </c>
      <c r="E63" s="479" t="s">
        <v>365</v>
      </c>
      <c r="F63" s="479"/>
      <c r="G63" s="479"/>
      <c r="H63" s="479"/>
      <c r="I63" s="479"/>
      <c r="J63" s="479"/>
      <c r="K63" s="479"/>
      <c r="L63" s="479"/>
      <c r="M63" s="479"/>
      <c r="N63" s="479"/>
      <c r="O63" s="480"/>
    </row>
    <row r="64" spans="1:48" ht="15" customHeight="1">
      <c r="A64" s="42"/>
      <c r="B64" s="42"/>
      <c r="C64" s="185"/>
      <c r="D64" s="186" t="s">
        <v>366</v>
      </c>
      <c r="E64" s="479" t="s">
        <v>367</v>
      </c>
      <c r="F64" s="479"/>
      <c r="G64" s="479"/>
      <c r="H64" s="479"/>
      <c r="I64" s="479"/>
      <c r="J64" s="479"/>
      <c r="K64" s="479"/>
      <c r="L64" s="479"/>
      <c r="M64" s="479"/>
      <c r="N64" s="479"/>
      <c r="O64" s="480"/>
    </row>
    <row r="65" spans="1:15" ht="15" customHeight="1">
      <c r="A65" s="42"/>
      <c r="B65" s="42"/>
      <c r="C65" s="185"/>
      <c r="D65" s="186" t="s">
        <v>368</v>
      </c>
      <c r="E65" s="479" t="s">
        <v>369</v>
      </c>
      <c r="F65" s="479"/>
      <c r="G65" s="479"/>
      <c r="H65" s="479"/>
      <c r="I65" s="479"/>
      <c r="J65" s="479"/>
      <c r="K65" s="479"/>
      <c r="L65" s="479"/>
      <c r="M65" s="479"/>
      <c r="N65" s="479"/>
      <c r="O65" s="480"/>
    </row>
    <row r="66" spans="1:15" ht="15" customHeight="1">
      <c r="A66" s="42"/>
      <c r="B66" s="42"/>
      <c r="C66" s="185"/>
      <c r="D66" s="186" t="s">
        <v>370</v>
      </c>
      <c r="E66" s="479" t="s">
        <v>238</v>
      </c>
      <c r="F66" s="479"/>
      <c r="G66" s="479"/>
      <c r="H66" s="479"/>
      <c r="I66" s="479"/>
      <c r="J66" s="479"/>
      <c r="K66" s="479"/>
      <c r="L66" s="479"/>
      <c r="M66" s="479"/>
      <c r="N66" s="479"/>
      <c r="O66" s="480"/>
    </row>
    <row r="67" spans="1:15" ht="15" customHeight="1">
      <c r="A67" s="42"/>
      <c r="B67" s="42"/>
      <c r="C67" s="185"/>
      <c r="D67" s="186" t="s">
        <v>371</v>
      </c>
      <c r="E67" s="479" t="s">
        <v>372</v>
      </c>
      <c r="F67" s="479"/>
      <c r="G67" s="479"/>
      <c r="H67" s="479"/>
      <c r="I67" s="479"/>
      <c r="J67" s="479"/>
      <c r="K67" s="479"/>
      <c r="L67" s="479"/>
      <c r="M67" s="479"/>
      <c r="N67" s="479"/>
      <c r="O67" s="480"/>
    </row>
    <row r="68" spans="1:15" ht="15" customHeight="1">
      <c r="A68" s="42"/>
      <c r="B68" s="42"/>
      <c r="C68" s="185"/>
      <c r="D68" s="186" t="s">
        <v>373</v>
      </c>
      <c r="E68" s="479" t="s">
        <v>374</v>
      </c>
      <c r="F68" s="479"/>
      <c r="G68" s="479"/>
      <c r="H68" s="479"/>
      <c r="I68" s="479"/>
      <c r="J68" s="479"/>
      <c r="K68" s="479"/>
      <c r="L68" s="479"/>
      <c r="M68" s="479"/>
      <c r="N68" s="479"/>
      <c r="O68" s="480"/>
    </row>
    <row r="69" spans="1:15" ht="15" customHeight="1">
      <c r="A69" s="42"/>
      <c r="B69" s="42"/>
      <c r="C69" s="185"/>
      <c r="D69" s="186" t="s">
        <v>375</v>
      </c>
      <c r="E69" s="479" t="s">
        <v>376</v>
      </c>
      <c r="F69" s="479"/>
      <c r="G69" s="479"/>
      <c r="H69" s="479"/>
      <c r="I69" s="479"/>
      <c r="J69" s="479"/>
      <c r="K69" s="479"/>
      <c r="L69" s="479"/>
      <c r="M69" s="479"/>
      <c r="N69" s="479"/>
      <c r="O69" s="480"/>
    </row>
    <row r="70" spans="1:15" ht="15" customHeight="1">
      <c r="A70" s="42"/>
      <c r="B70" s="42"/>
      <c r="C70" s="185"/>
      <c r="D70" s="186" t="s">
        <v>233</v>
      </c>
      <c r="E70" s="479" t="s">
        <v>239</v>
      </c>
      <c r="F70" s="479"/>
      <c r="G70" s="479"/>
      <c r="H70" s="479"/>
      <c r="I70" s="479"/>
      <c r="J70" s="479"/>
      <c r="K70" s="479"/>
      <c r="L70" s="479"/>
      <c r="M70" s="479"/>
      <c r="N70" s="479"/>
      <c r="O70" s="480"/>
    </row>
    <row r="71" spans="1:15" ht="28.2" customHeight="1">
      <c r="A71" s="42"/>
      <c r="B71" s="42"/>
      <c r="C71" s="185"/>
      <c r="D71" s="186" t="s">
        <v>234</v>
      </c>
      <c r="E71" s="479" t="s">
        <v>377</v>
      </c>
      <c r="F71" s="479"/>
      <c r="G71" s="479"/>
      <c r="H71" s="479"/>
      <c r="I71" s="479"/>
      <c r="J71" s="479"/>
      <c r="K71" s="479"/>
      <c r="L71" s="479"/>
      <c r="M71" s="479"/>
      <c r="N71" s="479"/>
      <c r="O71" s="480"/>
    </row>
    <row r="72" spans="1:15" ht="15" customHeight="1">
      <c r="A72" s="42"/>
      <c r="B72" s="42"/>
      <c r="C72" s="185"/>
      <c r="D72" s="186" t="s">
        <v>235</v>
      </c>
      <c r="E72" s="479" t="s">
        <v>240</v>
      </c>
      <c r="F72" s="479"/>
      <c r="G72" s="479"/>
      <c r="H72" s="479"/>
      <c r="I72" s="479"/>
      <c r="J72" s="479"/>
      <c r="K72" s="479"/>
      <c r="L72" s="479"/>
      <c r="M72" s="479"/>
      <c r="N72" s="479"/>
      <c r="O72" s="480"/>
    </row>
    <row r="73" spans="1:15" ht="28.2" customHeight="1">
      <c r="A73" s="42"/>
      <c r="B73" s="42"/>
      <c r="C73" s="185"/>
      <c r="D73" s="186" t="s">
        <v>236</v>
      </c>
      <c r="E73" s="479" t="s">
        <v>378</v>
      </c>
      <c r="F73" s="479"/>
      <c r="G73" s="479"/>
      <c r="H73" s="479"/>
      <c r="I73" s="479"/>
      <c r="J73" s="479"/>
      <c r="K73" s="479"/>
      <c r="L73" s="479"/>
      <c r="M73" s="479"/>
      <c r="N73" s="479"/>
      <c r="O73" s="480"/>
    </row>
    <row r="74" spans="1:15" ht="28.2" customHeight="1">
      <c r="A74" s="42"/>
      <c r="B74" s="42"/>
      <c r="C74" s="185"/>
      <c r="D74" s="186" t="s">
        <v>237</v>
      </c>
      <c r="E74" s="479" t="s">
        <v>241</v>
      </c>
      <c r="F74" s="479"/>
      <c r="G74" s="479"/>
      <c r="H74" s="479"/>
      <c r="I74" s="479"/>
      <c r="J74" s="479"/>
      <c r="K74" s="479"/>
      <c r="L74" s="479"/>
      <c r="M74" s="479"/>
      <c r="N74" s="479"/>
      <c r="O74" s="480"/>
    </row>
    <row r="75" spans="1:15" ht="28.2" customHeight="1">
      <c r="A75" s="42"/>
      <c r="B75" s="42"/>
      <c r="C75" s="185">
        <v>5</v>
      </c>
      <c r="D75" s="479" t="s">
        <v>360</v>
      </c>
      <c r="E75" s="479"/>
      <c r="F75" s="479"/>
      <c r="G75" s="479"/>
      <c r="H75" s="479"/>
      <c r="I75" s="479"/>
      <c r="J75" s="479"/>
      <c r="K75" s="479"/>
      <c r="L75" s="479"/>
      <c r="M75" s="479"/>
      <c r="N75" s="479"/>
      <c r="O75" s="480"/>
    </row>
    <row r="76" spans="1:15" ht="66.75" customHeight="1">
      <c r="A76" s="42"/>
      <c r="B76" s="42"/>
      <c r="C76" s="185">
        <v>6</v>
      </c>
      <c r="D76" s="496" t="s">
        <v>419</v>
      </c>
      <c r="E76" s="496"/>
      <c r="F76" s="496"/>
      <c r="G76" s="496"/>
      <c r="H76" s="496"/>
      <c r="I76" s="496"/>
      <c r="J76" s="496"/>
      <c r="K76" s="496"/>
      <c r="L76" s="496"/>
      <c r="M76" s="496"/>
      <c r="N76" s="496"/>
      <c r="O76" s="497"/>
    </row>
    <row r="77" spans="1:15" ht="15" customHeight="1">
      <c r="A77" s="42"/>
      <c r="B77" s="42"/>
      <c r="C77" s="185">
        <v>7</v>
      </c>
      <c r="D77" s="479" t="s">
        <v>359</v>
      </c>
      <c r="E77" s="479"/>
      <c r="F77" s="479"/>
      <c r="G77" s="479"/>
      <c r="H77" s="479"/>
      <c r="I77" s="479"/>
      <c r="J77" s="479"/>
      <c r="K77" s="479"/>
      <c r="L77" s="479"/>
      <c r="M77" s="479"/>
      <c r="N77" s="479"/>
      <c r="O77" s="480"/>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2024-03-03T15:35:21Z</dcterms:modified>
</cp:coreProperties>
</file>