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男女共同参画グループ\0190_女性保護事業\0020_女性自立支援施設(さつき)\R8 指定管理者の指定手続\06_募集要項(申請要項)\【R6申請要項起案】\★提出用　申請要項・様式・参考資料\参考資料\"/>
    </mc:Choice>
  </mc:AlternateContent>
  <bookViews>
    <workbookView xWindow="120" yWindow="96" windowWidth="20340" windowHeight="7872"/>
  </bookViews>
  <sheets>
    <sheet name="【令和6年】収支決算まとめ " sheetId="5" r:id="rId1"/>
    <sheet name="Sheet2" sheetId="2" r:id="rId2"/>
    <sheet name="Sheet3" sheetId="3" r:id="rId3"/>
  </sheets>
  <definedNames>
    <definedName name="_xlnm.Print_Area" localSheetId="0">'【令和6年】収支決算まとめ '!$A$1:$G$48</definedName>
  </definedNames>
  <calcPr calcId="162913"/>
</workbook>
</file>

<file path=xl/calcChain.xml><?xml version="1.0" encoding="utf-8"?>
<calcChain xmlns="http://schemas.openxmlformats.org/spreadsheetml/2006/main">
  <c r="G33" i="5" l="1"/>
  <c r="F33" i="5"/>
  <c r="G26" i="5"/>
  <c r="G16" i="5"/>
  <c r="F16" i="5"/>
  <c r="E16" i="5"/>
  <c r="E33" i="5" s="1"/>
  <c r="E10" i="5"/>
  <c r="F26" i="5"/>
  <c r="E26" i="5"/>
  <c r="E46" i="5"/>
  <c r="G46" i="5" l="1"/>
  <c r="F46" i="5"/>
  <c r="G41" i="5"/>
  <c r="F41" i="5"/>
  <c r="E41" i="5"/>
  <c r="G38" i="5"/>
  <c r="F38" i="5"/>
  <c r="E38" i="5"/>
  <c r="G36" i="5"/>
  <c r="G39" i="5" s="1"/>
  <c r="F36" i="5"/>
  <c r="E36" i="5"/>
  <c r="G5" i="5"/>
  <c r="F5" i="5"/>
  <c r="F10" i="5" s="1"/>
  <c r="E5" i="5"/>
  <c r="E34" i="5" s="1"/>
  <c r="G10" i="5"/>
  <c r="F39" i="5" l="1"/>
  <c r="G47" i="5"/>
  <c r="F47" i="5"/>
  <c r="F34" i="5"/>
  <c r="E47" i="5"/>
  <c r="E48" i="5" s="1"/>
  <c r="G34" i="5"/>
  <c r="G48" i="5" s="1"/>
  <c r="E39" i="5"/>
  <c r="F48" i="5" l="1"/>
</calcChain>
</file>

<file path=xl/sharedStrings.xml><?xml version="1.0" encoding="utf-8"?>
<sst xmlns="http://schemas.openxmlformats.org/spreadsheetml/2006/main" count="61" uniqueCount="51">
  <si>
    <t>勘定科目</t>
    <rPh sb="0" eb="2">
      <t>カンジョウ</t>
    </rPh>
    <rPh sb="2" eb="4">
      <t>カモク</t>
    </rPh>
    <phoneticPr fontId="1"/>
  </si>
  <si>
    <t>事務費収入</t>
    <rPh sb="0" eb="3">
      <t>ジムヒ</t>
    </rPh>
    <rPh sb="3" eb="5">
      <t>シュウニュウ</t>
    </rPh>
    <phoneticPr fontId="1"/>
  </si>
  <si>
    <t>事業費収入</t>
    <rPh sb="0" eb="3">
      <t>ジギョウヒ</t>
    </rPh>
    <rPh sb="3" eb="5">
      <t>シュウニュウ</t>
    </rPh>
    <phoneticPr fontId="1"/>
  </si>
  <si>
    <t>事業活動収入計</t>
    <rPh sb="0" eb="2">
      <t>ジギョウ</t>
    </rPh>
    <rPh sb="2" eb="4">
      <t>カツドウ</t>
    </rPh>
    <rPh sb="4" eb="6">
      <t>シュウニュウ</t>
    </rPh>
    <rPh sb="6" eb="7">
      <t>ケイ</t>
    </rPh>
    <phoneticPr fontId="1"/>
  </si>
  <si>
    <t>収入</t>
    <rPh sb="0" eb="2">
      <t>シュウニュウ</t>
    </rPh>
    <phoneticPr fontId="1"/>
  </si>
  <si>
    <t>人件費支出</t>
    <rPh sb="0" eb="3">
      <t>ジンケンヒ</t>
    </rPh>
    <rPh sb="3" eb="5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</si>
  <si>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</si>
  <si>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</si>
  <si>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</si>
  <si>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</si>
  <si>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給食費支出</t>
    <rPh sb="0" eb="2">
      <t>キュウショク</t>
    </rPh>
    <rPh sb="2" eb="3">
      <t>ヒ</t>
    </rPh>
    <rPh sb="3" eb="5">
      <t>シシュツ</t>
    </rPh>
    <phoneticPr fontId="2"/>
  </si>
  <si>
    <t>保健衛生費支出</t>
    <rPh sb="0" eb="2">
      <t>ホケン</t>
    </rPh>
    <rPh sb="2" eb="4">
      <t>エイセイ</t>
    </rPh>
    <rPh sb="4" eb="5">
      <t>ヒ</t>
    </rPh>
    <rPh sb="5" eb="7">
      <t>シシュツ</t>
    </rPh>
    <phoneticPr fontId="2"/>
  </si>
  <si>
    <t>教養娯楽費支出</t>
    <rPh sb="0" eb="2">
      <t>キョウヨウ</t>
    </rPh>
    <rPh sb="2" eb="4">
      <t>ゴラク</t>
    </rPh>
    <rPh sb="4" eb="5">
      <t>ヒ</t>
    </rPh>
    <rPh sb="5" eb="7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</si>
  <si>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</si>
  <si>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1"/>
  </si>
  <si>
    <t>事務費支出</t>
    <rPh sb="0" eb="3">
      <t>ジムヒ</t>
    </rPh>
    <rPh sb="3" eb="5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</si>
  <si>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</si>
  <si>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</si>
  <si>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</si>
  <si>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雑支出</t>
    <rPh sb="0" eb="1">
      <t>ザツ</t>
    </rPh>
    <rPh sb="1" eb="3">
      <t>シシュツ</t>
    </rPh>
    <phoneticPr fontId="1"/>
  </si>
  <si>
    <t>事業活動支出計</t>
    <rPh sb="0" eb="2">
      <t>ジギョウ</t>
    </rPh>
    <rPh sb="2" eb="4">
      <t>カツドウ</t>
    </rPh>
    <rPh sb="4" eb="6">
      <t>シシュツ</t>
    </rPh>
    <rPh sb="6" eb="7">
      <t>ケイ</t>
    </rPh>
    <phoneticPr fontId="1"/>
  </si>
  <si>
    <t>支出</t>
    <rPh sb="0" eb="2">
      <t>シシュツ</t>
    </rPh>
    <phoneticPr fontId="1"/>
  </si>
  <si>
    <t>事業活動による収支</t>
    <rPh sb="0" eb="2">
      <t>ジギョウ</t>
    </rPh>
    <rPh sb="2" eb="4">
      <t>カツドウ</t>
    </rPh>
    <rPh sb="7" eb="9">
      <t>シュウシ</t>
    </rPh>
    <phoneticPr fontId="1"/>
  </si>
  <si>
    <t>その他活動収入計</t>
    <rPh sb="2" eb="3">
      <t>タ</t>
    </rPh>
    <rPh sb="3" eb="5">
      <t>カツドウ</t>
    </rPh>
    <rPh sb="5" eb="7">
      <t>シュウニュウ</t>
    </rPh>
    <rPh sb="7" eb="8">
      <t>ケイ</t>
    </rPh>
    <phoneticPr fontId="1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</si>
  <si>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1"/>
  </si>
  <si>
    <t>その他の活動による収支</t>
    <rPh sb="2" eb="3">
      <t>タ</t>
    </rPh>
    <rPh sb="4" eb="6">
      <t>カツドウ</t>
    </rPh>
    <rPh sb="9" eb="11">
      <t>シュウシ</t>
    </rPh>
    <phoneticPr fontId="1"/>
  </si>
  <si>
    <t>その他の活動支出計</t>
    <rPh sb="2" eb="3">
      <t>タ</t>
    </rPh>
    <rPh sb="4" eb="6">
      <t>カツドウ</t>
    </rPh>
    <rPh sb="6" eb="8">
      <t>シシュツ</t>
    </rPh>
    <rPh sb="8" eb="9">
      <t>ケイ</t>
    </rPh>
    <phoneticPr fontId="1"/>
  </si>
  <si>
    <t>その他収入</t>
    <rPh sb="2" eb="3">
      <t>タ</t>
    </rPh>
    <rPh sb="3" eb="5">
      <t>シュウニュウ</t>
    </rPh>
    <phoneticPr fontId="1"/>
  </si>
  <si>
    <t>その他</t>
    <rPh sb="2" eb="3">
      <t>タ</t>
    </rPh>
    <phoneticPr fontId="1"/>
  </si>
  <si>
    <t>燃料費支出</t>
    <rPh sb="0" eb="3">
      <t>ネンリョウヒ</t>
    </rPh>
    <rPh sb="3" eb="5">
      <t>シシュツ</t>
    </rPh>
    <phoneticPr fontId="1"/>
  </si>
  <si>
    <t>修繕費</t>
    <rPh sb="0" eb="3">
      <t>シュウゼンヒ</t>
    </rPh>
    <phoneticPr fontId="1"/>
  </si>
  <si>
    <t>備品等購入積立資産支出</t>
    <rPh sb="0" eb="3">
      <t>ビヒントウ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1"/>
  </si>
  <si>
    <t>その他支出</t>
    <rPh sb="2" eb="3">
      <t>タ</t>
    </rPh>
    <rPh sb="3" eb="5">
      <t>シシュツ</t>
    </rPh>
    <phoneticPr fontId="1"/>
  </si>
  <si>
    <t>積立資産支出</t>
    <rPh sb="0" eb="2">
      <t>ツミタテ</t>
    </rPh>
    <rPh sb="2" eb="4">
      <t>シサン</t>
    </rPh>
    <rPh sb="4" eb="6">
      <t>シシュツ</t>
    </rPh>
    <phoneticPr fontId="1"/>
  </si>
  <si>
    <t>事業活動資金収支差額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1"/>
  </si>
  <si>
    <t>施設整備等収入計</t>
    <rPh sb="0" eb="2">
      <t>シセツ</t>
    </rPh>
    <rPh sb="2" eb="5">
      <t>セイビトウ</t>
    </rPh>
    <rPh sb="5" eb="7">
      <t>シュウニュウ</t>
    </rPh>
    <rPh sb="7" eb="8">
      <t>ケイ</t>
    </rPh>
    <phoneticPr fontId="1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</si>
  <si>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1"/>
  </si>
  <si>
    <t>施設整備等支出計</t>
    <rPh sb="0" eb="2">
      <t>シセツ</t>
    </rPh>
    <rPh sb="2" eb="5">
      <t>セイビトウ</t>
    </rPh>
    <rPh sb="5" eb="7">
      <t>シシュツ</t>
    </rPh>
    <rPh sb="7" eb="8">
      <t>ケイ</t>
    </rPh>
    <phoneticPr fontId="1"/>
  </si>
  <si>
    <t>施設整備等資金収支差額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1"/>
  </si>
  <si>
    <t>その他の活動資金収支差額</t>
    <rPh sb="2" eb="3">
      <t>タ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1"/>
  </si>
  <si>
    <t>資金収支差額計</t>
    <rPh sb="0" eb="2">
      <t>シキン</t>
    </rPh>
    <rPh sb="2" eb="4">
      <t>シュウシ</t>
    </rPh>
    <rPh sb="4" eb="6">
      <t>サガク</t>
    </rPh>
    <rPh sb="6" eb="7">
      <t>ケイ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</si>
  <si>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</si>
  <si>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法令義務分</t>
    <rPh sb="0" eb="2">
      <t>ホウレイ</t>
    </rPh>
    <rPh sb="2" eb="4">
      <t>ギム</t>
    </rPh>
    <rPh sb="4" eb="5">
      <t>ブン</t>
    </rPh>
    <phoneticPr fontId="1"/>
  </si>
  <si>
    <t>県単・奨励補助</t>
    <rPh sb="0" eb="1">
      <t>ケン</t>
    </rPh>
    <rPh sb="1" eb="2">
      <t>タン</t>
    </rPh>
    <rPh sb="3" eb="5">
      <t>ショウレイ</t>
    </rPh>
    <rPh sb="5" eb="7">
      <t>ホジョ</t>
    </rPh>
    <phoneticPr fontId="1"/>
  </si>
  <si>
    <t>(円)</t>
    <rPh sb="1" eb="2">
      <t>エン</t>
    </rPh>
    <phoneticPr fontId="1"/>
  </si>
  <si>
    <t>による収支
施設整備等</t>
    <rPh sb="3" eb="5">
      <t>シュウシ</t>
    </rPh>
    <phoneticPr fontId="1"/>
  </si>
  <si>
    <t>(参考資料４）</t>
    <rPh sb="1" eb="3">
      <t>サンコウ</t>
    </rPh>
    <rPh sb="3" eb="5">
      <t>シリョウ</t>
    </rPh>
    <phoneticPr fontId="1"/>
  </si>
  <si>
    <t>過去３年間の収支決算状況内訳　（令和３年度～令和５年度）</t>
    <rPh sb="0" eb="2">
      <t>カコ</t>
    </rPh>
    <rPh sb="3" eb="5">
      <t>ネンカン</t>
    </rPh>
    <rPh sb="6" eb="8">
      <t>シュウシ</t>
    </rPh>
    <rPh sb="8" eb="10">
      <t>ケッサン</t>
    </rPh>
    <rPh sb="10" eb="12">
      <t>ジョウキョウ</t>
    </rPh>
    <rPh sb="12" eb="14">
      <t>ウチワケ</t>
    </rPh>
    <rPh sb="16" eb="18">
      <t>レイワ</t>
    </rPh>
    <rPh sb="19" eb="21">
      <t>ネンド</t>
    </rPh>
    <rPh sb="22" eb="24">
      <t>レイワ</t>
    </rPh>
    <rPh sb="25" eb="26">
      <t>ネン</t>
    </rPh>
    <rPh sb="26" eb="27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</si>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</sst>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2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176" fontId="4" fillId="0" borderId="8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10" fillId="2" borderId="21" xfId="0" applyNumberFormat="1" applyFont="1" applyFill="1" applyBorder="1" applyAlignment="1">
      <alignment horizontal="right" vertical="center"/>
    </xf>
    <xf numFmtId="176" fontId="10" fillId="2" borderId="22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3" fillId="0" borderId="1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indent="2"/>
    </xf>
    <xf numFmtId="0" fontId="3" fillId="2" borderId="24" xfId="0" applyFont="1" applyFill="1" applyBorder="1" applyAlignment="1">
      <alignment horizontal="left" vertical="center" indent="2"/>
    </xf>
    <xf numFmtId="0" fontId="3" fillId="2" borderId="10" xfId="0" applyFont="1" applyFill="1" applyBorder="1" applyAlignment="1">
      <alignment horizontal="left" vertical="center" indent="2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 wrapText="1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7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2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="130" zoomScaleNormal="100" zoomScaleSheetLayoutView="130" workbookViewId="0">
      <selection activeCell="F23" sqref="F23"/>
    </sheetView>
  </sheetViews>
  <sheetFormatPr defaultColWidth="9" defaultRowHeight="14.4" x14ac:dyDescent="0.2"/>
  <cols>
    <col min="1" max="1" width="4.69921875" style="7" customWidth="1"/>
    <col min="2" max="3" width="4" style="7" customWidth="1"/>
    <col min="4" max="4" width="18.19921875" style="7" customWidth="1"/>
    <col min="5" max="7" width="16.09765625" style="9" customWidth="1"/>
    <col min="8" max="16384" width="9" style="8"/>
  </cols>
  <sheetData>
    <row r="1" spans="1:7" x14ac:dyDescent="0.2">
      <c r="G1" s="9" t="s">
        <v>46</v>
      </c>
    </row>
    <row r="2" spans="1:7" ht="30.75" customHeight="1" x14ac:dyDescent="0.2">
      <c r="A2" s="32" t="s">
        <v>47</v>
      </c>
      <c r="B2" s="33"/>
      <c r="C2" s="33"/>
      <c r="D2" s="33"/>
      <c r="E2" s="33"/>
      <c r="F2" s="33"/>
      <c r="G2" s="10" t="s">
        <v>44</v>
      </c>
    </row>
    <row r="3" spans="1:7" ht="18.75" customHeight="1" x14ac:dyDescent="0.2">
      <c r="A3" s="34" t="s">
        <v>0</v>
      </c>
      <c r="B3" s="34"/>
      <c r="C3" s="34"/>
      <c r="D3" s="34"/>
      <c r="E3" s="30" t="s">
        <v>48</v>
      </c>
      <c r="F3" s="30" t="s">
        <v>49</v>
      </c>
      <c r="G3" s="30" t="s">
        <v>50</v>
      </c>
    </row>
    <row r="4" spans="1:7" ht="18.75" customHeight="1" x14ac:dyDescent="0.2">
      <c r="A4" s="35" t="s">
        <v>22</v>
      </c>
      <c r="B4" s="38" t="s">
        <v>4</v>
      </c>
      <c r="C4" s="40" t="s">
        <v>41</v>
      </c>
      <c r="D4" s="41"/>
      <c r="E4" s="12">
        <v>111831124</v>
      </c>
      <c r="F4" s="12">
        <v>119895473</v>
      </c>
      <c r="G4" s="12">
        <v>124944498</v>
      </c>
    </row>
    <row r="5" spans="1:7" ht="18.75" hidden="1" customHeight="1" x14ac:dyDescent="0.2">
      <c r="A5" s="36"/>
      <c r="B5" s="39"/>
      <c r="C5" s="13"/>
      <c r="D5" s="11" t="s">
        <v>42</v>
      </c>
      <c r="E5" s="12">
        <f t="shared" ref="E5:G5" si="0">SUM(E6:E7)</f>
        <v>91569036</v>
      </c>
      <c r="F5" s="12">
        <f t="shared" si="0"/>
        <v>87036652</v>
      </c>
      <c r="G5" s="12">
        <f t="shared" si="0"/>
        <v>86537752</v>
      </c>
    </row>
    <row r="6" spans="1:7" ht="18.75" hidden="1" customHeight="1" x14ac:dyDescent="0.2">
      <c r="A6" s="36"/>
      <c r="B6" s="39"/>
      <c r="C6" s="13"/>
      <c r="D6" s="14" t="s">
        <v>1</v>
      </c>
      <c r="E6" s="12">
        <v>68051977</v>
      </c>
      <c r="F6" s="12">
        <v>68316030</v>
      </c>
      <c r="G6" s="12">
        <v>66753212</v>
      </c>
    </row>
    <row r="7" spans="1:7" ht="18.75" hidden="1" customHeight="1" x14ac:dyDescent="0.2">
      <c r="A7" s="36"/>
      <c r="B7" s="39"/>
      <c r="C7" s="13"/>
      <c r="D7" s="14" t="s">
        <v>2</v>
      </c>
      <c r="E7" s="12">
        <v>23517059</v>
      </c>
      <c r="F7" s="12">
        <v>18720622</v>
      </c>
      <c r="G7" s="12">
        <v>19784540</v>
      </c>
    </row>
    <row r="8" spans="1:7" ht="18.75" hidden="1" customHeight="1" x14ac:dyDescent="0.2">
      <c r="A8" s="36"/>
      <c r="B8" s="39"/>
      <c r="C8" s="13"/>
      <c r="D8" s="15" t="s">
        <v>43</v>
      </c>
      <c r="E8" s="12">
        <v>30205059</v>
      </c>
      <c r="F8" s="12">
        <v>30244667</v>
      </c>
      <c r="G8" s="12">
        <v>27678895</v>
      </c>
    </row>
    <row r="9" spans="1:7" ht="18.75" customHeight="1" x14ac:dyDescent="0.2">
      <c r="A9" s="36"/>
      <c r="B9" s="39"/>
      <c r="C9" s="42" t="s">
        <v>27</v>
      </c>
      <c r="D9" s="43"/>
      <c r="E9" s="16">
        <v>1807565</v>
      </c>
      <c r="F9" s="16">
        <v>2751530</v>
      </c>
      <c r="G9" s="16">
        <v>2715522</v>
      </c>
    </row>
    <row r="10" spans="1:7" ht="18.75" customHeight="1" x14ac:dyDescent="0.2">
      <c r="A10" s="36"/>
      <c r="B10" s="44" t="s">
        <v>3</v>
      </c>
      <c r="C10" s="45"/>
      <c r="D10" s="46"/>
      <c r="E10" s="17">
        <f>E4+E9</f>
        <v>113638689</v>
      </c>
      <c r="F10" s="17">
        <f>F4+F9</f>
        <v>122647003</v>
      </c>
      <c r="G10" s="17">
        <f>G4+G9</f>
        <v>127660020</v>
      </c>
    </row>
    <row r="11" spans="1:7" ht="18.75" customHeight="1" x14ac:dyDescent="0.2">
      <c r="A11" s="36"/>
      <c r="B11" s="47" t="s">
        <v>21</v>
      </c>
      <c r="C11" s="49" t="s">
        <v>5</v>
      </c>
      <c r="D11" s="50"/>
      <c r="E11" s="18">
        <v>66722716</v>
      </c>
      <c r="F11" s="18">
        <v>68870920</v>
      </c>
      <c r="G11" s="18">
        <v>74538466</v>
      </c>
    </row>
    <row r="12" spans="1:7" ht="18.75" hidden="1" customHeight="1" x14ac:dyDescent="0.2">
      <c r="A12" s="36"/>
      <c r="B12" s="48"/>
      <c r="C12" s="19"/>
      <c r="D12" s="1" t="s">
        <v>6</v>
      </c>
      <c r="E12" s="12">
        <v>33975600</v>
      </c>
      <c r="F12" s="12">
        <v>37310541</v>
      </c>
      <c r="G12" s="12">
        <v>34344208</v>
      </c>
    </row>
    <row r="13" spans="1:7" ht="18.75" hidden="1" customHeight="1" x14ac:dyDescent="0.2">
      <c r="A13" s="36"/>
      <c r="B13" s="48"/>
      <c r="C13" s="19"/>
      <c r="D13" s="1" t="s">
        <v>7</v>
      </c>
      <c r="E13" s="12">
        <v>15080094</v>
      </c>
      <c r="F13" s="12">
        <v>9264399</v>
      </c>
      <c r="G13" s="12">
        <v>9099429</v>
      </c>
    </row>
    <row r="14" spans="1:7" ht="18.75" hidden="1" customHeight="1" x14ac:dyDescent="0.2">
      <c r="A14" s="36"/>
      <c r="B14" s="48"/>
      <c r="C14" s="19"/>
      <c r="D14" s="1" t="s">
        <v>8</v>
      </c>
      <c r="E14" s="12">
        <v>16499454</v>
      </c>
      <c r="F14" s="12">
        <v>14102854</v>
      </c>
      <c r="G14" s="12">
        <v>18436736</v>
      </c>
    </row>
    <row r="15" spans="1:7" ht="18.75" hidden="1" customHeight="1" x14ac:dyDescent="0.2">
      <c r="A15" s="36"/>
      <c r="B15" s="48"/>
      <c r="C15" s="19"/>
      <c r="D15" s="2" t="s">
        <v>28</v>
      </c>
      <c r="E15" s="16">
        <v>8784540</v>
      </c>
      <c r="F15" s="16">
        <v>18278707</v>
      </c>
      <c r="G15" s="16">
        <v>8239348</v>
      </c>
    </row>
    <row r="16" spans="1:7" ht="18.75" customHeight="1" x14ac:dyDescent="0.2">
      <c r="A16" s="36"/>
      <c r="B16" s="48"/>
      <c r="C16" s="49" t="s">
        <v>9</v>
      </c>
      <c r="D16" s="51"/>
      <c r="E16" s="12">
        <f>SUM(E17:E25)</f>
        <v>17455321</v>
      </c>
      <c r="F16" s="12">
        <f>SUM(F17:F25)</f>
        <v>22306861</v>
      </c>
      <c r="G16" s="12">
        <f>SUM(G17:G25)</f>
        <v>22247176</v>
      </c>
    </row>
    <row r="17" spans="1:7" ht="18.75" customHeight="1" x14ac:dyDescent="0.2">
      <c r="A17" s="36"/>
      <c r="B17" s="48"/>
      <c r="C17" s="20"/>
      <c r="D17" s="5" t="s">
        <v>10</v>
      </c>
      <c r="E17" s="18">
        <v>6023611</v>
      </c>
      <c r="F17" s="18">
        <v>6023611</v>
      </c>
      <c r="G17" s="18">
        <v>8474431</v>
      </c>
    </row>
    <row r="18" spans="1:7" ht="18.75" customHeight="1" x14ac:dyDescent="0.2">
      <c r="A18" s="36"/>
      <c r="B18" s="48"/>
      <c r="C18" s="19"/>
      <c r="D18" s="4" t="s">
        <v>13</v>
      </c>
      <c r="E18" s="12">
        <v>5026319</v>
      </c>
      <c r="F18" s="12">
        <v>7009593</v>
      </c>
      <c r="G18" s="12">
        <v>6288751</v>
      </c>
    </row>
    <row r="19" spans="1:7" ht="18.75" customHeight="1" x14ac:dyDescent="0.2">
      <c r="A19" s="36"/>
      <c r="B19" s="48"/>
      <c r="C19" s="19"/>
      <c r="D19" s="4" t="s">
        <v>19</v>
      </c>
      <c r="E19" s="12">
        <v>987089</v>
      </c>
      <c r="F19" s="12">
        <v>1009836</v>
      </c>
      <c r="G19" s="12">
        <v>1336248</v>
      </c>
    </row>
    <row r="20" spans="1:7" ht="18.75" customHeight="1" x14ac:dyDescent="0.2">
      <c r="A20" s="36"/>
      <c r="B20" s="48"/>
      <c r="C20" s="19"/>
      <c r="D20" s="4" t="s">
        <v>29</v>
      </c>
      <c r="E20" s="12">
        <v>1100</v>
      </c>
      <c r="F20" s="12">
        <v>0</v>
      </c>
      <c r="G20" s="12">
        <v>0</v>
      </c>
    </row>
    <row r="21" spans="1:7" ht="18.75" customHeight="1" x14ac:dyDescent="0.2">
      <c r="A21" s="36"/>
      <c r="B21" s="48"/>
      <c r="C21" s="19"/>
      <c r="D21" s="4" t="s">
        <v>14</v>
      </c>
      <c r="E21" s="12">
        <v>823192</v>
      </c>
      <c r="F21" s="12">
        <v>684889</v>
      </c>
      <c r="G21" s="12">
        <v>743435</v>
      </c>
    </row>
    <row r="22" spans="1:7" ht="18.75" customHeight="1" x14ac:dyDescent="0.2">
      <c r="A22" s="36"/>
      <c r="B22" s="48"/>
      <c r="C22" s="19"/>
      <c r="D22" s="4" t="s">
        <v>11</v>
      </c>
      <c r="E22" s="12">
        <v>805202</v>
      </c>
      <c r="F22" s="12">
        <v>1288425</v>
      </c>
      <c r="G22" s="12">
        <v>1107636</v>
      </c>
    </row>
    <row r="23" spans="1:7" ht="18.75" customHeight="1" x14ac:dyDescent="0.2">
      <c r="A23" s="36"/>
      <c r="B23" s="48"/>
      <c r="C23" s="19"/>
      <c r="D23" s="4" t="s">
        <v>12</v>
      </c>
      <c r="E23" s="12">
        <v>311386</v>
      </c>
      <c r="F23" s="12">
        <v>337104</v>
      </c>
      <c r="G23" s="12">
        <v>341696</v>
      </c>
    </row>
    <row r="24" spans="1:7" ht="18.75" customHeight="1" x14ac:dyDescent="0.2">
      <c r="A24" s="36"/>
      <c r="B24" s="48"/>
      <c r="C24" s="19"/>
      <c r="D24" s="4" t="s">
        <v>30</v>
      </c>
      <c r="E24" s="12">
        <v>447156</v>
      </c>
      <c r="F24" s="12">
        <v>664273</v>
      </c>
      <c r="G24" s="12">
        <v>455070</v>
      </c>
    </row>
    <row r="25" spans="1:7" ht="18.75" customHeight="1" x14ac:dyDescent="0.2">
      <c r="A25" s="36"/>
      <c r="B25" s="48"/>
      <c r="C25" s="19"/>
      <c r="D25" s="6" t="s">
        <v>28</v>
      </c>
      <c r="E25" s="31">
        <v>3030266</v>
      </c>
      <c r="F25" s="16">
        <v>5289130</v>
      </c>
      <c r="G25" s="16">
        <v>3499909</v>
      </c>
    </row>
    <row r="26" spans="1:7" ht="18.75" customHeight="1" x14ac:dyDescent="0.2">
      <c r="A26" s="36"/>
      <c r="B26" s="48"/>
      <c r="C26" s="49" t="s">
        <v>15</v>
      </c>
      <c r="D26" s="51"/>
      <c r="E26" s="12">
        <f>SUM(E27:E31)</f>
        <v>19950906</v>
      </c>
      <c r="F26" s="12">
        <f>SUM(F27:F31)</f>
        <v>19875884</v>
      </c>
      <c r="G26" s="12">
        <f>SUM(G27:G31)</f>
        <v>20921197</v>
      </c>
    </row>
    <row r="27" spans="1:7" ht="18.75" customHeight="1" x14ac:dyDescent="0.2">
      <c r="A27" s="36"/>
      <c r="B27" s="48"/>
      <c r="C27" s="20"/>
      <c r="D27" s="5" t="s">
        <v>16</v>
      </c>
      <c r="E27" s="18">
        <v>14400380</v>
      </c>
      <c r="F27" s="18">
        <v>14220757</v>
      </c>
      <c r="G27" s="18">
        <v>14437820</v>
      </c>
    </row>
    <row r="28" spans="1:7" ht="18.75" customHeight="1" x14ac:dyDescent="0.2">
      <c r="A28" s="36"/>
      <c r="B28" s="48"/>
      <c r="C28" s="19"/>
      <c r="D28" s="3" t="s">
        <v>17</v>
      </c>
      <c r="E28" s="12">
        <v>1104284</v>
      </c>
      <c r="F28" s="12">
        <v>1088370</v>
      </c>
      <c r="G28" s="12">
        <v>1065955</v>
      </c>
    </row>
    <row r="29" spans="1:7" ht="18.75" customHeight="1" x14ac:dyDescent="0.2">
      <c r="A29" s="36"/>
      <c r="B29" s="48"/>
      <c r="C29" s="19"/>
      <c r="D29" s="3" t="s">
        <v>18</v>
      </c>
      <c r="E29" s="12">
        <v>177132</v>
      </c>
      <c r="F29" s="12">
        <v>13300</v>
      </c>
      <c r="G29" s="12">
        <v>31120</v>
      </c>
    </row>
    <row r="30" spans="1:7" ht="18.75" customHeight="1" x14ac:dyDescent="0.2">
      <c r="A30" s="36"/>
      <c r="B30" s="48"/>
      <c r="C30" s="19"/>
      <c r="D30" s="3" t="s">
        <v>19</v>
      </c>
      <c r="E30" s="12">
        <v>29700</v>
      </c>
      <c r="F30" s="12">
        <v>29700</v>
      </c>
      <c r="G30" s="12">
        <v>62030</v>
      </c>
    </row>
    <row r="31" spans="1:7" ht="18.75" customHeight="1" x14ac:dyDescent="0.2">
      <c r="A31" s="36"/>
      <c r="B31" s="48"/>
      <c r="C31" s="19"/>
      <c r="D31" s="4" t="s">
        <v>28</v>
      </c>
      <c r="E31" s="12">
        <v>4239410</v>
      </c>
      <c r="F31" s="12">
        <v>4523757</v>
      </c>
      <c r="G31" s="12">
        <v>5324272</v>
      </c>
    </row>
    <row r="32" spans="1:7" ht="18.75" customHeight="1" x14ac:dyDescent="0.2">
      <c r="A32" s="36"/>
      <c r="B32" s="48"/>
      <c r="C32" s="52" t="s">
        <v>28</v>
      </c>
      <c r="D32" s="53"/>
      <c r="E32" s="31">
        <v>743957</v>
      </c>
      <c r="F32" s="16">
        <v>1478278</v>
      </c>
      <c r="G32" s="16">
        <v>664262</v>
      </c>
    </row>
    <row r="33" spans="1:7" ht="18.75" customHeight="1" thickBot="1" x14ac:dyDescent="0.25">
      <c r="A33" s="36"/>
      <c r="B33" s="54" t="s">
        <v>20</v>
      </c>
      <c r="C33" s="55"/>
      <c r="D33" s="56"/>
      <c r="E33" s="26">
        <f>E11+E16+E26+E32</f>
        <v>104872900</v>
      </c>
      <c r="F33" s="26">
        <f>F11+F16+F26+F32</f>
        <v>112531943</v>
      </c>
      <c r="G33" s="26">
        <f>G11+G16+G26+G32</f>
        <v>118371101</v>
      </c>
    </row>
    <row r="34" spans="1:7" ht="18.75" customHeight="1" thickBot="1" x14ac:dyDescent="0.25">
      <c r="A34" s="37"/>
      <c r="B34" s="57" t="s">
        <v>34</v>
      </c>
      <c r="C34" s="58"/>
      <c r="D34" s="59"/>
      <c r="E34" s="23">
        <f>E10-E33</f>
        <v>8765789</v>
      </c>
      <c r="F34" s="23">
        <f>F10-F33</f>
        <v>10115060</v>
      </c>
      <c r="G34" s="28">
        <f>G10-G33</f>
        <v>9288919</v>
      </c>
    </row>
    <row r="35" spans="1:7" ht="18.75" customHeight="1" x14ac:dyDescent="0.2">
      <c r="A35" s="60" t="s">
        <v>45</v>
      </c>
      <c r="B35" s="27" t="s">
        <v>4</v>
      </c>
      <c r="C35" s="63" t="s">
        <v>35</v>
      </c>
      <c r="D35" s="64"/>
      <c r="E35" s="21">
        <v>0</v>
      </c>
      <c r="F35" s="21">
        <v>0</v>
      </c>
      <c r="G35" s="21">
        <v>0</v>
      </c>
    </row>
    <row r="36" spans="1:7" ht="18.75" customHeight="1" x14ac:dyDescent="0.2">
      <c r="A36" s="61"/>
      <c r="B36" s="44" t="s">
        <v>35</v>
      </c>
      <c r="C36" s="45"/>
      <c r="D36" s="46"/>
      <c r="E36" s="17">
        <f>SUM(E35)</f>
        <v>0</v>
      </c>
      <c r="F36" s="17">
        <f>SUM(F35)</f>
        <v>0</v>
      </c>
      <c r="G36" s="17">
        <f>SUM(G35)</f>
        <v>0</v>
      </c>
    </row>
    <row r="37" spans="1:7" ht="18.75" customHeight="1" x14ac:dyDescent="0.2">
      <c r="A37" s="61"/>
      <c r="B37" s="22" t="s">
        <v>21</v>
      </c>
      <c r="C37" s="65" t="s">
        <v>36</v>
      </c>
      <c r="D37" s="65"/>
      <c r="E37" s="12">
        <v>2549800</v>
      </c>
      <c r="F37" s="12">
        <v>802230</v>
      </c>
      <c r="G37" s="12">
        <v>0</v>
      </c>
    </row>
    <row r="38" spans="1:7" ht="18.75" customHeight="1" thickBot="1" x14ac:dyDescent="0.25">
      <c r="A38" s="61"/>
      <c r="B38" s="66" t="s">
        <v>37</v>
      </c>
      <c r="C38" s="66"/>
      <c r="D38" s="66"/>
      <c r="E38" s="26">
        <f t="shared" ref="E38:G38" si="1">SUM(E37)</f>
        <v>2549800</v>
      </c>
      <c r="F38" s="26">
        <f t="shared" si="1"/>
        <v>802230</v>
      </c>
      <c r="G38" s="26">
        <f t="shared" si="1"/>
        <v>0</v>
      </c>
    </row>
    <row r="39" spans="1:7" ht="18.75" customHeight="1" thickBot="1" x14ac:dyDescent="0.25">
      <c r="A39" s="62"/>
      <c r="B39" s="67" t="s">
        <v>38</v>
      </c>
      <c r="C39" s="68"/>
      <c r="D39" s="68"/>
      <c r="E39" s="23">
        <f t="shared" ref="E39:G39" si="2">E36-E38</f>
        <v>-2549800</v>
      </c>
      <c r="F39" s="23">
        <f t="shared" si="2"/>
        <v>-802230</v>
      </c>
      <c r="G39" s="28">
        <f t="shared" si="2"/>
        <v>0</v>
      </c>
    </row>
    <row r="40" spans="1:7" ht="18.75" customHeight="1" x14ac:dyDescent="0.2">
      <c r="A40" s="71" t="s">
        <v>25</v>
      </c>
      <c r="B40" s="27" t="s">
        <v>4</v>
      </c>
      <c r="C40" s="73" t="s">
        <v>27</v>
      </c>
      <c r="D40" s="74"/>
      <c r="E40" s="21">
        <v>0</v>
      </c>
      <c r="F40" s="21">
        <v>0</v>
      </c>
      <c r="G40" s="21">
        <v>0</v>
      </c>
    </row>
    <row r="41" spans="1:7" ht="18.75" customHeight="1" x14ac:dyDescent="0.2">
      <c r="A41" s="72"/>
      <c r="B41" s="44" t="s">
        <v>23</v>
      </c>
      <c r="C41" s="45"/>
      <c r="D41" s="46"/>
      <c r="E41" s="17">
        <f t="shared" ref="E41:G41" si="3">SUM(E40)</f>
        <v>0</v>
      </c>
      <c r="F41" s="17">
        <f t="shared" si="3"/>
        <v>0</v>
      </c>
      <c r="G41" s="17">
        <f t="shared" si="3"/>
        <v>0</v>
      </c>
    </row>
    <row r="42" spans="1:7" ht="18.75" customHeight="1" x14ac:dyDescent="0.2">
      <c r="A42" s="72"/>
      <c r="B42" s="75" t="s">
        <v>21</v>
      </c>
      <c r="C42" s="76" t="s">
        <v>33</v>
      </c>
      <c r="D42" s="76"/>
      <c r="E42" s="12">
        <v>3741000</v>
      </c>
      <c r="F42" s="12">
        <v>7264500</v>
      </c>
      <c r="G42" s="12">
        <v>6783000</v>
      </c>
    </row>
    <row r="43" spans="1:7" ht="18.75" customHeight="1" x14ac:dyDescent="0.2">
      <c r="A43" s="72"/>
      <c r="B43" s="75"/>
      <c r="C43" s="76" t="s">
        <v>24</v>
      </c>
      <c r="D43" s="76"/>
      <c r="E43" s="12">
        <v>741000</v>
      </c>
      <c r="F43" s="12">
        <v>764500</v>
      </c>
      <c r="G43" s="12">
        <v>783000</v>
      </c>
    </row>
    <row r="44" spans="1:7" ht="18.75" customHeight="1" x14ac:dyDescent="0.2">
      <c r="A44" s="72"/>
      <c r="B44" s="75"/>
      <c r="C44" s="76" t="s">
        <v>31</v>
      </c>
      <c r="D44" s="76"/>
      <c r="E44" s="12">
        <v>1000000</v>
      </c>
      <c r="F44" s="12">
        <v>6500000</v>
      </c>
      <c r="G44" s="12">
        <v>5000000</v>
      </c>
    </row>
    <row r="45" spans="1:7" ht="18.75" customHeight="1" x14ac:dyDescent="0.2">
      <c r="A45" s="72"/>
      <c r="B45" s="75"/>
      <c r="C45" s="76" t="s">
        <v>32</v>
      </c>
      <c r="D45" s="76"/>
      <c r="E45" s="12">
        <v>1500000</v>
      </c>
      <c r="F45" s="12">
        <v>1200000</v>
      </c>
      <c r="G45" s="12">
        <v>1500000</v>
      </c>
    </row>
    <row r="46" spans="1:7" ht="18.75" customHeight="1" x14ac:dyDescent="0.2">
      <c r="A46" s="72"/>
      <c r="B46" s="77" t="s">
        <v>26</v>
      </c>
      <c r="C46" s="77"/>
      <c r="D46" s="77"/>
      <c r="E46" s="17">
        <f>E42+E45</f>
        <v>5241000</v>
      </c>
      <c r="F46" s="17">
        <f t="shared" ref="F46:G46" si="4">F42+F45</f>
        <v>8464500</v>
      </c>
      <c r="G46" s="17">
        <f t="shared" si="4"/>
        <v>8283000</v>
      </c>
    </row>
    <row r="47" spans="1:7" ht="18.75" customHeight="1" thickBot="1" x14ac:dyDescent="0.25">
      <c r="A47" s="72"/>
      <c r="B47" s="78" t="s">
        <v>39</v>
      </c>
      <c r="C47" s="78"/>
      <c r="D47" s="79"/>
      <c r="E47" s="29">
        <f t="shared" ref="E47:G47" si="5">E41-E46</f>
        <v>-5241000</v>
      </c>
      <c r="F47" s="29">
        <f t="shared" si="5"/>
        <v>-8464500</v>
      </c>
      <c r="G47" s="29">
        <f t="shared" si="5"/>
        <v>-8283000</v>
      </c>
    </row>
    <row r="48" spans="1:7" ht="26.25" customHeight="1" thickTop="1" thickBot="1" x14ac:dyDescent="0.25">
      <c r="A48" s="69" t="s">
        <v>40</v>
      </c>
      <c r="B48" s="70"/>
      <c r="C48" s="70"/>
      <c r="D48" s="70"/>
      <c r="E48" s="24">
        <f>E34+E39+E47</f>
        <v>974989</v>
      </c>
      <c r="F48" s="24">
        <f>F34+F39+F47</f>
        <v>848330</v>
      </c>
      <c r="G48" s="25">
        <f>G34+G39+G47</f>
        <v>1005919</v>
      </c>
    </row>
    <row r="49" ht="20.25" customHeight="1" thickTop="1" x14ac:dyDescent="0.2"/>
  </sheetData>
  <mergeCells count="31">
    <mergeCell ref="A48:D48"/>
    <mergeCell ref="A40:A47"/>
    <mergeCell ref="C40:D40"/>
    <mergeCell ref="B41:D41"/>
    <mergeCell ref="B42:B45"/>
    <mergeCell ref="C42:D42"/>
    <mergeCell ref="C43:D43"/>
    <mergeCell ref="C44:D44"/>
    <mergeCell ref="C45:D45"/>
    <mergeCell ref="B46:D46"/>
    <mergeCell ref="B47:D47"/>
    <mergeCell ref="A35:A39"/>
    <mergeCell ref="C35:D35"/>
    <mergeCell ref="B36:D36"/>
    <mergeCell ref="C37:D37"/>
    <mergeCell ref="B38:D38"/>
    <mergeCell ref="B39:D39"/>
    <mergeCell ref="A2:F2"/>
    <mergeCell ref="A3:D3"/>
    <mergeCell ref="A4:A34"/>
    <mergeCell ref="B4:B9"/>
    <mergeCell ref="C4:D4"/>
    <mergeCell ref="C9:D9"/>
    <mergeCell ref="B10:D10"/>
    <mergeCell ref="B11:B32"/>
    <mergeCell ref="C11:D11"/>
    <mergeCell ref="C16:D16"/>
    <mergeCell ref="C26:D26"/>
    <mergeCell ref="C32:D32"/>
    <mergeCell ref="B33:D33"/>
    <mergeCell ref="B34:D34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4.4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【令和6年】収支決算まとめ </vt:lpstr>
      <vt:lpstr>Sheet2</vt:lpstr>
      <vt:lpstr>Sheet3</vt:lpstr>
      <vt:lpstr>'【令和6年】収支決算まとめ 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2024-12-06T00:57:06Z</cp:lastPrinted>
  <dcterms:created xsi:type="dcterms:W3CDTF">2014-09-01T05:42:04Z</dcterms:created>
  <dcterms:modified xsi:type="dcterms:W3CDTF">2024-12-06T01:16:29Z</dcterms:modified>
</cp:coreProperties>
</file>