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5_在宅医療退院支援強化事業費補助\02_様式作成\実績報告\"/>
    </mc:Choice>
  </mc:AlternateContent>
  <bookViews>
    <workbookView xWindow="480" yWindow="36" windowWidth="8496" windowHeight="4728"/>
  </bookViews>
  <sheets>
    <sheet name="別紙５-1 経費精算額調書（募集・雇用経費） " sheetId="17" r:id="rId1"/>
    <sheet name="記載例" sheetId="20" r:id="rId2"/>
    <sheet name="(参考)　人材紹介会社を利用した場合による上限額の変動" sheetId="18" r:id="rId3"/>
  </sheets>
  <definedNames>
    <definedName name="_xlnm.Print_Area" localSheetId="1">記載例!$A$1:$J$24</definedName>
    <definedName name="_xlnm.Print_Area" localSheetId="0">'別紙５-1 経費精算額調書（募集・雇用経費） '!$A$1:$J$24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E18" i="20" l="1"/>
  <c r="F18" i="20" s="1"/>
  <c r="G18" i="20" s="1"/>
  <c r="H18" i="20" s="1"/>
  <c r="J18" i="20" s="1"/>
  <c r="E16" i="20"/>
  <c r="E15" i="20"/>
  <c r="E18" i="17"/>
  <c r="E16" i="17"/>
  <c r="E15" i="17"/>
  <c r="B16" i="20"/>
  <c r="F16" i="20" l="1"/>
  <c r="G16" i="20" s="1"/>
  <c r="H16" i="20" s="1"/>
  <c r="J16" i="20" s="1"/>
  <c r="F18" i="17"/>
  <c r="G18" i="17" s="1"/>
  <c r="H18" i="17" s="1"/>
  <c r="J18" i="17" s="1"/>
  <c r="F16" i="17"/>
  <c r="G16" i="17" s="1"/>
  <c r="H16" i="17" s="1"/>
  <c r="J16" i="17" s="1"/>
  <c r="B15" i="20" l="1"/>
  <c r="F15" i="20" s="1"/>
  <c r="G15" i="20" s="1"/>
  <c r="H15" i="20" s="1"/>
  <c r="J15" i="20" s="1"/>
  <c r="J19" i="20" s="1"/>
  <c r="B16" i="17"/>
  <c r="B15" i="17" l="1"/>
  <c r="F15" i="17" l="1"/>
  <c r="G15" i="17" s="1"/>
  <c r="H15" i="17" s="1"/>
  <c r="J15" i="17" s="1"/>
  <c r="J19" i="17" s="1"/>
</calcChain>
</file>

<file path=xl/comments1.xml><?xml version="1.0" encoding="utf-8"?>
<comments xmlns="http://schemas.openxmlformats.org/spreadsheetml/2006/main">
  <authors>
    <author>user</author>
  </authors>
  <commentList>
    <comment ref="I1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県から送付された交付決定通知書記載の金額を入力してください</t>
        </r>
      </text>
    </comment>
  </commentList>
</comments>
</file>

<file path=xl/sharedStrings.xml><?xml version="1.0" encoding="utf-8"?>
<sst xmlns="http://schemas.openxmlformats.org/spreadsheetml/2006/main" count="106" uniqueCount="50">
  <si>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</si>
  <si>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</si>
  <si>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</si>
  <si>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</si>
  <si>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</si>
  <si>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</si>
  <si>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</si>
  <si>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</si>
  <si>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</si>
  <si>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</si>
  <si>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</si>
  <si>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</si>
  <si>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</si>
  <si>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</si>
  <si>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</si>
  <si>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</si>
  <si>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（Ｈ）</t>
    <phoneticPr fontId="1"/>
  </si>
  <si>
    <t>（Ｉ）</t>
    <phoneticPr fontId="1"/>
  </si>
  <si>
    <t>決定額</t>
    <rPh sb="0" eb="2">
      <t>ケッテイ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</si>
  <si>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</si>
  <si>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</si>
  <si>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</si>
  <si>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</si>
  <si>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（３／４）</t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</si>
  <si>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</si>
  <si>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</si>
  <si>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（税抜）</t>
    <rPh sb="1" eb="2">
      <t>ゼイ</t>
    </rPh>
    <rPh sb="2" eb="3">
      <t>ヌキ</t>
    </rPh>
    <phoneticPr fontId="1"/>
  </si>
  <si>
    <t>別紙５－１</t>
    <rPh sb="0" eb="2">
      <t>ベッシ</t>
    </rPh>
    <phoneticPr fontId="1"/>
  </si>
  <si>
    <t>0人</t>
  </si>
  <si>
    <t>参考　人材紹介会社を利用した場合による上限額の変動</t>
    <rPh sb="0" eb="2">
      <t>サンコウ</t>
    </rPh>
    <rPh sb="3" eb="5">
      <t>ジンザイ</t>
    </rPh>
    <rPh sb="5" eb="7">
      <t>ショウカイ</t>
    </rPh>
    <rPh sb="7" eb="9">
      <t>ガイシャ</t>
    </rPh>
    <rPh sb="10" eb="12">
      <t>リヨウ</t>
    </rPh>
    <rPh sb="14" eb="16">
      <t>バアイ</t>
    </rPh>
    <rPh sb="19" eb="21">
      <t>ジョウゲン</t>
    </rPh>
    <rPh sb="21" eb="22">
      <t>ガク</t>
    </rPh>
    <rPh sb="23" eb="25">
      <t>ヘンドウ</t>
    </rPh>
    <phoneticPr fontId="11"/>
  </si>
  <si>
    <t>人数</t>
    <rPh sb="0" eb="2">
      <t>ニンズウ</t>
    </rPh>
    <phoneticPr fontId="12"/>
  </si>
  <si>
    <t>基準額</t>
    <rPh sb="0" eb="2">
      <t>キジュン</t>
    </rPh>
    <rPh sb="2" eb="3">
      <t>ガク</t>
    </rPh>
    <phoneticPr fontId="12"/>
  </si>
  <si>
    <t>0人</t>
    <rPh sb="1" eb="2">
      <t>ニン</t>
    </rPh>
    <phoneticPr fontId="1"/>
  </si>
  <si>
    <t>1人</t>
    <rPh sb="1" eb="2">
      <t>ニン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</si>
  <si>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</si>
  <si>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合計</t>
    <rPh sb="0" eb="2">
      <t>ゴウケイ</t>
    </rPh>
    <phoneticPr fontId="1"/>
  </si>
  <si>
    <t>募集・雇用に係る経費（人材紹介会社の利用料を除く）</t>
    <rPh sb="0" eb="2">
      <t>ボシュウ</t>
    </rPh>
    <rPh sb="3" eb="5">
      <t>コヨウ</t>
    </rPh>
    <rPh sb="6" eb="7">
      <t>カカ</t>
    </rPh>
    <rPh sb="8" eb="10">
      <t>ケイヒ</t>
    </rPh>
    <rPh sb="22" eb="23">
      <t>ノゾ</t>
    </rPh>
    <phoneticPr fontId="1"/>
  </si>
  <si>
    <t>人材紹介会社の利用料
（下欄に人材紹介会社を利用して採用した人数を記載）</t>
    <rPh sb="0" eb="2">
      <t>ジンザイ</t>
    </rPh>
    <rPh sb="2" eb="4">
      <t>ショウカイ</t>
    </rPh>
    <rPh sb="4" eb="6">
      <t>ガイシャ</t>
    </rPh>
    <rPh sb="7" eb="10">
      <t>リヨウリョウ</t>
    </rPh>
    <rPh sb="12" eb="13">
      <t>シタ</t>
    </rPh>
    <rPh sb="13" eb="14">
      <t>ラン</t>
    </rPh>
    <rPh sb="15" eb="17">
      <t>ジンザイ</t>
    </rPh>
    <rPh sb="17" eb="19">
      <t>ショウカイ</t>
    </rPh>
    <rPh sb="19" eb="21">
      <t>カイシャ</t>
    </rPh>
    <rPh sb="22" eb="24">
      <t>リヨウ</t>
    </rPh>
    <rPh sb="26" eb="28">
      <t>サイヨウ</t>
    </rPh>
    <rPh sb="30" eb="32">
      <t>ニンズウ</t>
    </rPh>
    <rPh sb="33" eb="35">
      <t>キサイ</t>
    </rPh>
    <phoneticPr fontId="1"/>
  </si>
  <si>
    <t>募集・雇用に係る経費
（募集したものの、雇用に繋がらなかった場合）
※補助上限額５万円</t>
    <rPh sb="12" eb="14">
      <t>ボシュウ</t>
    </rPh>
    <rPh sb="20" eb="22">
      <t>コヨウ</t>
    </rPh>
    <rPh sb="23" eb="24">
      <t>ツナ</t>
    </rPh>
    <rPh sb="30" eb="32">
      <t>バアイ</t>
    </rPh>
    <rPh sb="35" eb="37">
      <t>ホジョ</t>
    </rPh>
    <rPh sb="37" eb="39">
      <t>ジョウゲン</t>
    </rPh>
    <rPh sb="39" eb="40">
      <t>ガク</t>
    </rPh>
    <rPh sb="41" eb="42">
      <t>マン</t>
    </rPh>
    <rPh sb="42" eb="43">
      <t>エン</t>
    </rPh>
    <phoneticPr fontId="1"/>
  </si>
  <si>
    <t>経費精算額調書(募集・雇用経費)</t>
    <rPh sb="0" eb="1">
      <t>ヘ</t>
    </rPh>
    <rPh sb="1" eb="2">
      <t>ヒ</t>
    </rPh>
    <rPh sb="2" eb="3">
      <t>セイ</t>
    </rPh>
    <rPh sb="3" eb="4">
      <t>サン</t>
    </rPh>
    <rPh sb="4" eb="5">
      <t>ガク</t>
    </rPh>
    <rPh sb="5" eb="6">
      <t>シラ</t>
    </rPh>
    <rPh sb="6" eb="7">
      <t>ショ</t>
    </rPh>
    <rPh sb="8" eb="10">
      <t>ボシュウ</t>
    </rPh>
    <rPh sb="11" eb="13">
      <t>コヨウ</t>
    </rPh>
    <rPh sb="13" eb="15">
      <t>ケイヒ</t>
    </rPh>
    <phoneticPr fontId="1"/>
  </si>
  <si>
    <t>(募集・雇用経費)</t>
    <rPh sb="1" eb="3">
      <t>ボシュウ</t>
    </rPh>
    <rPh sb="4" eb="6">
      <t>コヨウ</t>
    </rPh>
    <rPh sb="6" eb="8">
      <t>ケイヒ</t>
    </rPh>
    <phoneticPr fontId="1"/>
  </si>
  <si>
    <t>1人</t>
  </si>
  <si>
    <t>2人</t>
    <rPh sb="1" eb="2">
      <t>ニン</t>
    </rPh>
    <phoneticPr fontId="1"/>
  </si>
  <si>
    <t>3人</t>
    <rPh sb="1" eb="2">
      <t>ニン</t>
    </rPh>
    <phoneticPr fontId="1"/>
  </si>
  <si>
    <t>4人</t>
    <rPh sb="1" eb="2">
      <t>ニン</t>
    </rPh>
    <phoneticPr fontId="1"/>
  </si>
  <si>
    <t>5人以上</t>
    <rPh sb="1" eb="2">
      <t>ニン</t>
    </rPh>
    <rPh sb="2" eb="4">
      <t>イジョウ</t>
    </rPh>
    <phoneticPr fontId="1"/>
  </si>
  <si>
    <t>(B) － (C)</t>
    <phoneticPr fontId="1"/>
  </si>
  <si>
    <t>(A)と(D)を比較して少ない方の額</t>
    <phoneticPr fontId="1"/>
  </si>
  <si>
    <t>（注）　１　エクセルへの入力にあたっては、薄水色で着色されたセルに、金額や文字を入力してください。白色（無着色）のセルには、計算式等が既に入力されています。
　　　　２　寄付金その他の収入があれば、(C)欄に記入してください。
　　　　３　人材紹介会社を利用しなかった場合は、0人を選択してください。
　　　　４　県補助既交付決定額(H)欄には、交付決定通知に記載されている補助金額を記入してください。</t>
    <rPh sb="1" eb="2">
      <t>チュウ</t>
    </rPh>
    <rPh sb="85" eb="88">
      <t>キフキン</t>
    </rPh>
    <rPh sb="90" eb="91">
      <t>タ</t>
    </rPh>
    <rPh sb="92" eb="94">
      <t>シュウニュウ</t>
    </rPh>
    <rPh sb="102" eb="103">
      <t>ラン</t>
    </rPh>
    <rPh sb="104" eb="106">
      <t>キニュウ</t>
    </rPh>
    <rPh sb="157" eb="158">
      <t>ケン</t>
    </rPh>
    <rPh sb="158" eb="160">
      <t>ホジョ</t>
    </rPh>
    <rPh sb="160" eb="161">
      <t>キ</t>
    </rPh>
    <rPh sb="161" eb="163">
      <t>コウフ</t>
    </rPh>
    <rPh sb="163" eb="165">
      <t>ケッテイ</t>
    </rPh>
    <rPh sb="165" eb="166">
      <t>ガク</t>
    </rPh>
    <rPh sb="169" eb="170">
      <t>ラン</t>
    </rPh>
    <rPh sb="173" eb="175">
      <t>コウフ</t>
    </rPh>
    <rPh sb="175" eb="177">
      <t>ケッテイ</t>
    </rPh>
    <rPh sb="177" eb="179">
      <t>ツウチ</t>
    </rPh>
    <rPh sb="180" eb="182">
      <t>キサイ</t>
    </rPh>
    <rPh sb="187" eb="189">
      <t>ホジョ</t>
    </rPh>
    <rPh sb="189" eb="191">
      <t>キンガク</t>
    </rPh>
    <rPh sb="192" eb="194">
      <t>キニュウ</t>
    </rPh>
    <phoneticPr fontId="1"/>
  </si>
  <si>
    <t>神奈川県庁診療所</t>
    <rPh sb="0" eb="3">
      <t>カナガワ</t>
    </rPh>
    <rPh sb="3" eb="5">
      <t>ケンチョウ</t>
    </rPh>
    <rPh sb="5" eb="8">
      <t>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</si>
</sst>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/>
    <xf numFmtId="0" fontId="6" fillId="0" borderId="4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6" xfId="0" applyFont="1" applyFill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7" xfId="0" applyFont="1" applyFill="1" applyBorder="1" applyAlignment="1">
      <alignment horizontal="left" vertical="center"/>
    </xf>
    <xf numFmtId="38" fontId="6" fillId="2" borderId="7" xfId="2" applyFont="1" applyFill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 wrapText="1"/>
    </xf>
    <xf numFmtId="0" fontId="10" fillId="0" borderId="0" xfId="3" applyFont="1">
      <alignment vertical="center"/>
    </xf>
    <xf numFmtId="0" fontId="10" fillId="3" borderId="7" xfId="3" applyFont="1" applyFill="1" applyBorder="1">
      <alignment vertical="center"/>
    </xf>
    <xf numFmtId="0" fontId="10" fillId="3" borderId="7" xfId="3" applyFont="1" applyFill="1" applyBorder="1" applyAlignment="1">
      <alignment horizontal="left" vertical="center"/>
    </xf>
    <xf numFmtId="0" fontId="10" fillId="0" borderId="7" xfId="3" applyFont="1" applyFill="1" applyBorder="1">
      <alignment vertical="center"/>
    </xf>
    <xf numFmtId="38" fontId="6" fillId="0" borderId="8" xfId="4" applyFont="1" applyBorder="1">
      <alignment vertical="center"/>
    </xf>
    <xf numFmtId="0" fontId="10" fillId="0" borderId="7" xfId="3" applyFont="1" applyBorder="1">
      <alignment vertical="center"/>
    </xf>
    <xf numFmtId="38" fontId="6" fillId="0" borderId="9" xfId="2" applyFont="1" applyFill="1" applyBorder="1" applyAlignment="1">
      <alignment horizontal="right" vertical="center"/>
    </xf>
    <xf numFmtId="38" fontId="6" fillId="0" borderId="7" xfId="0" applyNumberFormat="1" applyFont="1" applyBorder="1" applyAlignment="1">
      <alignment horizontal="right" vertical="center"/>
    </xf>
    <xf numFmtId="0" fontId="6" fillId="2" borderId="7" xfId="0" applyFont="1" applyFill="1" applyBorder="1" applyAlignment="1">
      <alignment horizontal="left" vertical="center"/>
    </xf>
    <xf numFmtId="0" fontId="6" fillId="0" borderId="9" xfId="2" applyNumberFormat="1" applyFont="1" applyFill="1" applyBorder="1" applyAlignment="1">
      <alignment horizontal="right" vertical="center"/>
    </xf>
    <xf numFmtId="38" fontId="6" fillId="0" borderId="5" xfId="2" applyFont="1" applyFill="1" applyBorder="1" applyAlignment="1">
      <alignment horizontal="right" vertical="center"/>
    </xf>
    <xf numFmtId="38" fontId="6" fillId="2" borderId="5" xfId="2" applyFont="1" applyFill="1" applyBorder="1" applyAlignment="1">
      <alignment horizontal="right" vertical="center"/>
    </xf>
    <xf numFmtId="38" fontId="13" fillId="2" borderId="7" xfId="2" applyFont="1" applyFill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8" fontId="6" fillId="0" borderId="5" xfId="2" applyFont="1" applyFill="1" applyBorder="1" applyAlignment="1">
      <alignment horizontal="right" vertical="center"/>
    </xf>
    <xf numFmtId="38" fontId="13" fillId="2" borderId="5" xfId="2" applyFont="1" applyFill="1" applyBorder="1" applyAlignment="1">
      <alignment horizontal="right" vertical="center"/>
    </xf>
    <xf numFmtId="176" fontId="6" fillId="0" borderId="5" xfId="2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38" fontId="6" fillId="0" borderId="4" xfId="2" applyFont="1" applyFill="1" applyBorder="1" applyAlignment="1">
      <alignment horizontal="right" vertical="center"/>
    </xf>
    <xf numFmtId="38" fontId="6" fillId="0" borderId="5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/>
    </xf>
    <xf numFmtId="38" fontId="6" fillId="2" borderId="5" xfId="2" applyFont="1" applyFill="1" applyBorder="1" applyAlignment="1">
      <alignment horizontal="right" vertical="center"/>
    </xf>
    <xf numFmtId="176" fontId="6" fillId="0" borderId="4" xfId="2" applyNumberFormat="1" applyFont="1" applyFill="1" applyBorder="1" applyAlignment="1">
      <alignment horizontal="right" vertical="center"/>
    </xf>
    <xf numFmtId="176" fontId="6" fillId="0" borderId="5" xfId="2" applyNumberFormat="1" applyFont="1" applyFill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5" xfId="2" applyFont="1" applyBorder="1" applyAlignment="1">
      <alignment horizontal="right" vertical="center"/>
    </xf>
    <xf numFmtId="38" fontId="6" fillId="2" borderId="4" xfId="2" applyFont="1" applyFill="1" applyBorder="1" applyAlignment="1">
      <alignment horizontal="center" vertical="center"/>
    </xf>
    <xf numFmtId="38" fontId="6" fillId="2" borderId="6" xfId="2" applyFont="1" applyFill="1" applyBorder="1" applyAlignment="1">
      <alignment horizontal="center" vertical="center"/>
    </xf>
    <xf numFmtId="38" fontId="6" fillId="2" borderId="5" xfId="2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14" fillId="2" borderId="3" xfId="0" applyFont="1" applyFill="1" applyBorder="1" applyAlignment="1">
      <alignment horizontal="left"/>
    </xf>
    <xf numFmtId="38" fontId="13" fillId="2" borderId="4" xfId="2" applyFont="1" applyFill="1" applyBorder="1" applyAlignment="1">
      <alignment horizontal="center" vertical="center"/>
    </xf>
    <xf numFmtId="38" fontId="13" fillId="2" borderId="6" xfId="2" applyFont="1" applyFill="1" applyBorder="1" applyAlignment="1">
      <alignment horizontal="center" vertical="center"/>
    </xf>
    <xf numFmtId="38" fontId="13" fillId="2" borderId="5" xfId="2" applyFont="1" applyFill="1" applyBorder="1" applyAlignment="1">
      <alignment horizontal="center" vertical="center"/>
    </xf>
    <xf numFmtId="38" fontId="13" fillId="2" borderId="4" xfId="2" applyFont="1" applyFill="1" applyBorder="1" applyAlignment="1">
      <alignment horizontal="right" vertical="center"/>
    </xf>
    <xf numFmtId="38" fontId="13" fillId="2" borderId="5" xfId="2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left" vertical="center"/>
    </xf>
  </cellXfs>
  <cellStyles count="8">
    <cellStyle name="桁区切り" xfId="2" builtinId="6"/>
    <cellStyle name="桁区切り 2" xfId="1"/>
    <cellStyle name="桁区切り 3" xfId="4"/>
    <cellStyle name="桁区切り 3 2" xfId="7"/>
    <cellStyle name="標準" xfId="0" builtinId="0"/>
    <cellStyle name="標準 2" xfId="3"/>
    <cellStyle name="標準 3" xfId="5"/>
    <cellStyle name="標準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view="pageBreakPreview" zoomScale="115" zoomScaleNormal="100" zoomScaleSheetLayoutView="115" workbookViewId="0"/>
  </sheetViews>
  <sheetFormatPr defaultColWidth="9" defaultRowHeight="12"/>
  <cols>
    <col min="1" max="1" width="52.44140625" style="1" customWidth="1"/>
    <col min="2" max="9" width="14.77734375" style="1" customWidth="1"/>
    <col min="10" max="10" width="17.33203125" style="1" customWidth="1"/>
    <col min="11" max="16384" width="9" style="1"/>
  </cols>
  <sheetData>
    <row r="1" spans="1:10" ht="13.2">
      <c r="A1" s="4" t="s">
        <v>27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6.2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6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" customHeight="1">
      <c r="A6" s="7"/>
      <c r="B6" s="7" t="s">
        <v>20</v>
      </c>
      <c r="C6" s="7"/>
      <c r="D6" s="5"/>
      <c r="E6" s="8"/>
      <c r="F6" s="9"/>
      <c r="G6" s="10" t="s">
        <v>21</v>
      </c>
      <c r="H6" s="44"/>
      <c r="I6" s="44"/>
      <c r="J6" s="44"/>
    </row>
    <row r="7" spans="1:10" ht="6" customHeight="1">
      <c r="A7" s="5"/>
      <c r="B7" s="5"/>
      <c r="C7" s="5"/>
      <c r="D7" s="5"/>
      <c r="E7" s="5"/>
      <c r="F7" s="5"/>
      <c r="G7" s="11"/>
      <c r="H7" s="7"/>
      <c r="I7" s="7"/>
      <c r="J7" s="5"/>
    </row>
    <row r="8" spans="1:10" ht="13.2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s="2" customFormat="1" ht="13.5" customHeight="1">
      <c r="A9" s="13"/>
      <c r="B9" s="13"/>
      <c r="C9" s="14" t="s">
        <v>7</v>
      </c>
      <c r="D9" s="14" t="s">
        <v>8</v>
      </c>
      <c r="E9" s="14"/>
      <c r="F9" s="56" t="s">
        <v>47</v>
      </c>
      <c r="G9" s="13"/>
      <c r="H9" s="13"/>
      <c r="I9" s="13" t="s">
        <v>13</v>
      </c>
      <c r="J9" s="13" t="s">
        <v>13</v>
      </c>
    </row>
    <row r="10" spans="1:10" s="2" customFormat="1" ht="13.2">
      <c r="A10" s="13" t="s">
        <v>34</v>
      </c>
      <c r="B10" s="13" t="s">
        <v>6</v>
      </c>
      <c r="C10" s="14" t="s">
        <v>25</v>
      </c>
      <c r="D10" s="14" t="s">
        <v>9</v>
      </c>
      <c r="E10" s="13" t="s">
        <v>11</v>
      </c>
      <c r="F10" s="56"/>
      <c r="G10" s="13" t="s">
        <v>12</v>
      </c>
      <c r="H10" s="13" t="s">
        <v>22</v>
      </c>
      <c r="I10" s="13" t="s">
        <v>19</v>
      </c>
      <c r="J10" s="13" t="s">
        <v>24</v>
      </c>
    </row>
    <row r="11" spans="1:10" s="2" customFormat="1" ht="13.2">
      <c r="A11" s="13"/>
      <c r="B11" s="13"/>
      <c r="C11" s="35" t="s">
        <v>26</v>
      </c>
      <c r="D11" s="14" t="s">
        <v>10</v>
      </c>
      <c r="E11" s="13" t="s">
        <v>46</v>
      </c>
      <c r="F11" s="56"/>
      <c r="G11" s="13"/>
      <c r="H11" s="13" t="s">
        <v>23</v>
      </c>
      <c r="I11" s="13" t="s">
        <v>18</v>
      </c>
      <c r="J11" s="13" t="s">
        <v>40</v>
      </c>
    </row>
    <row r="12" spans="1:10" s="2" customFormat="1" ht="13.2">
      <c r="A12" s="13"/>
      <c r="B12" s="13"/>
      <c r="C12" s="15"/>
      <c r="D12" s="15"/>
      <c r="E12" s="15"/>
      <c r="F12" s="13"/>
      <c r="G12" s="13"/>
      <c r="H12" s="13"/>
      <c r="I12" s="13"/>
      <c r="J12" s="13"/>
    </row>
    <row r="13" spans="1:10" s="2" customFormat="1" ht="13.2">
      <c r="A13" s="13"/>
      <c r="B13" s="13" t="s">
        <v>1</v>
      </c>
      <c r="C13" s="13" t="s">
        <v>2</v>
      </c>
      <c r="D13" s="16" t="s">
        <v>3</v>
      </c>
      <c r="E13" s="13" t="s">
        <v>4</v>
      </c>
      <c r="F13" s="13" t="s">
        <v>5</v>
      </c>
      <c r="G13" s="13" t="s">
        <v>14</v>
      </c>
      <c r="H13" s="13" t="s">
        <v>15</v>
      </c>
      <c r="I13" s="13" t="s">
        <v>16</v>
      </c>
      <c r="J13" s="13" t="s">
        <v>17</v>
      </c>
    </row>
    <row r="14" spans="1:10" s="3" customFormat="1" ht="13.2">
      <c r="A14" s="17"/>
      <c r="B14" s="17" t="s">
        <v>0</v>
      </c>
      <c r="C14" s="17" t="s">
        <v>0</v>
      </c>
      <c r="D14" s="17" t="s">
        <v>0</v>
      </c>
      <c r="E14" s="17" t="s">
        <v>0</v>
      </c>
      <c r="F14" s="17" t="s">
        <v>0</v>
      </c>
      <c r="G14" s="17" t="s">
        <v>0</v>
      </c>
      <c r="H14" s="17" t="s">
        <v>0</v>
      </c>
      <c r="I14" s="17" t="s">
        <v>0</v>
      </c>
      <c r="J14" s="17" t="s">
        <v>0</v>
      </c>
    </row>
    <row r="15" spans="1:10" s="3" customFormat="1" ht="65.400000000000006" customHeight="1">
      <c r="A15" s="18" t="s">
        <v>36</v>
      </c>
      <c r="B15" s="20">
        <f>848000-G16</f>
        <v>848000</v>
      </c>
      <c r="C15" s="19"/>
      <c r="D15" s="19"/>
      <c r="E15" s="20">
        <f>C15-D15</f>
        <v>0</v>
      </c>
      <c r="F15" s="20">
        <f>MIN(B15,E15)</f>
        <v>0</v>
      </c>
      <c r="G15" s="20">
        <f>F15</f>
        <v>0</v>
      </c>
      <c r="H15" s="20">
        <f>ROUNDDOWN((G15*3/4),0)</f>
        <v>0</v>
      </c>
      <c r="I15" s="53"/>
      <c r="J15" s="20">
        <f>MIN(ROUNDDOWN(H15,-3),I15)</f>
        <v>0</v>
      </c>
    </row>
    <row r="16" spans="1:10" s="3" customFormat="1" ht="52.95" customHeight="1">
      <c r="A16" s="21" t="s">
        <v>37</v>
      </c>
      <c r="B16" s="45">
        <f>IF(A17="","",VLOOKUP(A17,'(参考)　人材紹介会社を利用した場合による上限額の変動'!A3:B8,2,FALSE))</f>
        <v>0</v>
      </c>
      <c r="C16" s="47"/>
      <c r="D16" s="47"/>
      <c r="E16" s="49">
        <f>C16-D16</f>
        <v>0</v>
      </c>
      <c r="F16" s="45">
        <f>MIN(B16,E16)</f>
        <v>0</v>
      </c>
      <c r="G16" s="45">
        <f>F16</f>
        <v>0</v>
      </c>
      <c r="H16" s="45">
        <f>ROUNDDOWN((G16*3/4),0)</f>
        <v>0</v>
      </c>
      <c r="I16" s="54"/>
      <c r="J16" s="51">
        <f>MIN(ROUNDDOWN(H16,-3),I15)</f>
        <v>0</v>
      </c>
    </row>
    <row r="17" spans="1:10" s="3" customFormat="1" ht="25.2" customHeight="1">
      <c r="A17" s="30" t="s">
        <v>28</v>
      </c>
      <c r="B17" s="46"/>
      <c r="C17" s="48"/>
      <c r="D17" s="48"/>
      <c r="E17" s="50"/>
      <c r="F17" s="46"/>
      <c r="G17" s="46"/>
      <c r="H17" s="46"/>
      <c r="I17" s="54"/>
      <c r="J17" s="52"/>
    </row>
    <row r="18" spans="1:10" s="3" customFormat="1" ht="45.6" customHeight="1">
      <c r="A18" s="21" t="s">
        <v>38</v>
      </c>
      <c r="B18" s="32">
        <v>66667</v>
      </c>
      <c r="C18" s="33"/>
      <c r="D18" s="19"/>
      <c r="E18" s="39">
        <f>C18-D18</f>
        <v>0</v>
      </c>
      <c r="F18" s="20">
        <f>MIN(B18,E18)</f>
        <v>0</v>
      </c>
      <c r="G18" s="20">
        <f>F18</f>
        <v>0</v>
      </c>
      <c r="H18" s="20">
        <f>ROUNDDOWN((G18*3/4),0)</f>
        <v>0</v>
      </c>
      <c r="I18" s="55"/>
      <c r="J18" s="20">
        <f>MIN(ROUNDDOWN(H18,-3),I15)</f>
        <v>0</v>
      </c>
    </row>
    <row r="19" spans="1:10" s="3" customFormat="1" ht="39.6" customHeight="1">
      <c r="A19" s="18" t="s">
        <v>35</v>
      </c>
      <c r="B19" s="28"/>
      <c r="C19" s="28"/>
      <c r="D19" s="28"/>
      <c r="E19" s="31"/>
      <c r="F19" s="28"/>
      <c r="G19" s="28"/>
      <c r="H19" s="28"/>
      <c r="I19" s="28"/>
      <c r="J19" s="29">
        <f>MIN(J15+J16+J18,I15)</f>
        <v>0</v>
      </c>
    </row>
    <row r="20" spans="1:10" ht="13.95" customHeight="1">
      <c r="A20" s="40" t="s">
        <v>48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13.9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13.9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6.4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</row>
    <row r="24" spans="1:10">
      <c r="A24" s="42"/>
      <c r="B24" s="42"/>
      <c r="C24" s="42"/>
      <c r="D24" s="42"/>
      <c r="E24" s="42"/>
      <c r="F24" s="42"/>
      <c r="G24" s="42"/>
      <c r="H24" s="42"/>
      <c r="I24" s="42"/>
      <c r="J24" s="42"/>
    </row>
  </sheetData>
  <mergeCells count="13">
    <mergeCell ref="A20:J24"/>
    <mergeCell ref="A3:J3"/>
    <mergeCell ref="H6:J6"/>
    <mergeCell ref="B16:B17"/>
    <mergeCell ref="C16:C17"/>
    <mergeCell ref="D16:D17"/>
    <mergeCell ref="E16:E17"/>
    <mergeCell ref="F16:F17"/>
    <mergeCell ref="G16:G17"/>
    <mergeCell ref="H16:H17"/>
    <mergeCell ref="J16:J17"/>
    <mergeCell ref="I15:I18"/>
    <mergeCell ref="F9:F11"/>
  </mergeCells>
  <phoneticPr fontId="1"/>
  <dataValidations count="1">
    <dataValidation type="list" allowBlank="1" showInputMessage="1" showErrorMessage="1" sqref="A17">
      <formula1>"0人,1人,2人,3人,4人,5人以上"</formula1>
    </dataValidation>
  </dataValidations>
  <printOptions horizontalCentered="1"/>
  <pageMargins left="0.43307086614173229" right="0.43307086614173229" top="1.1811023622047245" bottom="0.39370078740157483" header="0.51181102362204722" footer="0.51181102362204722"/>
  <pageSetup paperSize="9" scale="75" orientation="landscape" horizontalDpi="300" verticalDpi="300" r:id="rId1"/>
  <headerFooter alignWithMargins="0">
    <oddFooter>&amp;R&amp;"ＭＳ Ｐ明朝,標準"（募集・雇用経費）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4"/>
  <sheetViews>
    <sheetView view="pageBreakPreview" zoomScale="115" zoomScaleNormal="100" zoomScaleSheetLayoutView="115" workbookViewId="0"/>
  </sheetViews>
  <sheetFormatPr defaultColWidth="9" defaultRowHeight="12"/>
  <cols>
    <col min="1" max="1" width="52.44140625" style="1" customWidth="1"/>
    <col min="2" max="9" width="14.77734375" style="1" customWidth="1"/>
    <col min="10" max="10" width="17.33203125" style="1" customWidth="1"/>
    <col min="11" max="16384" width="9" style="1"/>
  </cols>
  <sheetData>
    <row r="1" spans="1:10" ht="13.2">
      <c r="A1" s="4" t="s">
        <v>27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6.2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6.2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" customHeight="1">
      <c r="A6" s="7"/>
      <c r="B6" s="7" t="s">
        <v>20</v>
      </c>
      <c r="C6" s="7"/>
      <c r="D6" s="5"/>
      <c r="E6" s="8"/>
      <c r="F6" s="9"/>
      <c r="G6" s="10" t="s">
        <v>21</v>
      </c>
      <c r="H6" s="57" t="s">
        <v>49</v>
      </c>
      <c r="I6" s="57"/>
      <c r="J6" s="57"/>
    </row>
    <row r="7" spans="1:10" ht="6" customHeight="1">
      <c r="A7" s="5"/>
      <c r="B7" s="5"/>
      <c r="C7" s="5"/>
      <c r="D7" s="5"/>
      <c r="E7" s="5"/>
      <c r="F7" s="5"/>
      <c r="G7" s="11"/>
      <c r="H7" s="7"/>
      <c r="I7" s="7"/>
      <c r="J7" s="5"/>
    </row>
    <row r="8" spans="1:10" ht="13.2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s="2" customFormat="1" ht="13.5" customHeight="1">
      <c r="A9" s="13"/>
      <c r="B9" s="13"/>
      <c r="C9" s="14" t="s">
        <v>7</v>
      </c>
      <c r="D9" s="14" t="s">
        <v>8</v>
      </c>
      <c r="E9" s="14"/>
      <c r="F9" s="56" t="s">
        <v>47</v>
      </c>
      <c r="G9" s="13"/>
      <c r="H9" s="13"/>
      <c r="I9" s="13" t="s">
        <v>13</v>
      </c>
      <c r="J9" s="13" t="s">
        <v>13</v>
      </c>
    </row>
    <row r="10" spans="1:10" s="2" customFormat="1" ht="13.2">
      <c r="A10" s="13" t="s">
        <v>34</v>
      </c>
      <c r="B10" s="13" t="s">
        <v>6</v>
      </c>
      <c r="C10" s="14" t="s">
        <v>25</v>
      </c>
      <c r="D10" s="14" t="s">
        <v>9</v>
      </c>
      <c r="E10" s="13" t="s">
        <v>11</v>
      </c>
      <c r="F10" s="56"/>
      <c r="G10" s="13" t="s">
        <v>12</v>
      </c>
      <c r="H10" s="13" t="s">
        <v>22</v>
      </c>
      <c r="I10" s="13" t="s">
        <v>19</v>
      </c>
      <c r="J10" s="13" t="s">
        <v>24</v>
      </c>
    </row>
    <row r="11" spans="1:10" s="2" customFormat="1" ht="13.2">
      <c r="A11" s="13"/>
      <c r="B11" s="13"/>
      <c r="C11" s="35" t="s">
        <v>26</v>
      </c>
      <c r="D11" s="14" t="s">
        <v>10</v>
      </c>
      <c r="E11" s="13" t="s">
        <v>46</v>
      </c>
      <c r="F11" s="56"/>
      <c r="G11" s="13"/>
      <c r="H11" s="13" t="s">
        <v>23</v>
      </c>
      <c r="I11" s="13" t="s">
        <v>18</v>
      </c>
      <c r="J11" s="13" t="s">
        <v>40</v>
      </c>
    </row>
    <row r="12" spans="1:10" s="2" customFormat="1" ht="13.2">
      <c r="A12" s="13"/>
      <c r="B12" s="13"/>
      <c r="C12" s="15"/>
      <c r="D12" s="15"/>
      <c r="E12" s="15"/>
      <c r="F12" s="13"/>
      <c r="G12" s="13"/>
      <c r="H12" s="13"/>
      <c r="I12" s="13"/>
      <c r="J12" s="13"/>
    </row>
    <row r="13" spans="1:10" s="2" customFormat="1" ht="13.2">
      <c r="A13" s="13"/>
      <c r="B13" s="13" t="s">
        <v>1</v>
      </c>
      <c r="C13" s="13" t="s">
        <v>2</v>
      </c>
      <c r="D13" s="16" t="s">
        <v>3</v>
      </c>
      <c r="E13" s="13" t="s">
        <v>4</v>
      </c>
      <c r="F13" s="13" t="s">
        <v>5</v>
      </c>
      <c r="G13" s="13" t="s">
        <v>14</v>
      </c>
      <c r="H13" s="13" t="s">
        <v>15</v>
      </c>
      <c r="I13" s="13" t="s">
        <v>16</v>
      </c>
      <c r="J13" s="13" t="s">
        <v>17</v>
      </c>
    </row>
    <row r="14" spans="1:10" s="3" customFormat="1" ht="13.2">
      <c r="A14" s="17"/>
      <c r="B14" s="17" t="s">
        <v>0</v>
      </c>
      <c r="C14" s="17" t="s">
        <v>0</v>
      </c>
      <c r="D14" s="17" t="s">
        <v>0</v>
      </c>
      <c r="E14" s="17" t="s">
        <v>0</v>
      </c>
      <c r="F14" s="17" t="s">
        <v>0</v>
      </c>
      <c r="G14" s="17" t="s">
        <v>0</v>
      </c>
      <c r="H14" s="17" t="s">
        <v>0</v>
      </c>
      <c r="I14" s="17" t="s">
        <v>0</v>
      </c>
      <c r="J14" s="17" t="s">
        <v>0</v>
      </c>
    </row>
    <row r="15" spans="1:10" s="3" customFormat="1" ht="65.400000000000006" customHeight="1">
      <c r="A15" s="18" t="s">
        <v>36</v>
      </c>
      <c r="B15" s="20">
        <f>848000-G16</f>
        <v>748000</v>
      </c>
      <c r="C15" s="34">
        <v>200000</v>
      </c>
      <c r="D15" s="34">
        <v>0</v>
      </c>
      <c r="E15" s="20">
        <f>C15-D15</f>
        <v>200000</v>
      </c>
      <c r="F15" s="20">
        <f>MIN(B15,E15)</f>
        <v>200000</v>
      </c>
      <c r="G15" s="20">
        <f>F15</f>
        <v>200000</v>
      </c>
      <c r="H15" s="20">
        <f>ROUNDDOWN((G15*3/4),0)</f>
        <v>150000</v>
      </c>
      <c r="I15" s="58">
        <v>788000</v>
      </c>
      <c r="J15" s="20">
        <f>MIN(ROUNDDOWN(H15,-3),I15)</f>
        <v>150000</v>
      </c>
    </row>
    <row r="16" spans="1:10" s="3" customFormat="1" ht="52.95" customHeight="1">
      <c r="A16" s="21" t="s">
        <v>37</v>
      </c>
      <c r="B16" s="45">
        <f>IF(A17="","",VLOOKUP(A17,'(参考)　人材紹介会社を利用した場合による上限額の変動'!A3:B8,2,FALSE))</f>
        <v>184000</v>
      </c>
      <c r="C16" s="61">
        <v>100000</v>
      </c>
      <c r="D16" s="61">
        <v>0</v>
      </c>
      <c r="E16" s="49">
        <f>C16-D16</f>
        <v>100000</v>
      </c>
      <c r="F16" s="45">
        <f>MIN(B16,E16)</f>
        <v>100000</v>
      </c>
      <c r="G16" s="45">
        <f>F16</f>
        <v>100000</v>
      </c>
      <c r="H16" s="45">
        <f>ROUNDDOWN((G16*3/4),0)</f>
        <v>75000</v>
      </c>
      <c r="I16" s="59"/>
      <c r="J16" s="51">
        <f>MIN(ROUNDDOWN(H16,-3),I15)</f>
        <v>75000</v>
      </c>
    </row>
    <row r="17" spans="1:10" s="3" customFormat="1" ht="25.2" customHeight="1">
      <c r="A17" s="63" t="s">
        <v>41</v>
      </c>
      <c r="B17" s="46"/>
      <c r="C17" s="62"/>
      <c r="D17" s="62"/>
      <c r="E17" s="50"/>
      <c r="F17" s="46"/>
      <c r="G17" s="46"/>
      <c r="H17" s="46"/>
      <c r="I17" s="59"/>
      <c r="J17" s="52"/>
    </row>
    <row r="18" spans="1:10" s="3" customFormat="1" ht="45.6" customHeight="1">
      <c r="A18" s="21" t="s">
        <v>38</v>
      </c>
      <c r="B18" s="37">
        <v>66667</v>
      </c>
      <c r="C18" s="38">
        <v>0</v>
      </c>
      <c r="D18" s="34">
        <v>0</v>
      </c>
      <c r="E18" s="39">
        <f>C18-D18</f>
        <v>0</v>
      </c>
      <c r="F18" s="20">
        <f>MIN(B18,E18)</f>
        <v>0</v>
      </c>
      <c r="G18" s="20">
        <f>F18</f>
        <v>0</v>
      </c>
      <c r="H18" s="20">
        <f>ROUNDDOWN((G18*3/4),0)</f>
        <v>0</v>
      </c>
      <c r="I18" s="60"/>
      <c r="J18" s="20">
        <f>MIN(ROUNDDOWN(H18,-3),I15)</f>
        <v>0</v>
      </c>
    </row>
    <row r="19" spans="1:10" s="3" customFormat="1" ht="39.6" customHeight="1">
      <c r="A19" s="18" t="s">
        <v>35</v>
      </c>
      <c r="B19" s="28"/>
      <c r="C19" s="28"/>
      <c r="D19" s="28"/>
      <c r="E19" s="31"/>
      <c r="F19" s="28"/>
      <c r="G19" s="28"/>
      <c r="H19" s="28"/>
      <c r="I19" s="28"/>
      <c r="J19" s="29">
        <f>MIN(J15+J16+J18,I15)</f>
        <v>225000</v>
      </c>
    </row>
    <row r="20" spans="1:10" ht="13.95" customHeight="1">
      <c r="A20" s="40" t="s">
        <v>48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13.9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13.9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6.4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</row>
    <row r="24" spans="1:10">
      <c r="A24" s="42"/>
      <c r="B24" s="42"/>
      <c r="C24" s="42"/>
      <c r="D24" s="42"/>
      <c r="E24" s="42"/>
      <c r="F24" s="42"/>
      <c r="G24" s="42"/>
      <c r="H24" s="42"/>
      <c r="I24" s="42"/>
      <c r="J24" s="42"/>
    </row>
  </sheetData>
  <mergeCells count="13">
    <mergeCell ref="H16:H17"/>
    <mergeCell ref="J16:J17"/>
    <mergeCell ref="A20:J24"/>
    <mergeCell ref="A3:J3"/>
    <mergeCell ref="H6:J6"/>
    <mergeCell ref="F9:F11"/>
    <mergeCell ref="I15:I18"/>
    <mergeCell ref="B16:B17"/>
    <mergeCell ref="C16:C17"/>
    <mergeCell ref="D16:D17"/>
    <mergeCell ref="E16:E17"/>
    <mergeCell ref="F16:F17"/>
    <mergeCell ref="G16:G17"/>
  </mergeCells>
  <phoneticPr fontId="1"/>
  <dataValidations count="1">
    <dataValidation type="list" allowBlank="1" showInputMessage="1" showErrorMessage="1" sqref="A17">
      <formula1>"0人,1人,2人,3人,4人,5人以上"</formula1>
    </dataValidation>
  </dataValidations>
  <printOptions horizontalCentered="1"/>
  <pageMargins left="0.43307086614173229" right="0.43307086614173229" top="1.1811023622047245" bottom="0.39370078740157483" header="0.51181102362204722" footer="0.51181102362204722"/>
  <pageSetup paperSize="9" scale="75" orientation="landscape" horizontalDpi="300" verticalDpi="300" r:id="rId1"/>
  <headerFooter alignWithMargins="0">
    <oddFooter>&amp;R&amp;"ＭＳ Ｐ明朝,標準"（募集・雇用経費）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2" sqref="A12"/>
    </sheetView>
  </sheetViews>
  <sheetFormatPr defaultRowHeight="13.2"/>
  <sheetData>
    <row r="1" spans="1:2">
      <c r="A1" s="22" t="s">
        <v>29</v>
      </c>
      <c r="B1" s="22"/>
    </row>
    <row r="2" spans="1:2">
      <c r="A2" s="23" t="s">
        <v>30</v>
      </c>
      <c r="B2" s="24" t="s">
        <v>31</v>
      </c>
    </row>
    <row r="3" spans="1:2">
      <c r="A3" s="25" t="s">
        <v>32</v>
      </c>
      <c r="B3" s="26">
        <v>0</v>
      </c>
    </row>
    <row r="4" spans="1:2">
      <c r="A4" s="27" t="s">
        <v>33</v>
      </c>
      <c r="B4" s="26">
        <v>184000</v>
      </c>
    </row>
    <row r="5" spans="1:2">
      <c r="A5" s="27" t="s">
        <v>42</v>
      </c>
      <c r="B5" s="26">
        <v>368000</v>
      </c>
    </row>
    <row r="6" spans="1:2">
      <c r="A6" s="27" t="s">
        <v>43</v>
      </c>
      <c r="B6" s="26">
        <v>552000</v>
      </c>
    </row>
    <row r="7" spans="1:2">
      <c r="A7" s="27" t="s">
        <v>44</v>
      </c>
      <c r="B7" s="26">
        <v>736000</v>
      </c>
    </row>
    <row r="8" spans="1:2">
      <c r="A8" s="27" t="s">
        <v>45</v>
      </c>
      <c r="B8" s="26">
        <v>848000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別紙５-1 経費精算額調書（募集・雇用経費） </vt:lpstr>
      <vt:lpstr>記載例</vt:lpstr>
      <vt:lpstr>(参考)　人材紹介会社を利用した場合による上限額の変動</vt:lpstr>
      <vt:lpstr>記載例!Print_Area</vt:lpstr>
      <vt:lpstr>'別紙５-1 経費精算額調書（募集・雇用経費）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2024-10-07T23:16:21Z</cp:lastPrinted>
  <dcterms:created xsi:type="dcterms:W3CDTF">1997-01-08T22:48:59Z</dcterms:created>
  <dcterms:modified xsi:type="dcterms:W3CDTF">2025-04-23T01:26:59Z</dcterms:modified>
</cp:coreProperties>
</file>