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1_作業療法士\"/>
    </mc:Choice>
  </mc:AlternateContent>
  <workbookProtection workbookAlgorithmName="SHA-512" workbookHashValue="Vbui+p2oFsGQErq+Ftm10O6Jcz+cl266wpsOtuDeCA2anW7l27/amFQXNrt+Zp2iAyS+SGSJUj889s2uD8u2Zg==" workbookSaltValue="yjQrO5dxUV722X211k+E0g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N91" i="19"/>
  <c r="P91" i="19" s="1"/>
  <c r="Y91" i="19" s="1"/>
  <c r="M91" i="19"/>
  <c r="O91" i="19" s="1"/>
  <c r="A91" i="19"/>
  <c r="W90" i="19"/>
  <c r="N90" i="19"/>
  <c r="M90" i="19"/>
  <c r="A90" i="19"/>
  <c r="W89" i="19"/>
  <c r="N89" i="19"/>
  <c r="M89" i="19"/>
  <c r="A89" i="19"/>
  <c r="W88" i="19"/>
  <c r="N88" i="19"/>
  <c r="O88" i="19" s="1"/>
  <c r="M88" i="19"/>
  <c r="A88" i="19"/>
  <c r="W87" i="19"/>
  <c r="N87" i="19"/>
  <c r="P87" i="19" s="1"/>
  <c r="Y87" i="19" s="1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P84" i="19"/>
  <c r="Y84" i="19" s="1"/>
  <c r="N84" i="19"/>
  <c r="O84" i="19" s="1"/>
  <c r="M84" i="19"/>
  <c r="A84" i="19"/>
  <c r="W83" i="19"/>
  <c r="N83" i="19"/>
  <c r="P83" i="19" s="1"/>
  <c r="Y83" i="19" s="1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P80" i="19"/>
  <c r="Y80" i="19" s="1"/>
  <c r="N80" i="19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O76" i="19" s="1"/>
  <c r="M76" i="19"/>
  <c r="A76" i="19"/>
  <c r="W75" i="19"/>
  <c r="N75" i="19"/>
  <c r="P75" i="19" s="1"/>
  <c r="Y75" i="19" s="1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N72" i="19"/>
  <c r="M72" i="19"/>
  <c r="O72" i="19" s="1"/>
  <c r="A72" i="19"/>
  <c r="W71" i="19"/>
  <c r="N71" i="19"/>
  <c r="P71" i="19" s="1"/>
  <c r="M71" i="19"/>
  <c r="A71" i="19"/>
  <c r="W70" i="19"/>
  <c r="N70" i="19"/>
  <c r="M70" i="19"/>
  <c r="O70" i="19" s="1"/>
  <c r="X70" i="19" s="1"/>
  <c r="AA70" i="19" s="1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P50" i="19" s="1"/>
  <c r="Y50" i="19" s="1"/>
  <c r="M50" i="19"/>
  <c r="A50" i="19"/>
  <c r="W49" i="19"/>
  <c r="N49" i="19"/>
  <c r="M49" i="19"/>
  <c r="O49" i="19" s="1"/>
  <c r="A49" i="19"/>
  <c r="W48" i="19"/>
  <c r="N48" i="19"/>
  <c r="O48" i="19" s="1"/>
  <c r="M48" i="19"/>
  <c r="A48" i="19"/>
  <c r="W47" i="19"/>
  <c r="N47" i="19"/>
  <c r="M47" i="19"/>
  <c r="A47" i="19"/>
  <c r="W46" i="19"/>
  <c r="N46" i="19"/>
  <c r="P46" i="19" s="1"/>
  <c r="Y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Y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P21" i="19" s="1"/>
  <c r="M21" i="19"/>
  <c r="A21" i="19"/>
  <c r="W20" i="19"/>
  <c r="N20" i="19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P19" i="19" l="1"/>
  <c r="Y19" i="19" s="1"/>
  <c r="O35" i="19"/>
  <c r="O37" i="19"/>
  <c r="O80" i="19"/>
  <c r="P90" i="19"/>
  <c r="O95" i="19"/>
  <c r="X95" i="19" s="1"/>
  <c r="O102" i="19"/>
  <c r="O18" i="19"/>
  <c r="X18" i="19" s="1"/>
  <c r="AA18" i="19" s="1"/>
  <c r="P41" i="19"/>
  <c r="P47" i="19"/>
  <c r="P51" i="19"/>
  <c r="P53" i="19"/>
  <c r="Y53" i="19" s="1"/>
  <c r="P55" i="19"/>
  <c r="O63" i="19"/>
  <c r="X63" i="19" s="1"/>
  <c r="AA63" i="19" s="1"/>
  <c r="O65" i="19"/>
  <c r="P74" i="19"/>
  <c r="P79" i="19"/>
  <c r="Y79" i="19" s="1"/>
  <c r="P82" i="19"/>
  <c r="P92" i="19"/>
  <c r="Y92" i="19" s="1"/>
  <c r="O22" i="19"/>
  <c r="X22" i="19" s="1"/>
  <c r="Y67" i="19"/>
  <c r="Y99" i="19"/>
  <c r="O99" i="19"/>
  <c r="O101" i="19"/>
  <c r="P2" i="19"/>
  <c r="P26" i="19"/>
  <c r="P32" i="19"/>
  <c r="P38" i="19"/>
  <c r="O42" i="19"/>
  <c r="X42" i="19" s="1"/>
  <c r="P44" i="19"/>
  <c r="P76" i="19"/>
  <c r="Y76" i="19" s="1"/>
  <c r="O78" i="19"/>
  <c r="P86" i="19"/>
  <c r="O93" i="19"/>
  <c r="P96" i="19"/>
  <c r="Y96" i="19" s="1"/>
  <c r="O98" i="19"/>
  <c r="O23" i="19"/>
  <c r="P58" i="19"/>
  <c r="O60" i="19"/>
  <c r="P64" i="19"/>
  <c r="P66" i="19"/>
  <c r="O68" i="19"/>
  <c r="P88" i="19"/>
  <c r="Y88" i="19" s="1"/>
  <c r="Y95" i="19"/>
  <c r="O100" i="19"/>
  <c r="P8" i="19"/>
  <c r="Y8" i="19" s="1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O31" i="19"/>
  <c r="X31" i="19" s="1"/>
  <c r="O33" i="19"/>
  <c r="X33" i="19" s="1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X17" i="19" s="1"/>
  <c r="O40" i="19"/>
  <c r="Y51" i="19"/>
  <c r="Y59" i="19"/>
  <c r="P61" i="19"/>
  <c r="Y61" i="19" s="1"/>
  <c r="P37" i="19"/>
  <c r="P42" i="19"/>
  <c r="Y42" i="19" s="1"/>
  <c r="O61" i="19"/>
  <c r="X61" i="19" s="1"/>
  <c r="AA61" i="19" s="1"/>
  <c r="O16" i="19"/>
  <c r="O21" i="19"/>
  <c r="P29" i="19"/>
  <c r="P34" i="19"/>
  <c r="O44" i="19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X29" i="19"/>
  <c r="Y37" i="19"/>
  <c r="Y34" i="19"/>
  <c r="O4" i="19"/>
  <c r="Y21" i="19"/>
  <c r="Y26" i="19"/>
  <c r="AA34" i="19"/>
  <c r="Y52" i="19"/>
  <c r="X16" i="19"/>
  <c r="AA42" i="19"/>
  <c r="X41" i="19"/>
  <c r="Y29" i="19"/>
  <c r="X44" i="19"/>
  <c r="O7" i="19"/>
  <c r="Y9" i="19"/>
  <c r="Y38" i="19"/>
  <c r="Y41" i="19"/>
  <c r="O2" i="19"/>
  <c r="X20" i="19"/>
  <c r="X25" i="19"/>
  <c r="Y33" i="19"/>
  <c r="X45" i="19"/>
  <c r="X21" i="19"/>
  <c r="Y22" i="19"/>
  <c r="Y25" i="19"/>
  <c r="X40" i="19"/>
  <c r="Y17" i="19"/>
  <c r="AA2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7" i="19" l="1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1" i="18"/>
  <c r="X71" i="18" s="1"/>
  <c r="AA71" i="18" s="1"/>
  <c r="O72" i="18"/>
  <c r="X72" i="18" s="1"/>
  <c r="AA72" i="18" s="1"/>
  <c r="O79" i="18"/>
  <c r="X79" i="18" s="1"/>
  <c r="AA79" i="18" s="1"/>
  <c r="O80" i="18"/>
  <c r="X80" i="18" s="1"/>
  <c r="AA80" i="18" s="1"/>
  <c r="O87" i="18"/>
  <c r="X87" i="18" s="1"/>
  <c r="AA87" i="18" s="1"/>
  <c r="O88" i="18"/>
  <c r="X88" i="18" s="1"/>
  <c r="AA88" i="18" s="1"/>
  <c r="O95" i="18"/>
  <c r="X95" i="18" s="1"/>
  <c r="AA95" i="18" s="1"/>
  <c r="O96" i="18"/>
  <c r="X96" i="18" s="1"/>
  <c r="AA96" i="18" s="1"/>
  <c r="P68" i="18"/>
  <c r="Y68" i="18" s="1"/>
  <c r="P69" i="18"/>
  <c r="Y69" i="18" s="1"/>
  <c r="P76" i="18"/>
  <c r="Y76" i="18" s="1"/>
  <c r="P77" i="18"/>
  <c r="Y77" i="18" s="1"/>
  <c r="P84" i="18"/>
  <c r="Y84" i="18" s="1"/>
  <c r="P85" i="18"/>
  <c r="Y85" i="18" s="1"/>
  <c r="P92" i="18"/>
  <c r="Y92" i="18" s="1"/>
  <c r="P93" i="18"/>
  <c r="Y93" i="18" s="1"/>
  <c r="P100" i="18"/>
  <c r="Y100" i="18" s="1"/>
  <c r="P101" i="18"/>
  <c r="Y101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O68" i="18" s="1"/>
  <c r="X68" i="18" s="1"/>
  <c r="N68" i="18"/>
  <c r="M69" i="18"/>
  <c r="O69" i="18" s="1"/>
  <c r="X69" i="18" s="1"/>
  <c r="N69" i="18"/>
  <c r="M70" i="18"/>
  <c r="O70" i="18" s="1"/>
  <c r="X70" i="18" s="1"/>
  <c r="N70" i="18"/>
  <c r="P70" i="18" s="1"/>
  <c r="Y70" i="18" s="1"/>
  <c r="M71" i="18"/>
  <c r="N71" i="18"/>
  <c r="P71" i="18" s="1"/>
  <c r="Y71" i="18" s="1"/>
  <c r="AB71" i="18" s="1"/>
  <c r="M72" i="18"/>
  <c r="N72" i="18"/>
  <c r="P72" i="18" s="1"/>
  <c r="Y72" i="18" s="1"/>
  <c r="M73" i="18"/>
  <c r="O73" i="18" s="1"/>
  <c r="X73" i="18" s="1"/>
  <c r="N73" i="18"/>
  <c r="P73" i="18" s="1"/>
  <c r="Y73" i="18" s="1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O76" i="18" s="1"/>
  <c r="X76" i="18" s="1"/>
  <c r="N76" i="18"/>
  <c r="M77" i="18"/>
  <c r="O77" i="18" s="1"/>
  <c r="X77" i="18" s="1"/>
  <c r="N77" i="18"/>
  <c r="M78" i="18"/>
  <c r="O78" i="18" s="1"/>
  <c r="X78" i="18" s="1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O81" i="18" s="1"/>
  <c r="X81" i="18" s="1"/>
  <c r="N81" i="18"/>
  <c r="P81" i="18" s="1"/>
  <c r="Y81" i="18" s="1"/>
  <c r="M82" i="18"/>
  <c r="O82" i="18" s="1"/>
  <c r="X82" i="18" s="1"/>
  <c r="N82" i="18"/>
  <c r="P82" i="18" s="1"/>
  <c r="Y82" i="18" s="1"/>
  <c r="M83" i="18"/>
  <c r="O83" i="18" s="1"/>
  <c r="X83" i="18" s="1"/>
  <c r="N83" i="18"/>
  <c r="P83" i="18" s="1"/>
  <c r="Y83" i="18" s="1"/>
  <c r="M84" i="18"/>
  <c r="O84" i="18" s="1"/>
  <c r="X84" i="18" s="1"/>
  <c r="N84" i="18"/>
  <c r="M85" i="18"/>
  <c r="O85" i="18" s="1"/>
  <c r="X85" i="18" s="1"/>
  <c r="N85" i="18"/>
  <c r="M86" i="18"/>
  <c r="O86" i="18" s="1"/>
  <c r="X86" i="18" s="1"/>
  <c r="N86" i="18"/>
  <c r="P86" i="18" s="1"/>
  <c r="Y86" i="18" s="1"/>
  <c r="M87" i="18"/>
  <c r="N87" i="18"/>
  <c r="P87" i="18" s="1"/>
  <c r="Y87" i="18" s="1"/>
  <c r="M88" i="18"/>
  <c r="N88" i="18"/>
  <c r="P88" i="18" s="1"/>
  <c r="Y88" i="18" s="1"/>
  <c r="M89" i="18"/>
  <c r="O89" i="18" s="1"/>
  <c r="X89" i="18" s="1"/>
  <c r="N89" i="18"/>
  <c r="P89" i="18" s="1"/>
  <c r="Y89" i="18" s="1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O92" i="18" s="1"/>
  <c r="X92" i="18" s="1"/>
  <c r="N92" i="18"/>
  <c r="M93" i="18"/>
  <c r="O93" i="18" s="1"/>
  <c r="X93" i="18" s="1"/>
  <c r="N93" i="18"/>
  <c r="M94" i="18"/>
  <c r="O94" i="18" s="1"/>
  <c r="X94" i="18" s="1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O97" i="18" s="1"/>
  <c r="X97" i="18" s="1"/>
  <c r="N97" i="18"/>
  <c r="P97" i="18" s="1"/>
  <c r="Y97" i="18" s="1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O100" i="18" s="1"/>
  <c r="X100" i="18" s="1"/>
  <c r="N100" i="18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86" i="18" l="1"/>
  <c r="AB86" i="18" s="1"/>
  <c r="AA74" i="18"/>
  <c r="AB74" i="18"/>
  <c r="AA101" i="18"/>
  <c r="AB101" i="18"/>
  <c r="AA97" i="18"/>
  <c r="AB97" i="18" s="1"/>
  <c r="AA93" i="18"/>
  <c r="AB93" i="18" s="1"/>
  <c r="AA89" i="18"/>
  <c r="AB89" i="18"/>
  <c r="AA85" i="18"/>
  <c r="AB85" i="18"/>
  <c r="AA81" i="18"/>
  <c r="AB81" i="18" s="1"/>
  <c r="AA77" i="18"/>
  <c r="AB77" i="18" s="1"/>
  <c r="AA73" i="18"/>
  <c r="AB73" i="18"/>
  <c r="AA69" i="18"/>
  <c r="AB69" i="18"/>
  <c r="AA94" i="18"/>
  <c r="AB94" i="18" s="1"/>
  <c r="AA78" i="18"/>
  <c r="AB78" i="18" s="1"/>
  <c r="AA100" i="18"/>
  <c r="AB100" i="18"/>
  <c r="AA92" i="18"/>
  <c r="AB92" i="18"/>
  <c r="AA84" i="18"/>
  <c r="AB84" i="18" s="1"/>
  <c r="AA76" i="18"/>
  <c r="AB76" i="18" s="1"/>
  <c r="AA68" i="18"/>
  <c r="AB68" i="18"/>
  <c r="AA98" i="18"/>
  <c r="AB98" i="18"/>
  <c r="AA82" i="18"/>
  <c r="AB82" i="18" s="1"/>
  <c r="AA70" i="18"/>
  <c r="AB70" i="18" s="1"/>
  <c r="AA90" i="18"/>
  <c r="AB90" i="18"/>
  <c r="AA99" i="18"/>
  <c r="AB99" i="18"/>
  <c r="AA91" i="18"/>
  <c r="AB91" i="18" s="1"/>
  <c r="AA83" i="18"/>
  <c r="AB83" i="18" s="1"/>
  <c r="AA75" i="18"/>
  <c r="AB75" i="18"/>
  <c r="AA67" i="18"/>
  <c r="AB67" i="18"/>
  <c r="O58" i="18"/>
  <c r="X58" i="18" s="1"/>
  <c r="O30" i="18"/>
  <c r="X30" i="18" s="1"/>
  <c r="AB79" i="18"/>
  <c r="O54" i="18"/>
  <c r="X54" i="18" s="1"/>
  <c r="O38" i="18"/>
  <c r="X38" i="18" s="1"/>
  <c r="O18" i="18"/>
  <c r="X18" i="18" s="1"/>
  <c r="AB72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0" i="18"/>
  <c r="O62" i="18"/>
  <c r="X62" i="18" s="1"/>
  <c r="O46" i="18"/>
  <c r="X46" i="18" s="1"/>
  <c r="O26" i="18"/>
  <c r="X26" i="18" s="1"/>
  <c r="AB87" i="18"/>
  <c r="O66" i="18"/>
  <c r="X66" i="18" s="1"/>
  <c r="O42" i="18"/>
  <c r="X42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4" i="18"/>
  <c r="X4" i="18" s="1"/>
  <c r="AA4" i="18" s="1"/>
  <c r="AB88" i="18"/>
  <c r="AB95" i="18"/>
  <c r="O50" i="18"/>
  <c r="X50" i="18" s="1"/>
  <c r="O34" i="18"/>
  <c r="X34" i="18" s="1"/>
  <c r="O22" i="18"/>
  <c r="X22" i="18" s="1"/>
  <c r="O14" i="18"/>
  <c r="X14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96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27" i="18" l="1"/>
  <c r="U27" i="18" s="1"/>
  <c r="R29" i="18"/>
  <c r="R44" i="18"/>
  <c r="U44" i="18" s="1"/>
  <c r="R59" i="18"/>
  <c r="U59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<sst xmlns="http://schemas.openxmlformats.org/spreadsheetml/2006/main" count="1024" uniqueCount="292">
  <si>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</si>
  <si>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</si>
  <si>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</si>
  <si>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</si>
  <si>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</si>
  <si>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</si>
  <si>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</si>
  <si>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</si>
  <si>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</si>
  <si>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</si>
  <si>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</si>
  <si>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</si>
  <si>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</si>
  <si>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</si>
  <si>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</si>
  <si>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</si>
  <si>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</si>
  <si>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</si>
  <si>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</si>
  <si>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</si>
  <si>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</si>
  <si>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</si>
  <si>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</si>
  <si>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</si>
  <si>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</si>
  <si>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</si>
  <si>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</si>
  <si>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</si>
  <si>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</si>
  <si>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</si>
  <si>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</si>
  <si>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</si>
  <si>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</si>
  <si>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</si>
  <si>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</si>
  <si>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</si>
  <si>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</si>
  <si>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</si>
  <si>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</si>
  <si>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</si>
  <si>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</si>
  <si>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</si>
  <si>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</si>
  <si>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</si>
  <si>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</si>
  <si>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</si>
  <si>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</si>
  <si>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</si>
  <si>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</si>
  <si>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</si>
  <si>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</si>
  <si>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</si>
  <si>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</si>
  <si>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</si>
  <si>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</si>
  <si>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</si>
  <si>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</si>
  <si>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</si>
  <si>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</si>
  <si>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</si>
  <si>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</si>
  <si>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</si>
  <si>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</si>
  <si>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</si>
  <si>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</si>
  <si>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</si>
  <si>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</si>
  <si>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</si>
  <si>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</si>
  <si>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</si>
  <si>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</si>
  <si>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</si>
  <si>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</si>
  <si>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</si>
  <si>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</si>
  <si>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</si>
  <si>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</si>
  <si>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</si>
  <si>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</si>
  <si>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</si>
  <si>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</si>
  <si>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</si>
  <si>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</si>
  <si>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</si>
  <si>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</si>
  <si>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</si>
  <si>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</si>
  <si>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</si>
  <si>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</si>
  <si>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</si>
  <si>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</si>
  <si>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</si>
  <si>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</si>
  <si>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</si>
  <si>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</si>
  <si>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</si>
  <si>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</si>
  <si>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</si>
  <si>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</si>
  <si>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</si>
  <si>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</si>
  <si>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</si>
  <si>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</si>
  <si>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</si>
  <si>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</si>
  <si>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</si>
  <si>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</si>
  <si>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</si>
  <si>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</si>
  <si>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</si>
  <si>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</si>
  <si>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</si>
  <si>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</si>
  <si>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</si>
  <si>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</si>
  <si>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</si>
  <si>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</si>
  <si>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</si>
  <si>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</si>
  <si>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</si>
  <si>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</si>
  <si>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</si>
  <si>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</si>
  <si>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</si>
  <si>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</si>
  <si>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</si>
  <si>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</si>
  <si>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</si>
  <si>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</si>
  <si>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</si>
  <si>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</si>
  <si>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</si>
  <si>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</si>
  <si>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</si>
  <si>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</si>
  <si>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</si>
  <si>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</si>
  <si>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</si>
  <si>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</si>
  <si>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</si>
  <si>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</si>
  <si>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</si>
  <si>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</si>
  <si>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</si>
  <si>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</si>
  <si>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</si>
  <si>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</si>
  <si>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</si>
  <si>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</si>
  <si>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</si>
  <si>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</si>
  <si>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</si>
  <si>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</si>
  <si>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</si>
  <si>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</si>
  <si>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</si>
  <si>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</si>
  <si>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</si>
  <si>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</si>
  <si>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</si>
  <si>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</si>
  <si>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</si>
  <si>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</si>
  <si>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</si>
  <si>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</si>
  <si>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</si>
  <si>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</si>
  <si>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</si>
  <si>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</si>
  <si>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</si>
  <si>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</si>
  <si>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</si>
  <si>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</si>
  <si>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</si>
  <si>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</si>
  <si>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</si>
  <si>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</si>
  <si>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</si>
  <si>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</si>
  <si>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</si>
  <si>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</si>
  <si>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</si>
  <si>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</si>
  <si>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</si>
  <si>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</si>
  <si>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</si>
  <si>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</si>
  <si>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</si>
  <si>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</si>
  <si>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</si>
  <si>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</si>
  <si>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</si>
  <si>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</si>
  <si>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</si>
  <si>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</si>
  <si>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</si>
  <si>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</si>
  <si>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</si>
  <si>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</si>
  <si>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</si>
  <si>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</si>
  <si>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</si>
  <si>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</si>
  <si>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</si>
  <si>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</si>
  <si>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</si>
  <si>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</si>
  <si>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</si>
  <si>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</si>
  <si>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</si>
  <si>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</si>
  <si>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</si>
  <si>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</si>
  <si>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</si>
  <si>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</si>
  <si>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</si>
  <si>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</si>
  <si>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</si>
  <si>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</si>
  <si>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</si>
  <si>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</si>
  <si>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</si>
  <si>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</si>
  <si>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</si>
  <si>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</si>
  <si>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</si>
  <si>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</si>
  <si>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</si>
  <si>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</si>
  <si>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</si>
  <si>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</si>
  <si>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</si>
  <si>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</si>
  <si>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</si>
  <si>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</si>
  <si>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</si>
  <si>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</si>
  <si>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</si>
  <si>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</si>
  <si>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</si>
  <si>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</si>
  <si>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</si>
  <si>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</si>
  <si>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</si>
  <si>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</si>
  <si>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</si>
  <si>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</si>
  <si>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</si>
  <si>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</si>
  <si>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</si>
  <si>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</si>
  <si>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</si>
  <si>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</si>
  <si>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</si>
  <si>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</si>
  <si>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</si>
  <si>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</si>
  <si>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</si>
  <si>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</si>
  <si>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</si>
  <si>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</si>
  <si>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</si>
  <si>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</si>
  <si>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</si>
  <si>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</si>
  <si>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</si>
  <si>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</si>
  <si>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</si>
  <si>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</si>
  <si>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</si>
  <si>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</si>
  <si>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</si>
  <si>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</si>
  <si>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</si>
  <si>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</si>
  <si>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</si>
  <si>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</si>
  <si>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</si>
  <si>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</si>
  <si>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</si>
  <si>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</si>
  <si>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</si>
  <si>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</si>
  <si>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</si>
  <si>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</si>
  <si>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</si>
  <si>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</si>
  <si>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</si>
  <si>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</si>
  <si>
    <t>作業療法士</t>
  </si>
  <si>
    <t>作業療法士</t>
    <rPh sb="0" eb="5">
      <t>サギョウリョウホウシ</t>
    </rPh>
    <phoneticPr fontId="1"/>
  </si>
  <si>
    <t>作業療法士</t>
    <rPh sb="0" eb="5">
      <t>サギョウリョウホウシ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</si>
</sst>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2</xdr:row>
      <xdr:rowOff>15240</xdr:rowOff>
    </xdr:from>
    <xdr:to>
      <xdr:col>2</xdr:col>
      <xdr:colOff>1685290</xdr:colOff>
      <xdr:row>8</xdr:row>
      <xdr:rowOff>2540</xdr:rowOff>
    </xdr:to>
    <xdr:sp macro="" textlink="">
      <xdr:nvSpPr>
        <xdr:cNvPr id="2" name="角丸四角形吹き出し 1"/>
        <xdr:cNvSpPr/>
      </xdr:nvSpPr>
      <xdr:spPr>
        <a:xfrm>
          <a:off x="5242560" y="381000"/>
          <a:ext cx="1593850" cy="1084580"/>
        </a:xfrm>
        <a:prstGeom prst="wedgeRoundRectCallout">
          <a:avLst>
            <a:gd name="adj1" fmla="val 55267"/>
            <a:gd name="adj2" fmla="val -617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7620</xdr:colOff>
      <xdr:row>1</xdr:row>
      <xdr:rowOff>0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1574780" y="182880"/>
          <a:ext cx="1788795" cy="201931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/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100966</xdr:rowOff>
    </xdr:from>
    <xdr:to>
      <xdr:col>10</xdr:col>
      <xdr:colOff>153285</xdr:colOff>
      <xdr:row>1</xdr:row>
      <xdr:rowOff>112170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363575" y="283846"/>
          <a:ext cx="1816350" cy="1120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/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17</xdr:row>
      <xdr:rowOff>19050</xdr:rowOff>
    </xdr:to>
    <xdr:sp macro="" textlink="">
      <xdr:nvSpPr>
        <xdr:cNvPr id="27" name="角丸四角形吹き出し 26"/>
        <xdr:cNvSpPr/>
      </xdr:nvSpPr>
      <xdr:spPr>
        <a:xfrm>
          <a:off x="10458450" y="1924051"/>
          <a:ext cx="1809751" cy="1171574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7619</xdr:colOff>
      <xdr:row>8</xdr:row>
      <xdr:rowOff>161925</xdr:rowOff>
    </xdr:from>
    <xdr:to>
      <xdr:col>9</xdr:col>
      <xdr:colOff>7620</xdr:colOff>
      <xdr:row>10</xdr:row>
      <xdr:rowOff>0</xdr:rowOff>
    </xdr:to>
    <xdr:sp macro="" textlink="">
      <xdr:nvSpPr>
        <xdr:cNvPr id="28" name="正方形/長方形 27"/>
        <xdr:cNvSpPr/>
      </xdr:nvSpPr>
      <xdr:spPr>
        <a:xfrm>
          <a:off x="12458699" y="1624965"/>
          <a:ext cx="88392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450532</xdr:colOff>
      <xdr:row>11</xdr:row>
      <xdr:rowOff>137742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068513" y="1809750"/>
          <a:ext cx="840719" cy="318717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/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2</xdr:col>
      <xdr:colOff>22860</xdr:colOff>
      <xdr:row>5</xdr:row>
      <xdr:rowOff>160020</xdr:rowOff>
    </xdr:to>
    <xdr:sp macro="" textlink="">
      <xdr:nvSpPr>
        <xdr:cNvPr id="15" name="角丸四角形吹き出し 14"/>
        <xdr:cNvSpPr/>
      </xdr:nvSpPr>
      <xdr:spPr>
        <a:xfrm>
          <a:off x="1440180" y="499111"/>
          <a:ext cx="1638300" cy="57530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2663038</xdr:colOff>
      <xdr:row>2</xdr:row>
      <xdr:rowOff>19049</xdr:rowOff>
    </xdr:from>
    <xdr:to>
      <xdr:col>2</xdr:col>
      <xdr:colOff>480060</xdr:colOff>
      <xdr:row>3</xdr:row>
      <xdr:rowOff>52519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998318" y="384809"/>
          <a:ext cx="537362" cy="21635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>
      <c r="A2" s="23"/>
      <c r="B2" s="25" t="s">
        <v>290</v>
      </c>
      <c r="D2" s="7" t="s">
        <v>157</v>
      </c>
      <c r="E2" s="8"/>
    </row>
    <row r="3" spans="1:6">
      <c r="D3" s="7" t="s">
        <v>289</v>
      </c>
      <c r="E3" s="24"/>
      <c r="F3" s="37"/>
    </row>
    <row r="4" spans="1:6">
      <c r="A4" s="12" t="s">
        <v>119</v>
      </c>
      <c r="B4" s="13" t="s">
        <v>120</v>
      </c>
      <c r="D4" s="7"/>
      <c r="E4" s="24"/>
      <c r="F4" s="37"/>
    </row>
    <row r="5" spans="1:6">
      <c r="A5" s="2"/>
      <c r="B5" s="1"/>
      <c r="D5" s="7"/>
      <c r="E5" s="24"/>
      <c r="F5" s="37"/>
    </row>
    <row r="6" spans="1:6">
      <c r="D6" s="7"/>
      <c r="E6" s="24"/>
    </row>
    <row r="7" spans="1:6">
      <c r="A7" s="12" t="s">
        <v>121</v>
      </c>
      <c r="B7" s="13" t="s">
        <v>122</v>
      </c>
      <c r="D7" s="7"/>
      <c r="E7" s="24"/>
    </row>
    <row r="8" spans="1:6">
      <c r="A8" s="2"/>
      <c r="B8" s="1"/>
      <c r="D8" s="7"/>
      <c r="E8" s="24"/>
    </row>
    <row r="9" spans="1:6">
      <c r="D9" s="7"/>
      <c r="E9" s="24"/>
    </row>
    <row r="10" spans="1:6">
      <c r="A10" s="12" t="s">
        <v>123</v>
      </c>
      <c r="B10" s="13" t="s">
        <v>124</v>
      </c>
      <c r="D10" s="7"/>
      <c r="E10" s="24"/>
    </row>
    <row r="11" spans="1:6">
      <c r="A11" s="2"/>
      <c r="B11" s="9"/>
      <c r="D11" s="2"/>
      <c r="E11" s="26"/>
    </row>
  </sheetData>
  <sheetProtection algorithmName="SHA-512" hashValue="d8AHPe+pOzYFvnAuubMKGpABoTWSfXk6LWB2+kS+TVvGTp7TD4dyEzYD81OF8oja0dgWPlSsbpT4y5EggVTaEw==" saltValue="O5gE0o3ShfOvQI+W7VSW6w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2">
      <formula1>"普通運転免許,－"</formula1>
    </dataValidation>
    <dataValidation type="list" allowBlank="1" showInputMessage="1" showErrorMessage="1" sqref="D3">
      <formula1>"作業療法士,－"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14" width="40.796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8" width="40.796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K1" sqref="K1"/>
    </sheetView>
  </sheetViews>
  <sheetFormatPr defaultRowHeight="14.4"/>
  <cols>
    <col min="11" max="11" width="10.5" bestFit="1" customWidth="1"/>
    <col min="13" max="13" width="24.699218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27"/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285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8.69921875" defaultRowHeight="14.4"/>
  <cols>
    <col min="1" max="1" width="20.5" style="5" bestFit="1" customWidth="1"/>
    <col min="2" max="2" width="47.09765625" style="5" bestFit="1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284</v>
      </c>
      <c r="D1" s="12" t="s">
        <v>155</v>
      </c>
      <c r="E1" s="13" t="s">
        <v>156</v>
      </c>
    </row>
    <row r="2" spans="1:5">
      <c r="A2" s="28"/>
      <c r="B2" s="14" t="str">
        <f>'入力シート（基本情報）'!B2</f>
        <v>作業療法士</v>
      </c>
      <c r="D2" s="52" t="s">
        <v>283</v>
      </c>
      <c r="E2" s="15"/>
    </row>
    <row r="3" spans="1:5">
      <c r="D3" s="52" t="s">
        <v>291</v>
      </c>
      <c r="E3" s="15">
        <v>43586</v>
      </c>
    </row>
    <row r="4" spans="1:5">
      <c r="A4" s="12" t="s">
        <v>119</v>
      </c>
      <c r="B4" s="13" t="s">
        <v>120</v>
      </c>
      <c r="D4" s="53"/>
      <c r="E4" s="15"/>
    </row>
    <row r="5" spans="1:5">
      <c r="A5" s="17" t="s">
        <v>212</v>
      </c>
      <c r="B5" s="14" t="s">
        <v>213</v>
      </c>
      <c r="D5" s="53"/>
      <c r="E5" s="16"/>
    </row>
    <row r="6" spans="1:5">
      <c r="D6" s="53"/>
      <c r="E6" s="16"/>
    </row>
    <row r="7" spans="1:5">
      <c r="A7" s="12" t="s">
        <v>121</v>
      </c>
      <c r="B7" s="13" t="s">
        <v>122</v>
      </c>
      <c r="D7" s="53"/>
      <c r="E7" s="16"/>
    </row>
    <row r="8" spans="1:5">
      <c r="A8" s="17" t="s">
        <v>214</v>
      </c>
      <c r="B8" s="14" t="s">
        <v>215</v>
      </c>
      <c r="D8" s="54"/>
      <c r="E8" s="16"/>
    </row>
    <row r="9" spans="1:5">
      <c r="D9" s="54"/>
      <c r="E9" s="16"/>
    </row>
    <row r="10" spans="1:5">
      <c r="A10" s="12" t="s">
        <v>123</v>
      </c>
      <c r="B10" s="13" t="s">
        <v>124</v>
      </c>
      <c r="D10" s="54"/>
      <c r="E10" s="16"/>
    </row>
    <row r="11" spans="1:5">
      <c r="A11" s="17" t="s">
        <v>134</v>
      </c>
      <c r="B11" s="18">
        <v>30590</v>
      </c>
      <c r="D11" s="55"/>
      <c r="E11" s="19"/>
    </row>
  </sheetData>
  <sheetProtection algorithmName="SHA-512" hashValue="mYTzuaGMie5/vNhX2eRxCTGv/TRSSqwZAKUljQyciGX3bKe5qrMURSZ2IRP57Ab07vIDLJhty718eWM+OApTtQ==" saltValue="n9MnKH3YQe0BOKAs3OWEFQ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296875" style="5" bestFit="1" customWidth="1"/>
    <col min="2" max="5" width="35.69921875" style="5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6" priority="4">
      <formula>AND($A2&lt;&gt;"",ISBLANK(F2))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H2:I1048576">
    <cfRule type="expression" dxfId="24" priority="2">
      <formula>AND($A2&lt;&gt;"",VALUE($F2&amp;$G2)&gt;VALUE($H2&amp;$I2))</formula>
    </cfRule>
  </conditionalFormatting>
  <conditionalFormatting sqref="D2:I1048576">
    <cfRule type="expression" dxfId="23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69921875" defaultRowHeight="14.4"/>
  <cols>
    <col min="1" max="1" width="4.296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296875" style="6" bestFit="1" customWidth="1"/>
    <col min="10" max="10" width="9.296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GLSVUOXu49VFD10Dl0Z3mPM3bkmeVtxhOK6DN4DuFbiKpjoa6s646Er0qGgvizuusSBU+i9ATW0gKu7xlB+L8A==" saltValue="NlWrc8Fpp83mgjFeq4ED1A==" spinCount="100000" sheet="1" objects="1" scenarios="1" selectLockedCells="1"/>
  <phoneticPr fontId="1"/>
  <conditionalFormatting sqref="F2:I1048576">
    <cfRule type="expression" dxfId="22" priority="4">
      <formula>AND($A2&lt;&gt;"",ISBLANK(F2))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H2:I1048576">
    <cfRule type="expression" dxfId="20" priority="2">
      <formula>AND($A2&lt;&gt;"",VALUE($F2&amp;$G2)&gt;VALUE($H2&amp;$I2))</formula>
    </cfRule>
  </conditionalFormatting>
  <conditionalFormatting sqref="D2:I1048576">
    <cfRule type="expression" dxfId="19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5" customWidth="1" collapsed="1"/>
    <col min="8" max="8" width="10.5" style="32" bestFit="1" customWidth="1"/>
    <col min="9" max="9" width="10.5" style="32" customWidth="1"/>
    <col min="10" max="10" width="22.19921875" style="32" customWidth="1"/>
    <col min="11" max="11" width="18.29687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xrgeSGjlpzW6/6yGjS7Rp+sW5AsR4yaJ14fEjNniSQDN4T7g2V1V47I/KjVEAgqzuilfGAOLmHdZNbYRagdxaQ==" saltValue="ld/KBPYkn8/5IX4hamrrog==" spinCount="100000" sheet="1" objects="1" scenarios="1" selectLockedCells="1"/>
  <dataConsolidate/>
  <phoneticPr fontId="1"/>
  <conditionalFormatting sqref="H2:J1048576">
    <cfRule type="expression" dxfId="18" priority="22">
      <formula>AND($A2&lt;&gt;"",ISBLANK(H2))</formula>
    </cfRule>
  </conditionalFormatting>
  <conditionalFormatting sqref="D2:E2">
    <cfRule type="expression" dxfId="17" priority="17">
      <formula>AND($D$2&lt;&gt;"高校２",$D$2&lt;&gt;"高校３")</formula>
    </cfRule>
  </conditionalFormatting>
  <conditionalFormatting sqref="J1:J1048576">
    <cfRule type="expression" dxfId="16" priority="10">
      <formula>AND(J1="休職等（３か月以上のもの）",O1*30+P1&lt;90)</formula>
    </cfRule>
    <cfRule type="expression" dxfId="15" priority="11">
      <formula>AND(NOT(ISBLANK(D1)),J1&lt;&gt;"正規課程",J1&lt;&gt;"休学、留年等",J1&lt;&gt;$J$1)</formula>
    </cfRule>
    <cfRule type="expression" dxfId="14" priority="12">
      <formula>AND(ISBLANK(D1),OR(J1="正規課程",J1="休学、留年等"))</formula>
    </cfRule>
  </conditionalFormatting>
  <conditionalFormatting sqref="H1:H1048576">
    <cfRule type="expression" dxfId="13" priority="16">
      <formula>AND($A1&gt;1,$A1&lt;101,I1048576+1&lt;&gt;H1)</formula>
    </cfRule>
  </conditionalFormatting>
  <conditionalFormatting sqref="I1:I1048576">
    <cfRule type="expression" dxfId="12" priority="15">
      <formula>AND($A1&gt;1,$A1&lt;101,H1&gt;I1)</formula>
    </cfRule>
  </conditionalFormatting>
  <conditionalFormatting sqref="D1:J1 D3:J1048576 D2:E2 G2:J2">
    <cfRule type="expression" dxfId="11" priority="13">
      <formula>AND($A1="",NOT(ISBLANK(D1)))</formula>
    </cfRule>
  </conditionalFormatting>
  <conditionalFormatting sqref="E1:E1048576 C1:C1048576">
    <cfRule type="expression" dxfId="10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9" priority="8">
      <formula>AND(ISERROR($M1),ISERROR($N1))</formula>
    </cfRule>
  </conditionalFormatting>
  <conditionalFormatting sqref="X1:Y1">
    <cfRule type="expression" dxfId="8" priority="7">
      <formula>AND(ISERROR($M1),ISERROR($N1))</formula>
    </cfRule>
  </conditionalFormatting>
  <conditionalFormatting sqref="G1 G3:G1048576">
    <cfRule type="expression" dxfId="7" priority="6">
      <formula>AND(OR(LEFT(E1,3)="その他",RIGHT(E1,2)="経験"),ISBLANK(G1))</formula>
    </cfRule>
  </conditionalFormatting>
  <conditionalFormatting sqref="D1:D1048576">
    <cfRule type="expression" dxfId="6" priority="5">
      <formula>AND($E1&lt;&gt;"学生",$A1&lt;&gt;"",$D1&lt;&gt;"学校区分")</formula>
    </cfRule>
  </conditionalFormatting>
  <conditionalFormatting sqref="F3:F1048576 F1">
    <cfRule type="expression" dxfId="5" priority="1">
      <formula>AND(OR($E1="保健師経験",$E1="看護師経験"),$A1&lt;&gt;"",ISBLANK($F1))</formula>
    </cfRule>
    <cfRule type="expression" dxfId="4" priority="4">
      <formula>AND($E1&lt;&gt;"獣医師経験",$A1&lt;&gt;"",$F1&lt;&gt;"業務内容")</formula>
    </cfRule>
  </conditionalFormatting>
  <conditionalFormatting sqref="K3">
    <cfRule type="expression" dxfId="3" priority="3">
      <formula>K3&lt;L3</formula>
    </cfRule>
  </conditionalFormatting>
  <conditionalFormatting sqref="G2">
    <cfRule type="expression" dxfId="2" priority="34">
      <formula>AND(OR($E2="保健師経験",$E2="看護師経験"),$A2&lt;&gt;"",ISBLANK($G2))</formula>
    </cfRule>
    <cfRule type="expression" dxfId="1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4.4" outlineLevelCol="1"/>
  <cols>
    <col min="1" max="1" width="4.296875" style="5" bestFit="1" customWidth="1"/>
    <col min="2" max="3" width="35.69921875" style="5" customWidth="1"/>
    <col min="4" max="4" width="9.5" style="5" bestFit="1" customWidth="1"/>
    <col min="5" max="5" width="15.796875" style="32" customWidth="1"/>
    <col min="6" max="6" width="15.796875" style="32" hidden="1" customWidth="1" outlineLevel="1"/>
    <col min="7" max="7" width="50.59765625" style="32" customWidth="1" collapsed="1"/>
    <col min="8" max="9" width="11.59765625" style="5" bestFit="1" customWidth="1"/>
    <col min="10" max="10" width="22.19921875" style="32" customWidth="1"/>
    <col min="11" max="11" width="18.296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193</v>
      </c>
      <c r="Y1" s="5">
        <f>SUM(AB2:AB103)</f>
        <v>0</v>
      </c>
      <c r="Z1" s="5">
        <f>X1+INT(Y1/30)+IF(MOD(Y1,30)=0,0,1)</f>
        <v>193</v>
      </c>
    </row>
    <row r="2" spans="1:28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>
      <c r="A6" s="5">
        <f t="shared" si="0"/>
        <v>5</v>
      </c>
      <c r="B6" s="20" t="s">
        <v>259</v>
      </c>
      <c r="C6" s="22" t="s">
        <v>264</v>
      </c>
      <c r="D6" s="39"/>
      <c r="E6" s="34" t="s">
        <v>285</v>
      </c>
      <c r="F6" s="34"/>
      <c r="G6" s="50" t="s">
        <v>286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42247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42247</v>
      </c>
      <c r="O7" s="5">
        <f t="shared" si="3"/>
        <v>5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0" t="s">
        <v>259</v>
      </c>
      <c r="C8" s="22" t="s">
        <v>264</v>
      </c>
      <c r="D8" s="39"/>
      <c r="E8" s="34" t="s">
        <v>285</v>
      </c>
      <c r="F8" s="35"/>
      <c r="G8" s="51"/>
      <c r="H8" s="45">
        <v>42248</v>
      </c>
      <c r="I8" s="45">
        <v>43830</v>
      </c>
      <c r="J8" s="34" t="s">
        <v>254</v>
      </c>
      <c r="K8" s="22"/>
      <c r="L8" s="37"/>
      <c r="M8" s="38">
        <f t="shared" si="1"/>
        <v>42248</v>
      </c>
      <c r="N8" s="38">
        <f t="shared" si="2"/>
        <v>43830</v>
      </c>
      <c r="O8" s="5">
        <f t="shared" si="3"/>
        <v>52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52</v>
      </c>
      <c r="Y8" s="5">
        <f>IFERROR(VLOOKUP($E8,リスト用!$M:$N,2,FALSE)*VLOOKUP($J8,リスト用!$H:$I,2,FALSE)*P8*W8,0)</f>
        <v>0</v>
      </c>
      <c r="AA8" s="5">
        <f t="shared" si="8"/>
        <v>52</v>
      </c>
      <c r="AB8" s="5">
        <f t="shared" si="9"/>
        <v>0</v>
      </c>
    </row>
    <row r="9" spans="1:28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44286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44286</v>
      </c>
      <c r="O9" s="5">
        <f t="shared" si="3"/>
        <v>15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0" t="s">
        <v>266</v>
      </c>
      <c r="C10" s="22" t="s">
        <v>288</v>
      </c>
      <c r="D10" s="39"/>
      <c r="E10" s="34" t="s">
        <v>285</v>
      </c>
      <c r="F10" s="35"/>
      <c r="G10" s="41" t="s">
        <v>287</v>
      </c>
      <c r="H10" s="45">
        <v>44287</v>
      </c>
      <c r="I10" s="45">
        <v>46112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46112</v>
      </c>
      <c r="O10" s="5">
        <f t="shared" si="3"/>
        <v>60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45</v>
      </c>
      <c r="Y10" s="5">
        <f>IFERROR(VLOOKUP($E10,リスト用!$M:$N,2,FALSE)*VLOOKUP($J10,リスト用!$H:$I,2,FALSE)*P10*W10,0)</f>
        <v>0</v>
      </c>
      <c r="AA10" s="5">
        <f t="shared" si="8"/>
        <v>45</v>
      </c>
      <c r="AB10" s="5">
        <f t="shared" si="9"/>
        <v>0</v>
      </c>
    </row>
    <row r="11" spans="1:28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aw+tP1k0a660YoabfpNXeXWXJOyTGBCepYI72X1yyz0VWNTukejxqwbxbqtbn6P6Bo65Ho6nF+rKWlxvIfELzg==" saltValue="D092l7ChKxjlw6ZkKnON7Q==" spinCount="100000" sheet="1" objects="1" scenarios="1" selectLockedCells="1" selectUnlockedCells="1"/>
  <dataConsolidate/>
  <phoneticPr fontId="1"/>
  <dataValidations xWindow="1733" yWindow="644"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733" yWindow="644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0.796875" style="11" bestFit="1" customWidth="1"/>
    <col min="3" max="3" width="47.796875" style="11" bestFit="1" customWidth="1"/>
    <col min="4" max="5" width="40.796875" style="11" bestFit="1" customWidth="1"/>
    <col min="6" max="6" width="50.69921875" style="11" bestFit="1" customWidth="1"/>
    <col min="7" max="9" width="40.796875" style="11" bestFit="1" customWidth="1"/>
    <col min="10" max="10" width="50.69921875" style="11" bestFit="1" customWidth="1"/>
    <col min="11" max="11" width="47.796875" style="11" bestFit="1" customWidth="1"/>
    <col min="12" max="12" width="40.796875" style="11" bestFit="1" customWidth="1"/>
    <col min="13" max="13" width="47.796875" style="11" bestFit="1" customWidth="1"/>
    <col min="14" max="14" width="40.796875" style="11" bestFit="1" customWidth="1"/>
    <col min="15" max="16" width="50.69921875" style="11" bestFit="1" customWidth="1"/>
    <col min="17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2" width="47.796875" style="11" bestFit="1" customWidth="1"/>
    <col min="3" max="5" width="40.796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1" bestFit="1" customWidth="1"/>
    <col min="2" max="3" width="47.796875" style="11" bestFit="1" customWidth="1"/>
    <col min="4" max="21" width="40.796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2021-06-24T02:53:24Z</cp:lastPrinted>
  <dcterms:created xsi:type="dcterms:W3CDTF">2019-07-04T06:25:57Z</dcterms:created>
  <dcterms:modified xsi:type="dcterms:W3CDTF">2025-07-08T00:35:04Z</dcterms:modified>
</cp:coreProperties>
</file>