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78368248\Desktop\新しいフォルダー\"/>
    </mc:Choice>
  </mc:AlternateContent>
  <xr:revisionPtr revIDLastSave="0" documentId="13_ncr:1_{7DC57856-6C28-452F-821D-074CBEE3BCD7}" xr6:coauthVersionLast="47" xr6:coauthVersionMax="47" xr10:uidLastSave="{00000000-0000-0000-0000-000000000000}"/>
  <bookViews>
    <workbookView xWindow="-110" yWindow="-110" windowWidth="19420" windowHeight="1150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8" i="12" l="1"/>
  <c r="AP88" i="12"/>
  <c r="AF88" i="12"/>
  <c r="AU63" i="12"/>
  <c r="AP63" i="12"/>
  <c r="DQ102" i="12" l="1"/>
  <c r="CW102" i="12"/>
  <c r="DB102" i="12"/>
  <c r="DG102" i="12"/>
  <c r="DL102" i="12"/>
  <c r="CR102" i="12"/>
  <c r="BG37" i="10" l="1"/>
  <c r="BG36" i="10"/>
  <c r="BG35" i="10"/>
  <c r="BG34" i="10"/>
  <c r="AO40" i="10"/>
  <c r="AO39" i="10"/>
  <c r="AO38" i="10"/>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BW41" i="10"/>
  <c r="BE41" i="10"/>
  <c r="AM41" i="10"/>
  <c r="U41" i="10"/>
  <c r="BW40" i="10"/>
  <c r="BE40" i="10"/>
  <c r="U40" i="10"/>
  <c r="BW39" i="10"/>
  <c r="BE39" i="10"/>
  <c r="U39" i="10"/>
  <c r="BW38" i="10"/>
  <c r="BE38" i="10"/>
  <c r="U38" i="10"/>
  <c r="BW37" i="10"/>
  <c r="CO34" i="10"/>
  <c r="CO35" i="10" s="1"/>
  <c r="CO36" i="10" s="1"/>
  <c r="CO37" i="10" s="1"/>
  <c r="CO38" i="10" s="1"/>
  <c r="CO39" i="10" s="1"/>
  <c r="CO40" i="10" s="1"/>
  <c r="CO41" i="10" s="1"/>
  <c r="CO42" i="10" s="1"/>
  <c r="CO43" i="10" s="1"/>
  <c r="BW34" i="10"/>
  <c r="BW35" i="10" s="1"/>
  <c r="BW36" i="10" s="1"/>
  <c r="C34" i="10"/>
  <c r="C35" i="10" l="1"/>
  <c r="C36" i="10" s="1"/>
  <c r="C37" i="10" s="1"/>
  <c r="C38" i="10" s="1"/>
  <c r="C39" i="10" s="1"/>
  <c r="C40" i="10" s="1"/>
  <c r="C41" i="10" s="1"/>
  <c r="C42"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AM37" i="10" s="1"/>
  <c r="AM38" i="10" s="1"/>
  <c r="AM39" i="10" s="1"/>
  <c r="AM40" i="10" s="1"/>
  <c r="U34" i="10"/>
  <c r="U35" i="10" s="1"/>
  <c r="U36" i="10" s="1"/>
  <c r="U37" i="10" s="1"/>
  <c r="BE34" i="10" l="1"/>
  <c r="BE35" i="10" s="1"/>
  <c r="BE36" i="10" s="1"/>
  <c r="BE37" i="10" s="1"/>
</calcChain>
</file>

<file path=xl/sharedStrings.xml><?xml version="1.0" encoding="utf-8"?>
<sst xmlns="http://schemas.openxmlformats.org/spreadsheetml/2006/main" count="1028" uniqueCount="614">
  <si>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</si>
  <si>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</si>
  <si>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</si>
  <si>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</si>
  <si>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</si>
  <si>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</si>
  <si>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</si>
  <si>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</si>
  <si>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</si>
  <si>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</si>
  <si>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</si>
  <si>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</si>
  <si>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</si>
  <si>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</si>
  <si>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</si>
  <si>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</si>
  <si>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</si>
  <si>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</si>
  <si>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</si>
  <si>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</si>
  <si>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</si>
  <si>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</si>
  <si>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</si>
  <si>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</si>
  <si>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</si>
  <si>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</si>
  <si>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</si>
  <si>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</si>
  <si>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</si>
  <si>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</si>
  <si>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</si>
  <si>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</si>
  <si>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</si>
  <si>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</si>
  <si>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</si>
  <si>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</si>
  <si>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</si>
  <si>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</si>
  <si>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</si>
  <si>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</si>
  <si>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</si>
  <si>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</si>
  <si>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</si>
  <si>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</si>
  <si>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</si>
  <si>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</si>
  <si>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</si>
  <si>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</si>
  <si>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</si>
  <si>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</si>
  <si>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</si>
  <si>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</si>
  <si>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</si>
  <si>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</si>
  <si>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</si>
  <si>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</si>
  <si>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</si>
  <si>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</si>
  <si>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</si>
  <si>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</si>
  <si>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</si>
  <si>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</si>
  <si>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</si>
  <si>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</si>
  <si>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</si>
  <si>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</si>
  <si>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</si>
  <si>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</si>
  <si>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</si>
  <si>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</si>
  <si>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</si>
  <si>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</si>
  <si>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</si>
  <si>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</si>
  <si>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</si>
  <si>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</si>
  <si>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</si>
  <si>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</si>
  <si>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</si>
  <si>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神奈川県</t>
    <phoneticPr fontId="5"/>
  </si>
  <si>
    <t>市町村類型</t>
    <phoneticPr fontId="5"/>
  </si>
  <si>
    <t>政令指定都市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</si>
  <si>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</si>
  <si>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</si>
  <si>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</si>
  <si>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</si>
  <si>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</si>
  <si>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</si>
  <si>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</si>
  <si>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</si>
  <si>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</si>
  <si>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</si>
  <si>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</si>
  <si>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</si>
  <si>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横浜市</t>
    <phoneticPr fontId="5"/>
  </si>
  <si>
    <t>地方交付税種地</t>
    <rPh sb="0" eb="2">
      <t>チホウ</t>
    </rPh>
    <rPh sb="2" eb="5">
      <t>コウフゼイ</t>
    </rPh>
    <rPh sb="5" eb="6">
      <t>シュ</t>
    </rPh>
    <rPh sb="6" eb="7">
      <t>チ</t>
    </rPh>
    <phoneticPr fontId="5"/>
  </si>
  <si>
    <t>1-10</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</si>
  <si>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</si>
  <si>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</si>
  <si>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</si>
  <si>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</si>
  <si>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</si>
  <si>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</si>
  <si>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</si>
  <si>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</si>
  <si>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</si>
  <si>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</si>
  <si>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</si>
  <si>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</si>
  <si>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</si>
  <si>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</si>
  <si>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</si>
  <si>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</si>
  <si>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</si>
  <si>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</si>
  <si>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</si>
  <si>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</si>
  <si>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</si>
  <si>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</si>
  <si>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</si>
  <si>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</si>
  <si>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</si>
  <si>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</si>
  <si>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</si>
  <si>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</si>
  <si>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</si>
  <si>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</si>
  <si>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</si>
  <si>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</si>
  <si>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</si>
  <si>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</si>
  <si>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</si>
  <si>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</si>
  <si>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</si>
  <si>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</si>
  <si>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</si>
  <si>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</si>
  <si>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</si>
  <si>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</si>
  <si>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</si>
  <si>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</si>
  <si>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</si>
  <si>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25"/>
  </si>
  <si>
    <t>うち日本人(％)</t>
    <phoneticPr fontId="5"/>
  </si>
  <si>
    <t>-0.3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</si>
  <si>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</si>
  <si>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</si>
  <si>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</si>
  <si>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</si>
  <si>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</si>
  <si>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</si>
  <si>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</si>
  <si>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</si>
  <si>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</si>
  <si>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</si>
  <si>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</si>
  <si>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</si>
  <si>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</si>
  <si>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</si>
  <si>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</si>
  <si>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</si>
  <si>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</si>
  <si>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</si>
  <si>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</si>
  <si>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</si>
  <si>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</si>
  <si>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</si>
  <si>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</si>
  <si>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</si>
  <si>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</si>
  <si>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</si>
  <si>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</si>
  <si>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</si>
  <si>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</si>
  <si>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</si>
  <si>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</si>
  <si>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</si>
  <si>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</si>
  <si>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</si>
  <si>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</si>
  <si>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</si>
  <si>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</si>
  <si>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</si>
  <si>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</si>
  <si>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</si>
  <si>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</si>
  <si>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</si>
  <si>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</si>
  <si>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</si>
  <si>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</si>
  <si>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</si>
  <si>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</si>
  <si>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</si>
  <si>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</si>
  <si>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</si>
  <si>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</si>
  <si>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</si>
  <si>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</si>
  <si>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</si>
  <si>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</si>
  <si>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</si>
  <si>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</si>
  <si>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</si>
  <si>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神奈川県横浜市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</si>
  <si>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</si>
  <si>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</si>
  <si>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</si>
  <si>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</si>
  <si>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</si>
  <si>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</si>
  <si>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</si>
  <si>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</si>
  <si>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</si>
  <si>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</si>
  <si>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</si>
  <si>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</si>
  <si>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</si>
  <si>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</si>
  <si>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</si>
  <si>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</si>
  <si>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</si>
  <si>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</si>
  <si>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</si>
  <si>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</si>
  <si>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</si>
  <si>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</si>
  <si>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</si>
  <si>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</si>
  <si>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</si>
  <si>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</si>
  <si>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</si>
  <si>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</si>
  <si>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</si>
  <si>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</si>
  <si>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</si>
  <si>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</si>
  <si>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</si>
  <si>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</si>
  <si>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</si>
  <si>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</si>
  <si>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</si>
  <si>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</si>
  <si>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</si>
  <si>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</si>
  <si>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</si>
  <si>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</si>
  <si>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</si>
  <si>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</si>
  <si>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</si>
  <si>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</si>
  <si>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</si>
  <si>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</si>
  <si>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</si>
  <si>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</si>
  <si>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</si>
  <si>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</si>
  <si>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</si>
  <si>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</si>
  <si>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</si>
  <si>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</si>
  <si>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</si>
  <si>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</si>
  <si>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</si>
  <si>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</si>
  <si>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</si>
  <si>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</si>
  <si>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</si>
  <si>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</si>
  <si>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</si>
  <si>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</si>
  <si>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</si>
  <si>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</si>
  <si>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</si>
  <si>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</si>
  <si>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</si>
  <si>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</si>
  <si>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</si>
  <si>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</si>
  <si>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</si>
  <si>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</si>
  <si>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</si>
  <si>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</si>
  <si>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</si>
  <si>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</si>
  <si>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</si>
  <si>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</si>
  <si>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</si>
  <si>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</si>
  <si>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</si>
  <si>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</si>
  <si>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</si>
  <si>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</si>
  <si>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</si>
  <si>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</si>
  <si>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</si>
  <si>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</si>
  <si>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</si>
  <si>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</si>
  <si>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</si>
  <si>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</si>
  <si>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</si>
  <si>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</si>
  <si>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</si>
  <si>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</si>
  <si>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</si>
  <si>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</si>
  <si>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</si>
  <si>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</si>
  <si>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</si>
  <si>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</si>
  <si>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</si>
  <si>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</si>
  <si>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</si>
  <si>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</si>
  <si>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</si>
  <si>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</si>
  <si>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</si>
  <si>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</si>
  <si>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</si>
  <si>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</si>
  <si>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</si>
  <si>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</si>
  <si>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</si>
  <si>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交通</t>
    <phoneticPr fontId="5"/>
  </si>
  <si>
    <t>加入世帯数(世帯)</t>
  </si>
  <si>
    <t>　繰出金</t>
    <phoneticPr fontId="5"/>
  </si>
  <si>
    <t>　うち減収補塡債(特例分)</t>
    <rPh sb="4" eb="5">
      <t>シュウ</t>
    </rPh>
    <rPh sb="9" eb="10">
      <t>トク</t>
    </rPh>
    <rPh sb="10" eb="11">
      <t>レイ</t>
    </rPh>
    <rPh sb="11" eb="12">
      <t>ブン</t>
    </rPh>
    <phoneticPr fontId="16"/>
  </si>
  <si>
    <t>病院</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</si>
  <si>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</si>
  <si>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</si>
  <si>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</si>
  <si>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</si>
  <si>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</si>
  <si>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</si>
  <si>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</si>
  <si>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</si>
  <si>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</si>
  <si>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</si>
  <si>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</si>
  <si>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</si>
  <si>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</si>
  <si>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</si>
  <si>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</si>
  <si>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</si>
  <si>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</si>
  <si>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</si>
  <si>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</si>
  <si>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</si>
  <si>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</si>
  <si>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</si>
  <si>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</si>
  <si>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</si>
  <si>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</si>
  <si>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</si>
  <si>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神奈川県横浜市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</si>
  <si>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</si>
  <si>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</si>
  <si>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</si>
  <si>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</si>
  <si>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</si>
  <si>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</si>
  <si>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</si>
  <si>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</si>
  <si>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</si>
  <si>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</si>
  <si>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</si>
  <si>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</si>
  <si>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</si>
  <si>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</si>
  <si>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</si>
  <si>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</si>
  <si>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</si>
  <si>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</si>
  <si>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</si>
  <si>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</si>
  <si>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市債金会計</t>
    <phoneticPr fontId="5"/>
  </si>
  <si>
    <t>母子父子寡婦福祉資金会計</t>
    <phoneticPr fontId="5"/>
  </si>
  <si>
    <t>勤労者福祉共済事業費会計</t>
    <phoneticPr fontId="5"/>
  </si>
  <si>
    <t>公害被害者救済事業費会計</t>
    <phoneticPr fontId="5"/>
  </si>
  <si>
    <t>公共事業用地費会計</t>
    <phoneticPr fontId="5"/>
  </si>
  <si>
    <t>新墓園事業費会計</t>
    <phoneticPr fontId="5"/>
  </si>
  <si>
    <t>みどり保全創造事業費会計</t>
    <phoneticPr fontId="5"/>
  </si>
  <si>
    <t>市街地開発事業費会計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</si>
  <si>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</si>
  <si>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</si>
  <si>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</si>
  <si>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</si>
  <si>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</si>
  <si>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</si>
  <si>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</si>
  <si>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</si>
  <si>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</si>
  <si>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</si>
  <si>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</si>
  <si>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</si>
  <si>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</si>
  <si>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国民健康保険事業費会計</t>
    <phoneticPr fontId="5"/>
  </si>
  <si>
    <t>介護保険事業費会計</t>
    <phoneticPr fontId="5"/>
  </si>
  <si>
    <t>後期高齢者医療事業費会計</t>
    <phoneticPr fontId="5"/>
  </si>
  <si>
    <t>自動車駐車場事業費会計</t>
    <phoneticPr fontId="5"/>
  </si>
  <si>
    <t>水道事業会計</t>
    <phoneticPr fontId="5"/>
  </si>
  <si>
    <t>法適用企業</t>
    <phoneticPr fontId="5"/>
  </si>
  <si>
    <t>工業用水道事業会計</t>
    <phoneticPr fontId="5"/>
  </si>
  <si>
    <t>自動車事業会計</t>
    <phoneticPr fontId="5"/>
  </si>
  <si>
    <t>高速鉄道事業会計</t>
    <phoneticPr fontId="5"/>
  </si>
  <si>
    <t>下水道事業会計</t>
    <phoneticPr fontId="5"/>
  </si>
  <si>
    <t>病院事業会計</t>
    <phoneticPr fontId="5"/>
  </si>
  <si>
    <t>埋立事業会計</t>
    <phoneticPr fontId="5"/>
  </si>
  <si>
    <t>港湾整備事業費会計</t>
    <phoneticPr fontId="5"/>
  </si>
  <si>
    <t>法非適用企業</t>
    <phoneticPr fontId="5"/>
  </si>
  <si>
    <t>中央卸売市場費会計</t>
    <phoneticPr fontId="5"/>
  </si>
  <si>
    <t>中央と畜場費会計</t>
    <phoneticPr fontId="5"/>
  </si>
  <si>
    <t>風力発電事業費会計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</si>
  <si>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</si>
  <si>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</si>
  <si>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</si>
  <si>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</si>
  <si>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</si>
  <si>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</si>
  <si>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</si>
  <si>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</si>
  <si>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</si>
  <si>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</si>
  <si>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</si>
  <si>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</si>
  <si>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</si>
  <si>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</si>
  <si>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</si>
  <si>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</si>
  <si>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</si>
  <si>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</si>
  <si>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</si>
  <si>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</si>
  <si>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</si>
  <si>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</si>
  <si>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</si>
  <si>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</si>
  <si>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</si>
  <si>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</si>
  <si>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</si>
  <si>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</si>
  <si>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</si>
  <si>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</si>
  <si>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</si>
  <si>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</si>
  <si>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</si>
  <si>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</si>
  <si>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</si>
  <si>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</si>
  <si>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</si>
  <si>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</si>
  <si>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</si>
  <si>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</si>
  <si>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</si>
  <si>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</si>
  <si>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</si>
  <si>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</si>
  <si>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</si>
  <si>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</si>
  <si>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</si>
  <si>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</si>
  <si>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</si>
  <si>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</si>
  <si>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</si>
  <si>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</si>
  <si>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</si>
  <si>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</si>
  <si>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</si>
  <si>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</si>
  <si>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</si>
  <si>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</si>
  <si>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</si>
  <si>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</si>
  <si>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</si>
  <si>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</si>
  <si>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</si>
  <si>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</si>
  <si>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</si>
  <si>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</si>
  <si>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</si>
  <si>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</si>
  <si>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</si>
  <si>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</si>
  <si>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</si>
  <si>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</si>
  <si>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</si>
  <si>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</si>
  <si>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</si>
  <si>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</si>
  <si>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</si>
  <si>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</si>
  <si>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</si>
  <si>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</si>
  <si>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</si>
  <si>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</si>
  <si>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</si>
  <si>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</si>
  <si>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</si>
  <si>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</si>
  <si>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</si>
  <si>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</si>
  <si>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</si>
  <si>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</si>
  <si>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</si>
  <si>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</si>
  <si>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</si>
  <si>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</si>
  <si>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</si>
  <si>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</si>
  <si>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</si>
  <si>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</si>
  <si>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</si>
  <si>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</si>
  <si>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</si>
  <si>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</si>
  <si>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</si>
  <si>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</si>
  <si>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</si>
  <si>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</si>
  <si>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</si>
  <si>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</si>
  <si>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</si>
  <si>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</si>
  <si>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</si>
  <si>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</si>
  <si>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</si>
  <si>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</si>
  <si>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</si>
  <si>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</si>
  <si>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</si>
  <si>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</si>
  <si>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</si>
  <si>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</si>
  <si>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</si>
  <si>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</si>
  <si>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</si>
  <si>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</si>
  <si>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</si>
  <si>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</si>
  <si>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</si>
  <si>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</si>
  <si>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</si>
  <si>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</si>
  <si>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</si>
  <si>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</si>
  <si>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</si>
  <si>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</si>
  <si>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</si>
  <si>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0.02</t>
  </si>
  <si>
    <t>▲ 0.32</t>
  </si>
  <si>
    <t>下水道事業会計</t>
  </si>
  <si>
    <t>水道事業会計</t>
  </si>
  <si>
    <t>国民健康保険事業費会計</t>
  </si>
  <si>
    <t>一般会計</t>
  </si>
  <si>
    <t>介護保険事業費会計</t>
  </si>
  <si>
    <t>病院事業会計</t>
  </si>
  <si>
    <t>自動車事業会計</t>
  </si>
  <si>
    <t>工業用水道事業会計</t>
  </si>
  <si>
    <t>その他会計（赤字）</t>
  </si>
  <si>
    <t>その他会計（黒字）</t>
  </si>
  <si>
    <t>R02</t>
    <phoneticPr fontId="5"/>
  </si>
  <si>
    <t>R03</t>
    <phoneticPr fontId="5"/>
  </si>
  <si>
    <t>R04</t>
    <phoneticPr fontId="5"/>
  </si>
  <si>
    <t>R05</t>
    <phoneticPr fontId="5"/>
  </si>
  <si>
    <t>R06</t>
    <phoneticPr fontId="5"/>
  </si>
  <si>
    <t>-</t>
    <phoneticPr fontId="2"/>
  </si>
  <si>
    <t>みどり基金</t>
    <phoneticPr fontId="2"/>
  </si>
  <si>
    <t>横浜市GREEN×EXPO 2027推進基金</t>
    <phoneticPr fontId="2"/>
  </si>
  <si>
    <t>災害救助基金</t>
    <phoneticPr fontId="2"/>
  </si>
  <si>
    <t>横浜市墓地運営等基金</t>
    <rPh sb="3" eb="10">
      <t>ボチウンエイトウキキン</t>
    </rPh>
    <phoneticPr fontId="2"/>
  </si>
  <si>
    <t>文化基金</t>
    <rPh sb="0" eb="4">
      <t>ブンカキキン</t>
    </rPh>
    <phoneticPr fontId="2"/>
  </si>
  <si>
    <t>神奈川県内広域水道企業団（水道用水供給事業会計）</t>
    <rPh sb="0" eb="3">
      <t>カナガワ</t>
    </rPh>
    <rPh sb="3" eb="5">
      <t>ケンナイ</t>
    </rPh>
    <rPh sb="5" eb="7">
      <t>コウイキ</t>
    </rPh>
    <rPh sb="7" eb="9">
      <t>スイドウ</t>
    </rPh>
    <rPh sb="9" eb="11">
      <t>キギョウ</t>
    </rPh>
    <rPh sb="11" eb="12">
      <t>ダン</t>
    </rPh>
    <rPh sb="13" eb="16">
      <t>スイドウヨウ</t>
    </rPh>
    <rPh sb="16" eb="17">
      <t>ミズ</t>
    </rPh>
    <rPh sb="17" eb="19">
      <t>キョウキュウ</t>
    </rPh>
    <rPh sb="19" eb="21">
      <t>ジギョウ</t>
    </rPh>
    <rPh sb="21" eb="23">
      <t>カイケイ</t>
    </rPh>
    <phoneticPr fontId="3"/>
  </si>
  <si>
    <t>神奈川県後期高齢者医療広域連合（一般会計）</t>
    <rPh sb="0" eb="4">
      <t>カナガワケン</t>
    </rPh>
    <rPh sb="4" eb="6">
      <t>コウキ</t>
    </rPh>
    <rPh sb="6" eb="9">
      <t>コウレイシャ</t>
    </rPh>
    <rPh sb="9" eb="11">
      <t>イリョウ</t>
    </rPh>
    <rPh sb="11" eb="13">
      <t>コウイキ</t>
    </rPh>
    <rPh sb="13" eb="15">
      <t>レンゴウ</t>
    </rPh>
    <rPh sb="16" eb="18">
      <t>イッパン</t>
    </rPh>
    <rPh sb="18" eb="20">
      <t>カイケイ</t>
    </rPh>
    <phoneticPr fontId="3"/>
  </si>
  <si>
    <t>神奈川県後期高齢者医療広域連合（後期高齢者医療特別会計）</t>
    <rPh sb="0" eb="4">
      <t>カナガワケン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トクベツ</t>
    </rPh>
    <rPh sb="25" eb="27">
      <t>カイケイ</t>
    </rPh>
    <phoneticPr fontId="3"/>
  </si>
  <si>
    <t>公益財団法人横浜市男女共同参画推進協会</t>
  </si>
  <si>
    <t>公益財団法人横浜市国際交流協会</t>
  </si>
  <si>
    <t>公益財団法人横浜市スポーツ協会</t>
    <rPh sb="0" eb="2">
      <t>コウエキ</t>
    </rPh>
    <rPh sb="2" eb="4">
      <t>ザイダン</t>
    </rPh>
    <rPh sb="4" eb="6">
      <t>ホウジン</t>
    </rPh>
    <rPh sb="6" eb="9">
      <t>ヨコハマシ</t>
    </rPh>
    <rPh sb="13" eb="15">
      <t>キョウカイ</t>
    </rPh>
    <rPh sb="14" eb="15">
      <t>タイキョウ</t>
    </rPh>
    <phoneticPr fontId="5"/>
  </si>
  <si>
    <t>公益財団法人横浜市芸術文化振興財団</t>
    <rPh sb="0" eb="2">
      <t>コウエキ</t>
    </rPh>
    <rPh sb="2" eb="4">
      <t>ザイダン</t>
    </rPh>
    <rPh sb="4" eb="6">
      <t>ホウジン</t>
    </rPh>
    <rPh sb="6" eb="9">
      <t>ヨコハマシ</t>
    </rPh>
    <rPh sb="9" eb="11">
      <t>ゲイジュツ</t>
    </rPh>
    <rPh sb="11" eb="13">
      <t>ブンカ</t>
    </rPh>
    <rPh sb="13" eb="15">
      <t>シンコウ</t>
    </rPh>
    <rPh sb="15" eb="17">
      <t>ザイダン</t>
    </rPh>
    <phoneticPr fontId="5"/>
  </si>
  <si>
    <t>公益財団法人三溪園保勝会</t>
    <rPh sb="0" eb="2">
      <t>コウエキ</t>
    </rPh>
    <rPh sb="2" eb="4">
      <t>ザイダン</t>
    </rPh>
    <rPh sb="4" eb="6">
      <t>ホウジン</t>
    </rPh>
    <rPh sb="6" eb="9">
      <t>サンケイエン</t>
    </rPh>
    <rPh sb="9" eb="10">
      <t>ホ</t>
    </rPh>
    <rPh sb="10" eb="11">
      <t>ショウ</t>
    </rPh>
    <rPh sb="11" eb="12">
      <t>カイ</t>
    </rPh>
    <phoneticPr fontId="5"/>
  </si>
  <si>
    <t>公益財団法人横浜観光コンベンション・ビューロー</t>
    <rPh sb="0" eb="6">
      <t>コウエキザイダンホウジン</t>
    </rPh>
    <rPh sb="6" eb="8">
      <t>ヨコハマ</t>
    </rPh>
    <rPh sb="8" eb="10">
      <t>カンコウ</t>
    </rPh>
    <phoneticPr fontId="5"/>
  </si>
  <si>
    <t>株式会社横浜国際平和会議場</t>
    <rPh sb="0" eb="4">
      <t>カブシキガイシャ</t>
    </rPh>
    <rPh sb="4" eb="6">
      <t>ヨコハマ</t>
    </rPh>
    <rPh sb="6" eb="8">
      <t>コクサイ</t>
    </rPh>
    <rPh sb="8" eb="10">
      <t>ヘイワ</t>
    </rPh>
    <rPh sb="10" eb="13">
      <t>カイギジョウ</t>
    </rPh>
    <phoneticPr fontId="5"/>
  </si>
  <si>
    <t>公益財団法人木原記念横浜生命科学振興財団</t>
    <rPh sb="0" eb="2">
      <t>コウエキ</t>
    </rPh>
    <rPh sb="2" eb="4">
      <t>ザイダン</t>
    </rPh>
    <rPh sb="4" eb="6">
      <t>ホウジン</t>
    </rPh>
    <rPh sb="6" eb="8">
      <t>キハラ</t>
    </rPh>
    <rPh sb="8" eb="10">
      <t>キネン</t>
    </rPh>
    <rPh sb="10" eb="12">
      <t>ヨコハマ</t>
    </rPh>
    <rPh sb="12" eb="14">
      <t>セイメイ</t>
    </rPh>
    <rPh sb="14" eb="16">
      <t>カガク</t>
    </rPh>
    <rPh sb="16" eb="18">
      <t>シンコウ</t>
    </rPh>
    <rPh sb="18" eb="20">
      <t>ザイダン</t>
    </rPh>
    <phoneticPr fontId="5"/>
  </si>
  <si>
    <t>公益財団法人横浜企業経営支援財団</t>
    <rPh sb="0" eb="6">
      <t>コウエキザイダンホウジン</t>
    </rPh>
    <rPh sb="6" eb="8">
      <t>ヨコハマ</t>
    </rPh>
    <rPh sb="8" eb="10">
      <t>キギョウ</t>
    </rPh>
    <rPh sb="10" eb="12">
      <t>ケイエイ</t>
    </rPh>
    <rPh sb="12" eb="14">
      <t>シエン</t>
    </rPh>
    <rPh sb="14" eb="16">
      <t>ザイダン</t>
    </rPh>
    <phoneticPr fontId="5"/>
  </si>
  <si>
    <t>公益財団法人横浜市消費者協会</t>
    <rPh sb="0" eb="2">
      <t>コウエキ</t>
    </rPh>
    <rPh sb="2" eb="4">
      <t>ザイダン</t>
    </rPh>
    <rPh sb="4" eb="6">
      <t>ホウジン</t>
    </rPh>
    <rPh sb="6" eb="9">
      <t>ヨコハマシ</t>
    </rPh>
    <rPh sb="9" eb="12">
      <t>ショウヒシャ</t>
    </rPh>
    <rPh sb="12" eb="14">
      <t>キョウカイ</t>
    </rPh>
    <phoneticPr fontId="5"/>
  </si>
  <si>
    <t>公益財団法人横浜市シルバー人材センター</t>
    <rPh sb="0" eb="2">
      <t>コウエキ</t>
    </rPh>
    <rPh sb="2" eb="4">
      <t>ザイダン</t>
    </rPh>
    <rPh sb="4" eb="6">
      <t>ホウジン</t>
    </rPh>
    <rPh sb="6" eb="9">
      <t>ヨコハマシ</t>
    </rPh>
    <rPh sb="13" eb="15">
      <t>ジンザイ</t>
    </rPh>
    <phoneticPr fontId="5"/>
  </si>
  <si>
    <t>横浜市信用保証協会</t>
    <rPh sb="0" eb="3">
      <t>ヨコハマシ</t>
    </rPh>
    <rPh sb="3" eb="5">
      <t>シンヨウ</t>
    </rPh>
    <rPh sb="5" eb="7">
      <t>ホショウ</t>
    </rPh>
    <rPh sb="7" eb="9">
      <t>キョウカイ</t>
    </rPh>
    <phoneticPr fontId="22"/>
  </si>
  <si>
    <t>横浜市場冷蔵株式会社</t>
    <rPh sb="0" eb="2">
      <t>ヨコハマ</t>
    </rPh>
    <rPh sb="2" eb="4">
      <t>シジョウ</t>
    </rPh>
    <rPh sb="4" eb="6">
      <t>レイゾウ</t>
    </rPh>
    <rPh sb="6" eb="10">
      <t>カブシキガイシャ</t>
    </rPh>
    <phoneticPr fontId="5"/>
  </si>
  <si>
    <t>横浜食肉市場株式会社</t>
    <rPh sb="0" eb="2">
      <t>ヨコハマ</t>
    </rPh>
    <rPh sb="2" eb="4">
      <t>ショクニク</t>
    </rPh>
    <rPh sb="4" eb="6">
      <t>シジョウ</t>
    </rPh>
    <rPh sb="6" eb="10">
      <t>カブシキガイシャ</t>
    </rPh>
    <phoneticPr fontId="5"/>
  </si>
  <si>
    <t>株式会社横浜市食肉公社</t>
    <rPh sb="0" eb="4">
      <t>カブシキガイシャ</t>
    </rPh>
    <rPh sb="4" eb="7">
      <t>ヨコハマシ</t>
    </rPh>
    <rPh sb="7" eb="9">
      <t>ショクニク</t>
    </rPh>
    <rPh sb="9" eb="11">
      <t>コウシャ</t>
    </rPh>
    <phoneticPr fontId="5"/>
  </si>
  <si>
    <t>公益財団法人よこはまユース</t>
    <rPh sb="0" eb="2">
      <t>コウエキ</t>
    </rPh>
    <rPh sb="2" eb="4">
      <t>ザイダン</t>
    </rPh>
    <rPh sb="4" eb="6">
      <t>ホウジン</t>
    </rPh>
    <phoneticPr fontId="5"/>
  </si>
  <si>
    <t>公益財団法人横浜市寿町健康福祉交流協会</t>
    <rPh sb="0" eb="2">
      <t>コウエキ</t>
    </rPh>
    <rPh sb="2" eb="4">
      <t>ザイダン</t>
    </rPh>
    <rPh sb="4" eb="6">
      <t>ホウジン</t>
    </rPh>
    <rPh sb="6" eb="8">
      <t>ヨコハマ</t>
    </rPh>
    <rPh sb="8" eb="9">
      <t>シ</t>
    </rPh>
    <rPh sb="9" eb="11">
      <t>コトブキチョウ</t>
    </rPh>
    <rPh sb="11" eb="13">
      <t>ケンコウ</t>
    </rPh>
    <rPh sb="13" eb="15">
      <t>フクシ</t>
    </rPh>
    <rPh sb="15" eb="17">
      <t>コウリュウ</t>
    </rPh>
    <rPh sb="17" eb="19">
      <t>キョウカイ</t>
    </rPh>
    <phoneticPr fontId="5"/>
  </si>
  <si>
    <t>公益財団法人横浜市総合保健医療財団</t>
    <rPh sb="0" eb="8">
      <t>コウエキザイダンホウジンヨコハマ</t>
    </rPh>
    <rPh sb="8" eb="9">
      <t>シ</t>
    </rPh>
    <rPh sb="9" eb="11">
      <t>ソウゴウ</t>
    </rPh>
    <rPh sb="11" eb="13">
      <t>ホケン</t>
    </rPh>
    <rPh sb="13" eb="15">
      <t>イリョウ</t>
    </rPh>
    <rPh sb="15" eb="17">
      <t>ザイダン</t>
    </rPh>
    <phoneticPr fontId="5"/>
  </si>
  <si>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22"/>
  </si>
  <si>
    <t>社会福祉法人横浜市リハビリテーション事業団</t>
    <rPh sb="6" eb="9">
      <t>ヨコハマシ</t>
    </rPh>
    <rPh sb="18" eb="20">
      <t>ジギョウ</t>
    </rPh>
    <rPh sb="20" eb="21">
      <t>ダン</t>
    </rPh>
    <phoneticPr fontId="22"/>
  </si>
  <si>
    <t>公益財団法人横浜市緑の協会</t>
    <rPh sb="0" eb="2">
      <t>コウエキ</t>
    </rPh>
    <rPh sb="2" eb="4">
      <t>ザイダン</t>
    </rPh>
    <rPh sb="4" eb="6">
      <t>ホウジン</t>
    </rPh>
    <rPh sb="6" eb="9">
      <t>ヨコハマシ</t>
    </rPh>
    <rPh sb="9" eb="10">
      <t>ミドリ</t>
    </rPh>
    <rPh sb="11" eb="13">
      <t>キョウカイ</t>
    </rPh>
    <phoneticPr fontId="5"/>
  </si>
  <si>
    <t>公益財団法人横浜市資源循環公社</t>
    <rPh sb="0" eb="2">
      <t>コウエキ</t>
    </rPh>
    <rPh sb="2" eb="4">
      <t>ザイダン</t>
    </rPh>
    <rPh sb="4" eb="6">
      <t>ホウジン</t>
    </rPh>
    <rPh sb="6" eb="9">
      <t>ヨコハマシ</t>
    </rPh>
    <rPh sb="9" eb="11">
      <t>シゲン</t>
    </rPh>
    <rPh sb="11" eb="13">
      <t>ジュンカン</t>
    </rPh>
    <rPh sb="13" eb="15">
      <t>コウシャ</t>
    </rPh>
    <phoneticPr fontId="5"/>
  </si>
  <si>
    <t>横浜市住宅供給公社</t>
    <rPh sb="0" eb="3">
      <t>ヨコハマシ</t>
    </rPh>
    <rPh sb="3" eb="5">
      <t>ジュウタク</t>
    </rPh>
    <rPh sb="5" eb="7">
      <t>キョウキュウ</t>
    </rPh>
    <rPh sb="7" eb="9">
      <t>コウシャ</t>
    </rPh>
    <phoneticPr fontId="5"/>
  </si>
  <si>
    <t>公益財団法人横浜市建築保全公社</t>
    <rPh sb="0" eb="2">
      <t>コウエキ</t>
    </rPh>
    <rPh sb="2" eb="4">
      <t>ザイダン</t>
    </rPh>
    <rPh sb="4" eb="6">
      <t>ホウジン</t>
    </rPh>
    <rPh sb="6" eb="9">
      <t>ヨコハマシ</t>
    </rPh>
    <rPh sb="9" eb="11">
      <t>ケンチク</t>
    </rPh>
    <rPh sb="11" eb="13">
      <t>ホゼン</t>
    </rPh>
    <rPh sb="13" eb="15">
      <t>コウシャ</t>
    </rPh>
    <phoneticPr fontId="5"/>
  </si>
  <si>
    <t>横浜シティ・エア・ターミナル株式会社</t>
    <rPh sb="0" eb="2">
      <t>ヨコハマ</t>
    </rPh>
    <rPh sb="14" eb="18">
      <t>カブシキガイシャ</t>
    </rPh>
    <phoneticPr fontId="5"/>
  </si>
  <si>
    <t>横浜高速鉄道株式会社</t>
    <rPh sb="0" eb="2">
      <t>ヨコハマ</t>
    </rPh>
    <rPh sb="2" eb="4">
      <t>コウソク</t>
    </rPh>
    <rPh sb="4" eb="6">
      <t>テツドウ</t>
    </rPh>
    <rPh sb="6" eb="10">
      <t>カブシキガイシャ</t>
    </rPh>
    <phoneticPr fontId="5"/>
  </si>
  <si>
    <t>一般社団法人横浜みなとみらい２１</t>
    <rPh sb="0" eb="2">
      <t>イッパン</t>
    </rPh>
    <rPh sb="2" eb="4">
      <t>シャダン</t>
    </rPh>
    <rPh sb="4" eb="6">
      <t>ホウジン</t>
    </rPh>
    <rPh sb="6" eb="8">
      <t>ヨコハマ</t>
    </rPh>
    <phoneticPr fontId="5"/>
  </si>
  <si>
    <t>株式会社横浜シーサイドライン</t>
    <rPh sb="0" eb="4">
      <t>カブシキガイシャ</t>
    </rPh>
    <phoneticPr fontId="5"/>
  </si>
  <si>
    <t>株式会社横浜港国際流通センター</t>
    <rPh sb="0" eb="4">
      <t>カブシキガイシャ</t>
    </rPh>
    <rPh sb="4" eb="6">
      <t>ヨコハマ</t>
    </rPh>
    <rPh sb="6" eb="7">
      <t>コウ</t>
    </rPh>
    <rPh sb="7" eb="9">
      <t>コクサイ</t>
    </rPh>
    <rPh sb="9" eb="11">
      <t>リュウツウ</t>
    </rPh>
    <phoneticPr fontId="5"/>
  </si>
  <si>
    <t>横浜港埠頭株式会社</t>
    <rPh sb="0" eb="2">
      <t>ヨコハマ</t>
    </rPh>
    <rPh sb="2" eb="3">
      <t>コウ</t>
    </rPh>
    <rPh sb="3" eb="5">
      <t>フトウ</t>
    </rPh>
    <rPh sb="5" eb="7">
      <t>カブシキ</t>
    </rPh>
    <rPh sb="7" eb="9">
      <t>カイシャ</t>
    </rPh>
    <phoneticPr fontId="5"/>
  </si>
  <si>
    <t>公益財団法人帆船日本丸記念財団</t>
    <rPh sb="0" eb="2">
      <t>コウエキ</t>
    </rPh>
    <rPh sb="2" eb="4">
      <t>ザイダン</t>
    </rPh>
    <rPh sb="4" eb="6">
      <t>ホウジン</t>
    </rPh>
    <rPh sb="6" eb="8">
      <t>ハンセン</t>
    </rPh>
    <rPh sb="8" eb="11">
      <t>ニホンマル</t>
    </rPh>
    <rPh sb="11" eb="13">
      <t>キネン</t>
    </rPh>
    <rPh sb="13" eb="15">
      <t>ザイダン</t>
    </rPh>
    <phoneticPr fontId="5"/>
  </si>
  <si>
    <t>横浜ベイサイドマリーナ株式会社</t>
    <rPh sb="0" eb="2">
      <t>ヨコハマ</t>
    </rPh>
    <rPh sb="11" eb="15">
      <t>カブシキガイシャ</t>
    </rPh>
    <phoneticPr fontId="5"/>
  </si>
  <si>
    <t>横浜ウォーター株式会社</t>
    <rPh sb="0" eb="2">
      <t>ヨコハマ</t>
    </rPh>
    <rPh sb="7" eb="11">
      <t>カブシキガイシャ</t>
    </rPh>
    <phoneticPr fontId="5"/>
  </si>
  <si>
    <t>横浜交通開発株式会社</t>
    <rPh sb="0" eb="2">
      <t>ヨコハマ</t>
    </rPh>
    <rPh sb="2" eb="4">
      <t>コウツウ</t>
    </rPh>
    <rPh sb="4" eb="6">
      <t>カイハツ</t>
    </rPh>
    <rPh sb="6" eb="10">
      <t>カブシキガイシャ</t>
    </rPh>
    <phoneticPr fontId="5"/>
  </si>
  <si>
    <t>公益財団法人横浜市ふるさと歴史財団</t>
    <rPh sb="0" eb="6">
      <t>コウエキザイダンホウジン</t>
    </rPh>
    <rPh sb="6" eb="9">
      <t>ヨコハマシ</t>
    </rPh>
    <rPh sb="13" eb="15">
      <t>レキシ</t>
    </rPh>
    <rPh sb="15" eb="17">
      <t>ザイダン</t>
    </rPh>
    <phoneticPr fontId="5"/>
  </si>
  <si>
    <t>公益財団法人よこはま学校食育財団</t>
    <rPh sb="0" eb="2">
      <t>コウエキ</t>
    </rPh>
    <rPh sb="2" eb="4">
      <t>ザイダン</t>
    </rPh>
    <rPh sb="4" eb="6">
      <t>ホウジン</t>
    </rPh>
    <rPh sb="10" eb="12">
      <t>ガッコウ</t>
    </rPh>
    <rPh sb="12" eb="14">
      <t>ショクイク</t>
    </rPh>
    <rPh sb="14" eb="16">
      <t>ザイダン</t>
    </rPh>
    <phoneticPr fontId="3"/>
  </si>
  <si>
    <t>公立大学法人横浜市立大学</t>
    <rPh sb="0" eb="2">
      <t>コウリツ</t>
    </rPh>
    <rPh sb="2" eb="4">
      <t>ダイガク</t>
    </rPh>
    <rPh sb="4" eb="6">
      <t>ホウジン</t>
    </rPh>
    <rPh sb="6" eb="10">
      <t>ヨコハマシリツ</t>
    </rPh>
    <rPh sb="10" eb="12">
      <t>ダイガク</t>
    </rPh>
    <phoneticPr fontId="5"/>
  </si>
  <si>
    <t>横浜川崎国際港湾株式会社</t>
    <rPh sb="0" eb="2">
      <t>ヨコハマ</t>
    </rPh>
    <rPh sb="2" eb="4">
      <t>カワサキ</t>
    </rPh>
    <rPh sb="4" eb="6">
      <t>コクサイ</t>
    </rPh>
    <rPh sb="6" eb="8">
      <t>コウワン</t>
    </rPh>
    <rPh sb="8" eb="12">
      <t>カブシキガイシャ</t>
    </rPh>
    <phoneticPr fontId="3"/>
  </si>
  <si>
    <t>▲8</t>
  </si>
  <si>
    <t>出捐金には、各種信用保証協会基金補助金（中小企業庁）による国補助金2,179,209,000円を含む。
市費相当額 5,449,006,100円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</si>
</sst>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58766</c:v>
                </c:pt>
                <c:pt idx="1">
                  <c:v>62482</c:v>
                </c:pt>
                <c:pt idx="2">
                  <c:v>59288</c:v>
                </c:pt>
                <c:pt idx="3">
                  <c:v>63490</c:v>
                </c:pt>
                <c:pt idx="4">
                  <c:v>68481</c:v>
                </c:pt>
              </c:numCache>
            </c:numRef>
          </c:val>
          <c:smooth val="0"/>
          <c:extLst>
            <c:ext xmlns:c16="http://schemas.microsoft.com/office/drawing/2014/chart" uri="{C3380CC4-5D6E-409C-BE32-E72D297353CC}">
              <c16:uniqueId val="{00000000-5D77-473A-A69B-AF615F43914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60904</c:v>
                </c:pt>
                <c:pt idx="1">
                  <c:v>84110</c:v>
                </c:pt>
                <c:pt idx="2">
                  <c:v>55695</c:v>
                </c:pt>
                <c:pt idx="3">
                  <c:v>53627</c:v>
                </c:pt>
                <c:pt idx="4">
                  <c:v>53647</c:v>
                </c:pt>
              </c:numCache>
            </c:numRef>
          </c:val>
          <c:smooth val="0"/>
          <c:extLst>
            <c:ext xmlns:c16="http://schemas.microsoft.com/office/drawing/2014/chart" uri="{C3380CC4-5D6E-409C-BE32-E72D297353CC}">
              <c16:uniqueId val="{00000001-5D77-473A-A69B-AF615F43914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0.7</c:v>
                </c:pt>
                <c:pt idx="1">
                  <c:v>1.4</c:v>
                </c:pt>
                <c:pt idx="2">
                  <c:v>2.0099999999999998</c:v>
                </c:pt>
                <c:pt idx="3">
                  <c:v>1.17</c:v>
                </c:pt>
                <c:pt idx="4">
                  <c:v>1.7</c:v>
                </c:pt>
              </c:numCache>
            </c:numRef>
          </c:val>
          <c:extLst>
            <c:ext xmlns:c16="http://schemas.microsoft.com/office/drawing/2014/chart" uri="{C3380CC4-5D6E-409C-BE32-E72D297353CC}">
              <c16:uniqueId val="{00000000-782D-437F-A6FC-ABA8B193EC7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1.19</c:v>
                </c:pt>
                <c:pt idx="1">
                  <c:v>3.13</c:v>
                </c:pt>
                <c:pt idx="2">
                  <c:v>3.19</c:v>
                </c:pt>
                <c:pt idx="3">
                  <c:v>5.16</c:v>
                </c:pt>
                <c:pt idx="4">
                  <c:v>4.51</c:v>
                </c:pt>
              </c:numCache>
            </c:numRef>
          </c:val>
          <c:extLst>
            <c:ext xmlns:c16="http://schemas.microsoft.com/office/drawing/2014/chart" uri="{C3380CC4-5D6E-409C-BE32-E72D297353CC}">
              <c16:uniqueId val="{00000001-782D-437F-A6FC-ABA8B193EC7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-0.02</c:v>
                </c:pt>
                <c:pt idx="1">
                  <c:v>2.4500000000000002</c:v>
                </c:pt>
                <c:pt idx="2">
                  <c:v>0.02</c:v>
                </c:pt>
                <c:pt idx="3">
                  <c:v>0.46</c:v>
                </c:pt>
                <c:pt idx="4">
                  <c:v>-0.32</c:v>
                </c:pt>
              </c:numCache>
            </c:numRef>
          </c:val>
          <c:smooth val="0"/>
          <c:extLst>
            <c:ext xmlns:c16="http://schemas.microsoft.com/office/drawing/2014/chart" uri="{C3380CC4-5D6E-409C-BE32-E72D297353CC}">
              <c16:uniqueId val="{00000002-782D-437F-A6FC-ABA8B193EC7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0.54</c:v>
                </c:pt>
                <c:pt idx="2">
                  <c:v>#N/A</c:v>
                </c:pt>
                <c:pt idx="3">
                  <c:v>0.54</c:v>
                </c:pt>
                <c:pt idx="4">
                  <c:v>#N/A</c:v>
                </c:pt>
                <c:pt idx="5">
                  <c:v>0.23</c:v>
                </c:pt>
                <c:pt idx="6">
                  <c:v>#N/A</c:v>
                </c:pt>
                <c:pt idx="7">
                  <c:v>0.21</c:v>
                </c:pt>
                <c:pt idx="8">
                  <c:v>#N/A</c:v>
                </c:pt>
                <c:pt idx="9">
                  <c:v>0.34</c:v>
                </c:pt>
              </c:numCache>
            </c:numRef>
          </c:val>
          <c:extLst>
            <c:ext xmlns:c16="http://schemas.microsoft.com/office/drawing/2014/chart" uri="{C3380CC4-5D6E-409C-BE32-E72D297353CC}">
              <c16:uniqueId val="{00000000-5ACD-48E1-925F-5EE74FC6E52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ACD-48E1-925F-5EE74FC6E521}"/>
            </c:ext>
          </c:extLst>
        </c:ser>
        <c:ser>
          <c:idx val="2"/>
          <c:order val="2"/>
          <c:tx>
            <c:strRef>
              <c:f>データシート!$A$29</c:f>
              <c:strCache>
                <c:ptCount val="1"/>
                <c:pt idx="0">
                  <c:v>工業用水道事業会計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0.48</c:v>
                </c:pt>
                <c:pt idx="2">
                  <c:v>#N/A</c:v>
                </c:pt>
                <c:pt idx="3">
                  <c:v>0.47</c:v>
                </c:pt>
                <c:pt idx="4">
                  <c:v>#N/A</c:v>
                </c:pt>
                <c:pt idx="5">
                  <c:v>0.49</c:v>
                </c:pt>
                <c:pt idx="6">
                  <c:v>#N/A</c:v>
                </c:pt>
                <c:pt idx="7">
                  <c:v>0.43</c:v>
                </c:pt>
                <c:pt idx="8">
                  <c:v>#N/A</c:v>
                </c:pt>
                <c:pt idx="9">
                  <c:v>0.38</c:v>
                </c:pt>
              </c:numCache>
            </c:numRef>
          </c:val>
          <c:extLst>
            <c:ext xmlns:c16="http://schemas.microsoft.com/office/drawing/2014/chart" uri="{C3380CC4-5D6E-409C-BE32-E72D297353CC}">
              <c16:uniqueId val="{00000002-5ACD-48E1-925F-5EE74FC6E521}"/>
            </c:ext>
          </c:extLst>
        </c:ser>
        <c:ser>
          <c:idx val="3"/>
          <c:order val="3"/>
          <c:tx>
            <c:strRef>
              <c:f>データシート!$A$30</c:f>
              <c:strCache>
                <c:ptCount val="1"/>
                <c:pt idx="0">
                  <c:v>自動車事業会計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0.44</c:v>
                </c:pt>
                <c:pt idx="2">
                  <c:v>#N/A</c:v>
                </c:pt>
                <c:pt idx="3">
                  <c:v>0.44</c:v>
                </c:pt>
                <c:pt idx="4">
                  <c:v>#N/A</c:v>
                </c:pt>
                <c:pt idx="5">
                  <c:v>0.47</c:v>
                </c:pt>
                <c:pt idx="6">
                  <c:v>#N/A</c:v>
                </c:pt>
                <c:pt idx="7">
                  <c:v>0.54</c:v>
                </c:pt>
                <c:pt idx="8">
                  <c:v>#N/A</c:v>
                </c:pt>
                <c:pt idx="9">
                  <c:v>0.51</c:v>
                </c:pt>
              </c:numCache>
            </c:numRef>
          </c:val>
          <c:extLst>
            <c:ext xmlns:c16="http://schemas.microsoft.com/office/drawing/2014/chart" uri="{C3380CC4-5D6E-409C-BE32-E72D297353CC}">
              <c16:uniqueId val="{00000003-5ACD-48E1-925F-5EE74FC6E521}"/>
            </c:ext>
          </c:extLst>
        </c:ser>
        <c:ser>
          <c:idx val="4"/>
          <c:order val="4"/>
          <c:tx>
            <c:strRef>
              <c:f>データシート!$A$31</c:f>
              <c:strCache>
                <c:ptCount val="1"/>
                <c:pt idx="0">
                  <c:v>病院事業会計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0.26</c:v>
                </c:pt>
                <c:pt idx="2">
                  <c:v>#N/A</c:v>
                </c:pt>
                <c:pt idx="3">
                  <c:v>0.57999999999999996</c:v>
                </c:pt>
                <c:pt idx="4">
                  <c:v>#N/A</c:v>
                </c:pt>
                <c:pt idx="5">
                  <c:v>0.75</c:v>
                </c:pt>
                <c:pt idx="6">
                  <c:v>#N/A</c:v>
                </c:pt>
                <c:pt idx="7">
                  <c:v>0.77</c:v>
                </c:pt>
                <c:pt idx="8">
                  <c:v>#N/A</c:v>
                </c:pt>
                <c:pt idx="9">
                  <c:v>0.59</c:v>
                </c:pt>
              </c:numCache>
            </c:numRef>
          </c:val>
          <c:extLst>
            <c:ext xmlns:c16="http://schemas.microsoft.com/office/drawing/2014/chart" uri="{C3380CC4-5D6E-409C-BE32-E72D297353CC}">
              <c16:uniqueId val="{00000004-5ACD-48E1-925F-5EE74FC6E521}"/>
            </c:ext>
          </c:extLst>
        </c:ser>
        <c:ser>
          <c:idx val="5"/>
          <c:order val="5"/>
          <c:tx>
            <c:strRef>
              <c:f>データシート!$A$32</c:f>
              <c:strCache>
                <c:ptCount val="1"/>
                <c:pt idx="0">
                  <c:v>介護保険事業費会計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1.21</c:v>
                </c:pt>
                <c:pt idx="2">
                  <c:v>#N/A</c:v>
                </c:pt>
                <c:pt idx="3">
                  <c:v>1.1599999999999999</c:v>
                </c:pt>
                <c:pt idx="4">
                  <c:v>#N/A</c:v>
                </c:pt>
                <c:pt idx="5">
                  <c:v>1.46</c:v>
                </c:pt>
                <c:pt idx="6">
                  <c:v>#N/A</c:v>
                </c:pt>
                <c:pt idx="7">
                  <c:v>1.37</c:v>
                </c:pt>
                <c:pt idx="8">
                  <c:v>#N/A</c:v>
                </c:pt>
                <c:pt idx="9">
                  <c:v>0.76</c:v>
                </c:pt>
              </c:numCache>
            </c:numRef>
          </c:val>
          <c:extLst>
            <c:ext xmlns:c16="http://schemas.microsoft.com/office/drawing/2014/chart" uri="{C3380CC4-5D6E-409C-BE32-E72D297353CC}">
              <c16:uniqueId val="{00000005-5ACD-48E1-925F-5EE74FC6E521}"/>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1.1200000000000001</c:v>
                </c:pt>
                <c:pt idx="4">
                  <c:v>#N/A</c:v>
                </c:pt>
                <c:pt idx="5">
                  <c:v>1.55</c:v>
                </c:pt>
                <c:pt idx="6">
                  <c:v>#N/A</c:v>
                </c:pt>
                <c:pt idx="7">
                  <c:v>0.74</c:v>
                </c:pt>
                <c:pt idx="8">
                  <c:v>#N/A</c:v>
                </c:pt>
                <c:pt idx="9">
                  <c:v>1.21</c:v>
                </c:pt>
              </c:numCache>
            </c:numRef>
          </c:val>
          <c:extLst>
            <c:ext xmlns:c16="http://schemas.microsoft.com/office/drawing/2014/chart" uri="{C3380CC4-5D6E-409C-BE32-E72D297353CC}">
              <c16:uniqueId val="{00000006-5ACD-48E1-925F-5EE74FC6E521}"/>
            </c:ext>
          </c:extLst>
        </c:ser>
        <c:ser>
          <c:idx val="7"/>
          <c:order val="7"/>
          <c:tx>
            <c:strRef>
              <c:f>データシート!$A$34</c:f>
              <c:strCache>
                <c:ptCount val="1"/>
                <c:pt idx="0">
                  <c:v>国民健康保険事業費会計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0.86</c:v>
                </c:pt>
                <c:pt idx="2">
                  <c:v>#N/A</c:v>
                </c:pt>
                <c:pt idx="3">
                  <c:v>1.38</c:v>
                </c:pt>
                <c:pt idx="4">
                  <c:v>#N/A</c:v>
                </c:pt>
                <c:pt idx="5">
                  <c:v>1.59</c:v>
                </c:pt>
                <c:pt idx="6">
                  <c:v>#N/A</c:v>
                </c:pt>
                <c:pt idx="7">
                  <c:v>1.19</c:v>
                </c:pt>
                <c:pt idx="8">
                  <c:v>#N/A</c:v>
                </c:pt>
                <c:pt idx="9">
                  <c:v>1.6</c:v>
                </c:pt>
              </c:numCache>
            </c:numRef>
          </c:val>
          <c:extLst>
            <c:ext xmlns:c16="http://schemas.microsoft.com/office/drawing/2014/chart" uri="{C3380CC4-5D6E-409C-BE32-E72D297353CC}">
              <c16:uniqueId val="{00000007-5ACD-48E1-925F-5EE74FC6E521}"/>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2.15</c:v>
                </c:pt>
                <c:pt idx="2">
                  <c:v>#N/A</c:v>
                </c:pt>
                <c:pt idx="3">
                  <c:v>2.4500000000000002</c:v>
                </c:pt>
                <c:pt idx="4">
                  <c:v>#N/A</c:v>
                </c:pt>
                <c:pt idx="5">
                  <c:v>3.01</c:v>
                </c:pt>
                <c:pt idx="6">
                  <c:v>#N/A</c:v>
                </c:pt>
                <c:pt idx="7">
                  <c:v>3.04</c:v>
                </c:pt>
                <c:pt idx="8">
                  <c:v>#N/A</c:v>
                </c:pt>
                <c:pt idx="9">
                  <c:v>3.04</c:v>
                </c:pt>
              </c:numCache>
            </c:numRef>
          </c:val>
          <c:extLst>
            <c:ext xmlns:c16="http://schemas.microsoft.com/office/drawing/2014/chart" uri="{C3380CC4-5D6E-409C-BE32-E72D297353CC}">
              <c16:uniqueId val="{00000008-5ACD-48E1-925F-5EE74FC6E521}"/>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4.5</c:v>
                </c:pt>
                <c:pt idx="2">
                  <c:v>#N/A</c:v>
                </c:pt>
                <c:pt idx="3">
                  <c:v>4.82</c:v>
                </c:pt>
                <c:pt idx="4">
                  <c:v>#N/A</c:v>
                </c:pt>
                <c:pt idx="5">
                  <c:v>5.63</c:v>
                </c:pt>
                <c:pt idx="6">
                  <c:v>#N/A</c:v>
                </c:pt>
                <c:pt idx="7">
                  <c:v>6.5</c:v>
                </c:pt>
                <c:pt idx="8">
                  <c:v>#N/A</c:v>
                </c:pt>
                <c:pt idx="9">
                  <c:v>5.67</c:v>
                </c:pt>
              </c:numCache>
            </c:numRef>
          </c:val>
          <c:extLst>
            <c:ext xmlns:c16="http://schemas.microsoft.com/office/drawing/2014/chart" uri="{C3380CC4-5D6E-409C-BE32-E72D297353CC}">
              <c16:uniqueId val="{00000009-5ACD-48E1-925F-5EE74FC6E521}"/>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166684</c:v>
                </c:pt>
                <c:pt idx="5">
                  <c:v>156175</c:v>
                </c:pt>
                <c:pt idx="8">
                  <c:v>169860</c:v>
                </c:pt>
                <c:pt idx="11">
                  <c:v>160215</c:v>
                </c:pt>
                <c:pt idx="14">
                  <c:v>164666</c:v>
                </c:pt>
              </c:numCache>
            </c:numRef>
          </c:val>
          <c:extLst>
            <c:ext xmlns:c16="http://schemas.microsoft.com/office/drawing/2014/chart" uri="{C3380CC4-5D6E-409C-BE32-E72D297353CC}">
              <c16:uniqueId val="{00000000-7A6A-44FC-84D3-EE4A9CAF603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3</c:v>
                </c:pt>
                <c:pt idx="3">
                  <c:v>0</c:v>
                </c:pt>
                <c:pt idx="6">
                  <c:v>0</c:v>
                </c:pt>
                <c:pt idx="9">
                  <c:v>0</c:v>
                </c:pt>
                <c:pt idx="12">
                  <c:v>0</c:v>
                </c:pt>
              </c:numCache>
            </c:numRef>
          </c:val>
          <c:extLst>
            <c:ext xmlns:c16="http://schemas.microsoft.com/office/drawing/2014/chart" uri="{C3380CC4-5D6E-409C-BE32-E72D297353CC}">
              <c16:uniqueId val="{00000001-7A6A-44FC-84D3-EE4A9CAF603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3804</c:v>
                </c:pt>
                <c:pt idx="3">
                  <c:v>3327</c:v>
                </c:pt>
                <c:pt idx="6">
                  <c:v>3328</c:v>
                </c:pt>
                <c:pt idx="9">
                  <c:v>4748</c:v>
                </c:pt>
                <c:pt idx="12">
                  <c:v>4462</c:v>
                </c:pt>
              </c:numCache>
            </c:numRef>
          </c:val>
          <c:extLst>
            <c:ext xmlns:c16="http://schemas.microsoft.com/office/drawing/2014/chart" uri="{C3380CC4-5D6E-409C-BE32-E72D297353CC}">
              <c16:uniqueId val="{00000002-7A6A-44FC-84D3-EE4A9CAF603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A6A-44FC-84D3-EE4A9CAF603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43151</c:v>
                </c:pt>
                <c:pt idx="3">
                  <c:v>43269</c:v>
                </c:pt>
                <c:pt idx="6">
                  <c:v>42493</c:v>
                </c:pt>
                <c:pt idx="9">
                  <c:v>45283</c:v>
                </c:pt>
                <c:pt idx="12">
                  <c:v>40594</c:v>
                </c:pt>
              </c:numCache>
            </c:numRef>
          </c:val>
          <c:extLst>
            <c:ext xmlns:c16="http://schemas.microsoft.com/office/drawing/2014/chart" uri="{C3380CC4-5D6E-409C-BE32-E72D297353CC}">
              <c16:uniqueId val="{00000004-7A6A-44FC-84D3-EE4A9CAF603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60203</c:v>
                </c:pt>
                <c:pt idx="3">
                  <c:v>61101</c:v>
                </c:pt>
                <c:pt idx="6">
                  <c:v>61172</c:v>
                </c:pt>
                <c:pt idx="9">
                  <c:v>62654</c:v>
                </c:pt>
                <c:pt idx="12">
                  <c:v>62050</c:v>
                </c:pt>
              </c:numCache>
            </c:numRef>
          </c:val>
          <c:extLst>
            <c:ext xmlns:c16="http://schemas.microsoft.com/office/drawing/2014/chart" uri="{C3380CC4-5D6E-409C-BE32-E72D297353CC}">
              <c16:uniqueId val="{00000005-7A6A-44FC-84D3-EE4A9CAF603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29478</c:v>
                </c:pt>
                <c:pt idx="3">
                  <c:v>23891</c:v>
                </c:pt>
                <c:pt idx="6">
                  <c:v>22518</c:v>
                </c:pt>
                <c:pt idx="9">
                  <c:v>35834</c:v>
                </c:pt>
                <c:pt idx="12">
                  <c:v>39894</c:v>
                </c:pt>
              </c:numCache>
            </c:numRef>
          </c:val>
          <c:extLst>
            <c:ext xmlns:c16="http://schemas.microsoft.com/office/drawing/2014/chart" uri="{C3380CC4-5D6E-409C-BE32-E72D297353CC}">
              <c16:uniqueId val="{00000006-7A6A-44FC-84D3-EE4A9CAF603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122220</c:v>
                </c:pt>
                <c:pt idx="3">
                  <c:v>114468</c:v>
                </c:pt>
                <c:pt idx="6">
                  <c:v>114870</c:v>
                </c:pt>
                <c:pt idx="9">
                  <c:v>103842</c:v>
                </c:pt>
                <c:pt idx="12">
                  <c:v>103692</c:v>
                </c:pt>
              </c:numCache>
            </c:numRef>
          </c:val>
          <c:extLst>
            <c:ext xmlns:c16="http://schemas.microsoft.com/office/drawing/2014/chart" uri="{C3380CC4-5D6E-409C-BE32-E72D297353CC}">
              <c16:uniqueId val="{00000007-7A6A-44FC-84D3-EE4A9CAF603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92175</c:v>
                </c:pt>
                <c:pt idx="2">
                  <c:v>#N/A</c:v>
                </c:pt>
                <c:pt idx="3">
                  <c:v>#N/A</c:v>
                </c:pt>
                <c:pt idx="4">
                  <c:v>89881</c:v>
                </c:pt>
                <c:pt idx="5">
                  <c:v>#N/A</c:v>
                </c:pt>
                <c:pt idx="6">
                  <c:v>#N/A</c:v>
                </c:pt>
                <c:pt idx="7">
                  <c:v>74521</c:v>
                </c:pt>
                <c:pt idx="8">
                  <c:v>#N/A</c:v>
                </c:pt>
                <c:pt idx="9">
                  <c:v>#N/A</c:v>
                </c:pt>
                <c:pt idx="10">
                  <c:v>92146</c:v>
                </c:pt>
                <c:pt idx="11">
                  <c:v>#N/A</c:v>
                </c:pt>
                <c:pt idx="12">
                  <c:v>#N/A</c:v>
                </c:pt>
                <c:pt idx="13">
                  <c:v>86026</c:v>
                </c:pt>
                <c:pt idx="14">
                  <c:v>#N/A</c:v>
                </c:pt>
              </c:numCache>
            </c:numRef>
          </c:val>
          <c:smooth val="0"/>
          <c:extLst>
            <c:ext xmlns:c16="http://schemas.microsoft.com/office/drawing/2014/chart" uri="{C3380CC4-5D6E-409C-BE32-E72D297353CC}">
              <c16:uniqueId val="{00000008-7A6A-44FC-84D3-EE4A9CAF603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1348979</c:v>
                </c:pt>
                <c:pt idx="5">
                  <c:v>1344210</c:v>
                </c:pt>
                <c:pt idx="8">
                  <c:v>1306678</c:v>
                </c:pt>
                <c:pt idx="11">
                  <c:v>1262336</c:v>
                </c:pt>
                <c:pt idx="14">
                  <c:v>1206823</c:v>
                </c:pt>
              </c:numCache>
            </c:numRef>
          </c:val>
          <c:extLst>
            <c:ext xmlns:c16="http://schemas.microsoft.com/office/drawing/2014/chart" uri="{C3380CC4-5D6E-409C-BE32-E72D297353CC}">
              <c16:uniqueId val="{00000000-85BD-4E98-A1C2-132F5E23038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777426</c:v>
                </c:pt>
                <c:pt idx="5">
                  <c:v>691902</c:v>
                </c:pt>
                <c:pt idx="8">
                  <c:v>689257</c:v>
                </c:pt>
                <c:pt idx="11">
                  <c:v>708303</c:v>
                </c:pt>
                <c:pt idx="14">
                  <c:v>762380</c:v>
                </c:pt>
              </c:numCache>
            </c:numRef>
          </c:val>
          <c:extLst>
            <c:ext xmlns:c16="http://schemas.microsoft.com/office/drawing/2014/chart" uri="{C3380CC4-5D6E-409C-BE32-E72D297353CC}">
              <c16:uniqueId val="{00000001-85BD-4E98-A1C2-132F5E23038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183880</c:v>
                </c:pt>
                <c:pt idx="5">
                  <c:v>251655</c:v>
                </c:pt>
                <c:pt idx="8">
                  <c:v>301421</c:v>
                </c:pt>
                <c:pt idx="11">
                  <c:v>293073</c:v>
                </c:pt>
                <c:pt idx="14">
                  <c:v>289231</c:v>
                </c:pt>
              </c:numCache>
            </c:numRef>
          </c:val>
          <c:extLst>
            <c:ext xmlns:c16="http://schemas.microsoft.com/office/drawing/2014/chart" uri="{C3380CC4-5D6E-409C-BE32-E72D297353CC}">
              <c16:uniqueId val="{00000002-85BD-4E98-A1C2-132F5E23038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5BD-4E98-A1C2-132F5E23038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5BD-4E98-A1C2-132F5E23038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39544</c:v>
                </c:pt>
                <c:pt idx="3">
                  <c:v>10655</c:v>
                </c:pt>
                <c:pt idx="6">
                  <c:v>7981</c:v>
                </c:pt>
                <c:pt idx="9">
                  <c:v>7482</c:v>
                </c:pt>
                <c:pt idx="12">
                  <c:v>6612</c:v>
                </c:pt>
              </c:numCache>
            </c:numRef>
          </c:val>
          <c:extLst>
            <c:ext xmlns:c16="http://schemas.microsoft.com/office/drawing/2014/chart" uri="{C3380CC4-5D6E-409C-BE32-E72D297353CC}">
              <c16:uniqueId val="{00000005-85BD-4E98-A1C2-132F5E23038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205583</c:v>
                </c:pt>
                <c:pt idx="3">
                  <c:v>207868</c:v>
                </c:pt>
                <c:pt idx="6">
                  <c:v>207090</c:v>
                </c:pt>
                <c:pt idx="9">
                  <c:v>212312</c:v>
                </c:pt>
                <c:pt idx="12">
                  <c:v>216154</c:v>
                </c:pt>
              </c:numCache>
            </c:numRef>
          </c:val>
          <c:extLst>
            <c:ext xmlns:c16="http://schemas.microsoft.com/office/drawing/2014/chart" uri="{C3380CC4-5D6E-409C-BE32-E72D297353CC}">
              <c16:uniqueId val="{00000006-85BD-4E98-A1C2-132F5E23038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85BD-4E98-A1C2-132F5E23038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467958</c:v>
                </c:pt>
                <c:pt idx="3">
                  <c:v>454545</c:v>
                </c:pt>
                <c:pt idx="6">
                  <c:v>460674</c:v>
                </c:pt>
                <c:pt idx="9">
                  <c:v>485871</c:v>
                </c:pt>
                <c:pt idx="12">
                  <c:v>466552</c:v>
                </c:pt>
              </c:numCache>
            </c:numRef>
          </c:val>
          <c:extLst>
            <c:ext xmlns:c16="http://schemas.microsoft.com/office/drawing/2014/chart" uri="{C3380CC4-5D6E-409C-BE32-E72D297353CC}">
              <c16:uniqueId val="{00000008-85BD-4E98-A1C2-132F5E23038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91230</c:v>
                </c:pt>
                <c:pt idx="3">
                  <c:v>76748</c:v>
                </c:pt>
                <c:pt idx="6">
                  <c:v>61995</c:v>
                </c:pt>
                <c:pt idx="9">
                  <c:v>61919</c:v>
                </c:pt>
                <c:pt idx="12">
                  <c:v>47035</c:v>
                </c:pt>
              </c:numCache>
            </c:numRef>
          </c:val>
          <c:extLst>
            <c:ext xmlns:c16="http://schemas.microsoft.com/office/drawing/2014/chart" uri="{C3380CC4-5D6E-409C-BE32-E72D297353CC}">
              <c16:uniqueId val="{00000009-85BD-4E98-A1C2-132F5E23038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2678080</c:v>
                </c:pt>
                <c:pt idx="3">
                  <c:v>2701273</c:v>
                </c:pt>
                <c:pt idx="6">
                  <c:v>2699944</c:v>
                </c:pt>
                <c:pt idx="9">
                  <c:v>2646366</c:v>
                </c:pt>
                <c:pt idx="12">
                  <c:v>2597332</c:v>
                </c:pt>
              </c:numCache>
            </c:numRef>
          </c:val>
          <c:extLst>
            <c:ext xmlns:c16="http://schemas.microsoft.com/office/drawing/2014/chart" uri="{C3380CC4-5D6E-409C-BE32-E72D297353CC}">
              <c16:uniqueId val="{0000000A-85BD-4E98-A1C2-132F5E230387}"/>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1172110</c:v>
                </c:pt>
                <c:pt idx="2">
                  <c:v>#N/A</c:v>
                </c:pt>
                <c:pt idx="3">
                  <c:v>#N/A</c:v>
                </c:pt>
                <c:pt idx="4">
                  <c:v>1163322</c:v>
                </c:pt>
                <c:pt idx="5">
                  <c:v>#N/A</c:v>
                </c:pt>
                <c:pt idx="6">
                  <c:v>#N/A</c:v>
                </c:pt>
                <c:pt idx="7">
                  <c:v>1140329</c:v>
                </c:pt>
                <c:pt idx="8">
                  <c:v>#N/A</c:v>
                </c:pt>
                <c:pt idx="9">
                  <c:v>#N/A</c:v>
                </c:pt>
                <c:pt idx="10">
                  <c:v>1150237</c:v>
                </c:pt>
                <c:pt idx="11">
                  <c:v>#N/A</c:v>
                </c:pt>
                <c:pt idx="12">
                  <c:v>#N/A</c:v>
                </c:pt>
                <c:pt idx="13">
                  <c:v>1075251</c:v>
                </c:pt>
                <c:pt idx="14">
                  <c:v>#N/A</c:v>
                </c:pt>
              </c:numCache>
            </c:numRef>
          </c:val>
          <c:smooth val="0"/>
          <c:extLst>
            <c:ext xmlns:c16="http://schemas.microsoft.com/office/drawing/2014/chart" uri="{C3380CC4-5D6E-409C-BE32-E72D297353CC}">
              <c16:uniqueId val="{0000000B-85BD-4E98-A1C2-132F5E230387}"/>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31352</c:v>
                </c:pt>
                <c:pt idx="1">
                  <c:v>51648</c:v>
                </c:pt>
                <c:pt idx="2">
                  <c:v>46319</c:v>
                </c:pt>
              </c:numCache>
            </c:numRef>
          </c:val>
          <c:extLst>
            <c:ext xmlns:c16="http://schemas.microsoft.com/office/drawing/2014/chart" uri="{C3380CC4-5D6E-409C-BE32-E72D297353CC}">
              <c16:uniqueId val="{00000000-9FDC-4E7A-A3BF-70303F4A376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9FDC-4E7A-A3BF-70303F4A376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18475</c:v>
                </c:pt>
                <c:pt idx="1">
                  <c:v>19706</c:v>
                </c:pt>
                <c:pt idx="2">
                  <c:v>24732</c:v>
                </c:pt>
              </c:numCache>
            </c:numRef>
          </c:val>
          <c:extLst>
            <c:ext xmlns:c16="http://schemas.microsoft.com/office/drawing/2014/chart" uri="{C3380CC4-5D6E-409C-BE32-E72D297353CC}">
              <c16:uniqueId val="{00000002-9FDC-4E7A-A3BF-70303F4A376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令和６年度は前年度に比べて、元利償還金や満期一括償還地方債に係る年度割相当額、公営企業債の元利償還金に対する繰入金等が減少となった結果、元利償還金等（</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）が減少しました。</a:t>
          </a:r>
        </a:p>
        <a:p>
          <a:r>
            <a:rPr kumimoji="1" lang="ja-JP" altLang="en-US" sz="1100">
              <a:latin typeface="ＭＳ ゴシック" pitchFamily="49" charset="-128"/>
              <a:ea typeface="ＭＳ ゴシック" pitchFamily="49" charset="-128"/>
            </a:rPr>
            <a:t>　また、特定財源の増等に伴い算入公債費等（</a:t>
          </a:r>
          <a:r>
            <a:rPr kumimoji="1" lang="en-US" altLang="ja-JP" sz="1100">
              <a:latin typeface="ＭＳ ゴシック" pitchFamily="49" charset="-128"/>
              <a:ea typeface="ＭＳ ゴシック" pitchFamily="49" charset="-128"/>
            </a:rPr>
            <a:t>B</a:t>
          </a:r>
          <a:r>
            <a:rPr kumimoji="1" lang="ja-JP" altLang="en-US" sz="1100">
              <a:latin typeface="ＭＳ ゴシック" pitchFamily="49" charset="-128"/>
              <a:ea typeface="ＭＳ ゴシック" pitchFamily="49" charset="-128"/>
            </a:rPr>
            <a:t>）が増加となった結果、実質公債費比率の分子</a:t>
          </a:r>
          <a:r>
            <a:rPr kumimoji="1" lang="en-US" altLang="ja-JP" sz="1100">
              <a:latin typeface="ＭＳ ゴシック" pitchFamily="49" charset="-128"/>
              <a:ea typeface="ＭＳ ゴシック" pitchFamily="49" charset="-128"/>
            </a:rPr>
            <a:t>(A)</a:t>
          </a:r>
          <a:r>
            <a:rPr kumimoji="1" lang="ja-JP" altLang="en-US" sz="1100">
              <a:latin typeface="ＭＳ ゴシック" pitchFamily="49" charset="-128"/>
              <a:ea typeface="ＭＳ ゴシック" pitchFamily="49" charset="-128"/>
            </a:rPr>
            <a:t>－</a:t>
          </a:r>
          <a:r>
            <a:rPr kumimoji="1" lang="en-US" altLang="ja-JP" sz="1100">
              <a:latin typeface="ＭＳ ゴシック" pitchFamily="49" charset="-128"/>
              <a:ea typeface="ＭＳ ゴシック" pitchFamily="49" charset="-128"/>
            </a:rPr>
            <a:t>(B) </a:t>
          </a:r>
          <a:r>
            <a:rPr kumimoji="1" lang="ja-JP" altLang="en-US" sz="1100">
              <a:latin typeface="ＭＳ ゴシック" pitchFamily="49" charset="-128"/>
              <a:ea typeface="ＭＳ ゴシック" pitchFamily="49" charset="-128"/>
            </a:rPr>
            <a:t>は減少となりました。</a:t>
          </a:r>
        </a:p>
        <a:p>
          <a:r>
            <a:rPr kumimoji="1" lang="ja-JP" altLang="en-US" sz="1100">
              <a:latin typeface="ＭＳ ゴシック" pitchFamily="49" charset="-128"/>
              <a:ea typeface="ＭＳ ゴシック" pitchFamily="49" charset="-128"/>
            </a:rPr>
            <a:t>　実質公債費比率は、令和４年６月に策定した「横浜市の持続的な発展に向けた財政ビジョン」において、本市の財政の持続性を総合的に評価する「持続性評価指標」として設定しており、計画期間ごとにモニタリングを行い、持続可能な財政運営を進めていきます。</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経済事情の変動等による公債費の財源不足に伴い、減債基金の一部を活用してきたため、基金積立相当額に比べ残高が少ない状況となっていますが、毎年度の市債償還に支障のないよう基金残高を管理してい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平成初期に、計画に基づき行った公共投資のために、多くの市債を発行しました。これにより、一般会計等に係る地方債の現在高および公営企業債等繰入見込額が高い割合を示しています。</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これまで、企業会計・外郭団体の借入金等の返済を進めてきたことや、臨時財政対策債の残高の減少や標準財政規模の増などにより、比率は年々改善傾向にあります。</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令和６年度は、地方債現在高等の減少に伴い、「将来負担額</a:t>
          </a:r>
          <a:r>
            <a:rPr kumimoji="1"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(A)</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」が減少したこと等により、将来負担比率が改善しました。</a:t>
          </a:r>
          <a:endParaRPr lang="ja-JP" altLang="ja-JP" sz="14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　将来負担比率は、令和４年６月に策定した「横浜市の持続的な発展に向けた財政ビジョン」において、本市の財政の持続性を総合的に評価する「持続性評価指標」として設定しており、計画期間ごとにモニタリングを行い、持続可能な財政運営を進めていきます。</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神奈川県横浜市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職員の定年退職年齢の引上げに係る退職手当を取崩したこと等に伴い、財政調整基金の残高は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億円減少している一方、横浜市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GREEN×EXPO 2027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推進基金の新設等に伴い、その他特定目的基金の残高は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億円増加しました。結果として、基金全体で</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億円減少しました。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本市は、「横浜市将来にわたる責任ある財政運営の推進に関する条例」に基づき、施策の推進と財政の健全性の維持の両立に取り組んでおり、施策の推進に必要な財源を確保する観点から、基金の積立・取崩を行う際にも、各基金の設置目的や残高の状況等、中・長期的な視点に基づき対応を行っています。財政調整基金残高は、令和４年６月に策定した「横浜市の持続的な発展に向けた財政ビジョン」において、本市の財政の持続性を総合的に評価する「持続性評価指標」として設定しており、他都市との比較や本市の過去の水準等の複数の視点から評価しながら、計画期間ごとにモニタリングを行うこととしています。引き続き、基金全体の適正管理を行い、持続可能な財政運営を進めていき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文化基金　　　　　　　　　　　　：横浜美術館に収蔵する作品の購入等に活用</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横浜市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GREEN×EXPO 2027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推進基金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GREEN×EXPO 2027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に関する事業を推進するために活用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横浜市墓地運営等基金　　　　　　：墓地の健全な運営及び整備の促進に活用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災害救助基金　　　　　　　　　　：大規模災害時の救助費用の財源に活用</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みどり基金　　　　　　　　　　　：緑の保全及び創造に資する事業の充実を図るために活用</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横浜市</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GREEN×EXPO 2027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推進基金の新規設置に伴う増など</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上記のうち、横浜市墓地運営等基金は施設使用料等の歳入により残高が増加する見込みですが、令和８年度に工事完了予定の舞岡しぜん墓園の使用者募集終了後は残高が減少する見込みです。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基金の設置目的や残高の状況等を勘案しながら、適正に管理していきます。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職員の定年退職年齢の引上げに係る退職手当を取崩したこと等に伴い、取崩額が積立額より大きかったことから、残高が減少しました。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効率的・効果的な執行により翌年度予算に活用する財源として積み立てた額（年度間調整分等）を除いた場合の残高</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令和４年度：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14,840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百万円、令和５年度：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22,492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百万円、令和６年度：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26,219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残高は、令和４年６月に策定した「横浜市の持続的な発展に向けた財政ビジョン」において、本市の財政の持続性を総合的に評価する「持続性評価指標」として設定しています。他都市との比較や本市の過去の水準等の複数の視点から評価しながら、計画期間ごとにモニタリングを行い、持続可能な財政運営を進め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増減なし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将来の市債償還に支障のないよう、適正に管理していきます。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3,753,398
3,626,654
438.23
2,055,885,110
2,025,762,829
17,460,697
1,026,783,460
2,460,075,576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114.9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算定対象から除外される令和３年度単年度数値と、今回算入される令和６年度単年度数値を比較すると、分母の構成要素である基準財政需要額が、こども子育て費の創設や高齢者保健福祉費、地域振興費（人口）が増額算定された影響により増となったものの、分子の構成要素である基準財政収入額が、地方特例交付金や固定資産税、市町村民税所得割の増額算定により基準財政需要額以上に増となったため、令和６年度の財政力指数は「</a:t>
          </a:r>
          <a:r>
            <a:rPr kumimoji="1" lang="en-US" altLang="ja-JP" sz="1100">
              <a:latin typeface="ＭＳ Ｐゴシック" panose="020B0600070205080204" pitchFamily="50" charset="-128"/>
              <a:ea typeface="ＭＳ Ｐゴシック" panose="020B0600070205080204" pitchFamily="50" charset="-128"/>
            </a:rPr>
            <a:t>0.95</a:t>
          </a:r>
          <a:r>
            <a:rPr kumimoji="1" lang="ja-JP" altLang="en-US" sz="1100">
              <a:latin typeface="ＭＳ Ｐゴシック" panose="020B0600070205080204" pitchFamily="50" charset="-128"/>
              <a:ea typeface="ＭＳ Ｐゴシック" panose="020B0600070205080204" pitchFamily="50" charset="-128"/>
            </a:rPr>
            <a:t>」となりました。</a:t>
          </a:r>
        </a:p>
        <a:p>
          <a:r>
            <a:rPr kumimoji="1" lang="ja-JP" altLang="en-US" sz="1100">
              <a:latin typeface="ＭＳ Ｐゴシック" panose="020B0600070205080204" pitchFamily="50" charset="-128"/>
              <a:ea typeface="ＭＳ Ｐゴシック" panose="020B0600070205080204" pitchFamily="50" charset="-128"/>
            </a:rPr>
            <a:t>　本市の財政力指数は、引き続き類似団体と比較して高い水準で推移しています。</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125185</xdr:rowOff>
    </xdr:from>
    <xdr:to>
      <xdr:col>23</xdr:col>
      <xdr:colOff>133350</xdr:colOff>
      <xdr:row>38</xdr:row>
      <xdr:rowOff>159657</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flipV="1">
          <a:off x="4114800" y="6640285"/>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117220</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6975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145143</xdr:rowOff>
    </xdr:from>
    <xdr:to>
      <xdr:col>23</xdr:col>
      <xdr:colOff>184150</xdr:colOff>
      <xdr:row>41</xdr:row>
      <xdr:rowOff>75293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125185</xdr:rowOff>
    </xdr:from>
    <xdr:to>
      <xdr:col>19</xdr:col>
      <xdr:colOff>133350</xdr:colOff>
      <xdr:row>38</xdr:row>
      <xdr:rowOff>159657</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66402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145143</xdr:rowOff>
    </xdr:from>
    <xdr:to>
      <xdr:col>19</xdr:col>
      <xdr:colOff>184150</xdr:colOff>
      <xdr:row>41</xdr:row>
      <xdr:rowOff>75293</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60070</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708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90715</xdr:rowOff>
    </xdr:from>
    <xdr:to>
      <xdr:col>15</xdr:col>
      <xdr:colOff>82550</xdr:colOff>
      <xdr:row>38</xdr:row>
      <xdr:rowOff>125185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2336800" y="66058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40</xdr:row>
      <xdr:rowOff>110672</xdr:rowOff>
    </xdr:from>
    <xdr:to>
      <xdr:col>15</xdr:col>
      <xdr:colOff>133350</xdr:colOff>
      <xdr:row>41</xdr:row>
      <xdr:rowOff>40822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25599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56243</xdr:rowOff>
    </xdr:from>
    <xdr:to>
      <xdr:col>11</xdr:col>
      <xdr:colOff>31750</xdr:colOff>
      <xdr:row>38</xdr:row>
      <xdr:rowOff>90715</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65713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110672</xdr:rowOff>
    </xdr:from>
    <xdr:to>
      <xdr:col>11</xdr:col>
      <xdr:colOff>82550</xdr:colOff>
      <xdr:row>41</xdr:row>
      <xdr:rowOff>40822</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25599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41728</xdr:rowOff>
    </xdr:from>
    <xdr:to>
      <xdr:col>7</xdr:col>
      <xdr:colOff>31750</xdr:colOff>
      <xdr:row>40</xdr:row>
      <xdr:rowOff>143328</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128105</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986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38</xdr:row>
      <xdr:rowOff>74385</xdr:rowOff>
    </xdr:from>
    <xdr:to>
      <xdr:col>23</xdr:col>
      <xdr:colOff>184150</xdr:colOff>
      <xdr:row>39</xdr:row>
      <xdr:rowOff>4535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90913</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108857</xdr:rowOff>
    </xdr:from>
    <xdr:to>
      <xdr:col>19</xdr:col>
      <xdr:colOff>184150</xdr:colOff>
      <xdr:row>39</xdr:row>
      <xdr:rowOff>39007</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49184</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639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74385</xdr:rowOff>
    </xdr:from>
    <xdr:to>
      <xdr:col>15</xdr:col>
      <xdr:colOff>133350</xdr:colOff>
      <xdr:row>39</xdr:row>
      <xdr:rowOff>4535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14713</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6358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39915</xdr:rowOff>
    </xdr:from>
    <xdr:to>
      <xdr:col>11</xdr:col>
      <xdr:colOff>82550</xdr:colOff>
      <xdr:row>38</xdr:row>
      <xdr:rowOff>141515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151691</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5443</xdr:rowOff>
    </xdr:from>
    <xdr:to>
      <xdr:col>7</xdr:col>
      <xdr:colOff>31750</xdr:colOff>
      <xdr:row>38</xdr:row>
      <xdr:rowOff>107043</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117220</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本市の経常収支比率は、類似団体と同様の傾向で推移しており、団体間の比較では依然として高くなっています。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３年度は、基準財政需要額の増等により地方交付税や臨時財政対策債の発行額が増加したことで低下、令和４年度～６年度は、分子である経常経費充当一般財源のうち、原油価格・物価高騰への対応や社会保障に係る制度の拡充、対象者数の増等に伴い、物件費や扶助費などが増加したため比率が上昇しています。</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19755</xdr:rowOff>
    </xdr:from>
    <xdr:to>
      <xdr:col>23</xdr:col>
      <xdr:colOff>133350</xdr:colOff>
      <xdr:row>67</xdr:row>
      <xdr:rowOff>4939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9963855"/>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148466</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6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4939</xdr:rowOff>
    </xdr:from>
    <xdr:to>
      <xdr:col>24</xdr:col>
      <xdr:colOff>12700</xdr:colOff>
      <xdr:row>67</xdr:row>
      <xdr:rowOff>4939</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92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106132</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70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19755</xdr:rowOff>
    </xdr:from>
    <xdr:to>
      <xdr:col>24</xdr:col>
      <xdr:colOff>12700</xdr:colOff>
      <xdr:row>58</xdr:row>
      <xdr:rowOff>19755</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996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103717</xdr:rowOff>
    </xdr:from>
    <xdr:to>
      <xdr:col>23</xdr:col>
      <xdr:colOff>133350</xdr:colOff>
      <xdr:row>65</xdr:row>
      <xdr:rowOff>52917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1076517"/>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93432</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7233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76905</xdr:rowOff>
    </xdr:from>
    <xdr:to>
      <xdr:col>23</xdr:col>
      <xdr:colOff>184150</xdr:colOff>
      <xdr:row>64</xdr:row>
      <xdr:rowOff>7055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087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76905</xdr:rowOff>
    </xdr:from>
    <xdr:to>
      <xdr:col>19</xdr:col>
      <xdr:colOff>133350</xdr:colOff>
      <xdr:row>64</xdr:row>
      <xdr:rowOff>103717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104970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141111</xdr:rowOff>
    </xdr:from>
    <xdr:to>
      <xdr:col>19</xdr:col>
      <xdr:colOff>184150</xdr:colOff>
      <xdr:row>63</xdr:row>
      <xdr:rowOff>71261</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077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81438</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53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44450</xdr:rowOff>
    </xdr:from>
    <xdr:to>
      <xdr:col>15</xdr:col>
      <xdr:colOff>82550</xdr:colOff>
      <xdr:row>64</xdr:row>
      <xdr:rowOff>76905</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0674350"/>
          <a:ext cx="889000" cy="37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127705</xdr:rowOff>
    </xdr:from>
    <xdr:to>
      <xdr:col>15</xdr:col>
      <xdr:colOff>133350</xdr:colOff>
      <xdr:row>63</xdr:row>
      <xdr:rowOff>57855</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07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68032</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526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44450</xdr:rowOff>
    </xdr:from>
    <xdr:to>
      <xdr:col>11</xdr:col>
      <xdr:colOff>31750</xdr:colOff>
      <xdr:row>66</xdr:row>
      <xdr:rowOff>82550</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674350"/>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14817</xdr:rowOff>
    </xdr:from>
    <xdr:to>
      <xdr:col>11</xdr:col>
      <xdr:colOff>82550</xdr:colOff>
      <xdr:row>60</xdr:row>
      <xdr:rowOff>116417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126594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117122</xdr:rowOff>
    </xdr:from>
    <xdr:to>
      <xdr:col>7</xdr:col>
      <xdr:colOff>31750</xdr:colOff>
      <xdr:row>64</xdr:row>
      <xdr:rowOff>47272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091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57449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068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2117</xdr:rowOff>
    </xdr:from>
    <xdr:to>
      <xdr:col>23</xdr:col>
      <xdr:colOff>184150</xdr:colOff>
      <xdr:row>65</xdr:row>
      <xdr:rowOff>103717</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14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145644</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11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52917</xdr:rowOff>
    </xdr:from>
    <xdr:to>
      <xdr:col>19</xdr:col>
      <xdr:colOff>184150</xdr:colOff>
      <xdr:row>64</xdr:row>
      <xdr:rowOff>154517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139294</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111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26105</xdr:rowOff>
    </xdr:from>
    <xdr:to>
      <xdr:col>15</xdr:col>
      <xdr:colOff>133350</xdr:colOff>
      <xdr:row>64</xdr:row>
      <xdr:rowOff>127705</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099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112482</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108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165100</xdr:rowOff>
    </xdr:from>
    <xdr:to>
      <xdr:col>11</xdr:col>
      <xdr:colOff>82550</xdr:colOff>
      <xdr:row>62</xdr:row>
      <xdr:rowOff>95250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80027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31750</xdr:rowOff>
    </xdr:from>
    <xdr:to>
      <xdr:col>7</xdr:col>
      <xdr:colOff>31750</xdr:colOff>
      <xdr:row>66</xdr:row>
      <xdr:rowOff>133350</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118127</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[159,542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近年、市人事委員会勧告等に伴う給与水準引き上げ（会計年度任用職員含む）の影響等により、人件費が増加傾向にあるほか、原油価格・物価高騰への対応等に伴い、人口１人当たり決算額が増減する傾向にありますが、引き続き、類似団体内では最少となっています。</a:t>
          </a:r>
        </a:p>
        <a:p>
          <a:r>
            <a:rPr kumimoji="1" lang="ja-JP" altLang="en-US" sz="1100">
              <a:latin typeface="ＭＳ Ｐゴシック" panose="020B0600070205080204" pitchFamily="50" charset="-128"/>
              <a:ea typeface="ＭＳ Ｐゴシック" panose="020B0600070205080204" pitchFamily="50" charset="-128"/>
            </a:rPr>
            <a:t>　令和４年度は、原油価格・物価高騰への対応等に伴う物件費の増や、給与改定等による人件費の増のため増加した一方で、令和５年度は、新型コロナウイルス感染症ワクチン接種費用の減等に伴い物件費が減少したこと等により減少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令和６年度は、定年延長に伴い退職手当が増加したことによる人件費の増や、定期予防接種（子宮頸がん予防ワクチン）件数の増に伴う物件費の増により、</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人当たり決算額が増加しました。</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83</xdr:row>
      <xdr:rowOff>122298</xdr:rowOff>
    </xdr:from>
    <xdr:to>
      <xdr:col>23</xdr:col>
      <xdr:colOff>133350</xdr:colOff>
      <xdr:row>89</xdr:row>
      <xdr:rowOff>81263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4352648"/>
          <a:ext cx="0" cy="9876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53340</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12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81263</xdr:rowOff>
    </xdr:from>
    <xdr:to>
      <xdr:col>24</xdr:col>
      <xdr:colOff>12700</xdr:colOff>
      <xdr:row>89</xdr:row>
      <xdr:rowOff>81263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40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37225</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4096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83</xdr:row>
      <xdr:rowOff>122298</xdr:rowOff>
    </xdr:from>
    <xdr:to>
      <xdr:col>24</xdr:col>
      <xdr:colOff>12700</xdr:colOff>
      <xdr:row>83</xdr:row>
      <xdr:rowOff>122298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4352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169599</xdr:rowOff>
    </xdr:from>
    <xdr:to>
      <xdr:col>23</xdr:col>
      <xdr:colOff>133350</xdr:colOff>
      <xdr:row>83</xdr:row>
      <xdr:rowOff>122298</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228499"/>
          <a:ext cx="838200" cy="124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86</xdr:row>
      <xdr:rowOff>5238</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74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33161</xdr:rowOff>
    </xdr:from>
    <xdr:to>
      <xdr:col>23</xdr:col>
      <xdr:colOff>184150</xdr:colOff>
      <xdr:row>86</xdr:row>
      <xdr:rowOff>134761</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77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169599</xdr:rowOff>
    </xdr:from>
    <xdr:to>
      <xdr:col>19</xdr:col>
      <xdr:colOff>133350</xdr:colOff>
      <xdr:row>83</xdr:row>
      <xdr:rowOff>142182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228499"/>
          <a:ext cx="889000" cy="144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85</xdr:row>
      <xdr:rowOff>14877</xdr:rowOff>
    </xdr:from>
    <xdr:to>
      <xdr:col>19</xdr:col>
      <xdr:colOff>184150</xdr:colOff>
      <xdr:row>85</xdr:row>
      <xdr:rowOff>116477</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588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101254</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6745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168804</xdr:rowOff>
    </xdr:from>
    <xdr:to>
      <xdr:col>15</xdr:col>
      <xdr:colOff>82550</xdr:colOff>
      <xdr:row>83</xdr:row>
      <xdr:rowOff>142182</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227704"/>
          <a:ext cx="889000" cy="144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85</xdr:row>
      <xdr:rowOff>170805</xdr:rowOff>
    </xdr:from>
    <xdr:to>
      <xdr:col>15</xdr:col>
      <xdr:colOff>133350</xdr:colOff>
      <xdr:row>86</xdr:row>
      <xdr:rowOff>100955</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744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85732</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830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119971</xdr:rowOff>
    </xdr:from>
    <xdr:to>
      <xdr:col>11</xdr:col>
      <xdr:colOff>31750</xdr:colOff>
      <xdr:row>82</xdr:row>
      <xdr:rowOff>168804</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007421"/>
          <a:ext cx="889000" cy="220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85</xdr:row>
      <xdr:rowOff>57105</xdr:rowOff>
    </xdr:from>
    <xdr:to>
      <xdr:col>11</xdr:col>
      <xdr:colOff>82550</xdr:colOff>
      <xdr:row>85</xdr:row>
      <xdr:rowOff>158705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63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143482</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71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90343</xdr:rowOff>
    </xdr:from>
    <xdr:to>
      <xdr:col>7</xdr:col>
      <xdr:colOff>31750</xdr:colOff>
      <xdr:row>84</xdr:row>
      <xdr:rowOff>20493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32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5270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407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71498</xdr:rowOff>
    </xdr:from>
    <xdr:to>
      <xdr:col>23</xdr:col>
      <xdr:colOff>184150</xdr:colOff>
      <xdr:row>84</xdr:row>
      <xdr:rowOff>1648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30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164225</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22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118799</xdr:rowOff>
    </xdr:from>
    <xdr:to>
      <xdr:col>19</xdr:col>
      <xdr:colOff>184150</xdr:colOff>
      <xdr:row>83</xdr:row>
      <xdr:rowOff>48949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17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59126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946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91382</xdr:rowOff>
    </xdr:from>
    <xdr:to>
      <xdr:col>15</xdr:col>
      <xdr:colOff>133350</xdr:colOff>
      <xdr:row>84</xdr:row>
      <xdr:rowOff>21532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321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31709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090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118004</xdr:rowOff>
    </xdr:from>
    <xdr:to>
      <xdr:col>11</xdr:col>
      <xdr:colOff>82550</xdr:colOff>
      <xdr:row>83</xdr:row>
      <xdr:rowOff>48154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176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58331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94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69171</xdr:rowOff>
    </xdr:from>
    <xdr:to>
      <xdr:col>7</xdr:col>
      <xdr:colOff>31750</xdr:colOff>
      <xdr:row>81</xdr:row>
      <xdr:rowOff>170771</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5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9498</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725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令和５年度（令和５年４月１日現在）は、当該年度の採用者・退職者の影響により、前年度と比較して</a:t>
          </a:r>
          <a:r>
            <a:rPr kumimoji="1" lang="en-US" altLang="ja-JP" sz="1100">
              <a:latin typeface="ＭＳ Ｐゴシック" panose="020B0600070205080204" pitchFamily="50" charset="-128"/>
              <a:ea typeface="ＭＳ Ｐゴシック" panose="020B0600070205080204" pitchFamily="50" charset="-128"/>
            </a:rPr>
            <a:t>0.1</a:t>
          </a:r>
          <a:r>
            <a:rPr kumimoji="1" lang="ja-JP" altLang="en-US" sz="1100">
              <a:latin typeface="ＭＳ Ｐゴシック" panose="020B0600070205080204" pitchFamily="50" charset="-128"/>
              <a:ea typeface="ＭＳ Ｐゴシック" panose="020B0600070205080204" pitchFamily="50" charset="-128"/>
            </a:rPr>
            <a:t>低下しました。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令和６年度（令和６年４月１日現在）は前年度と同様、</a:t>
          </a:r>
          <a:r>
            <a:rPr kumimoji="1" lang="en-US" altLang="ja-JP" sz="1100">
              <a:latin typeface="ＭＳ Ｐゴシック" panose="020B0600070205080204" pitchFamily="50" charset="-128"/>
              <a:ea typeface="ＭＳ Ｐゴシック" panose="020B0600070205080204" pitchFamily="50" charset="-128"/>
            </a:rPr>
            <a:t>100.0</a:t>
          </a:r>
          <a:r>
            <a:rPr kumimoji="1" lang="ja-JP" altLang="en-US" sz="1100">
              <a:latin typeface="ＭＳ Ｐゴシック" panose="020B0600070205080204" pitchFamily="50" charset="-128"/>
              <a:ea typeface="ＭＳ Ｐゴシック" panose="020B0600070205080204" pitchFamily="50" charset="-128"/>
            </a:rPr>
            <a:t>で推移しました。</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a:extLst>
            <a:ext uri="{FF2B5EF4-FFF2-40B4-BE49-F238E27FC236}">
              <a16:creationId xmlns:a16="http://schemas.microsoft.com/office/drawing/2014/main" id="{00000000-0008-0000-0300-0000FD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96157</xdr:rowOff>
    </xdr:from>
    <xdr:to>
      <xdr:col>81</xdr:col>
      <xdr:colOff>44450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7018000" y="13812157"/>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5" name="給与水準   （国との比較）最小値テキスト">
          <a:extLst>
            <a:ext uri="{FF2B5EF4-FFF2-40B4-BE49-F238E27FC236}">
              <a16:creationId xmlns:a16="http://schemas.microsoft.com/office/drawing/2014/main" id="{00000000-0008-0000-0300-0000FF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11084</xdr:rowOff>
    </xdr:from>
    <xdr:ext cx="762000" cy="259045"/>
    <xdr:sp macro="" textlink="">
      <xdr:nvSpPr>
        <xdr:cNvPr id="257" name="給与水準   （国との比較）最大値テキスト">
          <a:extLst>
            <a:ext uri="{FF2B5EF4-FFF2-40B4-BE49-F238E27FC236}">
              <a16:creationId xmlns:a16="http://schemas.microsoft.com/office/drawing/2014/main" id="{00000000-0008-0000-0300-000001010000}"/>
            </a:ext>
          </a:extLst>
        </xdr:cNvPr>
        <xdr:cNvSpPr txBox="1"/>
      </xdr:nvSpPr>
      <xdr:spPr>
        <a:xfrm>
          <a:off x="17106900" y="135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96157</xdr:rowOff>
    </xdr:from>
    <xdr:to>
      <xdr:col>81</xdr:col>
      <xdr:colOff>133350</xdr:colOff>
      <xdr:row>80</xdr:row>
      <xdr:rowOff>96157</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6929100" y="1381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30843</xdr:rowOff>
    </xdr:from>
    <xdr:to>
      <xdr:col>81</xdr:col>
      <xdr:colOff>44450</xdr:colOff>
      <xdr:row>84</xdr:row>
      <xdr:rowOff>30843</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179800" y="144326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99077</xdr:rowOff>
    </xdr:from>
    <xdr:ext cx="762000" cy="259045"/>
    <xdr:sp macro="" textlink="">
      <xdr:nvSpPr>
        <xdr:cNvPr id="260" name="給与水準   （国との比較）平均値テキスト">
          <a:extLst>
            <a:ext uri="{FF2B5EF4-FFF2-40B4-BE49-F238E27FC236}">
              <a16:creationId xmlns:a16="http://schemas.microsoft.com/office/drawing/2014/main" id="{00000000-0008-0000-0300-000004010000}"/>
            </a:ext>
          </a:extLst>
        </xdr:cNvPr>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82550</xdr:rowOff>
    </xdr:from>
    <xdr:to>
      <xdr:col>81</xdr:col>
      <xdr:colOff>95250</xdr:colOff>
      <xdr:row>84</xdr:row>
      <xdr:rowOff>12700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30843</xdr:rowOff>
    </xdr:from>
    <xdr:to>
      <xdr:col>77</xdr:col>
      <xdr:colOff>44450</xdr:colOff>
      <xdr:row>84</xdr:row>
      <xdr:rowOff>65314</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5290800" y="1443264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117021</xdr:rowOff>
    </xdr:from>
    <xdr:to>
      <xdr:col>77</xdr:col>
      <xdr:colOff>95250</xdr:colOff>
      <xdr:row>84</xdr:row>
      <xdr:rowOff>47171</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6129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57348</xdr:rowOff>
    </xdr:from>
    <xdr:ext cx="7366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798800" y="1411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167821</xdr:rowOff>
    </xdr:from>
    <xdr:to>
      <xdr:col>72</xdr:col>
      <xdr:colOff>203200</xdr:colOff>
      <xdr:row>84</xdr:row>
      <xdr:rowOff>65314</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4401800" y="143981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48079</xdr:rowOff>
    </xdr:from>
    <xdr:to>
      <xdr:col>73</xdr:col>
      <xdr:colOff>44450</xdr:colOff>
      <xdr:row>83</xdr:row>
      <xdr:rowOff>149679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5240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159856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909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167821</xdr:rowOff>
    </xdr:from>
    <xdr:to>
      <xdr:col>68</xdr:col>
      <xdr:colOff>152400</xdr:colOff>
      <xdr:row>84</xdr:row>
      <xdr:rowOff>65314</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3512800" y="143981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48079</xdr:rowOff>
    </xdr:from>
    <xdr:to>
      <xdr:col>68</xdr:col>
      <xdr:colOff>203200</xdr:colOff>
      <xdr:row>83</xdr:row>
      <xdr:rowOff>149679</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4351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159856</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020800" y="1404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117021</xdr:rowOff>
    </xdr:from>
    <xdr:to>
      <xdr:col>64</xdr:col>
      <xdr:colOff>152400</xdr:colOff>
      <xdr:row>84</xdr:row>
      <xdr:rowOff>47171</xdr:rowOff>
    </xdr:to>
    <xdr:sp macro="" textlink="">
      <xdr:nvSpPr>
        <xdr:cNvPr id="271" name="フローチャート: 判断 270">
          <a:extLst>
            <a:ext uri="{FF2B5EF4-FFF2-40B4-BE49-F238E27FC236}">
              <a16:creationId xmlns:a16="http://schemas.microsoft.com/office/drawing/2014/main" id="{00000000-0008-0000-0300-00000F010000}"/>
            </a:ext>
          </a:extLst>
        </xdr:cNvPr>
        <xdr:cNvSpPr/>
      </xdr:nvSpPr>
      <xdr:spPr>
        <a:xfrm>
          <a:off x="13462000" y="1434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57348</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131800" y="1411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151493</xdr:rowOff>
    </xdr:from>
    <xdr:to>
      <xdr:col>81</xdr:col>
      <xdr:colOff>95250</xdr:colOff>
      <xdr:row>84</xdr:row>
      <xdr:rowOff>81643</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9672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123570</xdr:rowOff>
    </xdr:from>
    <xdr:ext cx="762000" cy="259045"/>
    <xdr:sp macro="" textlink="">
      <xdr:nvSpPr>
        <xdr:cNvPr id="279" name="給与水準   （国との比較）該当値テキスト">
          <a:extLst>
            <a:ext uri="{FF2B5EF4-FFF2-40B4-BE49-F238E27FC236}">
              <a16:creationId xmlns:a16="http://schemas.microsoft.com/office/drawing/2014/main" id="{00000000-0008-0000-0300-000017010000}"/>
            </a:ext>
          </a:extLst>
        </xdr:cNvPr>
        <xdr:cNvSpPr txBox="1"/>
      </xdr:nvSpPr>
      <xdr:spPr>
        <a:xfrm>
          <a:off x="17106900" y="1435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151493</xdr:rowOff>
    </xdr:from>
    <xdr:to>
      <xdr:col>77</xdr:col>
      <xdr:colOff>95250</xdr:colOff>
      <xdr:row>84</xdr:row>
      <xdr:rowOff>81643</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61290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66420</xdr:rowOff>
    </xdr:from>
    <xdr:ext cx="7366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5798800" y="14468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14514</xdr:rowOff>
    </xdr:from>
    <xdr:to>
      <xdr:col>73</xdr:col>
      <xdr:colOff>44450</xdr:colOff>
      <xdr:row>84</xdr:row>
      <xdr:rowOff>116114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5240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100891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9098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117021</xdr:rowOff>
    </xdr:from>
    <xdr:to>
      <xdr:col>68</xdr:col>
      <xdr:colOff>203200</xdr:colOff>
      <xdr:row>84</xdr:row>
      <xdr:rowOff>47171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4351000" y="14347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31948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40208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14514</xdr:rowOff>
    </xdr:from>
    <xdr:to>
      <xdr:col>64</xdr:col>
      <xdr:colOff>152400</xdr:colOff>
      <xdr:row>84</xdr:row>
      <xdr:rowOff>116114</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3462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100891</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1318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「横浜市中期４か年計画」（</a:t>
          </a:r>
          <a:r>
            <a:rPr kumimoji="1" lang="en-US" altLang="ja-JP" sz="1100">
              <a:latin typeface="ＭＳ Ｐゴシック" panose="020B0600070205080204" pitchFamily="50" charset="-128"/>
              <a:ea typeface="ＭＳ Ｐゴシック" panose="020B0600070205080204" pitchFamily="50" charset="-128"/>
            </a:rPr>
            <a:t>2022</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2025</a:t>
          </a:r>
          <a:r>
            <a:rPr kumimoji="1" lang="ja-JP" altLang="en-US" sz="1100">
              <a:latin typeface="ＭＳ Ｐゴシック" panose="020B0600070205080204" pitchFamily="50" charset="-128"/>
              <a:ea typeface="ＭＳ Ｐゴシック" panose="020B0600070205080204" pitchFamily="50" charset="-128"/>
            </a:rPr>
            <a:t>）において、行政に求められる多様なニーズに、スピード感を持って市民目線で対応するとともに、政策課題に即応できる組織体制を構築し、限られた経営資源の中で最大限の効果を発揮できる効率的・効果的な執行体制を構築するという目標を掲げ、執行体制づくりを進めました。</a:t>
          </a:r>
        </a:p>
        <a:p>
          <a:r>
            <a:rPr kumimoji="1" lang="ja-JP" altLang="en-US" sz="1100">
              <a:latin typeface="ＭＳ Ｐゴシック" panose="020B0600070205080204" pitchFamily="50" charset="-128"/>
              <a:ea typeface="ＭＳ Ｐゴシック" panose="020B0600070205080204" pitchFamily="50" charset="-128"/>
            </a:rPr>
            <a:t>　人口</a:t>
          </a:r>
          <a:r>
            <a:rPr kumimoji="1" lang="en-US" altLang="ja-JP" sz="1100">
              <a:latin typeface="ＭＳ Ｐゴシック" panose="020B0600070205080204" pitchFamily="50" charset="-128"/>
              <a:ea typeface="ＭＳ Ｐゴシック" panose="020B0600070205080204" pitchFamily="50" charset="-128"/>
            </a:rPr>
            <a:t>1,000</a:t>
          </a:r>
          <a:r>
            <a:rPr kumimoji="1" lang="ja-JP" altLang="en-US" sz="1100">
              <a:latin typeface="ＭＳ Ｐゴシック" panose="020B0600070205080204" pitchFamily="50" charset="-128"/>
              <a:ea typeface="ＭＳ Ｐゴシック" panose="020B0600070205080204" pitchFamily="50" charset="-128"/>
            </a:rPr>
            <a:t>人当たりの職員数は、類似団体の平均を大きく下回っています。</a:t>
          </a:r>
        </a:p>
        <a:p>
          <a:r>
            <a:rPr kumimoji="1" lang="ja-JP" altLang="en-US" sz="1100">
              <a:latin typeface="ＭＳ Ｐゴシック" panose="020B0600070205080204" pitchFamily="50" charset="-128"/>
              <a:ea typeface="ＭＳ Ｐゴシック" panose="020B0600070205080204" pitchFamily="50" charset="-128"/>
            </a:rPr>
            <a:t>　今後も、新規事業や重点施策へ対応するための人員は既存事業の見直しにより捻出するという考え方を基本として、既存施策・事業のあり方、仕事の進め方を見直すことにより、効率的・効果的な執行体制づくりを行っていきます。</a:t>
          </a:r>
        </a:p>
      </xdr:txBody>
    </xdr:sp>
    <xdr:clientData/>
  </xdr:twoCellAnchor>
  <xdr:oneCellAnchor>
    <xdr:from>
      <xdr:col>61</xdr:col>
      <xdr:colOff>6350</xdr:colOff>
      <xdr:row>54</xdr:row>
      <xdr:rowOff>139700</xdr:rowOff>
    </xdr:from>
    <xdr:ext cx="349839" cy="225703"/>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151130</xdr:rowOff>
    </xdr:from>
    <xdr:to>
      <xdr:col>81</xdr:col>
      <xdr:colOff>44450</xdr:colOff>
      <xdr:row>66</xdr:row>
      <xdr:rowOff>39116</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95230"/>
          <a:ext cx="0" cy="12595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11193</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326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39116</xdr:rowOff>
    </xdr:from>
    <xdr:to>
      <xdr:col>81</xdr:col>
      <xdr:colOff>133350</xdr:colOff>
      <xdr:row>66</xdr:row>
      <xdr:rowOff>39116</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354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66057</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151130</xdr:rowOff>
    </xdr:from>
    <xdr:to>
      <xdr:col>81</xdr:col>
      <xdr:colOff>133350</xdr:colOff>
      <xdr:row>58</xdr:row>
      <xdr:rowOff>151130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90678</xdr:rowOff>
    </xdr:from>
    <xdr:to>
      <xdr:col>81</xdr:col>
      <xdr:colOff>44450</xdr:colOff>
      <xdr:row>59</xdr:row>
      <xdr:rowOff>100330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20622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71899</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701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99822</xdr:rowOff>
    </xdr:from>
    <xdr:to>
      <xdr:col>81</xdr:col>
      <xdr:colOff>95250</xdr:colOff>
      <xdr:row>63</xdr:row>
      <xdr:rowOff>29972</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66548</xdr:rowOff>
    </xdr:from>
    <xdr:to>
      <xdr:col>77</xdr:col>
      <xdr:colOff>44450</xdr:colOff>
      <xdr:row>59</xdr:row>
      <xdr:rowOff>90678</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18209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56388</xdr:rowOff>
    </xdr:from>
    <xdr:to>
      <xdr:col>77</xdr:col>
      <xdr:colOff>95250</xdr:colOff>
      <xdr:row>62</xdr:row>
      <xdr:rowOff>157988</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142765</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77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42418</xdr:rowOff>
    </xdr:from>
    <xdr:to>
      <xdr:col>72</xdr:col>
      <xdr:colOff>203200</xdr:colOff>
      <xdr:row>59</xdr:row>
      <xdr:rowOff>66548</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15796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32258</xdr:rowOff>
    </xdr:from>
    <xdr:to>
      <xdr:col>73</xdr:col>
      <xdr:colOff>44450</xdr:colOff>
      <xdr:row>62</xdr:row>
      <xdr:rowOff>133858</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118635</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37592</xdr:rowOff>
    </xdr:from>
    <xdr:to>
      <xdr:col>68</xdr:col>
      <xdr:colOff>152400</xdr:colOff>
      <xdr:row>59</xdr:row>
      <xdr:rowOff>42418</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153142"/>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22606</xdr:rowOff>
    </xdr:from>
    <xdr:to>
      <xdr:col>68</xdr:col>
      <xdr:colOff>203200</xdr:colOff>
      <xdr:row>62</xdr:row>
      <xdr:rowOff>124206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65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108983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73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8128</xdr:rowOff>
    </xdr:from>
    <xdr:to>
      <xdr:col>64</xdr:col>
      <xdr:colOff>152400</xdr:colOff>
      <xdr:row>62</xdr:row>
      <xdr:rowOff>109728</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94505</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49530</xdr:rowOff>
    </xdr:from>
    <xdr:to>
      <xdr:col>81</xdr:col>
      <xdr:colOff>95250</xdr:colOff>
      <xdr:row>59</xdr:row>
      <xdr:rowOff>151130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142257</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08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39878</xdr:rowOff>
    </xdr:from>
    <xdr:to>
      <xdr:col>77</xdr:col>
      <xdr:colOff>95250</xdr:colOff>
      <xdr:row>59</xdr:row>
      <xdr:rowOff>141478</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15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151655</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9924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15748</xdr:rowOff>
    </xdr:from>
    <xdr:to>
      <xdr:col>73</xdr:col>
      <xdr:colOff>44450</xdr:colOff>
      <xdr:row>59</xdr:row>
      <xdr:rowOff>117348</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131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127525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9900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163068</xdr:rowOff>
    </xdr:from>
    <xdr:to>
      <xdr:col>68</xdr:col>
      <xdr:colOff>203200</xdr:colOff>
      <xdr:row>59</xdr:row>
      <xdr:rowOff>93218</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10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103395</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987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158242</xdr:rowOff>
    </xdr:from>
    <xdr:to>
      <xdr:col>64</xdr:col>
      <xdr:colOff>152400</xdr:colOff>
      <xdr:row>59</xdr:row>
      <xdr:rowOff>88392</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10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98569</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9871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経済事情の変動による公債費の財源不足に伴い減債基金の一部を活用し、算定上の積立不足額が生じていることなどから、類似団体の中では高い水準となっています。</a:t>
          </a:r>
        </a:p>
        <a:p>
          <a:r>
            <a:rPr kumimoji="1" lang="ja-JP" altLang="en-US" sz="1100">
              <a:latin typeface="ＭＳ Ｐゴシック" panose="020B0600070205080204" pitchFamily="50" charset="-128"/>
              <a:ea typeface="ＭＳ Ｐゴシック" panose="020B0600070205080204" pitchFamily="50" charset="-128"/>
            </a:rPr>
            <a:t>　令和６年度は、算定対象から除外される令和３年度単年度数値と比較して、令和６年度単年度数値における分母の構成要素である標準財政規模の増等により、比率が改善しています。</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6" name="公債費負担の状況グラフ枠">
          <a:extLst>
            <a:ext uri="{FF2B5EF4-FFF2-40B4-BE49-F238E27FC236}">
              <a16:creationId xmlns:a16="http://schemas.microsoft.com/office/drawing/2014/main" id="{00000000-0008-0000-0300-000078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21872</xdr:rowOff>
    </xdr:from>
    <xdr:to>
      <xdr:col>81</xdr:col>
      <xdr:colOff>44450</xdr:colOff>
      <xdr:row>45</xdr:row>
      <xdr:rowOff>127705</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7018000" y="6194072"/>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99782</xdr:rowOff>
    </xdr:from>
    <xdr:ext cx="762000" cy="259045"/>
    <xdr:sp macro="" textlink="">
      <xdr:nvSpPr>
        <xdr:cNvPr id="378" name="公債費負担の状況最小値テキスト">
          <a:extLst>
            <a:ext uri="{FF2B5EF4-FFF2-40B4-BE49-F238E27FC236}">
              <a16:creationId xmlns:a16="http://schemas.microsoft.com/office/drawing/2014/main" id="{00000000-0008-0000-0300-00007A010000}"/>
            </a:ext>
          </a:extLst>
        </xdr:cNvPr>
        <xdr:cNvSpPr txBox="1"/>
      </xdr:nvSpPr>
      <xdr:spPr>
        <a:xfrm>
          <a:off x="17106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127705</xdr:rowOff>
    </xdr:from>
    <xdr:to>
      <xdr:col>81</xdr:col>
      <xdr:colOff>133350</xdr:colOff>
      <xdr:row>45</xdr:row>
      <xdr:rowOff>127705</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108249</xdr:rowOff>
    </xdr:from>
    <xdr:ext cx="762000" cy="259045"/>
    <xdr:sp macro="" textlink="">
      <xdr:nvSpPr>
        <xdr:cNvPr id="380" name="公債費負担の状況最大値テキスト">
          <a:extLst>
            <a:ext uri="{FF2B5EF4-FFF2-40B4-BE49-F238E27FC236}">
              <a16:creationId xmlns:a16="http://schemas.microsoft.com/office/drawing/2014/main" id="{00000000-0008-0000-0300-00007C010000}"/>
            </a:ext>
          </a:extLst>
        </xdr:cNvPr>
        <xdr:cNvSpPr txBox="1"/>
      </xdr:nvSpPr>
      <xdr:spPr>
        <a:xfrm>
          <a:off x="17106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21872</xdr:rowOff>
    </xdr:from>
    <xdr:to>
      <xdr:col>81</xdr:col>
      <xdr:colOff>133350</xdr:colOff>
      <xdr:row>36</xdr:row>
      <xdr:rowOff>21872</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929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41628</xdr:rowOff>
    </xdr:from>
    <xdr:to>
      <xdr:col>81</xdr:col>
      <xdr:colOff>44450</xdr:colOff>
      <xdr:row>43</xdr:row>
      <xdr:rowOff>81845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6179800" y="7413978"/>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146349</xdr:rowOff>
    </xdr:from>
    <xdr:ext cx="762000" cy="259045"/>
    <xdr:sp macro="" textlink="">
      <xdr:nvSpPr>
        <xdr:cNvPr id="383" name="公債費負担の状況平均値テキスト">
          <a:extLst>
            <a:ext uri="{FF2B5EF4-FFF2-40B4-BE49-F238E27FC236}">
              <a16:creationId xmlns:a16="http://schemas.microsoft.com/office/drawing/2014/main" id="{00000000-0008-0000-0300-00007F010000}"/>
            </a:ext>
          </a:extLst>
        </xdr:cNvPr>
        <xdr:cNvSpPr txBox="1"/>
      </xdr:nvSpPr>
      <xdr:spPr>
        <a:xfrm>
          <a:off x="17106900" y="68328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129822</xdr:rowOff>
    </xdr:from>
    <xdr:to>
      <xdr:col>81</xdr:col>
      <xdr:colOff>95250</xdr:colOff>
      <xdr:row>41</xdr:row>
      <xdr:rowOff>59972</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9672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81845</xdr:rowOff>
    </xdr:from>
    <xdr:to>
      <xdr:col>77</xdr:col>
      <xdr:colOff>44450</xdr:colOff>
      <xdr:row>43</xdr:row>
      <xdr:rowOff>108655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5290800" y="745419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156633</xdr:rowOff>
    </xdr:from>
    <xdr:to>
      <xdr:col>77</xdr:col>
      <xdr:colOff>95250</xdr:colOff>
      <xdr:row>41</xdr:row>
      <xdr:rowOff>86783</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96960</xdr:rowOff>
    </xdr:from>
    <xdr:ext cx="7366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798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108655</xdr:rowOff>
    </xdr:from>
    <xdr:to>
      <xdr:col>72</xdr:col>
      <xdr:colOff>203200</xdr:colOff>
      <xdr:row>44</xdr:row>
      <xdr:rowOff>57855</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4401800" y="7481005"/>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11995</xdr:rowOff>
    </xdr:from>
    <xdr:to>
      <xdr:col>73</xdr:col>
      <xdr:colOff>44450</xdr:colOff>
      <xdr:row>41</xdr:row>
      <xdr:rowOff>113595</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5240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123772</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909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44</xdr:row>
      <xdr:rowOff>44450</xdr:rowOff>
    </xdr:from>
    <xdr:to>
      <xdr:col>68</xdr:col>
      <xdr:colOff>152400</xdr:colOff>
      <xdr:row>44</xdr:row>
      <xdr:rowOff>57855</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3512800" y="75882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52211</xdr:rowOff>
    </xdr:from>
    <xdr:to>
      <xdr:col>68</xdr:col>
      <xdr:colOff>203200</xdr:colOff>
      <xdr:row>41</xdr:row>
      <xdr:rowOff>153811</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4351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163988</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020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79022</xdr:rowOff>
    </xdr:from>
    <xdr:to>
      <xdr:col>64</xdr:col>
      <xdr:colOff>152400</xdr:colOff>
      <xdr:row>42</xdr:row>
      <xdr:rowOff>9172</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3462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19349</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131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162278</xdr:rowOff>
    </xdr:from>
    <xdr:to>
      <xdr:col>81</xdr:col>
      <xdr:colOff>95250</xdr:colOff>
      <xdr:row>43</xdr:row>
      <xdr:rowOff>92428</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9672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134355</xdr:rowOff>
    </xdr:from>
    <xdr:ext cx="762000" cy="259045"/>
    <xdr:sp macro="" textlink="">
      <xdr:nvSpPr>
        <xdr:cNvPr id="402" name="公債費負担の状況該当値テキスト">
          <a:extLst>
            <a:ext uri="{FF2B5EF4-FFF2-40B4-BE49-F238E27FC236}">
              <a16:creationId xmlns:a16="http://schemas.microsoft.com/office/drawing/2014/main" id="{00000000-0008-0000-0300-000092010000}"/>
            </a:ext>
          </a:extLst>
        </xdr:cNvPr>
        <xdr:cNvSpPr txBox="1"/>
      </xdr:nvSpPr>
      <xdr:spPr>
        <a:xfrm>
          <a:off x="17106900" y="733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31045</xdr:rowOff>
    </xdr:from>
    <xdr:to>
      <xdr:col>77</xdr:col>
      <xdr:colOff>95250</xdr:colOff>
      <xdr:row>43</xdr:row>
      <xdr:rowOff>132645</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6129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117422</xdr:rowOff>
    </xdr:from>
    <xdr:ext cx="7366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798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57855</xdr:rowOff>
    </xdr:from>
    <xdr:to>
      <xdr:col>73</xdr:col>
      <xdr:colOff>44450</xdr:colOff>
      <xdr:row>43</xdr:row>
      <xdr:rowOff>159455</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5240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144232</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909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44</xdr:row>
      <xdr:rowOff>7055</xdr:rowOff>
    </xdr:from>
    <xdr:to>
      <xdr:col>68</xdr:col>
      <xdr:colOff>203200</xdr:colOff>
      <xdr:row>44</xdr:row>
      <xdr:rowOff>108655</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4351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93432</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4020800" y="7637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165100</xdr:rowOff>
    </xdr:from>
    <xdr:to>
      <xdr:col>64</xdr:col>
      <xdr:colOff>152400</xdr:colOff>
      <xdr:row>44</xdr:row>
      <xdr:rowOff>95250</xdr:rowOff>
    </xdr:to>
    <xdr:sp macro="" textlink="">
      <xdr:nvSpPr>
        <xdr:cNvPr id="409" name="楕円 408">
          <a:extLst>
            <a:ext uri="{FF2B5EF4-FFF2-40B4-BE49-F238E27FC236}">
              <a16:creationId xmlns:a16="http://schemas.microsoft.com/office/drawing/2014/main" id="{00000000-0008-0000-0300-000099010000}"/>
            </a:ext>
          </a:extLst>
        </xdr:cNvPr>
        <xdr:cNvSpPr/>
      </xdr:nvSpPr>
      <xdr:spPr>
        <a:xfrm>
          <a:off x="13462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44</xdr:row>
      <xdr:rowOff>80027</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131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臨時財政対策債の残高の減少や標準財政規模の増、企業会計・外郭団体の借入金等の返済を進めてきたことなどにより、年々改善傾向に</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あり</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ます。</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令和６年度は、臨時財政対策債の発行減や土地売払収入による第３セクター等改革推進債の償還が進捗したことにより、地方債現在高が減少したことなどから、</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12.3</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ポイント改善しました。</a:t>
          </a:r>
          <a:endParaRPr lang="ja-JP" altLang="ja-JP" sz="1100">
            <a:effectLst/>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a:extLst>
            <a:ext uri="{FF2B5EF4-FFF2-40B4-BE49-F238E27FC236}">
              <a16:creationId xmlns:a16="http://schemas.microsoft.com/office/drawing/2014/main" id="{00000000-0008-0000-0300-0000B4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23</xdr:row>
      <xdr:rowOff>64618</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7018000" y="2451100"/>
          <a:ext cx="0" cy="15568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36695</xdr:rowOff>
    </xdr:from>
    <xdr:ext cx="762000" cy="259045"/>
    <xdr:sp macro="" textlink="">
      <xdr:nvSpPr>
        <xdr:cNvPr id="438" name="将来負担の状況最小値テキスト">
          <a:extLst>
            <a:ext uri="{FF2B5EF4-FFF2-40B4-BE49-F238E27FC236}">
              <a16:creationId xmlns:a16="http://schemas.microsoft.com/office/drawing/2014/main" id="{00000000-0008-0000-0300-0000B6010000}"/>
            </a:ext>
          </a:extLst>
        </xdr:cNvPr>
        <xdr:cNvSpPr txBox="1"/>
      </xdr:nvSpPr>
      <xdr:spPr>
        <a:xfrm>
          <a:off x="17106900" y="398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64618</xdr:rowOff>
    </xdr:from>
    <xdr:to>
      <xdr:col>81</xdr:col>
      <xdr:colOff>133350</xdr:colOff>
      <xdr:row>23</xdr:row>
      <xdr:rowOff>64618</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a:off x="16929100" y="400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0" name="将来負担の状況最大値テキスト">
          <a:extLst>
            <a:ext uri="{FF2B5EF4-FFF2-40B4-BE49-F238E27FC236}">
              <a16:creationId xmlns:a16="http://schemas.microsoft.com/office/drawing/2014/main" id="{00000000-0008-0000-0300-0000B8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131115</xdr:rowOff>
    </xdr:from>
    <xdr:to>
      <xdr:col>81</xdr:col>
      <xdr:colOff>44450</xdr:colOff>
      <xdr:row>21</xdr:row>
      <xdr:rowOff>78384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6179800" y="3560115"/>
          <a:ext cx="838200" cy="118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16</xdr:row>
      <xdr:rowOff>72610</xdr:rowOff>
    </xdr:from>
    <xdr:ext cx="762000" cy="259045"/>
    <xdr:sp macro="" textlink="">
      <xdr:nvSpPr>
        <xdr:cNvPr id="443" name="将来負担の状況平均値テキスト">
          <a:extLst>
            <a:ext uri="{FF2B5EF4-FFF2-40B4-BE49-F238E27FC236}">
              <a16:creationId xmlns:a16="http://schemas.microsoft.com/office/drawing/2014/main" id="{00000000-0008-0000-0300-0000BB010000}"/>
            </a:ext>
          </a:extLst>
        </xdr:cNvPr>
        <xdr:cNvSpPr txBox="1"/>
      </xdr:nvSpPr>
      <xdr:spPr>
        <a:xfrm>
          <a:off x="17106900" y="28158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56083</xdr:rowOff>
    </xdr:from>
    <xdr:to>
      <xdr:col>81</xdr:col>
      <xdr:colOff>95250</xdr:colOff>
      <xdr:row>17</xdr:row>
      <xdr:rowOff>157683</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6967200" y="297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21</xdr:row>
      <xdr:rowOff>78384</xdr:rowOff>
    </xdr:from>
    <xdr:to>
      <xdr:col>77</xdr:col>
      <xdr:colOff>44450</xdr:colOff>
      <xdr:row>21</xdr:row>
      <xdr:rowOff>97688</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5290800" y="3678834"/>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17</xdr:row>
      <xdr:rowOff>93726</xdr:rowOff>
    </xdr:from>
    <xdr:to>
      <xdr:col>77</xdr:col>
      <xdr:colOff>95250</xdr:colOff>
      <xdr:row>18</xdr:row>
      <xdr:rowOff>23876</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30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34053</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777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21</xdr:row>
      <xdr:rowOff>97688</xdr:rowOff>
    </xdr:from>
    <xdr:to>
      <xdr:col>72</xdr:col>
      <xdr:colOff>203200</xdr:colOff>
      <xdr:row>21</xdr:row>
      <xdr:rowOff>104445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4401800" y="3698138"/>
          <a:ext cx="889000" cy="6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17</xdr:row>
      <xdr:rowOff>138125</xdr:rowOff>
    </xdr:from>
    <xdr:to>
      <xdr:col>73</xdr:col>
      <xdr:colOff>44450</xdr:colOff>
      <xdr:row>18</xdr:row>
      <xdr:rowOff>68275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3052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78452</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82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104445</xdr:rowOff>
    </xdr:from>
    <xdr:to>
      <xdr:col>68</xdr:col>
      <xdr:colOff>152400</xdr:colOff>
      <xdr:row>22</xdr:row>
      <xdr:rowOff>5385</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3512800" y="370489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16866</xdr:rowOff>
    </xdr:from>
    <xdr:to>
      <xdr:col>68</xdr:col>
      <xdr:colOff>203200</xdr:colOff>
      <xdr:row>18</xdr:row>
      <xdr:rowOff>118466</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4351000" y="3102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128643</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020800" y="28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145237</xdr:rowOff>
    </xdr:from>
    <xdr:to>
      <xdr:col>64</xdr:col>
      <xdr:colOff>152400</xdr:colOff>
      <xdr:row>19</xdr:row>
      <xdr:rowOff>75387</xdr:rowOff>
    </xdr:to>
    <xdr:sp macro="" textlink="">
      <xdr:nvSpPr>
        <xdr:cNvPr id="454" name="フローチャート: 判断 453">
          <a:extLst>
            <a:ext uri="{FF2B5EF4-FFF2-40B4-BE49-F238E27FC236}">
              <a16:creationId xmlns:a16="http://schemas.microsoft.com/office/drawing/2014/main" id="{00000000-0008-0000-0300-0000C6010000}"/>
            </a:ext>
          </a:extLst>
        </xdr:cNvPr>
        <xdr:cNvSpPr/>
      </xdr:nvSpPr>
      <xdr:spPr>
        <a:xfrm>
          <a:off x="13462000" y="323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85564</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131800" y="300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80315</xdr:rowOff>
    </xdr:from>
    <xdr:to>
      <xdr:col>81</xdr:col>
      <xdr:colOff>95250</xdr:colOff>
      <xdr:row>21</xdr:row>
      <xdr:rowOff>10465</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967200" y="35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20</xdr:row>
      <xdr:rowOff>52392</xdr:rowOff>
    </xdr:from>
    <xdr:ext cx="762000" cy="259045"/>
    <xdr:sp macro="" textlink="">
      <xdr:nvSpPr>
        <xdr:cNvPr id="462" name="将来負担の状況該当値テキスト">
          <a:extLst>
            <a:ext uri="{FF2B5EF4-FFF2-40B4-BE49-F238E27FC236}">
              <a16:creationId xmlns:a16="http://schemas.microsoft.com/office/drawing/2014/main" id="{00000000-0008-0000-0300-0000CE010000}"/>
            </a:ext>
          </a:extLst>
        </xdr:cNvPr>
        <xdr:cNvSpPr txBox="1"/>
      </xdr:nvSpPr>
      <xdr:spPr>
        <a:xfrm>
          <a:off x="17106900" y="348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21</xdr:row>
      <xdr:rowOff>27584</xdr:rowOff>
    </xdr:from>
    <xdr:to>
      <xdr:col>77</xdr:col>
      <xdr:colOff>95250</xdr:colOff>
      <xdr:row>21</xdr:row>
      <xdr:rowOff>129184</xdr:rowOff>
    </xdr:to>
    <xdr:sp macro="" textlink="">
      <xdr:nvSpPr>
        <xdr:cNvPr id="463" name="楕円 462">
          <a:extLst>
            <a:ext uri="{FF2B5EF4-FFF2-40B4-BE49-F238E27FC236}">
              <a16:creationId xmlns:a16="http://schemas.microsoft.com/office/drawing/2014/main" id="{00000000-0008-0000-0300-0000CF010000}"/>
            </a:ext>
          </a:extLst>
        </xdr:cNvPr>
        <xdr:cNvSpPr/>
      </xdr:nvSpPr>
      <xdr:spPr>
        <a:xfrm>
          <a:off x="16129000" y="362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113961</xdr:rowOff>
    </xdr:from>
    <xdr:ext cx="7366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798800" y="3714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21</xdr:row>
      <xdr:rowOff>46888</xdr:rowOff>
    </xdr:from>
    <xdr:to>
      <xdr:col>73</xdr:col>
      <xdr:colOff>44450</xdr:colOff>
      <xdr:row>21</xdr:row>
      <xdr:rowOff>148488</xdr:rowOff>
    </xdr:to>
    <xdr:sp macro="" textlink="">
      <xdr:nvSpPr>
        <xdr:cNvPr id="465" name="楕円 464">
          <a:extLst>
            <a:ext uri="{FF2B5EF4-FFF2-40B4-BE49-F238E27FC236}">
              <a16:creationId xmlns:a16="http://schemas.microsoft.com/office/drawing/2014/main" id="{00000000-0008-0000-0300-0000D1010000}"/>
            </a:ext>
          </a:extLst>
        </xdr:cNvPr>
        <xdr:cNvSpPr/>
      </xdr:nvSpPr>
      <xdr:spPr>
        <a:xfrm>
          <a:off x="15240000" y="3647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133265</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909800" y="373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53645</xdr:rowOff>
    </xdr:from>
    <xdr:to>
      <xdr:col>68</xdr:col>
      <xdr:colOff>203200</xdr:colOff>
      <xdr:row>21</xdr:row>
      <xdr:rowOff>155245</xdr:rowOff>
    </xdr:to>
    <xdr:sp macro="" textlink="">
      <xdr:nvSpPr>
        <xdr:cNvPr id="467" name="楕円 466">
          <a:extLst>
            <a:ext uri="{FF2B5EF4-FFF2-40B4-BE49-F238E27FC236}">
              <a16:creationId xmlns:a16="http://schemas.microsoft.com/office/drawing/2014/main" id="{00000000-0008-0000-0300-0000D3010000}"/>
            </a:ext>
          </a:extLst>
        </xdr:cNvPr>
        <xdr:cNvSpPr/>
      </xdr:nvSpPr>
      <xdr:spPr>
        <a:xfrm>
          <a:off x="14351000" y="3654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140022</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020800" y="3740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21</xdr:row>
      <xdr:rowOff>126035</xdr:rowOff>
    </xdr:from>
    <xdr:to>
      <xdr:col>64</xdr:col>
      <xdr:colOff>152400</xdr:colOff>
      <xdr:row>22</xdr:row>
      <xdr:rowOff>56185</xdr:rowOff>
    </xdr:to>
    <xdr:sp macro="" textlink="">
      <xdr:nvSpPr>
        <xdr:cNvPr id="469" name="楕円 468">
          <a:extLst>
            <a:ext uri="{FF2B5EF4-FFF2-40B4-BE49-F238E27FC236}">
              <a16:creationId xmlns:a16="http://schemas.microsoft.com/office/drawing/2014/main" id="{00000000-0008-0000-0300-0000D5010000}"/>
            </a:ext>
          </a:extLst>
        </xdr:cNvPr>
        <xdr:cNvSpPr/>
      </xdr:nvSpPr>
      <xdr:spPr>
        <a:xfrm>
          <a:off x="13462000" y="372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40962</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3131800" y="381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3,753,398
3,626,654
438.23
2,055,885,110
2,025,762,829
17,460,697
1,026,783,460
2,460,075,576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114.9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近年、市人事委員会勧告等に伴う給与水準引き上げ（会計年度任用職員含む）の影響等により、人件費総額は増加傾向にあるものの、引き続き類似団体平均を下回っており、概ね同水準で推移しています。</a:t>
          </a:r>
        </a:p>
        <a:p>
          <a:r>
            <a:rPr kumimoji="1" lang="ja-JP" altLang="en-US" sz="1100">
              <a:latin typeface="ＭＳ Ｐゴシック" panose="020B0600070205080204" pitchFamily="50" charset="-128"/>
              <a:ea typeface="ＭＳ Ｐゴシック" panose="020B0600070205080204" pitchFamily="50" charset="-128"/>
            </a:rPr>
            <a:t>　令和４年度は、給与改定等の影響により増加、令和５～６年度は定年延長等の影響により増減しました。（令和５年度：定年退職者なし、令和６年度：定年退職者あり）</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69850</xdr:rowOff>
    </xdr:from>
    <xdr:to>
      <xdr:col>26</xdr:col>
      <xdr:colOff>184150</xdr:colOff>
      <xdr:row>42</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127000</xdr:rowOff>
    </xdr:from>
    <xdr:to>
      <xdr:col>26</xdr:col>
      <xdr:colOff>184150</xdr:colOff>
      <xdr:row>40</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12700</xdr:rowOff>
    </xdr:from>
    <xdr:to>
      <xdr:col>26</xdr:col>
      <xdr:colOff>184150</xdr:colOff>
      <xdr:row>39</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127000</xdr:rowOff>
    </xdr:from>
    <xdr:to>
      <xdr:col>26</xdr:col>
      <xdr:colOff>184150</xdr:colOff>
      <xdr:row>35</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12700</xdr:rowOff>
    </xdr:from>
    <xdr:to>
      <xdr:col>26</xdr:col>
      <xdr:colOff>184150</xdr:colOff>
      <xdr:row>34</xdr:row>
      <xdr:rowOff>12700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41927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69850</xdr:rowOff>
    </xdr:from>
    <xdr:to>
      <xdr:col>26</xdr:col>
      <xdr:colOff>184150</xdr:colOff>
      <xdr:row>32</xdr:row>
      <xdr:rowOff>69850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99077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4" name="人件費グラフ枠">
          <a:extLst>
            <a:ext uri="{FF2B5EF4-FFF2-40B4-BE49-F238E27FC236}">
              <a16:creationId xmlns:a16="http://schemas.microsoft.com/office/drawing/2014/main" id="{00000000-0008-0000-0400-000040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55563</xdr:rowOff>
    </xdr:from>
    <xdr:to>
      <xdr:col>24</xdr:col>
      <xdr:colOff>25400</xdr:colOff>
      <xdr:row>41</xdr:row>
      <xdr:rowOff>98425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4826000" y="5713413"/>
          <a:ext cx="0" cy="1414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70502</xdr:rowOff>
    </xdr:from>
    <xdr:ext cx="762000" cy="259045"/>
    <xdr:sp macro="" textlink="">
      <xdr:nvSpPr>
        <xdr:cNvPr id="66" name="人件費最小値テキスト">
          <a:extLst>
            <a:ext uri="{FF2B5EF4-FFF2-40B4-BE49-F238E27FC236}">
              <a16:creationId xmlns:a16="http://schemas.microsoft.com/office/drawing/2014/main" id="{00000000-0008-0000-0400-000042000000}"/>
            </a:ext>
          </a:extLst>
        </xdr:cNvPr>
        <xdr:cNvSpPr txBox="1"/>
      </xdr:nvSpPr>
      <xdr:spPr>
        <a:xfrm>
          <a:off x="4914900" y="709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98425</xdr:rowOff>
    </xdr:from>
    <xdr:to>
      <xdr:col>24</xdr:col>
      <xdr:colOff>114300</xdr:colOff>
      <xdr:row>41</xdr:row>
      <xdr:rowOff>98425</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7127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141940</xdr:rowOff>
    </xdr:from>
    <xdr:ext cx="762000" cy="259045"/>
    <xdr:sp macro="" textlink="">
      <xdr:nvSpPr>
        <xdr:cNvPr id="68" name="人件費最大値テキスト">
          <a:extLst>
            <a:ext uri="{FF2B5EF4-FFF2-40B4-BE49-F238E27FC236}">
              <a16:creationId xmlns:a16="http://schemas.microsoft.com/office/drawing/2014/main" id="{00000000-0008-0000-0400-000044000000}"/>
            </a:ext>
          </a:extLst>
        </xdr:cNvPr>
        <xdr:cNvSpPr txBox="1"/>
      </xdr:nvSpPr>
      <xdr:spPr>
        <a:xfrm>
          <a:off x="4914900" y="5456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55563</xdr:rowOff>
    </xdr:from>
    <xdr:to>
      <xdr:col>24</xdr:col>
      <xdr:colOff>114300</xdr:colOff>
      <xdr:row>33</xdr:row>
      <xdr:rowOff>55563</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4737100" y="5713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84138</xdr:rowOff>
    </xdr:from>
    <xdr:to>
      <xdr:col>24</xdr:col>
      <xdr:colOff>25400</xdr:colOff>
      <xdr:row>37</xdr:row>
      <xdr:rowOff>84138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3987800" y="6256338"/>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105427</xdr:rowOff>
    </xdr:from>
    <xdr:ext cx="762000" cy="259045"/>
    <xdr:sp macro="" textlink="">
      <xdr:nvSpPr>
        <xdr:cNvPr id="71" name="人件費平均値テキスト">
          <a:extLst>
            <a:ext uri="{FF2B5EF4-FFF2-40B4-BE49-F238E27FC236}">
              <a16:creationId xmlns:a16="http://schemas.microsoft.com/office/drawing/2014/main" id="{00000000-0008-0000-0400-000047000000}"/>
            </a:ext>
          </a:extLst>
        </xdr:cNvPr>
        <xdr:cNvSpPr txBox="1"/>
      </xdr:nvSpPr>
      <xdr:spPr>
        <a:xfrm>
          <a:off x="4914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133350</xdr:rowOff>
    </xdr:from>
    <xdr:to>
      <xdr:col>24</xdr:col>
      <xdr:colOff>76200</xdr:colOff>
      <xdr:row>38</xdr:row>
      <xdr:rowOff>63500</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4775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84138</xdr:rowOff>
    </xdr:from>
    <xdr:to>
      <xdr:col>19</xdr:col>
      <xdr:colOff>187325</xdr:colOff>
      <xdr:row>37</xdr:row>
      <xdr:rowOff>84138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3098800" y="6256338"/>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104775</xdr:rowOff>
    </xdr:from>
    <xdr:to>
      <xdr:col>20</xdr:col>
      <xdr:colOff>38100</xdr:colOff>
      <xdr:row>37</xdr:row>
      <xdr:rowOff>34925</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3937000" y="627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19702</xdr:rowOff>
    </xdr:from>
    <xdr:ext cx="7366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606800" y="6363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127000</xdr:rowOff>
    </xdr:from>
    <xdr:to>
      <xdr:col>15</xdr:col>
      <xdr:colOff>98425</xdr:colOff>
      <xdr:row>37</xdr:row>
      <xdr:rowOff>84138</xdr:rowOff>
    </xdr:to>
    <xdr:cxnSp macro="">
      <xdr:nvCxnSpPr>
        <xdr:cNvPr id="76" name="直線コネクタ 75">
          <a:extLst>
            <a:ext uri="{FF2B5EF4-FFF2-40B4-BE49-F238E27FC236}">
              <a16:creationId xmlns:a16="http://schemas.microsoft.com/office/drawing/2014/main" id="{00000000-0008-0000-0400-00004C000000}"/>
            </a:ext>
          </a:extLst>
        </xdr:cNvPr>
        <xdr:cNvCxnSpPr/>
      </xdr:nvCxnSpPr>
      <xdr:spPr>
        <a:xfrm>
          <a:off x="2209800" y="6299200"/>
          <a:ext cx="889000" cy="128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133350</xdr:rowOff>
    </xdr:from>
    <xdr:to>
      <xdr:col>15</xdr:col>
      <xdr:colOff>149225</xdr:colOff>
      <xdr:row>38</xdr:row>
      <xdr:rowOff>63500</xdr:rowOff>
    </xdr:to>
    <xdr:sp macro="" textlink="">
      <xdr:nvSpPr>
        <xdr:cNvPr id="77" name="フローチャート: 判断 76">
          <a:extLst>
            <a:ext uri="{FF2B5EF4-FFF2-40B4-BE49-F238E27FC236}">
              <a16:creationId xmlns:a16="http://schemas.microsoft.com/office/drawing/2014/main" id="{00000000-0008-0000-0400-00004D000000}"/>
            </a:ext>
          </a:extLst>
        </xdr:cNvPr>
        <xdr:cNvSpPr/>
      </xdr:nvSpPr>
      <xdr:spPr>
        <a:xfrm>
          <a:off x="3048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48277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2717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127000</xdr:rowOff>
    </xdr:from>
    <xdr:to>
      <xdr:col>11</xdr:col>
      <xdr:colOff>9525</xdr:colOff>
      <xdr:row>37</xdr:row>
      <xdr:rowOff>155575</xdr:rowOff>
    </xdr:to>
    <xdr:cxnSp macro="">
      <xdr:nvCxnSpPr>
        <xdr:cNvPr id="79" name="直線コネクタ 78">
          <a:extLst>
            <a:ext uri="{FF2B5EF4-FFF2-40B4-BE49-F238E27FC236}">
              <a16:creationId xmlns:a16="http://schemas.microsoft.com/office/drawing/2014/main" id="{00000000-0008-0000-0400-00004F000000}"/>
            </a:ext>
          </a:extLst>
        </xdr:cNvPr>
        <xdr:cNvCxnSpPr/>
      </xdr:nvCxnSpPr>
      <xdr:spPr>
        <a:xfrm flipV="1">
          <a:off x="1320800" y="6299200"/>
          <a:ext cx="889000" cy="20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161925</xdr:rowOff>
    </xdr:from>
    <xdr:to>
      <xdr:col>11</xdr:col>
      <xdr:colOff>60325</xdr:colOff>
      <xdr:row>37</xdr:row>
      <xdr:rowOff>92075</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2159000" y="633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76852</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828800" y="6420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104775</xdr:rowOff>
    </xdr:from>
    <xdr:to>
      <xdr:col>6</xdr:col>
      <xdr:colOff>171450</xdr:colOff>
      <xdr:row>39</xdr:row>
      <xdr:rowOff>34925</xdr:rowOff>
    </xdr:to>
    <xdr:sp macro="" textlink="">
      <xdr:nvSpPr>
        <xdr:cNvPr id="82" name="フローチャート: 判断 81">
          <a:extLst>
            <a:ext uri="{FF2B5EF4-FFF2-40B4-BE49-F238E27FC236}">
              <a16:creationId xmlns:a16="http://schemas.microsoft.com/office/drawing/2014/main" id="{00000000-0008-0000-0400-000052000000}"/>
            </a:ext>
          </a:extLst>
        </xdr:cNvPr>
        <xdr:cNvSpPr/>
      </xdr:nvSpPr>
      <xdr:spPr>
        <a:xfrm>
          <a:off x="1270000" y="661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19702</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939800" y="670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33338</xdr:rowOff>
    </xdr:from>
    <xdr:to>
      <xdr:col>24</xdr:col>
      <xdr:colOff>76200</xdr:colOff>
      <xdr:row>37</xdr:row>
      <xdr:rowOff>134938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4775200" y="637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49865</xdr:rowOff>
    </xdr:from>
    <xdr:ext cx="762000" cy="259045"/>
    <xdr:sp macro="" textlink="">
      <xdr:nvSpPr>
        <xdr:cNvPr id="90" name="人件費該当値テキスト">
          <a:extLst>
            <a:ext uri="{FF2B5EF4-FFF2-40B4-BE49-F238E27FC236}">
              <a16:creationId xmlns:a16="http://schemas.microsoft.com/office/drawing/2014/main" id="{00000000-0008-0000-0400-00005A000000}"/>
            </a:ext>
          </a:extLst>
        </xdr:cNvPr>
        <xdr:cNvSpPr txBox="1"/>
      </xdr:nvSpPr>
      <xdr:spPr>
        <a:xfrm>
          <a:off x="4914900" y="622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33338</xdr:rowOff>
    </xdr:from>
    <xdr:to>
      <xdr:col>20</xdr:col>
      <xdr:colOff>38100</xdr:colOff>
      <xdr:row>36</xdr:row>
      <xdr:rowOff>134938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937000" y="6205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145115</xdr:rowOff>
    </xdr:from>
    <xdr:ext cx="7366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3606800" y="5974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33338</xdr:rowOff>
    </xdr:from>
    <xdr:to>
      <xdr:col>15</xdr:col>
      <xdr:colOff>149225</xdr:colOff>
      <xdr:row>37</xdr:row>
      <xdr:rowOff>134938</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3048000" y="637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145115</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2717800" y="6145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76200</xdr:rowOff>
    </xdr:from>
    <xdr:to>
      <xdr:col>11</xdr:col>
      <xdr:colOff>60325</xdr:colOff>
      <xdr:row>37</xdr:row>
      <xdr:rowOff>6350</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104775</xdr:rowOff>
    </xdr:from>
    <xdr:to>
      <xdr:col>6</xdr:col>
      <xdr:colOff>171450</xdr:colOff>
      <xdr:row>38</xdr:row>
      <xdr:rowOff>34925</xdr:rowOff>
    </xdr:to>
    <xdr:sp macro="" textlink="">
      <xdr:nvSpPr>
        <xdr:cNvPr id="97" name="楕円 96">
          <a:extLst>
            <a:ext uri="{FF2B5EF4-FFF2-40B4-BE49-F238E27FC236}">
              <a16:creationId xmlns:a16="http://schemas.microsoft.com/office/drawing/2014/main" id="{00000000-0008-0000-0400-000061000000}"/>
            </a:ext>
          </a:extLst>
        </xdr:cNvPr>
        <xdr:cNvSpPr/>
      </xdr:nvSpPr>
      <xdr:spPr>
        <a:xfrm>
          <a:off x="1270000" y="644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45102</xdr:rowOff>
    </xdr:from>
    <xdr:ext cx="762000" cy="259045"/>
    <xdr:sp macro="" textlink="">
      <xdr:nvSpPr>
        <xdr:cNvPr id="98" name="テキスト ボックス 97">
          <a:extLst>
            <a:ext uri="{FF2B5EF4-FFF2-40B4-BE49-F238E27FC236}">
              <a16:creationId xmlns:a16="http://schemas.microsoft.com/office/drawing/2014/main" id="{00000000-0008-0000-0400-000062000000}"/>
            </a:ext>
          </a:extLst>
        </xdr:cNvPr>
        <xdr:cNvSpPr txBox="1"/>
      </xdr:nvSpPr>
      <xdr:spPr>
        <a:xfrm>
          <a:off x="939800" y="6217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7" name="正方形/長方形 106">
          <a:extLst>
            <a:ext uri="{FF2B5EF4-FFF2-40B4-BE49-F238E27FC236}">
              <a16:creationId xmlns:a16="http://schemas.microsoft.com/office/drawing/2014/main" id="{00000000-0008-0000-0400-00006B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8" name="正方形/長方形 107">
          <a:extLst>
            <a:ext uri="{FF2B5EF4-FFF2-40B4-BE49-F238E27FC236}">
              <a16:creationId xmlns:a16="http://schemas.microsoft.com/office/drawing/2014/main" id="{00000000-0008-0000-0400-00006C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近年は、原油価格・物価高騰等による委託費や需用費などの変動により上昇傾向となっています。　</a:t>
          </a:r>
        </a:p>
        <a:p>
          <a:r>
            <a:rPr kumimoji="1" lang="ja-JP" altLang="en-US" sz="1100">
              <a:latin typeface="ＭＳ Ｐゴシック" panose="020B0600070205080204" pitchFamily="50" charset="-128"/>
              <a:ea typeface="ＭＳ Ｐゴシック" panose="020B0600070205080204" pitchFamily="50" charset="-128"/>
            </a:rPr>
            <a:t>　令和４～５年度は、原油価格・物価高騰への対応に伴い需用費が増加したこと等により上昇しました。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令和６年度は、上記に加え、定期予防接種（子宮頸がん予防ワクチン）件数の増加等に伴い、委託費が増加したこと等により上昇しました。</a:t>
          </a:r>
        </a:p>
      </xdr:txBody>
    </xdr:sp>
    <xdr:clientData/>
  </xdr:twoCellAnchor>
  <xdr:oneCellAnchor>
    <xdr:from>
      <xdr:col>62</xdr:col>
      <xdr:colOff>6350</xdr:colOff>
      <xdr:row>9</xdr:row>
      <xdr:rowOff>107950</xdr:rowOff>
    </xdr:from>
    <xdr:ext cx="298543" cy="225703"/>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110671</xdr:rowOff>
    </xdr:from>
    <xdr:to>
      <xdr:col>82</xdr:col>
      <xdr:colOff>107950</xdr:colOff>
      <xdr:row>21</xdr:row>
      <xdr:rowOff>151493</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168071"/>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123570</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72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151493</xdr:rowOff>
    </xdr:from>
    <xdr:to>
      <xdr:col>82</xdr:col>
      <xdr:colOff>196850</xdr:colOff>
      <xdr:row>21</xdr:row>
      <xdr:rowOff>151493</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51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25598</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1911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110671</xdr:rowOff>
    </xdr:from>
    <xdr:to>
      <xdr:col>82</xdr:col>
      <xdr:colOff>196850</xdr:colOff>
      <xdr:row>12</xdr:row>
      <xdr:rowOff>110671</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168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151493</xdr:rowOff>
    </xdr:from>
    <xdr:to>
      <xdr:col>82</xdr:col>
      <xdr:colOff>107950</xdr:colOff>
      <xdr:row>16</xdr:row>
      <xdr:rowOff>78014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5671800" y="2723243"/>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100891</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501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84364</xdr:rowOff>
    </xdr:from>
    <xdr:to>
      <xdr:col>82</xdr:col>
      <xdr:colOff>158750</xdr:colOff>
      <xdr:row>16</xdr:row>
      <xdr:rowOff>14514</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20864</xdr:rowOff>
    </xdr:from>
    <xdr:to>
      <xdr:col>78</xdr:col>
      <xdr:colOff>69850</xdr:colOff>
      <xdr:row>15</xdr:row>
      <xdr:rowOff>151493</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4782800" y="25926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2721</xdr:rowOff>
    </xdr:from>
    <xdr:to>
      <xdr:col>78</xdr:col>
      <xdr:colOff>120650</xdr:colOff>
      <xdr:row>15</xdr:row>
      <xdr:rowOff>104321</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5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114498</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34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45357</xdr:rowOff>
    </xdr:from>
    <xdr:to>
      <xdr:col>73</xdr:col>
      <xdr:colOff>180975</xdr:colOff>
      <xdr:row>15</xdr:row>
      <xdr:rowOff>20864</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a:off x="13893800" y="2445657"/>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125186</xdr:rowOff>
    </xdr:from>
    <xdr:to>
      <xdr:col>74</xdr:col>
      <xdr:colOff>31750</xdr:colOff>
      <xdr:row>15</xdr:row>
      <xdr:rowOff>55336</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525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65513</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294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45357</xdr:rowOff>
    </xdr:from>
    <xdr:to>
      <xdr:col>69</xdr:col>
      <xdr:colOff>92075</xdr:colOff>
      <xdr:row>14</xdr:row>
      <xdr:rowOff>143329</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flipV="1">
          <a:off x="13004800" y="24456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13</xdr:row>
      <xdr:rowOff>149679</xdr:rowOff>
    </xdr:from>
    <xdr:to>
      <xdr:col>69</xdr:col>
      <xdr:colOff>142875</xdr:colOff>
      <xdr:row>14</xdr:row>
      <xdr:rowOff>79829</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37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90006</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59871</xdr:rowOff>
    </xdr:from>
    <xdr:to>
      <xdr:col>65</xdr:col>
      <xdr:colOff>53975</xdr:colOff>
      <xdr:row>14</xdr:row>
      <xdr:rowOff>161471</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46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198</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2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27214</xdr:rowOff>
    </xdr:from>
    <xdr:to>
      <xdr:col>82</xdr:col>
      <xdr:colOff>158750</xdr:colOff>
      <xdr:row>16</xdr:row>
      <xdr:rowOff>128814</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170741</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2742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100693</xdr:rowOff>
    </xdr:from>
    <xdr:to>
      <xdr:col>78</xdr:col>
      <xdr:colOff>120650</xdr:colOff>
      <xdr:row>16</xdr:row>
      <xdr:rowOff>30843</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15620</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275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141514</xdr:rowOff>
    </xdr:from>
    <xdr:to>
      <xdr:col>74</xdr:col>
      <xdr:colOff>31750</xdr:colOff>
      <xdr:row>15</xdr:row>
      <xdr:rowOff>71664</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56441</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26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166007</xdr:rowOff>
    </xdr:from>
    <xdr:to>
      <xdr:col>69</xdr:col>
      <xdr:colOff>142875</xdr:colOff>
      <xdr:row>14</xdr:row>
      <xdr:rowOff>96157</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39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80934</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248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92529</xdr:rowOff>
    </xdr:from>
    <xdr:to>
      <xdr:col>65</xdr:col>
      <xdr:colOff>53975</xdr:colOff>
      <xdr:row>15</xdr:row>
      <xdr:rowOff>22679</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49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7456</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2579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待機児童対策などの子育て支援施策の増、障害者支援施設の増加や施設利用者数の増などにより、扶助費は上昇傾向にあり、他都市より高い水準にあります。</a:t>
          </a:r>
        </a:p>
        <a:p>
          <a:r>
            <a:rPr kumimoji="1" lang="ja-JP" altLang="en-US" sz="1100">
              <a:latin typeface="ＭＳ Ｐゴシック" panose="020B0600070205080204" pitchFamily="50" charset="-128"/>
              <a:ea typeface="ＭＳ Ｐゴシック" panose="020B0600070205080204" pitchFamily="50" charset="-128"/>
            </a:rPr>
            <a:t>　令和４年度は、保育・教育施設の対象児童数や障害者支援施設数及び施設利用者数の増加等により上昇、令和５年度は、保育・教育施設の対象児童数や障害者支援施設利用者数の増及び小児医療費制度の拡充の影響等により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令和６年度は、保育・教育施設の対象児童数や障害者支援施設利用者数の増及び妊産婦検診・出産費用助成の拡充等により上昇しました。</a:t>
          </a: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90" name="扶助費グラフ枠">
          <a:extLst>
            <a:ext uri="{FF2B5EF4-FFF2-40B4-BE49-F238E27FC236}">
              <a16:creationId xmlns:a16="http://schemas.microsoft.com/office/drawing/2014/main" id="{00000000-0008-0000-0400-0000B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20865</xdr:rowOff>
    </xdr:from>
    <xdr:to>
      <xdr:col>24</xdr:col>
      <xdr:colOff>25400</xdr:colOff>
      <xdr:row>61</xdr:row>
      <xdr:rowOff>20865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4826000" y="91077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164392</xdr:rowOff>
    </xdr:from>
    <xdr:ext cx="762000" cy="259045"/>
    <xdr:sp macro="" textlink="">
      <xdr:nvSpPr>
        <xdr:cNvPr id="192" name="扶助費最小値テキスト">
          <a:extLst>
            <a:ext uri="{FF2B5EF4-FFF2-40B4-BE49-F238E27FC236}">
              <a16:creationId xmlns:a16="http://schemas.microsoft.com/office/drawing/2014/main" id="{00000000-0008-0000-0400-0000C0000000}"/>
            </a:ext>
          </a:extLst>
        </xdr:cNvPr>
        <xdr:cNvSpPr txBox="1"/>
      </xdr:nvSpPr>
      <xdr:spPr>
        <a:xfrm>
          <a:off x="4914900" y="1045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20865</xdr:rowOff>
    </xdr:from>
    <xdr:to>
      <xdr:col>24</xdr:col>
      <xdr:colOff>114300</xdr:colOff>
      <xdr:row>61</xdr:row>
      <xdr:rowOff>20865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10479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107242</xdr:rowOff>
    </xdr:from>
    <xdr:ext cx="762000" cy="259045"/>
    <xdr:sp macro="" textlink="">
      <xdr:nvSpPr>
        <xdr:cNvPr id="194" name="扶助費最大値テキスト">
          <a:extLst>
            <a:ext uri="{FF2B5EF4-FFF2-40B4-BE49-F238E27FC236}">
              <a16:creationId xmlns:a16="http://schemas.microsoft.com/office/drawing/2014/main" id="{00000000-0008-0000-0400-0000C2000000}"/>
            </a:ext>
          </a:extLst>
        </xdr:cNvPr>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20865</xdr:rowOff>
    </xdr:from>
    <xdr:to>
      <xdr:col>24</xdr:col>
      <xdr:colOff>114300</xdr:colOff>
      <xdr:row>53</xdr:row>
      <xdr:rowOff>20865</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60</xdr:row>
      <xdr:rowOff>12700</xdr:rowOff>
    </xdr:from>
    <xdr:to>
      <xdr:col>24</xdr:col>
      <xdr:colOff>25400</xdr:colOff>
      <xdr:row>60</xdr:row>
      <xdr:rowOff>78015</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3987800" y="102997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149877</xdr:rowOff>
    </xdr:from>
    <xdr:ext cx="762000" cy="259045"/>
    <xdr:sp macro="" textlink="">
      <xdr:nvSpPr>
        <xdr:cNvPr id="197" name="扶助費平均値テキスト">
          <a:extLst>
            <a:ext uri="{FF2B5EF4-FFF2-40B4-BE49-F238E27FC236}">
              <a16:creationId xmlns:a16="http://schemas.microsoft.com/office/drawing/2014/main" id="{00000000-0008-0000-0400-0000C5000000}"/>
            </a:ext>
          </a:extLst>
        </xdr:cNvPr>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143328</xdr:rowOff>
    </xdr:from>
    <xdr:to>
      <xdr:col>19</xdr:col>
      <xdr:colOff>187325</xdr:colOff>
      <xdr:row>60</xdr:row>
      <xdr:rowOff>12700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a:off x="3098800" y="10087428"/>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68035</xdr:rowOff>
    </xdr:from>
    <xdr:to>
      <xdr:col>20</xdr:col>
      <xdr:colOff>38100</xdr:colOff>
      <xdr:row>57</xdr:row>
      <xdr:rowOff>169635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3937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8362</xdr:rowOff>
    </xdr:from>
    <xdr:ext cx="7366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606800" y="9609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12700</xdr:rowOff>
    </xdr:from>
    <xdr:to>
      <xdr:col>15</xdr:col>
      <xdr:colOff>98425</xdr:colOff>
      <xdr:row>58</xdr:row>
      <xdr:rowOff>143328</xdr:rowOff>
    </xdr:to>
    <xdr:cxnSp macro="">
      <xdr:nvCxnSpPr>
        <xdr:cNvPr id="202" name="直線コネクタ 201">
          <a:extLst>
            <a:ext uri="{FF2B5EF4-FFF2-40B4-BE49-F238E27FC236}">
              <a16:creationId xmlns:a16="http://schemas.microsoft.com/office/drawing/2014/main" id="{00000000-0008-0000-0400-0000CA000000}"/>
            </a:ext>
          </a:extLst>
        </xdr:cNvPr>
        <xdr:cNvCxnSpPr/>
      </xdr:nvCxnSpPr>
      <xdr:spPr>
        <a:xfrm>
          <a:off x="2209800" y="99568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92528</xdr:rowOff>
    </xdr:from>
    <xdr:to>
      <xdr:col>15</xdr:col>
      <xdr:colOff>149225</xdr:colOff>
      <xdr:row>57</xdr:row>
      <xdr:rowOff>22678</xdr:rowOff>
    </xdr:to>
    <xdr:sp macro="" textlink="">
      <xdr:nvSpPr>
        <xdr:cNvPr id="203" name="フローチャート: 判断 202">
          <a:extLst>
            <a:ext uri="{FF2B5EF4-FFF2-40B4-BE49-F238E27FC236}">
              <a16:creationId xmlns:a16="http://schemas.microsoft.com/office/drawing/2014/main" id="{00000000-0008-0000-0400-0000CB000000}"/>
            </a:ext>
          </a:extLst>
        </xdr:cNvPr>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32855</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12700</xdr:rowOff>
    </xdr:from>
    <xdr:to>
      <xdr:col>11</xdr:col>
      <xdr:colOff>9525</xdr:colOff>
      <xdr:row>58</xdr:row>
      <xdr:rowOff>78015</xdr:rowOff>
    </xdr:to>
    <xdr:cxnSp macro="">
      <xdr:nvCxnSpPr>
        <xdr:cNvPr id="205" name="直線コネクタ 204">
          <a:extLst>
            <a:ext uri="{FF2B5EF4-FFF2-40B4-BE49-F238E27FC236}">
              <a16:creationId xmlns:a16="http://schemas.microsoft.com/office/drawing/2014/main" id="{00000000-0008-0000-0400-0000CD000000}"/>
            </a:ext>
          </a:extLst>
        </xdr:cNvPr>
        <xdr:cNvCxnSpPr/>
      </xdr:nvCxnSpPr>
      <xdr:spPr>
        <a:xfrm flipV="1">
          <a:off x="1320800" y="99568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133350</xdr:rowOff>
    </xdr:from>
    <xdr:to>
      <xdr:col>11</xdr:col>
      <xdr:colOff>60325</xdr:colOff>
      <xdr:row>56</xdr:row>
      <xdr:rowOff>63500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73677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27215</xdr:rowOff>
    </xdr:from>
    <xdr:to>
      <xdr:col>6</xdr:col>
      <xdr:colOff>171450</xdr:colOff>
      <xdr:row>56</xdr:row>
      <xdr:rowOff>128815</xdr:rowOff>
    </xdr:to>
    <xdr:sp macro="" textlink="">
      <xdr:nvSpPr>
        <xdr:cNvPr id="208" name="フローチャート: 判断 207">
          <a:extLst>
            <a:ext uri="{FF2B5EF4-FFF2-40B4-BE49-F238E27FC236}">
              <a16:creationId xmlns:a16="http://schemas.microsoft.com/office/drawing/2014/main" id="{00000000-0008-0000-0400-0000D0000000}"/>
            </a:ext>
          </a:extLst>
        </xdr:cNvPr>
        <xdr:cNvSpPr/>
      </xdr:nvSpPr>
      <xdr:spPr>
        <a:xfrm>
          <a:off x="1270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138992</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939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27215</xdr:rowOff>
    </xdr:from>
    <xdr:to>
      <xdr:col>24</xdr:col>
      <xdr:colOff>76200</xdr:colOff>
      <xdr:row>60</xdr:row>
      <xdr:rowOff>128815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4775200" y="1031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107242</xdr:rowOff>
    </xdr:from>
    <xdr:ext cx="762000" cy="259045"/>
    <xdr:sp macro="" textlink="">
      <xdr:nvSpPr>
        <xdr:cNvPr id="216" name="扶助費該当値テキスト">
          <a:extLst>
            <a:ext uri="{FF2B5EF4-FFF2-40B4-BE49-F238E27FC236}">
              <a16:creationId xmlns:a16="http://schemas.microsoft.com/office/drawing/2014/main" id="{00000000-0008-0000-0400-0000D8000000}"/>
            </a:ext>
          </a:extLst>
        </xdr:cNvPr>
        <xdr:cNvSpPr txBox="1"/>
      </xdr:nvSpPr>
      <xdr:spPr>
        <a:xfrm>
          <a:off x="4914900" y="1022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133350</xdr:rowOff>
    </xdr:from>
    <xdr:to>
      <xdr:col>20</xdr:col>
      <xdr:colOff>38100</xdr:colOff>
      <xdr:row>60</xdr:row>
      <xdr:rowOff>63500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937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60</xdr:row>
      <xdr:rowOff>48277</xdr:rowOff>
    </xdr:from>
    <xdr:ext cx="7366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3606800" y="1033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92528</xdr:rowOff>
    </xdr:from>
    <xdr:to>
      <xdr:col>15</xdr:col>
      <xdr:colOff>149225</xdr:colOff>
      <xdr:row>59</xdr:row>
      <xdr:rowOff>22678</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3048000" y="100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7455</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27178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133350</xdr:rowOff>
    </xdr:from>
    <xdr:to>
      <xdr:col>11</xdr:col>
      <xdr:colOff>60325</xdr:colOff>
      <xdr:row>58</xdr:row>
      <xdr:rowOff>63500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2159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48277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828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27215</xdr:rowOff>
    </xdr:from>
    <xdr:to>
      <xdr:col>6</xdr:col>
      <xdr:colOff>171450</xdr:colOff>
      <xdr:row>58</xdr:row>
      <xdr:rowOff>128815</xdr:rowOff>
    </xdr:to>
    <xdr:sp macro="" textlink="">
      <xdr:nvSpPr>
        <xdr:cNvPr id="223" name="楕円 222">
          <a:extLst>
            <a:ext uri="{FF2B5EF4-FFF2-40B4-BE49-F238E27FC236}">
              <a16:creationId xmlns:a16="http://schemas.microsoft.com/office/drawing/2014/main" id="{00000000-0008-0000-0400-0000DF000000}"/>
            </a:ext>
          </a:extLst>
        </xdr:cNvPr>
        <xdr:cNvSpPr/>
      </xdr:nvSpPr>
      <xdr:spPr>
        <a:xfrm>
          <a:off x="1270000" y="99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113592</xdr:rowOff>
    </xdr:from>
    <xdr:ext cx="762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939800" y="1005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4" name="正方形/長方形 233">
          <a:extLst>
            <a:ext uri="{FF2B5EF4-FFF2-40B4-BE49-F238E27FC236}">
              <a16:creationId xmlns:a16="http://schemas.microsoft.com/office/drawing/2014/main" id="{00000000-0008-0000-0400-0000E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その他のうち主なものは繰出金（</a:t>
          </a:r>
          <a:r>
            <a:rPr kumimoji="1" lang="en-US" altLang="ja-JP" sz="1100">
              <a:latin typeface="ＭＳ Ｐゴシック" panose="020B0600070205080204" pitchFamily="50" charset="-128"/>
              <a:ea typeface="ＭＳ Ｐゴシック" panose="020B0600070205080204" pitchFamily="50" charset="-128"/>
            </a:rPr>
            <a:t>9.1</a:t>
          </a:r>
          <a:r>
            <a:rPr kumimoji="1" lang="ja-JP" altLang="en-US" sz="1100">
              <a:latin typeface="ＭＳ Ｐゴシック" panose="020B0600070205080204" pitchFamily="50" charset="-128"/>
              <a:ea typeface="ＭＳ Ｐゴシック" panose="020B0600070205080204" pitchFamily="50" charset="-128"/>
            </a:rPr>
            <a:t>％）となっています。</a:t>
          </a:r>
        </a:p>
        <a:p>
          <a:r>
            <a:rPr kumimoji="1" lang="ja-JP" altLang="en-US" sz="1100">
              <a:latin typeface="ＭＳ Ｐゴシック" panose="020B0600070205080204" pitchFamily="50" charset="-128"/>
              <a:ea typeface="ＭＳ Ｐゴシック" panose="020B0600070205080204" pitchFamily="50" charset="-128"/>
            </a:rPr>
            <a:t>　令和４年度及び５年度は、給付費の増等に伴い、後期高齢者医療事業費会計に対する繰出金が増加したものの、地方税及び県税の増等に伴う経常一般財源総額の増により概ね横ばいとなりました。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令和６年度は、被保険者数の増等に伴い、介護保険事業費会計・後期高齢者医療事業費会計繰出金が増加したものの、地方税及び県税の増等に伴う経常一般財源総額の増により概ね横ばいとなりました。</a:t>
          </a:r>
        </a:p>
      </xdr:txBody>
    </xdr:sp>
    <xdr:clientData/>
  </xdr:twoCellAnchor>
  <xdr:oneCellAnchor>
    <xdr:from>
      <xdr:col>62</xdr:col>
      <xdr:colOff>6350</xdr:colOff>
      <xdr:row>49</xdr:row>
      <xdr:rowOff>107950</xdr:rowOff>
    </xdr:from>
    <xdr:ext cx="298543" cy="225703"/>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51" name="その他グラフ枠">
          <a:extLst>
            <a:ext uri="{FF2B5EF4-FFF2-40B4-BE49-F238E27FC236}">
              <a16:creationId xmlns:a16="http://schemas.microsoft.com/office/drawing/2014/main" id="{00000000-0008-0000-0400-0000F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107950</xdr:rowOff>
    </xdr:from>
    <xdr:to>
      <xdr:col>82</xdr:col>
      <xdr:colOff>107950</xdr:colOff>
      <xdr:row>62</xdr:row>
      <xdr:rowOff>12700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6510000" y="91948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156227</xdr:rowOff>
    </xdr:from>
    <xdr:ext cx="762000" cy="259045"/>
    <xdr:sp macro="" textlink="">
      <xdr:nvSpPr>
        <xdr:cNvPr id="253" name="その他最小値テキスト">
          <a:extLst>
            <a:ext uri="{FF2B5EF4-FFF2-40B4-BE49-F238E27FC236}">
              <a16:creationId xmlns:a16="http://schemas.microsoft.com/office/drawing/2014/main" id="{00000000-0008-0000-0400-0000FD000000}"/>
            </a:ext>
          </a:extLst>
        </xdr:cNvPr>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12700</xdr:rowOff>
    </xdr:from>
    <xdr:to>
      <xdr:col>82</xdr:col>
      <xdr:colOff>196850</xdr:colOff>
      <xdr:row>62</xdr:row>
      <xdr:rowOff>12700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22877</xdr:rowOff>
    </xdr:from>
    <xdr:ext cx="762000" cy="259045"/>
    <xdr:sp macro="" textlink="">
      <xdr:nvSpPr>
        <xdr:cNvPr id="255" name="その他最大値テキスト">
          <a:extLst>
            <a:ext uri="{FF2B5EF4-FFF2-40B4-BE49-F238E27FC236}">
              <a16:creationId xmlns:a16="http://schemas.microsoft.com/office/drawing/2014/main" id="{00000000-0008-0000-0400-0000FF000000}"/>
            </a:ext>
          </a:extLst>
        </xdr:cNvPr>
        <xdr:cNvSpPr txBox="1"/>
      </xdr:nvSpPr>
      <xdr:spPr>
        <a:xfrm>
          <a:off x="16598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107950</xdr:rowOff>
    </xdr:from>
    <xdr:to>
      <xdr:col>82</xdr:col>
      <xdr:colOff>196850</xdr:colOff>
      <xdr:row>53</xdr:row>
      <xdr:rowOff>107950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6421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88900</xdr:rowOff>
    </xdr:from>
    <xdr:to>
      <xdr:col>82</xdr:col>
      <xdr:colOff>107950</xdr:colOff>
      <xdr:row>54</xdr:row>
      <xdr:rowOff>127000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5671800" y="9347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67327</xdr:rowOff>
    </xdr:from>
    <xdr:ext cx="762000" cy="259045"/>
    <xdr:sp macro="" textlink="">
      <xdr:nvSpPr>
        <xdr:cNvPr id="258" name="その他平均値テキスト">
          <a:extLst>
            <a:ext uri="{FF2B5EF4-FFF2-40B4-BE49-F238E27FC236}">
              <a16:creationId xmlns:a16="http://schemas.microsoft.com/office/drawing/2014/main" id="{00000000-0008-0000-0400-000002010000}"/>
            </a:ext>
          </a:extLst>
        </xdr:cNvPr>
        <xdr:cNvSpPr txBox="1"/>
      </xdr:nvSpPr>
      <xdr:spPr>
        <a:xfrm>
          <a:off x="16598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95250</xdr:rowOff>
    </xdr:from>
    <xdr:to>
      <xdr:col>82</xdr:col>
      <xdr:colOff>158750</xdr:colOff>
      <xdr:row>57</xdr:row>
      <xdr:rowOff>25400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6459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88900</xdr:rowOff>
    </xdr:from>
    <xdr:to>
      <xdr:col>78</xdr:col>
      <xdr:colOff>69850</xdr:colOff>
      <xdr:row>54</xdr:row>
      <xdr:rowOff>127000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4782800" y="9347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114300</xdr:rowOff>
    </xdr:from>
    <xdr:to>
      <xdr:col>78</xdr:col>
      <xdr:colOff>120650</xdr:colOff>
      <xdr:row>57</xdr:row>
      <xdr:rowOff>44450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29227</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88900</xdr:rowOff>
    </xdr:from>
    <xdr:to>
      <xdr:col>73</xdr:col>
      <xdr:colOff>180975</xdr:colOff>
      <xdr:row>54</xdr:row>
      <xdr:rowOff>88900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a:off x="13893800" y="9347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38100</xdr:rowOff>
    </xdr:from>
    <xdr:to>
      <xdr:col>74</xdr:col>
      <xdr:colOff>31750</xdr:colOff>
      <xdr:row>56</xdr:row>
      <xdr:rowOff>139700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4732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124477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88900</xdr:rowOff>
    </xdr:from>
    <xdr:to>
      <xdr:col>69</xdr:col>
      <xdr:colOff>92075</xdr:colOff>
      <xdr:row>55</xdr:row>
      <xdr:rowOff>31750</xdr:rowOff>
    </xdr:to>
    <xdr:cxnSp macro="">
      <xdr:nvCxnSpPr>
        <xdr:cNvPr id="266" name="直線コネクタ 265">
          <a:extLst>
            <a:ext uri="{FF2B5EF4-FFF2-40B4-BE49-F238E27FC236}">
              <a16:creationId xmlns:a16="http://schemas.microsoft.com/office/drawing/2014/main" id="{00000000-0008-0000-0400-00000A010000}"/>
            </a:ext>
          </a:extLst>
        </xdr:cNvPr>
        <xdr:cNvCxnSpPr/>
      </xdr:nvCxnSpPr>
      <xdr:spPr>
        <a:xfrm flipV="1">
          <a:off x="13004800" y="93472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114300</xdr:rowOff>
    </xdr:from>
    <xdr:to>
      <xdr:col>69</xdr:col>
      <xdr:colOff>142875</xdr:colOff>
      <xdr:row>56</xdr:row>
      <xdr:rowOff>44450</xdr:rowOff>
    </xdr:to>
    <xdr:sp macro="" textlink="">
      <xdr:nvSpPr>
        <xdr:cNvPr id="267" name="フローチャート: 判断 266">
          <a:extLst>
            <a:ext uri="{FF2B5EF4-FFF2-40B4-BE49-F238E27FC236}">
              <a16:creationId xmlns:a16="http://schemas.microsoft.com/office/drawing/2014/main" id="{00000000-0008-0000-0400-00000B010000}"/>
            </a:ext>
          </a:extLst>
        </xdr:cNvPr>
        <xdr:cNvSpPr/>
      </xdr:nvSpPr>
      <xdr:spPr>
        <a:xfrm>
          <a:off x="13843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29227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57150</xdr:rowOff>
    </xdr:from>
    <xdr:to>
      <xdr:col>65</xdr:col>
      <xdr:colOff>53975</xdr:colOff>
      <xdr:row>56</xdr:row>
      <xdr:rowOff>158750</xdr:rowOff>
    </xdr:to>
    <xdr:sp macro="" textlink="">
      <xdr:nvSpPr>
        <xdr:cNvPr id="269" name="フローチャート: 判断 268">
          <a:extLst>
            <a:ext uri="{FF2B5EF4-FFF2-40B4-BE49-F238E27FC236}">
              <a16:creationId xmlns:a16="http://schemas.microsoft.com/office/drawing/2014/main" id="{00000000-0008-0000-0400-00000D010000}"/>
            </a:ext>
          </a:extLst>
        </xdr:cNvPr>
        <xdr:cNvSpPr/>
      </xdr:nvSpPr>
      <xdr:spPr>
        <a:xfrm>
          <a:off x="12954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143527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38100</xdr:rowOff>
    </xdr:from>
    <xdr:to>
      <xdr:col>82</xdr:col>
      <xdr:colOff>158750</xdr:colOff>
      <xdr:row>54</xdr:row>
      <xdr:rowOff>139700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6459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54627</xdr:rowOff>
    </xdr:from>
    <xdr:ext cx="762000" cy="259045"/>
    <xdr:sp macro="" textlink="">
      <xdr:nvSpPr>
        <xdr:cNvPr id="277" name="その他該当値テキスト">
          <a:extLst>
            <a:ext uri="{FF2B5EF4-FFF2-40B4-BE49-F238E27FC236}">
              <a16:creationId xmlns:a16="http://schemas.microsoft.com/office/drawing/2014/main" id="{00000000-0008-0000-0400-000015010000}"/>
            </a:ext>
          </a:extLst>
        </xdr:cNvPr>
        <xdr:cNvSpPr txBox="1"/>
      </xdr:nvSpPr>
      <xdr:spPr>
        <a:xfrm>
          <a:off x="16598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76200</xdr:rowOff>
    </xdr:from>
    <xdr:to>
      <xdr:col>78</xdr:col>
      <xdr:colOff>120650</xdr:colOff>
      <xdr:row>55</xdr:row>
      <xdr:rowOff>6350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5621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16527</xdr:rowOff>
    </xdr:from>
    <xdr:ext cx="7366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5290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38100</xdr:rowOff>
    </xdr:from>
    <xdr:to>
      <xdr:col>74</xdr:col>
      <xdr:colOff>31750</xdr:colOff>
      <xdr:row>54</xdr:row>
      <xdr:rowOff>139700</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4732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149877</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4401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38100</xdr:rowOff>
    </xdr:from>
    <xdr:to>
      <xdr:col>69</xdr:col>
      <xdr:colOff>142875</xdr:colOff>
      <xdr:row>54</xdr:row>
      <xdr:rowOff>139700</xdr:rowOff>
    </xdr:to>
    <xdr:sp macro="" textlink="">
      <xdr:nvSpPr>
        <xdr:cNvPr id="282" name="楕円 281">
          <a:extLst>
            <a:ext uri="{FF2B5EF4-FFF2-40B4-BE49-F238E27FC236}">
              <a16:creationId xmlns:a16="http://schemas.microsoft.com/office/drawing/2014/main" id="{00000000-0008-0000-0400-00001A010000}"/>
            </a:ext>
          </a:extLst>
        </xdr:cNvPr>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149877</xdr:rowOff>
    </xdr:from>
    <xdr:ext cx="762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54</xdr:row>
      <xdr:rowOff>152400</xdr:rowOff>
    </xdr:from>
    <xdr:to>
      <xdr:col>65</xdr:col>
      <xdr:colOff>53975</xdr:colOff>
      <xdr:row>55</xdr:row>
      <xdr:rowOff>82550</xdr:rowOff>
    </xdr:to>
    <xdr:sp macro="" textlink="">
      <xdr:nvSpPr>
        <xdr:cNvPr id="284" name="楕円 283">
          <a:extLst>
            <a:ext uri="{FF2B5EF4-FFF2-40B4-BE49-F238E27FC236}">
              <a16:creationId xmlns:a16="http://schemas.microsoft.com/office/drawing/2014/main" id="{00000000-0008-0000-0400-00001C010000}"/>
            </a:ext>
          </a:extLst>
        </xdr:cNvPr>
        <xdr:cNvSpPr/>
      </xdr:nvSpPr>
      <xdr:spPr>
        <a:xfrm>
          <a:off x="12954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92727</xdr:rowOff>
    </xdr:from>
    <xdr:ext cx="762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4" name="正方形/長方形 293">
          <a:extLst>
            <a:ext uri="{FF2B5EF4-FFF2-40B4-BE49-F238E27FC236}">
              <a16:creationId xmlns:a16="http://schemas.microsoft.com/office/drawing/2014/main" id="{00000000-0008-0000-0400-00002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5" name="正方形/長方形 294">
          <a:extLst>
            <a:ext uri="{FF2B5EF4-FFF2-40B4-BE49-F238E27FC236}">
              <a16:creationId xmlns:a16="http://schemas.microsoft.com/office/drawing/2014/main" id="{00000000-0008-0000-0400-00002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本市は、地下鉄、病院、下水道等の多くの公営企業会計への繰出しを行なっていることから、類似団体の中で最大となっています。</a:t>
          </a:r>
        </a:p>
        <a:p>
          <a:r>
            <a:rPr kumimoji="1" lang="ja-JP" altLang="en-US" sz="1100">
              <a:latin typeface="ＭＳ Ｐゴシック" panose="020B0600070205080204" pitchFamily="50" charset="-128"/>
              <a:ea typeface="ＭＳ Ｐゴシック" panose="020B0600070205080204" pitchFamily="50" charset="-128"/>
            </a:rPr>
            <a:t>　近年は、下水道事業会計への繰出金や、事業充当している特定財源の増減に伴う一般財源負担の増減等により比率も変動していますが、概ね横ばいで推移しています。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12" name="補助費等グラフ枠">
          <a:extLst>
            <a:ext uri="{FF2B5EF4-FFF2-40B4-BE49-F238E27FC236}">
              <a16:creationId xmlns:a16="http://schemas.microsoft.com/office/drawing/2014/main" id="{00000000-0008-0000-0400-00003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165100</xdr:rowOff>
    </xdr:from>
    <xdr:to>
      <xdr:col>82</xdr:col>
      <xdr:colOff>107950</xdr:colOff>
      <xdr:row>39</xdr:row>
      <xdr:rowOff>165100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6510000" y="582295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137177</xdr:rowOff>
    </xdr:from>
    <xdr:ext cx="762000" cy="259045"/>
    <xdr:sp macro="" textlink="">
      <xdr:nvSpPr>
        <xdr:cNvPr id="314" name="補助費等最小値テキスト">
          <a:extLst>
            <a:ext uri="{FF2B5EF4-FFF2-40B4-BE49-F238E27FC236}">
              <a16:creationId xmlns:a16="http://schemas.microsoft.com/office/drawing/2014/main" id="{00000000-0008-0000-0400-00003A010000}"/>
            </a:ext>
          </a:extLst>
        </xdr:cNvPr>
        <xdr:cNvSpPr txBox="1"/>
      </xdr:nvSpPr>
      <xdr:spPr>
        <a:xfrm>
          <a:off x="165989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165100</xdr:rowOff>
    </xdr:from>
    <xdr:to>
      <xdr:col>82</xdr:col>
      <xdr:colOff>196850</xdr:colOff>
      <xdr:row>39</xdr:row>
      <xdr:rowOff>165100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6421100" y="685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80027</xdr:rowOff>
    </xdr:from>
    <xdr:ext cx="762000" cy="259045"/>
    <xdr:sp macro="" textlink="">
      <xdr:nvSpPr>
        <xdr:cNvPr id="316" name="補助費等最大値テキスト">
          <a:extLst>
            <a:ext uri="{FF2B5EF4-FFF2-40B4-BE49-F238E27FC236}">
              <a16:creationId xmlns:a16="http://schemas.microsoft.com/office/drawing/2014/main" id="{00000000-0008-0000-0400-00003C010000}"/>
            </a:ext>
          </a:extLst>
        </xdr:cNvPr>
        <xdr:cNvSpPr txBox="1"/>
      </xdr:nvSpPr>
      <xdr:spPr>
        <a:xfrm>
          <a:off x="16598900" y="556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165100</xdr:rowOff>
    </xdr:from>
    <xdr:to>
      <xdr:col>82</xdr:col>
      <xdr:colOff>196850</xdr:colOff>
      <xdr:row>33</xdr:row>
      <xdr:rowOff>165100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6421100" y="5822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127000</xdr:rowOff>
    </xdr:from>
    <xdr:to>
      <xdr:col>82</xdr:col>
      <xdr:colOff>107950</xdr:colOff>
      <xdr:row>39</xdr:row>
      <xdr:rowOff>165100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5671800" y="68135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111777</xdr:rowOff>
    </xdr:from>
    <xdr:ext cx="762000" cy="259045"/>
    <xdr:sp macro="" textlink="">
      <xdr:nvSpPr>
        <xdr:cNvPr id="319" name="補助費等平均値テキスト">
          <a:extLst>
            <a:ext uri="{FF2B5EF4-FFF2-40B4-BE49-F238E27FC236}">
              <a16:creationId xmlns:a16="http://schemas.microsoft.com/office/drawing/2014/main" id="{00000000-0008-0000-0400-00003F010000}"/>
            </a:ext>
          </a:extLst>
        </xdr:cNvPr>
        <xdr:cNvSpPr txBox="1"/>
      </xdr:nvSpPr>
      <xdr:spPr>
        <a:xfrm>
          <a:off x="16598900" y="611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95250</xdr:rowOff>
    </xdr:from>
    <xdr:to>
      <xdr:col>82</xdr:col>
      <xdr:colOff>158750</xdr:colOff>
      <xdr:row>37</xdr:row>
      <xdr:rowOff>25400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127000</xdr:rowOff>
    </xdr:from>
    <xdr:to>
      <xdr:col>78</xdr:col>
      <xdr:colOff>69850</xdr:colOff>
      <xdr:row>40</xdr:row>
      <xdr:rowOff>31750</xdr:rowOff>
    </xdr:to>
    <xdr:cxnSp macro="">
      <xdr:nvCxnSpPr>
        <xdr:cNvPr id="321" name="直線コネクタ 320">
          <a:extLst>
            <a:ext uri="{FF2B5EF4-FFF2-40B4-BE49-F238E27FC236}">
              <a16:creationId xmlns:a16="http://schemas.microsoft.com/office/drawing/2014/main" id="{00000000-0008-0000-0400-000041010000}"/>
            </a:ext>
          </a:extLst>
        </xdr:cNvPr>
        <xdr:cNvCxnSpPr/>
      </xdr:nvCxnSpPr>
      <xdr:spPr>
        <a:xfrm flipV="1">
          <a:off x="14782800" y="68135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114300</xdr:rowOff>
    </xdr:from>
    <xdr:to>
      <xdr:col>78</xdr:col>
      <xdr:colOff>120650</xdr:colOff>
      <xdr:row>37</xdr:row>
      <xdr:rowOff>44450</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54627</xdr:rowOff>
    </xdr:from>
    <xdr:ext cx="7366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290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127000</xdr:rowOff>
    </xdr:from>
    <xdr:to>
      <xdr:col>73</xdr:col>
      <xdr:colOff>180975</xdr:colOff>
      <xdr:row>40</xdr:row>
      <xdr:rowOff>31750</xdr:rowOff>
    </xdr:to>
    <xdr:cxnSp macro="">
      <xdr:nvCxnSpPr>
        <xdr:cNvPr id="324" name="直線コネクタ 323">
          <a:extLst>
            <a:ext uri="{FF2B5EF4-FFF2-40B4-BE49-F238E27FC236}">
              <a16:creationId xmlns:a16="http://schemas.microsoft.com/office/drawing/2014/main" id="{00000000-0008-0000-0400-000044010000}"/>
            </a:ext>
          </a:extLst>
        </xdr:cNvPr>
        <xdr:cNvCxnSpPr/>
      </xdr:nvCxnSpPr>
      <xdr:spPr>
        <a:xfrm>
          <a:off x="13893800" y="68135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95250</xdr:rowOff>
    </xdr:from>
    <xdr:to>
      <xdr:col>74</xdr:col>
      <xdr:colOff>31750</xdr:colOff>
      <xdr:row>37</xdr:row>
      <xdr:rowOff>25400</xdr:rowOff>
    </xdr:to>
    <xdr:sp macro="" textlink="">
      <xdr:nvSpPr>
        <xdr:cNvPr id="325" name="フローチャート: 判断 324">
          <a:extLst>
            <a:ext uri="{FF2B5EF4-FFF2-40B4-BE49-F238E27FC236}">
              <a16:creationId xmlns:a16="http://schemas.microsoft.com/office/drawing/2014/main" id="{00000000-0008-0000-0400-000045010000}"/>
            </a:ext>
          </a:extLst>
        </xdr:cNvPr>
        <xdr:cNvSpPr/>
      </xdr:nvSpPr>
      <xdr:spPr>
        <a:xfrm>
          <a:off x="147320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35577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03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127000</xdr:rowOff>
    </xdr:from>
    <xdr:to>
      <xdr:col>69</xdr:col>
      <xdr:colOff>92075</xdr:colOff>
      <xdr:row>40</xdr:row>
      <xdr:rowOff>107950</xdr:rowOff>
    </xdr:to>
    <xdr:cxnSp macro="">
      <xdr:nvCxnSpPr>
        <xdr:cNvPr id="327" name="直線コネクタ 326">
          <a:extLst>
            <a:ext uri="{FF2B5EF4-FFF2-40B4-BE49-F238E27FC236}">
              <a16:creationId xmlns:a16="http://schemas.microsoft.com/office/drawing/2014/main" id="{00000000-0008-0000-0400-000047010000}"/>
            </a:ext>
          </a:extLst>
        </xdr:cNvPr>
        <xdr:cNvCxnSpPr/>
      </xdr:nvCxnSpPr>
      <xdr:spPr>
        <a:xfrm flipV="1">
          <a:off x="13004800" y="68135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28" name="フローチャート: 判断 327">
          <a:extLst>
            <a:ext uri="{FF2B5EF4-FFF2-40B4-BE49-F238E27FC236}">
              <a16:creationId xmlns:a16="http://schemas.microsoft.com/office/drawing/2014/main" id="{00000000-0008-0000-0400-000048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16527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152400</xdr:rowOff>
    </xdr:from>
    <xdr:to>
      <xdr:col>65</xdr:col>
      <xdr:colOff>53975</xdr:colOff>
      <xdr:row>37</xdr:row>
      <xdr:rowOff>82550</xdr:rowOff>
    </xdr:to>
    <xdr:sp macro="" textlink="">
      <xdr:nvSpPr>
        <xdr:cNvPr id="330" name="フローチャート: 判断 329">
          <a:extLst>
            <a:ext uri="{FF2B5EF4-FFF2-40B4-BE49-F238E27FC236}">
              <a16:creationId xmlns:a16="http://schemas.microsoft.com/office/drawing/2014/main" id="{00000000-0008-0000-0400-00004A010000}"/>
            </a:ext>
          </a:extLst>
        </xdr:cNvPr>
        <xdr:cNvSpPr/>
      </xdr:nvSpPr>
      <xdr:spPr>
        <a:xfrm>
          <a:off x="12954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92727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114300</xdr:rowOff>
    </xdr:from>
    <xdr:to>
      <xdr:col>82</xdr:col>
      <xdr:colOff>158750</xdr:colOff>
      <xdr:row>40</xdr:row>
      <xdr:rowOff>44450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6459200" y="680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22877</xdr:rowOff>
    </xdr:from>
    <xdr:ext cx="762000" cy="259045"/>
    <xdr:sp macro="" textlink="">
      <xdr:nvSpPr>
        <xdr:cNvPr id="338" name="補助費等該当値テキスト">
          <a:extLst>
            <a:ext uri="{FF2B5EF4-FFF2-40B4-BE49-F238E27FC236}">
              <a16:creationId xmlns:a16="http://schemas.microsoft.com/office/drawing/2014/main" id="{00000000-0008-0000-0400-000052010000}"/>
            </a:ext>
          </a:extLst>
        </xdr:cNvPr>
        <xdr:cNvSpPr txBox="1"/>
      </xdr:nvSpPr>
      <xdr:spPr>
        <a:xfrm>
          <a:off x="16598900" y="670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76200</xdr:rowOff>
    </xdr:from>
    <xdr:to>
      <xdr:col>78</xdr:col>
      <xdr:colOff>120650</xdr:colOff>
      <xdr:row>40</xdr:row>
      <xdr:rowOff>6350</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5621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162577</xdr:rowOff>
    </xdr:from>
    <xdr:ext cx="7366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5290800" y="684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152400</xdr:rowOff>
    </xdr:from>
    <xdr:to>
      <xdr:col>74</xdr:col>
      <xdr:colOff>31750</xdr:colOff>
      <xdr:row>40</xdr:row>
      <xdr:rowOff>82550</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47320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40</xdr:row>
      <xdr:rowOff>67327</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4401800" y="6925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39</xdr:row>
      <xdr:rowOff>76200</xdr:rowOff>
    </xdr:from>
    <xdr:to>
      <xdr:col>69</xdr:col>
      <xdr:colOff>142875</xdr:colOff>
      <xdr:row>40</xdr:row>
      <xdr:rowOff>6350</xdr:rowOff>
    </xdr:to>
    <xdr:sp macro="" textlink="">
      <xdr:nvSpPr>
        <xdr:cNvPr id="343" name="楕円 342">
          <a:extLst>
            <a:ext uri="{FF2B5EF4-FFF2-40B4-BE49-F238E27FC236}">
              <a16:creationId xmlns:a16="http://schemas.microsoft.com/office/drawing/2014/main" id="{00000000-0008-0000-0400-000057010000}"/>
            </a:ext>
          </a:extLst>
        </xdr:cNvPr>
        <xdr:cNvSpPr/>
      </xdr:nvSpPr>
      <xdr:spPr>
        <a:xfrm>
          <a:off x="13843000" y="6762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162577</xdr:rowOff>
    </xdr:from>
    <xdr:ext cx="762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13512800" y="68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40</xdr:row>
      <xdr:rowOff>57150</xdr:rowOff>
    </xdr:from>
    <xdr:to>
      <xdr:col>65</xdr:col>
      <xdr:colOff>53975</xdr:colOff>
      <xdr:row>40</xdr:row>
      <xdr:rowOff>158750</xdr:rowOff>
    </xdr:to>
    <xdr:sp macro="" textlink="">
      <xdr:nvSpPr>
        <xdr:cNvPr id="345" name="楕円 344">
          <a:extLst>
            <a:ext uri="{FF2B5EF4-FFF2-40B4-BE49-F238E27FC236}">
              <a16:creationId xmlns:a16="http://schemas.microsoft.com/office/drawing/2014/main" id="{00000000-0008-0000-0400-000059010000}"/>
            </a:ext>
          </a:extLst>
        </xdr:cNvPr>
        <xdr:cNvSpPr/>
      </xdr:nvSpPr>
      <xdr:spPr>
        <a:xfrm>
          <a:off x="12954000" y="691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40</xdr:row>
      <xdr:rowOff>143527</xdr:rowOff>
    </xdr:from>
    <xdr:ext cx="762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12623800" y="700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正方形/長方形 353">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5" name="正方形/長方形 354">
          <a:extLst>
            <a:ext uri="{FF2B5EF4-FFF2-40B4-BE49-F238E27FC236}">
              <a16:creationId xmlns:a16="http://schemas.microsoft.com/office/drawing/2014/main" id="{00000000-0008-0000-0400-00006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6" name="正方形/長方形 355">
          <a:extLst>
            <a:ext uri="{FF2B5EF4-FFF2-40B4-BE49-F238E27FC236}">
              <a16:creationId xmlns:a16="http://schemas.microsoft.com/office/drawing/2014/main" id="{00000000-0008-0000-0400-00006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令和４年度は、土地売払収入などの特定財源の増に伴い、公債費充当一般財源が減少したことにより、令和５年度は、定時償還分の元金償還額が減少したこと等により低下しました。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令和６年度は、土地売払収入などの特定財源の増に伴い、公債費充当一般財源が減少したこと等により低下しました。</a:t>
          </a:r>
        </a:p>
      </xdr:txBody>
    </xdr:sp>
    <xdr:clientData/>
  </xdr:twoCellAnchor>
  <xdr:oneCellAnchor>
    <xdr:from>
      <xdr:col>3</xdr:col>
      <xdr:colOff>123825</xdr:colOff>
      <xdr:row>69</xdr:row>
      <xdr:rowOff>107950</xdr:rowOff>
    </xdr:from>
    <xdr:ext cx="298543" cy="225703"/>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75" name="公債費グラフ枠">
          <a:extLst>
            <a:ext uri="{FF2B5EF4-FFF2-40B4-BE49-F238E27FC236}">
              <a16:creationId xmlns:a16="http://schemas.microsoft.com/office/drawing/2014/main" id="{00000000-0008-0000-0400-000077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159657</xdr:rowOff>
    </xdr:from>
    <xdr:to>
      <xdr:col>24</xdr:col>
      <xdr:colOff>25400</xdr:colOff>
      <xdr:row>81</xdr:row>
      <xdr:rowOff>37193</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4826000" y="12504057"/>
          <a:ext cx="0" cy="1420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9270</xdr:rowOff>
    </xdr:from>
    <xdr:ext cx="762000" cy="259045"/>
    <xdr:sp macro="" textlink="">
      <xdr:nvSpPr>
        <xdr:cNvPr id="377" name="公債費最小値テキスト">
          <a:extLst>
            <a:ext uri="{FF2B5EF4-FFF2-40B4-BE49-F238E27FC236}">
              <a16:creationId xmlns:a16="http://schemas.microsoft.com/office/drawing/2014/main" id="{00000000-0008-0000-0400-000079010000}"/>
            </a:ext>
          </a:extLst>
        </xdr:cNvPr>
        <xdr:cNvSpPr txBox="1"/>
      </xdr:nvSpPr>
      <xdr:spPr>
        <a:xfrm>
          <a:off x="4914900" y="1389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37193</xdr:rowOff>
    </xdr:from>
    <xdr:to>
      <xdr:col>24</xdr:col>
      <xdr:colOff>114300</xdr:colOff>
      <xdr:row>81</xdr:row>
      <xdr:rowOff>37193</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4737100" y="13924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74584</xdr:rowOff>
    </xdr:from>
    <xdr:ext cx="762000" cy="259045"/>
    <xdr:sp macro="" textlink="">
      <xdr:nvSpPr>
        <xdr:cNvPr id="379" name="公債費最大値テキスト">
          <a:extLst>
            <a:ext uri="{FF2B5EF4-FFF2-40B4-BE49-F238E27FC236}">
              <a16:creationId xmlns:a16="http://schemas.microsoft.com/office/drawing/2014/main" id="{00000000-0008-0000-0400-00007B010000}"/>
            </a:ext>
          </a:extLst>
        </xdr:cNvPr>
        <xdr:cNvSpPr txBox="1"/>
      </xdr:nvSpPr>
      <xdr:spPr>
        <a:xfrm>
          <a:off x="4914900" y="12247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159657</xdr:rowOff>
    </xdr:from>
    <xdr:to>
      <xdr:col>24</xdr:col>
      <xdr:colOff>114300</xdr:colOff>
      <xdr:row>72</xdr:row>
      <xdr:rowOff>159657</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a:off x="4737100" y="12504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86178</xdr:rowOff>
    </xdr:from>
    <xdr:to>
      <xdr:col>24</xdr:col>
      <xdr:colOff>25400</xdr:colOff>
      <xdr:row>76</xdr:row>
      <xdr:rowOff>127000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3987800" y="12944928"/>
          <a:ext cx="8382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31948</xdr:rowOff>
    </xdr:from>
    <xdr:ext cx="762000" cy="259045"/>
    <xdr:sp macro="" textlink="">
      <xdr:nvSpPr>
        <xdr:cNvPr id="382" name="公債費平均値テキスト">
          <a:extLst>
            <a:ext uri="{FF2B5EF4-FFF2-40B4-BE49-F238E27FC236}">
              <a16:creationId xmlns:a16="http://schemas.microsoft.com/office/drawing/2014/main" id="{00000000-0008-0000-0400-00007E010000}"/>
            </a:ext>
          </a:extLst>
        </xdr:cNvPr>
        <xdr:cNvSpPr txBox="1"/>
      </xdr:nvSpPr>
      <xdr:spPr>
        <a:xfrm>
          <a:off x="4914900" y="13062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59871</xdr:rowOff>
    </xdr:from>
    <xdr:to>
      <xdr:col>24</xdr:col>
      <xdr:colOff>76200</xdr:colOff>
      <xdr:row>76</xdr:row>
      <xdr:rowOff>161471</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127000</xdr:rowOff>
    </xdr:from>
    <xdr:to>
      <xdr:col>19</xdr:col>
      <xdr:colOff>187325</xdr:colOff>
      <xdr:row>77</xdr:row>
      <xdr:rowOff>37193</xdr:rowOff>
    </xdr:to>
    <xdr:cxnSp macro="">
      <xdr:nvCxnSpPr>
        <xdr:cNvPr id="384" name="直線コネクタ 383">
          <a:extLst>
            <a:ext uri="{FF2B5EF4-FFF2-40B4-BE49-F238E27FC236}">
              <a16:creationId xmlns:a16="http://schemas.microsoft.com/office/drawing/2014/main" id="{00000000-0008-0000-0400-000080010000}"/>
            </a:ext>
          </a:extLst>
        </xdr:cNvPr>
        <xdr:cNvCxnSpPr/>
      </xdr:nvCxnSpPr>
      <xdr:spPr>
        <a:xfrm flipV="1">
          <a:off x="3098800" y="131572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100693</xdr:rowOff>
    </xdr:from>
    <xdr:to>
      <xdr:col>20</xdr:col>
      <xdr:colOff>38100</xdr:colOff>
      <xdr:row>78</xdr:row>
      <xdr:rowOff>30843</xdr:rowOff>
    </xdr:to>
    <xdr:sp macro="" textlink="">
      <xdr:nvSpPr>
        <xdr:cNvPr id="385" name="フローチャート: 判断 384">
          <a:extLst>
            <a:ext uri="{FF2B5EF4-FFF2-40B4-BE49-F238E27FC236}">
              <a16:creationId xmlns:a16="http://schemas.microsoft.com/office/drawing/2014/main" id="{00000000-0008-0000-0400-000081010000}"/>
            </a:ext>
          </a:extLst>
        </xdr:cNvPr>
        <xdr:cNvSpPr/>
      </xdr:nvSpPr>
      <xdr:spPr>
        <a:xfrm>
          <a:off x="3937000" y="13302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15620</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3388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37193</xdr:rowOff>
    </xdr:from>
    <xdr:to>
      <xdr:col>15</xdr:col>
      <xdr:colOff>98425</xdr:colOff>
      <xdr:row>77</xdr:row>
      <xdr:rowOff>69850</xdr:rowOff>
    </xdr:to>
    <xdr:cxnSp macro="">
      <xdr:nvCxnSpPr>
        <xdr:cNvPr id="387" name="直線コネクタ 386">
          <a:extLst>
            <a:ext uri="{FF2B5EF4-FFF2-40B4-BE49-F238E27FC236}">
              <a16:creationId xmlns:a16="http://schemas.microsoft.com/office/drawing/2014/main" id="{00000000-0008-0000-0400-000083010000}"/>
            </a:ext>
          </a:extLst>
        </xdr:cNvPr>
        <xdr:cNvCxnSpPr/>
      </xdr:nvCxnSpPr>
      <xdr:spPr>
        <a:xfrm flipV="1">
          <a:off x="2209800" y="132388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133350</xdr:rowOff>
    </xdr:from>
    <xdr:to>
      <xdr:col>15</xdr:col>
      <xdr:colOff>149225</xdr:colOff>
      <xdr:row>78</xdr:row>
      <xdr:rowOff>63500</xdr:rowOff>
    </xdr:to>
    <xdr:sp macro="" textlink="">
      <xdr:nvSpPr>
        <xdr:cNvPr id="388" name="フローチャート: 判断 387">
          <a:extLst>
            <a:ext uri="{FF2B5EF4-FFF2-40B4-BE49-F238E27FC236}">
              <a16:creationId xmlns:a16="http://schemas.microsoft.com/office/drawing/2014/main" id="{00000000-0008-0000-0400-000084010000}"/>
            </a:ext>
          </a:extLst>
        </xdr:cNvPr>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48277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2717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69850</xdr:rowOff>
    </xdr:from>
    <xdr:to>
      <xdr:col>11</xdr:col>
      <xdr:colOff>9525</xdr:colOff>
      <xdr:row>78</xdr:row>
      <xdr:rowOff>159657</xdr:rowOff>
    </xdr:to>
    <xdr:cxnSp macro="">
      <xdr:nvCxnSpPr>
        <xdr:cNvPr id="390" name="直線コネクタ 389">
          <a:extLst>
            <a:ext uri="{FF2B5EF4-FFF2-40B4-BE49-F238E27FC236}">
              <a16:creationId xmlns:a16="http://schemas.microsoft.com/office/drawing/2014/main" id="{00000000-0008-0000-0400-000086010000}"/>
            </a:ext>
          </a:extLst>
        </xdr:cNvPr>
        <xdr:cNvCxnSpPr/>
      </xdr:nvCxnSpPr>
      <xdr:spPr>
        <a:xfrm flipV="1">
          <a:off x="1320800" y="13271500"/>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117021</xdr:rowOff>
    </xdr:from>
    <xdr:to>
      <xdr:col>11</xdr:col>
      <xdr:colOff>60325</xdr:colOff>
      <xdr:row>78</xdr:row>
      <xdr:rowOff>47171</xdr:rowOff>
    </xdr:to>
    <xdr:sp macro="" textlink="">
      <xdr:nvSpPr>
        <xdr:cNvPr id="391" name="フローチャート: 判断 390">
          <a:extLst>
            <a:ext uri="{FF2B5EF4-FFF2-40B4-BE49-F238E27FC236}">
              <a16:creationId xmlns:a16="http://schemas.microsoft.com/office/drawing/2014/main" id="{00000000-0008-0000-0400-000087010000}"/>
            </a:ext>
          </a:extLst>
        </xdr:cNvPr>
        <xdr:cNvSpPr/>
      </xdr:nvSpPr>
      <xdr:spPr>
        <a:xfrm>
          <a:off x="2159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31948</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828800" y="1340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59871</xdr:rowOff>
    </xdr:from>
    <xdr:to>
      <xdr:col>6</xdr:col>
      <xdr:colOff>171450</xdr:colOff>
      <xdr:row>78</xdr:row>
      <xdr:rowOff>161471</xdr:rowOff>
    </xdr:to>
    <xdr:sp macro="" textlink="">
      <xdr:nvSpPr>
        <xdr:cNvPr id="393" name="フローチャート: 判断 392">
          <a:extLst>
            <a:ext uri="{FF2B5EF4-FFF2-40B4-BE49-F238E27FC236}">
              <a16:creationId xmlns:a16="http://schemas.microsoft.com/office/drawing/2014/main" id="{00000000-0008-0000-0400-000089010000}"/>
            </a:ext>
          </a:extLst>
        </xdr:cNvPr>
        <xdr:cNvSpPr/>
      </xdr:nvSpPr>
      <xdr:spPr>
        <a:xfrm>
          <a:off x="1270000" y="13432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198</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939800" y="13201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35378</xdr:rowOff>
    </xdr:from>
    <xdr:to>
      <xdr:col>24</xdr:col>
      <xdr:colOff>76200</xdr:colOff>
      <xdr:row>75</xdr:row>
      <xdr:rowOff>136978</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4775200" y="1289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51905</xdr:rowOff>
    </xdr:from>
    <xdr:ext cx="762000" cy="259045"/>
    <xdr:sp macro="" textlink="">
      <xdr:nvSpPr>
        <xdr:cNvPr id="401" name="公債費該当値テキスト">
          <a:extLst>
            <a:ext uri="{FF2B5EF4-FFF2-40B4-BE49-F238E27FC236}">
              <a16:creationId xmlns:a16="http://schemas.microsoft.com/office/drawing/2014/main" id="{00000000-0008-0000-0400-000091010000}"/>
            </a:ext>
          </a:extLst>
        </xdr:cNvPr>
        <xdr:cNvSpPr txBox="1"/>
      </xdr:nvSpPr>
      <xdr:spPr>
        <a:xfrm>
          <a:off x="4914900" y="1273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76200</xdr:rowOff>
    </xdr:from>
    <xdr:to>
      <xdr:col>20</xdr:col>
      <xdr:colOff>38100</xdr:colOff>
      <xdr:row>77</xdr:row>
      <xdr:rowOff>6350</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3937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16527</xdr:rowOff>
    </xdr:from>
    <xdr:ext cx="7366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3606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157843</xdr:rowOff>
    </xdr:from>
    <xdr:to>
      <xdr:col>15</xdr:col>
      <xdr:colOff>149225</xdr:colOff>
      <xdr:row>77</xdr:row>
      <xdr:rowOff>87993</xdr:rowOff>
    </xdr:to>
    <xdr:sp macro="" textlink="">
      <xdr:nvSpPr>
        <xdr:cNvPr id="404" name="楕円 403">
          <a:extLst>
            <a:ext uri="{FF2B5EF4-FFF2-40B4-BE49-F238E27FC236}">
              <a16:creationId xmlns:a16="http://schemas.microsoft.com/office/drawing/2014/main" id="{00000000-0008-0000-0400-000094010000}"/>
            </a:ext>
          </a:extLst>
        </xdr:cNvPr>
        <xdr:cNvSpPr/>
      </xdr:nvSpPr>
      <xdr:spPr>
        <a:xfrm>
          <a:off x="3048000" y="1318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98170</xdr:rowOff>
    </xdr:from>
    <xdr:ext cx="762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2717800" y="1295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19050</xdr:rowOff>
    </xdr:from>
    <xdr:to>
      <xdr:col>11</xdr:col>
      <xdr:colOff>60325</xdr:colOff>
      <xdr:row>77</xdr:row>
      <xdr:rowOff>120650</xdr:rowOff>
    </xdr:to>
    <xdr:sp macro="" textlink="">
      <xdr:nvSpPr>
        <xdr:cNvPr id="406" name="楕円 405">
          <a:extLst>
            <a:ext uri="{FF2B5EF4-FFF2-40B4-BE49-F238E27FC236}">
              <a16:creationId xmlns:a16="http://schemas.microsoft.com/office/drawing/2014/main" id="{00000000-0008-0000-0400-000096010000}"/>
            </a:ext>
          </a:extLst>
        </xdr:cNvPr>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108857</xdr:rowOff>
    </xdr:from>
    <xdr:to>
      <xdr:col>6</xdr:col>
      <xdr:colOff>171450</xdr:colOff>
      <xdr:row>79</xdr:row>
      <xdr:rowOff>39007</xdr:rowOff>
    </xdr:to>
    <xdr:sp macro="" textlink="">
      <xdr:nvSpPr>
        <xdr:cNvPr id="408" name="楕円 407">
          <a:extLst>
            <a:ext uri="{FF2B5EF4-FFF2-40B4-BE49-F238E27FC236}">
              <a16:creationId xmlns:a16="http://schemas.microsoft.com/office/drawing/2014/main" id="{00000000-0008-0000-0400-000098010000}"/>
            </a:ext>
          </a:extLst>
        </xdr:cNvPr>
        <xdr:cNvSpPr/>
      </xdr:nvSpPr>
      <xdr:spPr>
        <a:xfrm>
          <a:off x="1270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23784</xdr:rowOff>
    </xdr:from>
    <xdr:ext cx="762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9398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14" name="正方形/長方形 413">
          <a:extLst>
            <a:ext uri="{FF2B5EF4-FFF2-40B4-BE49-F238E27FC236}">
              <a16:creationId xmlns:a16="http://schemas.microsoft.com/office/drawing/2014/main" id="{00000000-0008-0000-0400-00009E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6" name="正方形/長方形 415">
          <a:extLst>
            <a:ext uri="{FF2B5EF4-FFF2-40B4-BE49-F238E27FC236}">
              <a16:creationId xmlns:a16="http://schemas.microsoft.com/office/drawing/2014/main" id="{00000000-0008-0000-0400-0000A0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7" name="正方形/長方形 416">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8" name="正方形/長方形 417">
          <a:extLst>
            <a:ext uri="{FF2B5EF4-FFF2-40B4-BE49-F238E27FC236}">
              <a16:creationId xmlns:a16="http://schemas.microsoft.com/office/drawing/2014/main" id="{00000000-0008-0000-0400-0000A2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9" name="正方形/長方形 418">
          <a:extLst>
            <a:ext uri="{FF2B5EF4-FFF2-40B4-BE49-F238E27FC236}">
              <a16:creationId xmlns:a16="http://schemas.microsoft.com/office/drawing/2014/main" id="{00000000-0008-0000-0400-0000A3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令和４年度は、給与改定等の影響による人件費の増、保育・教育施設の対象児童数や障害者支援施設数及び施設利用者数の増加などにより上昇、令和５年度は、対象者・児童数の増及び小児医療費制度の拡充の影響等による扶助費の増等によりわずかに上昇しまし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令和６年度は、保育・教育施設の対象児童数や障害者支援施設利用者数の増及び妊産婦検診・出産費用助成の拡充等による扶助費の増等により上昇しました。</a:t>
          </a:r>
        </a:p>
      </xdr:txBody>
    </xdr:sp>
    <xdr:clientData/>
  </xdr:twoCellAnchor>
  <xdr:oneCellAnchor>
    <xdr:from>
      <xdr:col>62</xdr:col>
      <xdr:colOff>6350</xdr:colOff>
      <xdr:row>69</xdr:row>
      <xdr:rowOff>107950</xdr:rowOff>
    </xdr:from>
    <xdr:ext cx="298543" cy="225703"/>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69850</xdr:rowOff>
    </xdr:from>
    <xdr:to>
      <xdr:col>85</xdr:col>
      <xdr:colOff>66675</xdr:colOff>
      <xdr:row>82</xdr:row>
      <xdr:rowOff>69850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99077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12700</xdr:rowOff>
    </xdr:from>
    <xdr:to>
      <xdr:col>85</xdr:col>
      <xdr:colOff>66675</xdr:colOff>
      <xdr:row>79</xdr:row>
      <xdr:rowOff>12700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41927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127000</xdr:rowOff>
    </xdr:from>
    <xdr:to>
      <xdr:col>85</xdr:col>
      <xdr:colOff>66675</xdr:colOff>
      <xdr:row>75</xdr:row>
      <xdr:rowOff>127000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156227</xdr:rowOff>
    </xdr:from>
    <xdr:ext cx="508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69850</xdr:rowOff>
    </xdr:from>
    <xdr:to>
      <xdr:col>85</xdr:col>
      <xdr:colOff>66675</xdr:colOff>
      <xdr:row>72</xdr:row>
      <xdr:rowOff>69850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99077</xdr:rowOff>
    </xdr:from>
    <xdr:ext cx="508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40" name="公債費以外グラフ枠">
          <a:extLst>
            <a:ext uri="{FF2B5EF4-FFF2-40B4-BE49-F238E27FC236}">
              <a16:creationId xmlns:a16="http://schemas.microsoft.com/office/drawing/2014/main" id="{00000000-0008-0000-0400-0000B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84138</xdr:rowOff>
    </xdr:from>
    <xdr:to>
      <xdr:col>82</xdr:col>
      <xdr:colOff>107950</xdr:colOff>
      <xdr:row>81</xdr:row>
      <xdr:rowOff>84138</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flipV="1">
          <a:off x="16510000" y="12599988"/>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56215</xdr:rowOff>
    </xdr:from>
    <xdr:ext cx="762000" cy="259045"/>
    <xdr:sp macro="" textlink="">
      <xdr:nvSpPr>
        <xdr:cNvPr id="442" name="公債費以外最小値テキスト">
          <a:extLst>
            <a:ext uri="{FF2B5EF4-FFF2-40B4-BE49-F238E27FC236}">
              <a16:creationId xmlns:a16="http://schemas.microsoft.com/office/drawing/2014/main" id="{00000000-0008-0000-0400-0000BA010000}"/>
            </a:ext>
          </a:extLst>
        </xdr:cNvPr>
        <xdr:cNvSpPr txBox="1"/>
      </xdr:nvSpPr>
      <xdr:spPr>
        <a:xfrm>
          <a:off x="16598900" y="1394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84138</xdr:rowOff>
    </xdr:from>
    <xdr:to>
      <xdr:col>82</xdr:col>
      <xdr:colOff>196850</xdr:colOff>
      <xdr:row>81</xdr:row>
      <xdr:rowOff>84138</xdr:rowOff>
    </xdr:to>
    <xdr:cxnSp macro="">
      <xdr:nvCxnSpPr>
        <xdr:cNvPr id="443" name="直線コネクタ 442">
          <a:extLst>
            <a:ext uri="{FF2B5EF4-FFF2-40B4-BE49-F238E27FC236}">
              <a16:creationId xmlns:a16="http://schemas.microsoft.com/office/drawing/2014/main" id="{00000000-0008-0000-0400-0000BB010000}"/>
            </a:ext>
          </a:extLst>
        </xdr:cNvPr>
        <xdr:cNvCxnSpPr/>
      </xdr:nvCxnSpPr>
      <xdr:spPr>
        <a:xfrm>
          <a:off x="16421100" y="13971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170515</xdr:rowOff>
    </xdr:from>
    <xdr:ext cx="762000" cy="259045"/>
    <xdr:sp macro="" textlink="">
      <xdr:nvSpPr>
        <xdr:cNvPr id="444" name="公債費以外最大値テキスト">
          <a:extLst>
            <a:ext uri="{FF2B5EF4-FFF2-40B4-BE49-F238E27FC236}">
              <a16:creationId xmlns:a16="http://schemas.microsoft.com/office/drawing/2014/main" id="{00000000-0008-0000-0400-0000BC010000}"/>
            </a:ext>
          </a:extLst>
        </xdr:cNvPr>
        <xdr:cNvSpPr txBox="1"/>
      </xdr:nvSpPr>
      <xdr:spPr>
        <a:xfrm>
          <a:off x="16598900" y="1234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84138</xdr:rowOff>
    </xdr:from>
    <xdr:to>
      <xdr:col>82</xdr:col>
      <xdr:colOff>196850</xdr:colOff>
      <xdr:row>73</xdr:row>
      <xdr:rowOff>84138</xdr:rowOff>
    </xdr:to>
    <xdr:cxnSp macro="">
      <xdr:nvCxnSpPr>
        <xdr:cNvPr id="445" name="直線コネクタ 444">
          <a:extLst>
            <a:ext uri="{FF2B5EF4-FFF2-40B4-BE49-F238E27FC236}">
              <a16:creationId xmlns:a16="http://schemas.microsoft.com/office/drawing/2014/main" id="{00000000-0008-0000-0400-0000BD010000}"/>
            </a:ext>
          </a:extLst>
        </xdr:cNvPr>
        <xdr:cNvCxnSpPr/>
      </xdr:nvCxnSpPr>
      <xdr:spPr>
        <a:xfrm>
          <a:off x="16421100" y="12599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155575</xdr:rowOff>
    </xdr:from>
    <xdr:to>
      <xdr:col>82</xdr:col>
      <xdr:colOff>107950</xdr:colOff>
      <xdr:row>80</xdr:row>
      <xdr:rowOff>127000</xdr:rowOff>
    </xdr:to>
    <xdr:cxnSp macro="">
      <xdr:nvCxnSpPr>
        <xdr:cNvPr id="446" name="直線コネクタ 445">
          <a:extLst>
            <a:ext uri="{FF2B5EF4-FFF2-40B4-BE49-F238E27FC236}">
              <a16:creationId xmlns:a16="http://schemas.microsoft.com/office/drawing/2014/main" id="{00000000-0008-0000-0400-0000BE010000}"/>
            </a:ext>
          </a:extLst>
        </xdr:cNvPr>
        <xdr:cNvCxnSpPr/>
      </xdr:nvCxnSpPr>
      <xdr:spPr>
        <a:xfrm>
          <a:off x="15671800" y="13528675"/>
          <a:ext cx="838200" cy="31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149877</xdr:rowOff>
    </xdr:from>
    <xdr:ext cx="762000" cy="259045"/>
    <xdr:sp macro="" textlink="">
      <xdr:nvSpPr>
        <xdr:cNvPr id="447" name="公債費以外平均値テキスト">
          <a:extLst>
            <a:ext uri="{FF2B5EF4-FFF2-40B4-BE49-F238E27FC236}">
              <a16:creationId xmlns:a16="http://schemas.microsoft.com/office/drawing/2014/main" id="{00000000-0008-0000-0400-0000BF010000}"/>
            </a:ext>
          </a:extLst>
        </xdr:cNvPr>
        <xdr:cNvSpPr txBox="1"/>
      </xdr:nvSpPr>
      <xdr:spPr>
        <a:xfrm>
          <a:off x="16598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133350</xdr:rowOff>
    </xdr:from>
    <xdr:to>
      <xdr:col>82</xdr:col>
      <xdr:colOff>158750</xdr:colOff>
      <xdr:row>78</xdr:row>
      <xdr:rowOff>63500</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6459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55563</xdr:rowOff>
    </xdr:from>
    <xdr:to>
      <xdr:col>78</xdr:col>
      <xdr:colOff>69850</xdr:colOff>
      <xdr:row>78</xdr:row>
      <xdr:rowOff>155575</xdr:rowOff>
    </xdr:to>
    <xdr:cxnSp macro="">
      <xdr:nvCxnSpPr>
        <xdr:cNvPr id="449" name="直線コネクタ 448">
          <a:extLst>
            <a:ext uri="{FF2B5EF4-FFF2-40B4-BE49-F238E27FC236}">
              <a16:creationId xmlns:a16="http://schemas.microsoft.com/office/drawing/2014/main" id="{00000000-0008-0000-0400-0000C1010000}"/>
            </a:ext>
          </a:extLst>
        </xdr:cNvPr>
        <xdr:cNvCxnSpPr/>
      </xdr:nvCxnSpPr>
      <xdr:spPr>
        <a:xfrm>
          <a:off x="14782800" y="13428663"/>
          <a:ext cx="889000" cy="100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4763</xdr:rowOff>
    </xdr:from>
    <xdr:to>
      <xdr:col>78</xdr:col>
      <xdr:colOff>120650</xdr:colOff>
      <xdr:row>76</xdr:row>
      <xdr:rowOff>106363</xdr:rowOff>
    </xdr:to>
    <xdr:sp macro="" textlink="">
      <xdr:nvSpPr>
        <xdr:cNvPr id="450" name="フローチャート: 判断 449">
          <a:extLst>
            <a:ext uri="{FF2B5EF4-FFF2-40B4-BE49-F238E27FC236}">
              <a16:creationId xmlns:a16="http://schemas.microsoft.com/office/drawing/2014/main" id="{00000000-0008-0000-0400-0000C2010000}"/>
            </a:ext>
          </a:extLst>
        </xdr:cNvPr>
        <xdr:cNvSpPr/>
      </xdr:nvSpPr>
      <xdr:spPr>
        <a:xfrm>
          <a:off x="15621000" y="13034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116540</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803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141288</xdr:rowOff>
    </xdr:from>
    <xdr:to>
      <xdr:col>73</xdr:col>
      <xdr:colOff>180975</xdr:colOff>
      <xdr:row>78</xdr:row>
      <xdr:rowOff>55563</xdr:rowOff>
    </xdr:to>
    <xdr:cxnSp macro="">
      <xdr:nvCxnSpPr>
        <xdr:cNvPr id="452" name="直線コネクタ 451">
          <a:extLst>
            <a:ext uri="{FF2B5EF4-FFF2-40B4-BE49-F238E27FC236}">
              <a16:creationId xmlns:a16="http://schemas.microsoft.com/office/drawing/2014/main" id="{00000000-0008-0000-0400-0000C4010000}"/>
            </a:ext>
          </a:extLst>
        </xdr:cNvPr>
        <xdr:cNvCxnSpPr/>
      </xdr:nvCxnSpPr>
      <xdr:spPr>
        <a:xfrm>
          <a:off x="13893800" y="13000038"/>
          <a:ext cx="889000" cy="428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133350</xdr:rowOff>
    </xdr:from>
    <xdr:to>
      <xdr:col>74</xdr:col>
      <xdr:colOff>31750</xdr:colOff>
      <xdr:row>76</xdr:row>
      <xdr:rowOff>63500</xdr:rowOff>
    </xdr:to>
    <xdr:sp macro="" textlink="">
      <xdr:nvSpPr>
        <xdr:cNvPr id="453" name="フローチャート: 判断 452">
          <a:extLst>
            <a:ext uri="{FF2B5EF4-FFF2-40B4-BE49-F238E27FC236}">
              <a16:creationId xmlns:a16="http://schemas.microsoft.com/office/drawing/2014/main" id="{00000000-0008-0000-0400-0000C5010000}"/>
            </a:ext>
          </a:extLst>
        </xdr:cNvPr>
        <xdr:cNvSpPr/>
      </xdr:nvSpPr>
      <xdr:spPr>
        <a:xfrm>
          <a:off x="14732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73677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141288</xdr:rowOff>
    </xdr:from>
    <xdr:to>
      <xdr:col>69</xdr:col>
      <xdr:colOff>92075</xdr:colOff>
      <xdr:row>78</xdr:row>
      <xdr:rowOff>169863</xdr:rowOff>
    </xdr:to>
    <xdr:cxnSp macro="">
      <xdr:nvCxnSpPr>
        <xdr:cNvPr id="455" name="直線コネクタ 454">
          <a:extLst>
            <a:ext uri="{FF2B5EF4-FFF2-40B4-BE49-F238E27FC236}">
              <a16:creationId xmlns:a16="http://schemas.microsoft.com/office/drawing/2014/main" id="{00000000-0008-0000-0400-0000C7010000}"/>
            </a:ext>
          </a:extLst>
        </xdr:cNvPr>
        <xdr:cNvCxnSpPr/>
      </xdr:nvCxnSpPr>
      <xdr:spPr>
        <a:xfrm flipV="1">
          <a:off x="13004800" y="13000038"/>
          <a:ext cx="889000" cy="542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4763</xdr:rowOff>
    </xdr:from>
    <xdr:to>
      <xdr:col>69</xdr:col>
      <xdr:colOff>142875</xdr:colOff>
      <xdr:row>73</xdr:row>
      <xdr:rowOff>106363</xdr:rowOff>
    </xdr:to>
    <xdr:sp macro="" textlink="">
      <xdr:nvSpPr>
        <xdr:cNvPr id="456" name="フローチャート: 判断 455">
          <a:extLst>
            <a:ext uri="{FF2B5EF4-FFF2-40B4-BE49-F238E27FC236}">
              <a16:creationId xmlns:a16="http://schemas.microsoft.com/office/drawing/2014/main" id="{00000000-0008-0000-0400-0000C8010000}"/>
            </a:ext>
          </a:extLst>
        </xdr:cNvPr>
        <xdr:cNvSpPr/>
      </xdr:nvSpPr>
      <xdr:spPr>
        <a:xfrm>
          <a:off x="13843000" y="12520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116540</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2289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47625</xdr:rowOff>
    </xdr:from>
    <xdr:to>
      <xdr:col>65</xdr:col>
      <xdr:colOff>53975</xdr:colOff>
      <xdr:row>76</xdr:row>
      <xdr:rowOff>149225</xdr:rowOff>
    </xdr:to>
    <xdr:sp macro="" textlink="">
      <xdr:nvSpPr>
        <xdr:cNvPr id="458" name="フローチャート: 判断 457">
          <a:extLst>
            <a:ext uri="{FF2B5EF4-FFF2-40B4-BE49-F238E27FC236}">
              <a16:creationId xmlns:a16="http://schemas.microsoft.com/office/drawing/2014/main" id="{00000000-0008-0000-0400-0000CA010000}"/>
            </a:ext>
          </a:extLst>
        </xdr:cNvPr>
        <xdr:cNvSpPr/>
      </xdr:nvSpPr>
      <xdr:spPr>
        <a:xfrm>
          <a:off x="12954000" y="1307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159402</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2846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61" name="テキスト ボックス 460">
          <a:extLst>
            <a:ext uri="{FF2B5EF4-FFF2-40B4-BE49-F238E27FC236}">
              <a16:creationId xmlns:a16="http://schemas.microsoft.com/office/drawing/2014/main" id="{00000000-0008-0000-0400-0000C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63" name="テキスト ボックス 462">
          <a:extLst>
            <a:ext uri="{FF2B5EF4-FFF2-40B4-BE49-F238E27FC236}">
              <a16:creationId xmlns:a16="http://schemas.microsoft.com/office/drawing/2014/main" id="{00000000-0008-0000-0400-0000C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76200</xdr:rowOff>
    </xdr:from>
    <xdr:to>
      <xdr:col>82</xdr:col>
      <xdr:colOff>158750</xdr:colOff>
      <xdr:row>81</xdr:row>
      <xdr:rowOff>6350</xdr:rowOff>
    </xdr:to>
    <xdr:sp macro="" textlink="">
      <xdr:nvSpPr>
        <xdr:cNvPr id="465" name="楕円 464">
          <a:extLst>
            <a:ext uri="{FF2B5EF4-FFF2-40B4-BE49-F238E27FC236}">
              <a16:creationId xmlns:a16="http://schemas.microsoft.com/office/drawing/2014/main" id="{00000000-0008-0000-0400-0000D1010000}"/>
            </a:ext>
          </a:extLst>
        </xdr:cNvPr>
        <xdr:cNvSpPr/>
      </xdr:nvSpPr>
      <xdr:spPr>
        <a:xfrm>
          <a:off x="164592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80</xdr:row>
      <xdr:rowOff>48277</xdr:rowOff>
    </xdr:from>
    <xdr:ext cx="762000" cy="259045"/>
    <xdr:sp macro="" textlink="">
      <xdr:nvSpPr>
        <xdr:cNvPr id="466" name="公債費以外該当値テキスト">
          <a:extLst>
            <a:ext uri="{FF2B5EF4-FFF2-40B4-BE49-F238E27FC236}">
              <a16:creationId xmlns:a16="http://schemas.microsoft.com/office/drawing/2014/main" id="{00000000-0008-0000-0400-0000D2010000}"/>
            </a:ext>
          </a:extLst>
        </xdr:cNvPr>
        <xdr:cNvSpPr txBox="1"/>
      </xdr:nvSpPr>
      <xdr:spPr>
        <a:xfrm>
          <a:off x="165989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104775</xdr:rowOff>
    </xdr:from>
    <xdr:to>
      <xdr:col>78</xdr:col>
      <xdr:colOff>120650</xdr:colOff>
      <xdr:row>79</xdr:row>
      <xdr:rowOff>34925</xdr:rowOff>
    </xdr:to>
    <xdr:sp macro="" textlink="">
      <xdr:nvSpPr>
        <xdr:cNvPr id="467" name="楕円 466">
          <a:extLst>
            <a:ext uri="{FF2B5EF4-FFF2-40B4-BE49-F238E27FC236}">
              <a16:creationId xmlns:a16="http://schemas.microsoft.com/office/drawing/2014/main" id="{00000000-0008-0000-0400-0000D3010000}"/>
            </a:ext>
          </a:extLst>
        </xdr:cNvPr>
        <xdr:cNvSpPr/>
      </xdr:nvSpPr>
      <xdr:spPr>
        <a:xfrm>
          <a:off x="15621000" y="1347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19702</xdr:rowOff>
    </xdr:from>
    <xdr:ext cx="736600" cy="259045"/>
    <xdr:sp macro="" textlink="">
      <xdr:nvSpPr>
        <xdr:cNvPr id="468" name="テキスト ボックス 467">
          <a:extLst>
            <a:ext uri="{FF2B5EF4-FFF2-40B4-BE49-F238E27FC236}">
              <a16:creationId xmlns:a16="http://schemas.microsoft.com/office/drawing/2014/main" id="{00000000-0008-0000-0400-0000D4010000}"/>
            </a:ext>
          </a:extLst>
        </xdr:cNvPr>
        <xdr:cNvSpPr txBox="1"/>
      </xdr:nvSpPr>
      <xdr:spPr>
        <a:xfrm>
          <a:off x="15290800" y="13564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4763</xdr:rowOff>
    </xdr:from>
    <xdr:to>
      <xdr:col>74</xdr:col>
      <xdr:colOff>31750</xdr:colOff>
      <xdr:row>78</xdr:row>
      <xdr:rowOff>106363</xdr:rowOff>
    </xdr:to>
    <xdr:sp macro="" textlink="">
      <xdr:nvSpPr>
        <xdr:cNvPr id="469" name="楕円 468">
          <a:extLst>
            <a:ext uri="{FF2B5EF4-FFF2-40B4-BE49-F238E27FC236}">
              <a16:creationId xmlns:a16="http://schemas.microsoft.com/office/drawing/2014/main" id="{00000000-0008-0000-0400-0000D5010000}"/>
            </a:ext>
          </a:extLst>
        </xdr:cNvPr>
        <xdr:cNvSpPr/>
      </xdr:nvSpPr>
      <xdr:spPr>
        <a:xfrm>
          <a:off x="14732000" y="1337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91140</xdr:rowOff>
    </xdr:from>
    <xdr:ext cx="762000" cy="259045"/>
    <xdr:sp macro="" textlink="">
      <xdr:nvSpPr>
        <xdr:cNvPr id="470" name="テキスト ボックス 469">
          <a:extLst>
            <a:ext uri="{FF2B5EF4-FFF2-40B4-BE49-F238E27FC236}">
              <a16:creationId xmlns:a16="http://schemas.microsoft.com/office/drawing/2014/main" id="{00000000-0008-0000-0400-0000D6010000}"/>
            </a:ext>
          </a:extLst>
        </xdr:cNvPr>
        <xdr:cNvSpPr txBox="1"/>
      </xdr:nvSpPr>
      <xdr:spPr>
        <a:xfrm>
          <a:off x="14401800" y="1346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90488</xdr:rowOff>
    </xdr:from>
    <xdr:to>
      <xdr:col>69</xdr:col>
      <xdr:colOff>142875</xdr:colOff>
      <xdr:row>76</xdr:row>
      <xdr:rowOff>20638</xdr:rowOff>
    </xdr:to>
    <xdr:sp macro="" textlink="">
      <xdr:nvSpPr>
        <xdr:cNvPr id="471" name="楕円 470">
          <a:extLst>
            <a:ext uri="{FF2B5EF4-FFF2-40B4-BE49-F238E27FC236}">
              <a16:creationId xmlns:a16="http://schemas.microsoft.com/office/drawing/2014/main" id="{00000000-0008-0000-0400-0000D7010000}"/>
            </a:ext>
          </a:extLst>
        </xdr:cNvPr>
        <xdr:cNvSpPr/>
      </xdr:nvSpPr>
      <xdr:spPr>
        <a:xfrm>
          <a:off x="13843000" y="12949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5415</xdr:rowOff>
    </xdr:from>
    <xdr:ext cx="762000" cy="259045"/>
    <xdr:sp macro="" textlink="">
      <xdr:nvSpPr>
        <xdr:cNvPr id="472" name="テキスト ボックス 471">
          <a:extLst>
            <a:ext uri="{FF2B5EF4-FFF2-40B4-BE49-F238E27FC236}">
              <a16:creationId xmlns:a16="http://schemas.microsoft.com/office/drawing/2014/main" id="{00000000-0008-0000-0400-0000D8010000}"/>
            </a:ext>
          </a:extLst>
        </xdr:cNvPr>
        <xdr:cNvSpPr txBox="1"/>
      </xdr:nvSpPr>
      <xdr:spPr>
        <a:xfrm>
          <a:off x="13512800" y="13035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119063</xdr:rowOff>
    </xdr:from>
    <xdr:to>
      <xdr:col>65</xdr:col>
      <xdr:colOff>53975</xdr:colOff>
      <xdr:row>79</xdr:row>
      <xdr:rowOff>49213</xdr:rowOff>
    </xdr:to>
    <xdr:sp macro="" textlink="">
      <xdr:nvSpPr>
        <xdr:cNvPr id="473" name="楕円 472">
          <a:extLst>
            <a:ext uri="{FF2B5EF4-FFF2-40B4-BE49-F238E27FC236}">
              <a16:creationId xmlns:a16="http://schemas.microsoft.com/office/drawing/2014/main" id="{00000000-0008-0000-0400-0000D9010000}"/>
            </a:ext>
          </a:extLst>
        </xdr:cNvPr>
        <xdr:cNvSpPr/>
      </xdr:nvSpPr>
      <xdr:spPr>
        <a:xfrm>
          <a:off x="12954000" y="1349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33990</xdr:rowOff>
    </xdr:from>
    <xdr:ext cx="762000" cy="259045"/>
    <xdr:sp macro="" textlink="">
      <xdr:nvSpPr>
        <xdr:cNvPr id="474" name="テキスト ボックス 473">
          <a:extLst>
            <a:ext uri="{FF2B5EF4-FFF2-40B4-BE49-F238E27FC236}">
              <a16:creationId xmlns:a16="http://schemas.microsoft.com/office/drawing/2014/main" id="{00000000-0008-0000-0400-0000DA010000}"/>
            </a:ext>
          </a:extLst>
        </xdr:cNvPr>
        <xdr:cNvSpPr txBox="1"/>
      </xdr:nvSpPr>
      <xdr:spPr>
        <a:xfrm>
          <a:off x="12623800" y="13578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80507</xdr:rowOff>
    </xdr:from>
    <xdr:to>
      <xdr:col>29</xdr:col>
      <xdr:colOff>127000</xdr:colOff>
      <xdr:row>19</xdr:row>
      <xdr:rowOff>80540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85532"/>
          <a:ext cx="0" cy="12001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52617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5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80540</xdr:rowOff>
    </xdr:from>
    <xdr:to>
      <xdr:col>30</xdr:col>
      <xdr:colOff>25400</xdr:colOff>
      <xdr:row>19</xdr:row>
      <xdr:rowOff>80540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85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166884</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2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80507</xdr:rowOff>
    </xdr:from>
    <xdr:to>
      <xdr:col>30</xdr:col>
      <xdr:colOff>25400</xdr:colOff>
      <xdr:row>12</xdr:row>
      <xdr:rowOff>80507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855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120839</xdr:rowOff>
    </xdr:from>
    <xdr:to>
      <xdr:col>29</xdr:col>
      <xdr:colOff>127000</xdr:colOff>
      <xdr:row>17</xdr:row>
      <xdr:rowOff>109768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911664"/>
          <a:ext cx="647700" cy="160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152631</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4291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136104</xdr:rowOff>
    </xdr:from>
    <xdr:to>
      <xdr:col>29</xdr:col>
      <xdr:colOff>177800</xdr:colOff>
      <xdr:row>15</xdr:row>
      <xdr:rowOff>66254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5840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109768</xdr:rowOff>
    </xdr:from>
    <xdr:to>
      <xdr:col>26</xdr:col>
      <xdr:colOff>50800</xdr:colOff>
      <xdr:row>17</xdr:row>
      <xdr:rowOff>151275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072043"/>
          <a:ext cx="698500" cy="41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138423</xdr:rowOff>
    </xdr:from>
    <xdr:to>
      <xdr:col>26</xdr:col>
      <xdr:colOff>101600</xdr:colOff>
      <xdr:row>16</xdr:row>
      <xdr:rowOff>68573</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75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78750</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526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151275</xdr:rowOff>
    </xdr:from>
    <xdr:to>
      <xdr:col>22</xdr:col>
      <xdr:colOff>114300</xdr:colOff>
      <xdr:row>18</xdr:row>
      <xdr:rowOff>24435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113550"/>
          <a:ext cx="698500" cy="44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7435</xdr:rowOff>
    </xdr:from>
    <xdr:to>
      <xdr:col>22</xdr:col>
      <xdr:colOff>165100</xdr:colOff>
      <xdr:row>16</xdr:row>
      <xdr:rowOff>109035</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798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119212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5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24435</xdr:rowOff>
    </xdr:from>
    <xdr:to>
      <xdr:col>18</xdr:col>
      <xdr:colOff>177800</xdr:colOff>
      <xdr:row>18</xdr:row>
      <xdr:rowOff>36714</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158160"/>
          <a:ext cx="698500" cy="122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36043</xdr:rowOff>
    </xdr:from>
    <xdr:to>
      <xdr:col>19</xdr:col>
      <xdr:colOff>38100</xdr:colOff>
      <xdr:row>16</xdr:row>
      <xdr:rowOff>137643</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8268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147820</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595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42215</xdr:rowOff>
    </xdr:from>
    <xdr:to>
      <xdr:col>15</xdr:col>
      <xdr:colOff>101600</xdr:colOff>
      <xdr:row>16</xdr:row>
      <xdr:rowOff>143815</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28330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153992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60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70039</xdr:rowOff>
    </xdr:from>
    <xdr:to>
      <xdr:col>29</xdr:col>
      <xdr:colOff>177800</xdr:colOff>
      <xdr:row>17</xdr:row>
      <xdr:rowOff>189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860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42116</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83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58968</xdr:rowOff>
    </xdr:from>
    <xdr:to>
      <xdr:col>26</xdr:col>
      <xdr:colOff>101600</xdr:colOff>
      <xdr:row>17</xdr:row>
      <xdr:rowOff>160568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021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145345</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107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100475</xdr:rowOff>
    </xdr:from>
    <xdr:to>
      <xdr:col>22</xdr:col>
      <xdr:colOff>165100</xdr:colOff>
      <xdr:row>18</xdr:row>
      <xdr:rowOff>30625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062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15402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14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145085</xdr:rowOff>
    </xdr:from>
    <xdr:to>
      <xdr:col>19</xdr:col>
      <xdr:colOff>38100</xdr:colOff>
      <xdr:row>18</xdr:row>
      <xdr:rowOff>75235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107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60012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193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157364</xdr:rowOff>
    </xdr:from>
    <xdr:to>
      <xdr:col>15</xdr:col>
      <xdr:colOff>101600</xdr:colOff>
      <xdr:row>18</xdr:row>
      <xdr:rowOff>87514</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119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72291</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206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215044</xdr:rowOff>
    </xdr:from>
    <xdr:to>
      <xdr:col>29</xdr:col>
      <xdr:colOff>127000</xdr:colOff>
      <xdr:row>37</xdr:row>
      <xdr:rowOff>245448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139594"/>
          <a:ext cx="0" cy="1230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217525</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34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245448</xdr:rowOff>
    </xdr:from>
    <xdr:to>
      <xdr:col>30</xdr:col>
      <xdr:colOff>25400</xdr:colOff>
      <xdr:row>37</xdr:row>
      <xdr:rowOff>245448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3701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129971</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883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215044</xdr:rowOff>
    </xdr:from>
    <xdr:to>
      <xdr:col>30</xdr:col>
      <xdr:colOff>25400</xdr:colOff>
      <xdr:row>33</xdr:row>
      <xdr:rowOff>215044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1395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215076</xdr:rowOff>
    </xdr:from>
    <xdr:to>
      <xdr:col>29</xdr:col>
      <xdr:colOff>127000</xdr:colOff>
      <xdr:row>34</xdr:row>
      <xdr:rowOff>268438</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003800" y="6482526"/>
          <a:ext cx="647700" cy="53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53829</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6641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81752</xdr:rowOff>
    </xdr:from>
    <xdr:to>
      <xdr:col>29</xdr:col>
      <xdr:colOff>177800</xdr:colOff>
      <xdr:row>35</xdr:row>
      <xdr:rowOff>183352</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6921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215076</xdr:rowOff>
    </xdr:from>
    <xdr:to>
      <xdr:col>26</xdr:col>
      <xdr:colOff>50800</xdr:colOff>
      <xdr:row>35</xdr:row>
      <xdr:rowOff>25665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4305300" y="6482526"/>
          <a:ext cx="698500" cy="153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62909</xdr:rowOff>
    </xdr:from>
    <xdr:to>
      <xdr:col>26</xdr:col>
      <xdr:colOff>101600</xdr:colOff>
      <xdr:row>35</xdr:row>
      <xdr:rowOff>164509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6732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149286</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75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235389</xdr:rowOff>
    </xdr:from>
    <xdr:to>
      <xdr:col>22</xdr:col>
      <xdr:colOff>114300</xdr:colOff>
      <xdr:row>35</xdr:row>
      <xdr:rowOff>25665</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3606800" y="6502839"/>
          <a:ext cx="698500" cy="1331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93345</xdr:rowOff>
    </xdr:from>
    <xdr:to>
      <xdr:col>22</xdr:col>
      <xdr:colOff>165100</xdr:colOff>
      <xdr:row>35</xdr:row>
      <xdr:rowOff>194945</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703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179722</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790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216317</xdr:rowOff>
    </xdr:from>
    <xdr:to>
      <xdr:col>18</xdr:col>
      <xdr:colOff>177800</xdr:colOff>
      <xdr:row>34</xdr:row>
      <xdr:rowOff>235389</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6483767"/>
          <a:ext cx="698500" cy="19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52883</xdr:rowOff>
    </xdr:from>
    <xdr:to>
      <xdr:col>19</xdr:col>
      <xdr:colOff>38100</xdr:colOff>
      <xdr:row>35</xdr:row>
      <xdr:rowOff>154483</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6632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139260</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7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46155</xdr:rowOff>
    </xdr:from>
    <xdr:to>
      <xdr:col>15</xdr:col>
      <xdr:colOff>101600</xdr:colOff>
      <xdr:row>35</xdr:row>
      <xdr:rowOff>147755</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656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132532</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74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217638</xdr:rowOff>
    </xdr:from>
    <xdr:to>
      <xdr:col>29</xdr:col>
      <xdr:colOff>177800</xdr:colOff>
      <xdr:row>34</xdr:row>
      <xdr:rowOff>319238</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4850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62715</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3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164276</xdr:rowOff>
    </xdr:from>
    <xdr:to>
      <xdr:col>26</xdr:col>
      <xdr:colOff>101600</xdr:colOff>
      <xdr:row>34</xdr:row>
      <xdr:rowOff>265877</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431726"/>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276053</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62006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317765</xdr:rowOff>
    </xdr:from>
    <xdr:to>
      <xdr:col>22</xdr:col>
      <xdr:colOff>165100</xdr:colOff>
      <xdr:row>35</xdr:row>
      <xdr:rowOff>76465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6585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86642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635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184589</xdr:rowOff>
    </xdr:from>
    <xdr:to>
      <xdr:col>19</xdr:col>
      <xdr:colOff>38100</xdr:colOff>
      <xdr:row>34</xdr:row>
      <xdr:rowOff>286189</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64520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296366</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622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165517</xdr:rowOff>
    </xdr:from>
    <xdr:to>
      <xdr:col>15</xdr:col>
      <xdr:colOff>101600</xdr:colOff>
      <xdr:row>34</xdr:row>
      <xdr:rowOff>267117</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432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277294</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620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3,753,398
3,626,654
438.23
2,055,885,110
2,025,762,829
17,460,697
1,026,783,460
2,460,075,576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114.9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127470</xdr:rowOff>
    </xdr:from>
    <xdr:to>
      <xdr:col>24</xdr:col>
      <xdr:colOff>62865</xdr:colOff>
      <xdr:row>39</xdr:row>
      <xdr:rowOff>63347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70970"/>
          <a:ext cx="1270" cy="1478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67174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3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63347</xdr:rowOff>
    </xdr:from>
    <xdr:to>
      <xdr:col>24</xdr:col>
      <xdr:colOff>152400</xdr:colOff>
      <xdr:row>39</xdr:row>
      <xdr:rowOff>63347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9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74147</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46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127470</xdr:rowOff>
    </xdr:from>
    <xdr:to>
      <xdr:col>24</xdr:col>
      <xdr:colOff>152400</xdr:colOff>
      <xdr:row>30</xdr:row>
      <xdr:rowOff>127470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70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66586</xdr:rowOff>
    </xdr:from>
    <xdr:to>
      <xdr:col>24</xdr:col>
      <xdr:colOff>63500</xdr:colOff>
      <xdr:row>38</xdr:row>
      <xdr:rowOff>39001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238786"/>
          <a:ext cx="838200" cy="31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24490</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6823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1613</xdr:rowOff>
    </xdr:from>
    <xdr:to>
      <xdr:col>24</xdr:col>
      <xdr:colOff>114300</xdr:colOff>
      <xdr:row>34</xdr:row>
      <xdr:rowOff>103213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30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117145</xdr:rowOff>
    </xdr:from>
    <xdr:to>
      <xdr:col>19</xdr:col>
      <xdr:colOff>177800</xdr:colOff>
      <xdr:row>38</xdr:row>
      <xdr:rowOff>39001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460795"/>
          <a:ext cx="889000" cy="93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170586</xdr:rowOff>
    </xdr:from>
    <xdr:to>
      <xdr:col>20</xdr:col>
      <xdr:colOff>38100</xdr:colOff>
      <xdr:row>36</xdr:row>
      <xdr:rowOff>100736</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7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117263</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946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117145</xdr:rowOff>
    </xdr:from>
    <xdr:to>
      <xdr:col>15</xdr:col>
      <xdr:colOff>50800</xdr:colOff>
      <xdr:row>37</xdr:row>
      <xdr:rowOff>161913</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460795"/>
          <a:ext cx="889000" cy="4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61620</xdr:rowOff>
    </xdr:from>
    <xdr:to>
      <xdr:col>15</xdr:col>
      <xdr:colOff>101600</xdr:colOff>
      <xdr:row>35</xdr:row>
      <xdr:rowOff>163220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06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8297</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837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161913</xdr:rowOff>
    </xdr:from>
    <xdr:to>
      <xdr:col>10</xdr:col>
      <xdr:colOff>114300</xdr:colOff>
      <xdr:row>38</xdr:row>
      <xdr:rowOff>6159</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505563"/>
          <a:ext cx="889000" cy="15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91643</xdr:rowOff>
    </xdr:from>
    <xdr:to>
      <xdr:col>10</xdr:col>
      <xdr:colOff>165100</xdr:colOff>
      <xdr:row>36</xdr:row>
      <xdr:rowOff>21793</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092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38320</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867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102692</xdr:rowOff>
    </xdr:from>
    <xdr:to>
      <xdr:col>6</xdr:col>
      <xdr:colOff>38100</xdr:colOff>
      <xdr:row>36</xdr:row>
      <xdr:rowOff>32842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0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49369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8786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15786</xdr:rowOff>
    </xdr:from>
    <xdr:to>
      <xdr:col>24</xdr:col>
      <xdr:colOff>114300</xdr:colOff>
      <xdr:row>36</xdr:row>
      <xdr:rowOff>117386</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8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165663</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166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159651</xdr:rowOff>
    </xdr:from>
    <xdr:to>
      <xdr:col>20</xdr:col>
      <xdr:colOff>38100</xdr:colOff>
      <xdr:row>38</xdr:row>
      <xdr:rowOff>89801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03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80928</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596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66345</xdr:rowOff>
    </xdr:from>
    <xdr:to>
      <xdr:col>15</xdr:col>
      <xdr:colOff>101600</xdr:colOff>
      <xdr:row>37</xdr:row>
      <xdr:rowOff>167945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4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159072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502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111112</xdr:rowOff>
    </xdr:from>
    <xdr:to>
      <xdr:col>10</xdr:col>
      <xdr:colOff>165100</xdr:colOff>
      <xdr:row>38</xdr:row>
      <xdr:rowOff>41263</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45476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32390</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547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126809</xdr:rowOff>
    </xdr:from>
    <xdr:to>
      <xdr:col>6</xdr:col>
      <xdr:colOff>38100</xdr:colOff>
      <xdr:row>38</xdr:row>
      <xdr:rowOff>56959</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470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48086</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56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26132</xdr:rowOff>
    </xdr:from>
    <xdr:to>
      <xdr:col>24</xdr:col>
      <xdr:colOff>62865</xdr:colOff>
      <xdr:row>58</xdr:row>
      <xdr:rowOff>79441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941532"/>
          <a:ext cx="1270" cy="1082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83268</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027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79441</xdr:rowOff>
    </xdr:from>
    <xdr:to>
      <xdr:col>24</xdr:col>
      <xdr:colOff>152400</xdr:colOff>
      <xdr:row>58</xdr:row>
      <xdr:rowOff>79441</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023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144259</xdr:rowOff>
    </xdr:from>
    <xdr:ext cx="534377"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71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26132</xdr:rowOff>
    </xdr:from>
    <xdr:to>
      <xdr:col>24</xdr:col>
      <xdr:colOff>152400</xdr:colOff>
      <xdr:row>52</xdr:row>
      <xdr:rowOff>26132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941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75601</xdr:rowOff>
    </xdr:from>
    <xdr:to>
      <xdr:col>24</xdr:col>
      <xdr:colOff>63500</xdr:colOff>
      <xdr:row>57</xdr:row>
      <xdr:rowOff>17673</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676801"/>
          <a:ext cx="838200" cy="113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113058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1999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90181</xdr:rowOff>
    </xdr:from>
    <xdr:to>
      <xdr:col>24</xdr:col>
      <xdr:colOff>114300</xdr:colOff>
      <xdr:row>55</xdr:row>
      <xdr:rowOff>20331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3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13513</xdr:rowOff>
    </xdr:from>
    <xdr:to>
      <xdr:col>19</xdr:col>
      <xdr:colOff>177800</xdr:colOff>
      <xdr:row>57</xdr:row>
      <xdr:rowOff>17673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443263"/>
          <a:ext cx="889000" cy="347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50175</xdr:rowOff>
    </xdr:from>
    <xdr:to>
      <xdr:col>20</xdr:col>
      <xdr:colOff>38100</xdr:colOff>
      <xdr:row>55</xdr:row>
      <xdr:rowOff>151775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479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168302</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25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13513</xdr:rowOff>
    </xdr:from>
    <xdr:to>
      <xdr:col>15</xdr:col>
      <xdr:colOff>50800</xdr:colOff>
      <xdr:row>56</xdr:row>
      <xdr:rowOff>40945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443263"/>
          <a:ext cx="889000" cy="198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31384</xdr:rowOff>
    </xdr:from>
    <xdr:to>
      <xdr:col>15</xdr:col>
      <xdr:colOff>101600</xdr:colOff>
      <xdr:row>53</xdr:row>
      <xdr:rowOff>132984</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11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51</xdr:row>
      <xdr:rowOff>149511</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8893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40945</xdr:rowOff>
    </xdr:from>
    <xdr:to>
      <xdr:col>10</xdr:col>
      <xdr:colOff>114300</xdr:colOff>
      <xdr:row>58</xdr:row>
      <xdr:rowOff>107513</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642145"/>
          <a:ext cx="889000" cy="409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54</xdr:row>
      <xdr:rowOff>25121</xdr:rowOff>
    </xdr:from>
    <xdr:to>
      <xdr:col>10</xdr:col>
      <xdr:colOff>165100</xdr:colOff>
      <xdr:row>54</xdr:row>
      <xdr:rowOff>126721</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283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52</xdr:row>
      <xdr:rowOff>143248</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058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81951</xdr:rowOff>
    </xdr:from>
    <xdr:to>
      <xdr:col>6</xdr:col>
      <xdr:colOff>38100</xdr:colOff>
      <xdr:row>58</xdr:row>
      <xdr:rowOff>12101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4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28628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629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24801</xdr:rowOff>
    </xdr:from>
    <xdr:to>
      <xdr:col>24</xdr:col>
      <xdr:colOff>114300</xdr:colOff>
      <xdr:row>56</xdr:row>
      <xdr:rowOff>126401</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626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3228</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604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138323</xdr:rowOff>
    </xdr:from>
    <xdr:to>
      <xdr:col>20</xdr:col>
      <xdr:colOff>38100</xdr:colOff>
      <xdr:row>57</xdr:row>
      <xdr:rowOff>68473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73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59600</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530111" y="9832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134163</xdr:rowOff>
    </xdr:from>
    <xdr:to>
      <xdr:col>15</xdr:col>
      <xdr:colOff>101600</xdr:colOff>
      <xdr:row>55</xdr:row>
      <xdr:rowOff>64313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39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55440</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9485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161595</xdr:rowOff>
    </xdr:from>
    <xdr:to>
      <xdr:col>10</xdr:col>
      <xdr:colOff>165100</xdr:colOff>
      <xdr:row>56</xdr:row>
      <xdr:rowOff>91745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591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82872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52111" y="9684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56713</xdr:rowOff>
    </xdr:from>
    <xdr:to>
      <xdr:col>6</xdr:col>
      <xdr:colOff>38100</xdr:colOff>
      <xdr:row>58</xdr:row>
      <xdr:rowOff>158313</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1000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149440</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1009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78</xdr:row>
      <xdr:rowOff>128106</xdr:rowOff>
    </xdr:from>
    <xdr:ext cx="46717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94821" y="1350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37592</xdr:rowOff>
    </xdr:from>
    <xdr:to>
      <xdr:col>24</xdr:col>
      <xdr:colOff>62865</xdr:colOff>
      <xdr:row>80</xdr:row>
      <xdr:rowOff>8854</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633595" y="12210542"/>
          <a:ext cx="1270" cy="15143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12681</xdr:rowOff>
    </xdr:from>
    <xdr:ext cx="469744" cy="259045"/>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686300" y="13728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80</xdr:row>
      <xdr:rowOff>8854</xdr:rowOff>
    </xdr:from>
    <xdr:to>
      <xdr:col>24</xdr:col>
      <xdr:colOff>152400</xdr:colOff>
      <xdr:row>80</xdr:row>
      <xdr:rowOff>8854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3724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155719</xdr:rowOff>
    </xdr:from>
    <xdr:ext cx="534377" cy="25904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686300" y="11985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37592</xdr:rowOff>
    </xdr:from>
    <xdr:to>
      <xdr:col>24</xdr:col>
      <xdr:colOff>152400</xdr:colOff>
      <xdr:row>71</xdr:row>
      <xdr:rowOff>37592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221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152219</xdr:rowOff>
    </xdr:from>
    <xdr:to>
      <xdr:col>24</xdr:col>
      <xdr:colOff>63500</xdr:colOff>
      <xdr:row>80</xdr:row>
      <xdr:rowOff>8854</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3797300" y="13525319"/>
          <a:ext cx="838200" cy="19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62465</xdr:rowOff>
    </xdr:from>
    <xdr:ext cx="469744" cy="259045"/>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686300" y="129212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39588</xdr:rowOff>
    </xdr:from>
    <xdr:to>
      <xdr:col>24</xdr:col>
      <xdr:colOff>114300</xdr:colOff>
      <xdr:row>76</xdr:row>
      <xdr:rowOff>141188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584700" y="1306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152219</xdr:rowOff>
    </xdr:from>
    <xdr:to>
      <xdr:col>19</xdr:col>
      <xdr:colOff>177800</xdr:colOff>
      <xdr:row>79</xdr:row>
      <xdr:rowOff>19957</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908300" y="13525319"/>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36105</xdr:rowOff>
    </xdr:from>
    <xdr:to>
      <xdr:col>20</xdr:col>
      <xdr:colOff>38100</xdr:colOff>
      <xdr:row>76</xdr:row>
      <xdr:rowOff>137705</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746500" y="1306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154231</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562428" y="12841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19957</xdr:rowOff>
    </xdr:from>
    <xdr:to>
      <xdr:col>15</xdr:col>
      <xdr:colOff>50800</xdr:colOff>
      <xdr:row>79</xdr:row>
      <xdr:rowOff>52178</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019300" y="13564507"/>
          <a:ext cx="889000" cy="32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57658</xdr:rowOff>
    </xdr:from>
    <xdr:to>
      <xdr:col>15</xdr:col>
      <xdr:colOff>101600</xdr:colOff>
      <xdr:row>76</xdr:row>
      <xdr:rowOff>159258</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857500" y="13087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4335</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673428" y="12863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42818</xdr:rowOff>
    </xdr:from>
    <xdr:to>
      <xdr:col>10</xdr:col>
      <xdr:colOff>114300</xdr:colOff>
      <xdr:row>79</xdr:row>
      <xdr:rowOff>52178</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1130300" y="13587368"/>
          <a:ext cx="889000" cy="9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73986</xdr:rowOff>
    </xdr:from>
    <xdr:to>
      <xdr:col>10</xdr:col>
      <xdr:colOff>165100</xdr:colOff>
      <xdr:row>77</xdr:row>
      <xdr:rowOff>4136</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968500" y="1310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20664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784428" y="12879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84110</xdr:rowOff>
    </xdr:from>
    <xdr:to>
      <xdr:col>6</xdr:col>
      <xdr:colOff>38100</xdr:colOff>
      <xdr:row>77</xdr:row>
      <xdr:rowOff>14260</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079500" y="1311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30787</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95428" y="1288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129504</xdr:rowOff>
    </xdr:from>
    <xdr:to>
      <xdr:col>24</xdr:col>
      <xdr:colOff>114300</xdr:colOff>
      <xdr:row>80</xdr:row>
      <xdr:rowOff>59654</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584700" y="13674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44431</xdr:rowOff>
    </xdr:from>
    <xdr:ext cx="469744" cy="25904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686300" y="1358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101419</xdr:rowOff>
    </xdr:from>
    <xdr:to>
      <xdr:col>20</xdr:col>
      <xdr:colOff>38100</xdr:colOff>
      <xdr:row>79</xdr:row>
      <xdr:rowOff>31569</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746500" y="1347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22696</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562428" y="13567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140607</xdr:rowOff>
    </xdr:from>
    <xdr:to>
      <xdr:col>15</xdr:col>
      <xdr:colOff>101600</xdr:colOff>
      <xdr:row>79</xdr:row>
      <xdr:rowOff>70757</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857500" y="13513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61884</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673428" y="13606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79</xdr:row>
      <xdr:rowOff>1378</xdr:rowOff>
    </xdr:from>
    <xdr:to>
      <xdr:col>10</xdr:col>
      <xdr:colOff>165100</xdr:colOff>
      <xdr:row>79</xdr:row>
      <xdr:rowOff>102978</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968500" y="1354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94105</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784428" y="1363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163468</xdr:rowOff>
    </xdr:from>
    <xdr:to>
      <xdr:col>6</xdr:col>
      <xdr:colOff>38100</xdr:colOff>
      <xdr:row>79</xdr:row>
      <xdr:rowOff>93618</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079500" y="1353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84745</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95428" y="1362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98</xdr:row>
      <xdr:rowOff>128106</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930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a:extLst>
            <a:ext uri="{FF2B5EF4-FFF2-40B4-BE49-F238E27FC236}">
              <a16:creationId xmlns:a16="http://schemas.microsoft.com/office/drawing/2014/main" id="{00000000-0008-0000-06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37047</xdr:rowOff>
    </xdr:from>
    <xdr:to>
      <xdr:col>24</xdr:col>
      <xdr:colOff>62865</xdr:colOff>
      <xdr:row>98</xdr:row>
      <xdr:rowOff>139461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4633595" y="15467547"/>
          <a:ext cx="1270" cy="1474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143288</xdr:rowOff>
    </xdr:from>
    <xdr:ext cx="599010" cy="259045"/>
    <xdr:sp macro="" textlink="">
      <xdr:nvSpPr>
        <xdr:cNvPr id="233" name="扶助費最小値テキスト">
          <a:extLst>
            <a:ext uri="{FF2B5EF4-FFF2-40B4-BE49-F238E27FC236}">
              <a16:creationId xmlns:a16="http://schemas.microsoft.com/office/drawing/2014/main" id="{00000000-0008-0000-0600-0000E9000000}"/>
            </a:ext>
          </a:extLst>
        </xdr:cNvPr>
        <xdr:cNvSpPr txBox="1"/>
      </xdr:nvSpPr>
      <xdr:spPr>
        <a:xfrm>
          <a:off x="4686300" y="16945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139461</xdr:rowOff>
    </xdr:from>
    <xdr:to>
      <xdr:col>24</xdr:col>
      <xdr:colOff>152400</xdr:colOff>
      <xdr:row>98</xdr:row>
      <xdr:rowOff>139461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69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155174</xdr:rowOff>
    </xdr:from>
    <xdr:ext cx="599010" cy="259045"/>
    <xdr:sp macro="" textlink="">
      <xdr:nvSpPr>
        <xdr:cNvPr id="235" name="扶助費最大値テキスト">
          <a:extLst>
            <a:ext uri="{FF2B5EF4-FFF2-40B4-BE49-F238E27FC236}">
              <a16:creationId xmlns:a16="http://schemas.microsoft.com/office/drawing/2014/main" id="{00000000-0008-0000-0600-0000EB000000}"/>
            </a:ext>
          </a:extLst>
        </xdr:cNvPr>
        <xdr:cNvSpPr txBox="1"/>
      </xdr:nvSpPr>
      <xdr:spPr>
        <a:xfrm>
          <a:off x="4686300" y="15242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37047</xdr:rowOff>
    </xdr:from>
    <xdr:to>
      <xdr:col>24</xdr:col>
      <xdr:colOff>152400</xdr:colOff>
      <xdr:row>90</xdr:row>
      <xdr:rowOff>37047</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5467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117047</xdr:rowOff>
    </xdr:from>
    <xdr:to>
      <xdr:col>24</xdr:col>
      <xdr:colOff>63500</xdr:colOff>
      <xdr:row>97</xdr:row>
      <xdr:rowOff>34196</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3797300" y="16576247"/>
          <a:ext cx="838200" cy="88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83007</xdr:rowOff>
    </xdr:from>
    <xdr:ext cx="599010" cy="259045"/>
    <xdr:sp macro="" textlink="">
      <xdr:nvSpPr>
        <xdr:cNvPr id="238" name="扶助費平均値テキスト">
          <a:extLst>
            <a:ext uri="{FF2B5EF4-FFF2-40B4-BE49-F238E27FC236}">
              <a16:creationId xmlns:a16="http://schemas.microsoft.com/office/drawing/2014/main" id="{00000000-0008-0000-0600-0000EE000000}"/>
            </a:ext>
          </a:extLst>
        </xdr:cNvPr>
        <xdr:cNvSpPr txBox="1"/>
      </xdr:nvSpPr>
      <xdr:spPr>
        <a:xfrm>
          <a:off x="4686300" y="161993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60130</xdr:rowOff>
    </xdr:from>
    <xdr:to>
      <xdr:col>24</xdr:col>
      <xdr:colOff>114300</xdr:colOff>
      <xdr:row>95</xdr:row>
      <xdr:rowOff>161730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4584700" y="1634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34196</xdr:rowOff>
    </xdr:from>
    <xdr:to>
      <xdr:col>19</xdr:col>
      <xdr:colOff>177800</xdr:colOff>
      <xdr:row>97</xdr:row>
      <xdr:rowOff>99489</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908300" y="16664846"/>
          <a:ext cx="889000" cy="65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160093</xdr:rowOff>
    </xdr:from>
    <xdr:to>
      <xdr:col>20</xdr:col>
      <xdr:colOff>38100</xdr:colOff>
      <xdr:row>96</xdr:row>
      <xdr:rowOff>90243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3746500" y="1644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106770</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497795" y="1622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49130</xdr:rowOff>
    </xdr:from>
    <xdr:to>
      <xdr:col>15</xdr:col>
      <xdr:colOff>50800</xdr:colOff>
      <xdr:row>97</xdr:row>
      <xdr:rowOff>99489</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a:off x="2019300" y="16679780"/>
          <a:ext cx="889000" cy="50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86962</xdr:rowOff>
    </xdr:from>
    <xdr:to>
      <xdr:col>15</xdr:col>
      <xdr:colOff>101600</xdr:colOff>
      <xdr:row>97</xdr:row>
      <xdr:rowOff>17112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2857500" y="1654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33639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608795" y="16321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49130</xdr:rowOff>
    </xdr:from>
    <xdr:to>
      <xdr:col>10</xdr:col>
      <xdr:colOff>114300</xdr:colOff>
      <xdr:row>98</xdr:row>
      <xdr:rowOff>131101</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flipV="1">
          <a:off x="1130300" y="16679780"/>
          <a:ext cx="889000" cy="25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9793</xdr:rowOff>
    </xdr:from>
    <xdr:to>
      <xdr:col>10</xdr:col>
      <xdr:colOff>165100</xdr:colOff>
      <xdr:row>96</xdr:row>
      <xdr:rowOff>111393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968500" y="16468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127920</xdr:rowOff>
    </xdr:from>
    <xdr:ext cx="59901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719795" y="16244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130397</xdr:rowOff>
    </xdr:from>
    <xdr:to>
      <xdr:col>6</xdr:col>
      <xdr:colOff>38100</xdr:colOff>
      <xdr:row>98</xdr:row>
      <xdr:rowOff>60547</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079500" y="1676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77074</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830795" y="16536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66247</xdr:rowOff>
    </xdr:from>
    <xdr:to>
      <xdr:col>24</xdr:col>
      <xdr:colOff>114300</xdr:colOff>
      <xdr:row>96</xdr:row>
      <xdr:rowOff>167847</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4584700" y="16525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44674</xdr:rowOff>
    </xdr:from>
    <xdr:ext cx="599010" cy="259045"/>
    <xdr:sp macro="" textlink="">
      <xdr:nvSpPr>
        <xdr:cNvPr id="257" name="扶助費該当値テキスト">
          <a:extLst>
            <a:ext uri="{FF2B5EF4-FFF2-40B4-BE49-F238E27FC236}">
              <a16:creationId xmlns:a16="http://schemas.microsoft.com/office/drawing/2014/main" id="{00000000-0008-0000-0600-000001010000}"/>
            </a:ext>
          </a:extLst>
        </xdr:cNvPr>
        <xdr:cNvSpPr txBox="1"/>
      </xdr:nvSpPr>
      <xdr:spPr>
        <a:xfrm>
          <a:off x="4686300" y="16503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154846</xdr:rowOff>
    </xdr:from>
    <xdr:to>
      <xdr:col>20</xdr:col>
      <xdr:colOff>38100</xdr:colOff>
      <xdr:row>97</xdr:row>
      <xdr:rowOff>84996</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3746500" y="16614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76123</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3497795" y="16706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48689</xdr:rowOff>
    </xdr:from>
    <xdr:to>
      <xdr:col>15</xdr:col>
      <xdr:colOff>101600</xdr:colOff>
      <xdr:row>97</xdr:row>
      <xdr:rowOff>150289</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2857500" y="1667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141416</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2608795" y="16772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169780</xdr:rowOff>
    </xdr:from>
    <xdr:to>
      <xdr:col>10</xdr:col>
      <xdr:colOff>165100</xdr:colOff>
      <xdr:row>97</xdr:row>
      <xdr:rowOff>99930</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968500" y="1662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91057</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1719795" y="16721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80301</xdr:rowOff>
    </xdr:from>
    <xdr:to>
      <xdr:col>6</xdr:col>
      <xdr:colOff>38100</xdr:colOff>
      <xdr:row>99</xdr:row>
      <xdr:rowOff>10451</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079500" y="1688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1578</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830795" y="1697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35,327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35</xdr:row>
      <xdr:rowOff>70064</xdr:rowOff>
    </xdr:from>
    <xdr:to>
      <xdr:col>54</xdr:col>
      <xdr:colOff>189865</xdr:colOff>
      <xdr:row>38</xdr:row>
      <xdr:rowOff>44755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6070814"/>
          <a:ext cx="1270" cy="489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48582</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6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44755</xdr:rowOff>
    </xdr:from>
    <xdr:to>
      <xdr:col>55</xdr:col>
      <xdr:colOff>88900</xdr:colOff>
      <xdr:row>38</xdr:row>
      <xdr:rowOff>44755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59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16741</xdr:rowOff>
    </xdr:from>
    <xdr:ext cx="534377"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846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65,647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70064</xdr:rowOff>
    </xdr:from>
    <xdr:to>
      <xdr:col>55</xdr:col>
      <xdr:colOff>88900</xdr:colOff>
      <xdr:row>35</xdr:row>
      <xdr:rowOff>70064</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6070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149356</xdr:rowOff>
    </xdr:from>
    <xdr:to>
      <xdr:col>55</xdr:col>
      <xdr:colOff>0</xdr:colOff>
      <xdr:row>37</xdr:row>
      <xdr:rowOff>918</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321556"/>
          <a:ext cx="838200" cy="23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108584</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2807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130157</xdr:rowOff>
    </xdr:from>
    <xdr:to>
      <xdr:col>55</xdr:col>
      <xdr:colOff>50800</xdr:colOff>
      <xdr:row>37</xdr:row>
      <xdr:rowOff>60307</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302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131568</xdr:rowOff>
    </xdr:from>
    <xdr:to>
      <xdr:col>50</xdr:col>
      <xdr:colOff>114300</xdr:colOff>
      <xdr:row>36</xdr:row>
      <xdr:rowOff>149356</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303768"/>
          <a:ext cx="889000" cy="17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113502</xdr:rowOff>
    </xdr:from>
    <xdr:to>
      <xdr:col>50</xdr:col>
      <xdr:colOff>165100</xdr:colOff>
      <xdr:row>37</xdr:row>
      <xdr:rowOff>43652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8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34779</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37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131568</xdr:rowOff>
    </xdr:from>
    <xdr:to>
      <xdr:col>45</xdr:col>
      <xdr:colOff>177800</xdr:colOff>
      <xdr:row>36</xdr:row>
      <xdr:rowOff>156235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303768"/>
          <a:ext cx="889000" cy="24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79288</xdr:rowOff>
    </xdr:from>
    <xdr:to>
      <xdr:col>46</xdr:col>
      <xdr:colOff>38100</xdr:colOff>
      <xdr:row>37</xdr:row>
      <xdr:rowOff>9438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51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25965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02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89343</xdr:rowOff>
    </xdr:from>
    <xdr:to>
      <xdr:col>41</xdr:col>
      <xdr:colOff>50800</xdr:colOff>
      <xdr:row>36</xdr:row>
      <xdr:rowOff>156235</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232843"/>
          <a:ext cx="889000" cy="1095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63231</xdr:rowOff>
    </xdr:from>
    <xdr:to>
      <xdr:col>41</xdr:col>
      <xdr:colOff>101600</xdr:colOff>
      <xdr:row>36</xdr:row>
      <xdr:rowOff>164831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35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9908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10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44453</xdr:rowOff>
    </xdr:from>
    <xdr:to>
      <xdr:col>36</xdr:col>
      <xdr:colOff>165100</xdr:colOff>
      <xdr:row>30</xdr:row>
      <xdr:rowOff>146053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18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137180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280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121568</xdr:rowOff>
    </xdr:from>
    <xdr:to>
      <xdr:col>55</xdr:col>
      <xdr:colOff>50800</xdr:colOff>
      <xdr:row>37</xdr:row>
      <xdr:rowOff>51718</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29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144445</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145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98556</xdr:rowOff>
    </xdr:from>
    <xdr:to>
      <xdr:col>50</xdr:col>
      <xdr:colOff>165100</xdr:colOff>
      <xdr:row>37</xdr:row>
      <xdr:rowOff>28706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27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45233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045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80768</xdr:rowOff>
    </xdr:from>
    <xdr:to>
      <xdr:col>46</xdr:col>
      <xdr:colOff>38100</xdr:colOff>
      <xdr:row>37</xdr:row>
      <xdr:rowOff>10918</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252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2045</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345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105435</xdr:rowOff>
    </xdr:from>
    <xdr:to>
      <xdr:col>41</xdr:col>
      <xdr:colOff>101600</xdr:colOff>
      <xdr:row>37</xdr:row>
      <xdr:rowOff>35585</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27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26712</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370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38543</xdr:rowOff>
    </xdr:from>
    <xdr:to>
      <xdr:col>36</xdr:col>
      <xdr:colOff>165100</xdr:colOff>
      <xdr:row>30</xdr:row>
      <xdr:rowOff>140143</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18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156670</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4957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40336</xdr:rowOff>
    </xdr:from>
    <xdr:to>
      <xdr:col>54</xdr:col>
      <xdr:colOff>189865</xdr:colOff>
      <xdr:row>57</xdr:row>
      <xdr:rowOff>117754</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784286"/>
          <a:ext cx="1270" cy="1106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121581</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989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117754</xdr:rowOff>
    </xdr:from>
    <xdr:to>
      <xdr:col>55</xdr:col>
      <xdr:colOff>88900</xdr:colOff>
      <xdr:row>57</xdr:row>
      <xdr:rowOff>117754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98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158463</xdr:rowOff>
    </xdr:from>
    <xdr:ext cx="534377"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559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40336</xdr:rowOff>
    </xdr:from>
    <xdr:to>
      <xdr:col>55</xdr:col>
      <xdr:colOff>88900</xdr:colOff>
      <xdr:row>51</xdr:row>
      <xdr:rowOff>40336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784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89274</xdr:rowOff>
    </xdr:from>
    <xdr:to>
      <xdr:col>55</xdr:col>
      <xdr:colOff>0</xdr:colOff>
      <xdr:row>55</xdr:row>
      <xdr:rowOff>89656</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9639300" y="9519024"/>
          <a:ext cx="8382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52</xdr:row>
      <xdr:rowOff>121664</xdr:rowOff>
    </xdr:from>
    <xdr:ext cx="534377"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0370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53</xdr:row>
      <xdr:rowOff>98787</xdr:rowOff>
    </xdr:from>
    <xdr:to>
      <xdr:col>55</xdr:col>
      <xdr:colOff>50800</xdr:colOff>
      <xdr:row>54</xdr:row>
      <xdr:rowOff>28937</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18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50260</xdr:rowOff>
    </xdr:from>
    <xdr:to>
      <xdr:col>50</xdr:col>
      <xdr:colOff>114300</xdr:colOff>
      <xdr:row>55</xdr:row>
      <xdr:rowOff>89656</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8750300" y="9480010"/>
          <a:ext cx="889000" cy="39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22416</xdr:rowOff>
    </xdr:from>
    <xdr:to>
      <xdr:col>50</xdr:col>
      <xdr:colOff>165100</xdr:colOff>
      <xdr:row>54</xdr:row>
      <xdr:rowOff>124016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280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140543</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72111" y="9055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23305</xdr:rowOff>
    </xdr:from>
    <xdr:to>
      <xdr:col>45</xdr:col>
      <xdr:colOff>177800</xdr:colOff>
      <xdr:row>55</xdr:row>
      <xdr:rowOff>50260</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7861300" y="8938705"/>
          <a:ext cx="889000" cy="54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102464</xdr:rowOff>
    </xdr:from>
    <xdr:to>
      <xdr:col>46</xdr:col>
      <xdr:colOff>38100</xdr:colOff>
      <xdr:row>55</xdr:row>
      <xdr:rowOff>32614</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36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49141</xdr:rowOff>
    </xdr:from>
    <xdr:ext cx="534377"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83111" y="913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23305</xdr:rowOff>
    </xdr:from>
    <xdr:to>
      <xdr:col>41</xdr:col>
      <xdr:colOff>50800</xdr:colOff>
      <xdr:row>54</xdr:row>
      <xdr:rowOff>122479</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flipV="1">
          <a:off x="6972300" y="8938705"/>
          <a:ext cx="889000" cy="442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54</xdr:row>
      <xdr:rowOff>41618</xdr:rowOff>
    </xdr:from>
    <xdr:to>
      <xdr:col>41</xdr:col>
      <xdr:colOff>101600</xdr:colOff>
      <xdr:row>54</xdr:row>
      <xdr:rowOff>143218</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29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134345</xdr:rowOff>
    </xdr:from>
    <xdr:ext cx="534377"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94111" y="9392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112408</xdr:rowOff>
    </xdr:from>
    <xdr:to>
      <xdr:col>36</xdr:col>
      <xdr:colOff>165100</xdr:colOff>
      <xdr:row>55</xdr:row>
      <xdr:rowOff>42558</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370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33685</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705111" y="9463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38474</xdr:rowOff>
    </xdr:from>
    <xdr:to>
      <xdr:col>55</xdr:col>
      <xdr:colOff>50800</xdr:colOff>
      <xdr:row>55</xdr:row>
      <xdr:rowOff>140074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9468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16901</xdr:rowOff>
    </xdr:from>
    <xdr:ext cx="534377"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44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38856</xdr:rowOff>
    </xdr:from>
    <xdr:to>
      <xdr:col>50</xdr:col>
      <xdr:colOff>165100</xdr:colOff>
      <xdr:row>55</xdr:row>
      <xdr:rowOff>140456</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468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131583</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72111" y="9561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170910</xdr:rowOff>
    </xdr:from>
    <xdr:to>
      <xdr:col>46</xdr:col>
      <xdr:colOff>38100</xdr:colOff>
      <xdr:row>55</xdr:row>
      <xdr:rowOff>101060</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4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92187</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83111" y="952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51</xdr:row>
      <xdr:rowOff>143955</xdr:rowOff>
    </xdr:from>
    <xdr:to>
      <xdr:col>41</xdr:col>
      <xdr:colOff>101600</xdr:colOff>
      <xdr:row>52</xdr:row>
      <xdr:rowOff>74105</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888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50</xdr:row>
      <xdr:rowOff>90632</xdr:rowOff>
    </xdr:from>
    <xdr:ext cx="534377"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94111" y="8663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71679</xdr:rowOff>
    </xdr:from>
    <xdr:to>
      <xdr:col>36</xdr:col>
      <xdr:colOff>165100</xdr:colOff>
      <xdr:row>55</xdr:row>
      <xdr:rowOff>1829</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32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18356</xdr:rowOff>
    </xdr:from>
    <xdr:ext cx="534377"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705111" y="910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6014</xdr:rowOff>
    </xdr:from>
    <xdr:to>
      <xdr:col>54</xdr:col>
      <xdr:colOff>189865</xdr:colOff>
      <xdr:row>78</xdr:row>
      <xdr:rowOff>25674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07514"/>
          <a:ext cx="1270" cy="1391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29501</xdr:rowOff>
    </xdr:from>
    <xdr:ext cx="469744"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402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25674</xdr:rowOff>
    </xdr:from>
    <xdr:to>
      <xdr:col>55</xdr:col>
      <xdr:colOff>88900</xdr:colOff>
      <xdr:row>78</xdr:row>
      <xdr:rowOff>25674</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398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124141</xdr:rowOff>
    </xdr:from>
    <xdr:ext cx="534377"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78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6014</xdr:rowOff>
    </xdr:from>
    <xdr:to>
      <xdr:col>55</xdr:col>
      <xdr:colOff>88900</xdr:colOff>
      <xdr:row>70</xdr:row>
      <xdr:rowOff>6014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07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114600</xdr:rowOff>
    </xdr:from>
    <xdr:to>
      <xdr:col>55</xdr:col>
      <xdr:colOff>0</xdr:colOff>
      <xdr:row>74</xdr:row>
      <xdr:rowOff>57907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639300" y="12630450"/>
          <a:ext cx="838200" cy="114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74</xdr:row>
      <xdr:rowOff>16760</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2704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38333</xdr:rowOff>
    </xdr:from>
    <xdr:to>
      <xdr:col>55</xdr:col>
      <xdr:colOff>50800</xdr:colOff>
      <xdr:row>74</xdr:row>
      <xdr:rowOff>139933</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2725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114600</xdr:rowOff>
    </xdr:from>
    <xdr:to>
      <xdr:col>50</xdr:col>
      <xdr:colOff>114300</xdr:colOff>
      <xdr:row>74</xdr:row>
      <xdr:rowOff>65039</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2630450"/>
          <a:ext cx="889000" cy="121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90683</xdr:rowOff>
    </xdr:from>
    <xdr:to>
      <xdr:col>50</xdr:col>
      <xdr:colOff>165100</xdr:colOff>
      <xdr:row>75</xdr:row>
      <xdr:rowOff>20833</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2777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11960</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2870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71</xdr:row>
      <xdr:rowOff>92700</xdr:rowOff>
    </xdr:from>
    <xdr:to>
      <xdr:col>45</xdr:col>
      <xdr:colOff>177800</xdr:colOff>
      <xdr:row>74</xdr:row>
      <xdr:rowOff>65039</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7861300" y="12265650"/>
          <a:ext cx="889000" cy="4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151216</xdr:rowOff>
    </xdr:from>
    <xdr:to>
      <xdr:col>46</xdr:col>
      <xdr:colOff>38100</xdr:colOff>
      <xdr:row>75</xdr:row>
      <xdr:rowOff>81366</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283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72493</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2931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92700</xdr:rowOff>
    </xdr:from>
    <xdr:to>
      <xdr:col>41</xdr:col>
      <xdr:colOff>50800</xdr:colOff>
      <xdr:row>72</xdr:row>
      <xdr:rowOff>126533</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6972300" y="12265650"/>
          <a:ext cx="889000" cy="205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53513</xdr:rowOff>
    </xdr:from>
    <xdr:to>
      <xdr:col>41</xdr:col>
      <xdr:colOff>101600</xdr:colOff>
      <xdr:row>74</xdr:row>
      <xdr:rowOff>155113</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274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146240</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2833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42037</xdr:rowOff>
    </xdr:from>
    <xdr:to>
      <xdr:col>36</xdr:col>
      <xdr:colOff>165100</xdr:colOff>
      <xdr:row>74</xdr:row>
      <xdr:rowOff>143637</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2729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134764</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2822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7107</xdr:rowOff>
    </xdr:from>
    <xdr:to>
      <xdr:col>55</xdr:col>
      <xdr:colOff>50800</xdr:colOff>
      <xdr:row>74</xdr:row>
      <xdr:rowOff>108707</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2694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29984</xdr:rowOff>
    </xdr:from>
    <xdr:ext cx="534377"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2545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63800</xdr:rowOff>
    </xdr:from>
    <xdr:to>
      <xdr:col>50</xdr:col>
      <xdr:colOff>165100</xdr:colOff>
      <xdr:row>73</xdr:row>
      <xdr:rowOff>165400</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257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10477</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235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14239</xdr:rowOff>
    </xdr:from>
    <xdr:to>
      <xdr:col>46</xdr:col>
      <xdr:colOff>38100</xdr:colOff>
      <xdr:row>74</xdr:row>
      <xdr:rowOff>115839</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2701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132366</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3111" y="12476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71</xdr:row>
      <xdr:rowOff>41900</xdr:rowOff>
    </xdr:from>
    <xdr:to>
      <xdr:col>41</xdr:col>
      <xdr:colOff>101600</xdr:colOff>
      <xdr:row>71</xdr:row>
      <xdr:rowOff>143500</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221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69</xdr:row>
      <xdr:rowOff>160027</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4111" y="11990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72</xdr:row>
      <xdr:rowOff>75733</xdr:rowOff>
    </xdr:from>
    <xdr:to>
      <xdr:col>36</xdr:col>
      <xdr:colOff>165100</xdr:colOff>
      <xdr:row>73</xdr:row>
      <xdr:rowOff>5883</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2420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71</xdr:row>
      <xdr:rowOff>22410</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5111" y="12195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139700</xdr:rowOff>
    </xdr:from>
    <xdr:to>
      <xdr:col>59</xdr:col>
      <xdr:colOff>50800</xdr:colOff>
      <xdr:row>99</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168927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25400</xdr:rowOff>
    </xdr:from>
    <xdr:to>
      <xdr:col>59</xdr:col>
      <xdr:colOff>50800</xdr:colOff>
      <xdr:row>98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54627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82550</xdr:rowOff>
    </xdr:from>
    <xdr:to>
      <xdr:col>59</xdr:col>
      <xdr:colOff>50800</xdr:colOff>
      <xdr:row>96</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111777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25400</xdr:rowOff>
    </xdr:from>
    <xdr:to>
      <xdr:col>59</xdr:col>
      <xdr:colOff>50800</xdr:colOff>
      <xdr:row>93</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54627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90</xdr:row>
      <xdr:rowOff>111777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89</xdr:row>
      <xdr:rowOff>139700</xdr:rowOff>
    </xdr:from>
    <xdr:to>
      <xdr:col>59</xdr:col>
      <xdr:colOff>50800</xdr:colOff>
      <xdr:row>89</xdr:row>
      <xdr:rowOff>139700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88</xdr:row>
      <xdr:rowOff>168927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5" name="普通建設事業費 （ うち更新整備　）グラフ枠">
          <a:extLst>
            <a:ext uri="{FF2B5EF4-FFF2-40B4-BE49-F238E27FC236}">
              <a16:creationId xmlns:a16="http://schemas.microsoft.com/office/drawing/2014/main" id="{00000000-0008-0000-0600-0000D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46603</xdr:rowOff>
    </xdr:from>
    <xdr:to>
      <xdr:col>54</xdr:col>
      <xdr:colOff>189865</xdr:colOff>
      <xdr:row>98</xdr:row>
      <xdr:rowOff>102124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10475595" y="15477103"/>
          <a:ext cx="1270" cy="1427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105951</xdr:rowOff>
    </xdr:from>
    <xdr:ext cx="534377" cy="259045"/>
    <xdr:sp macro="" textlink="">
      <xdr:nvSpPr>
        <xdr:cNvPr id="467" name="普通建設事業費 （ うち更新整備　）最小値テキスト">
          <a:extLst>
            <a:ext uri="{FF2B5EF4-FFF2-40B4-BE49-F238E27FC236}">
              <a16:creationId xmlns:a16="http://schemas.microsoft.com/office/drawing/2014/main" id="{00000000-0008-0000-0600-0000D3010000}"/>
            </a:ext>
          </a:extLst>
        </xdr:cNvPr>
        <xdr:cNvSpPr txBox="1"/>
      </xdr:nvSpPr>
      <xdr:spPr>
        <a:xfrm>
          <a:off x="10528300" y="16908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102124</xdr:rowOff>
    </xdr:from>
    <xdr:to>
      <xdr:col>55</xdr:col>
      <xdr:colOff>88900</xdr:colOff>
      <xdr:row>98</xdr:row>
      <xdr:rowOff>102124</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6904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164730</xdr:rowOff>
    </xdr:from>
    <xdr:ext cx="534377" cy="259045"/>
    <xdr:sp macro="" textlink="">
      <xdr:nvSpPr>
        <xdr:cNvPr id="469" name="普通建設事業費 （ うち更新整備　）最大値テキスト">
          <a:extLst>
            <a:ext uri="{FF2B5EF4-FFF2-40B4-BE49-F238E27FC236}">
              <a16:creationId xmlns:a16="http://schemas.microsoft.com/office/drawing/2014/main" id="{00000000-0008-0000-0600-0000D5010000}"/>
            </a:ext>
          </a:extLst>
        </xdr:cNvPr>
        <xdr:cNvSpPr txBox="1"/>
      </xdr:nvSpPr>
      <xdr:spPr>
        <a:xfrm>
          <a:off x="10528300" y="15252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46603</xdr:rowOff>
    </xdr:from>
    <xdr:to>
      <xdr:col>55</xdr:col>
      <xdr:colOff>88900</xdr:colOff>
      <xdr:row>90</xdr:row>
      <xdr:rowOff>46603</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5477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34544</xdr:rowOff>
    </xdr:from>
    <xdr:to>
      <xdr:col>55</xdr:col>
      <xdr:colOff>0</xdr:colOff>
      <xdr:row>98</xdr:row>
      <xdr:rowOff>8626</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9639300" y="16665194"/>
          <a:ext cx="838200" cy="14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66857</xdr:rowOff>
    </xdr:from>
    <xdr:ext cx="534377" cy="259045"/>
    <xdr:sp macro="" textlink="">
      <xdr:nvSpPr>
        <xdr:cNvPr id="472" name="普通建設事業費 （ うち更新整備　）平均値テキスト">
          <a:extLst>
            <a:ext uri="{FF2B5EF4-FFF2-40B4-BE49-F238E27FC236}">
              <a16:creationId xmlns:a16="http://schemas.microsoft.com/office/drawing/2014/main" id="{00000000-0008-0000-0600-0000D8010000}"/>
            </a:ext>
          </a:extLst>
        </xdr:cNvPr>
        <xdr:cNvSpPr txBox="1"/>
      </xdr:nvSpPr>
      <xdr:spPr>
        <a:xfrm>
          <a:off x="10528300" y="16011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43980</xdr:rowOff>
    </xdr:from>
    <xdr:to>
      <xdr:col>55</xdr:col>
      <xdr:colOff>50800</xdr:colOff>
      <xdr:row>94</xdr:row>
      <xdr:rowOff>145580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10426700" y="161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8626</xdr:rowOff>
    </xdr:from>
    <xdr:to>
      <xdr:col>50</xdr:col>
      <xdr:colOff>114300</xdr:colOff>
      <xdr:row>98</xdr:row>
      <xdr:rowOff>50288</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8750300" y="16810726"/>
          <a:ext cx="889000" cy="41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157566</xdr:rowOff>
    </xdr:from>
    <xdr:to>
      <xdr:col>50</xdr:col>
      <xdr:colOff>165100</xdr:colOff>
      <xdr:row>95</xdr:row>
      <xdr:rowOff>87716</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9588500" y="1627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104243</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372111" y="1604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50288</xdr:rowOff>
    </xdr:from>
    <xdr:to>
      <xdr:col>45</xdr:col>
      <xdr:colOff>177800</xdr:colOff>
      <xdr:row>98</xdr:row>
      <xdr:rowOff>89608</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7861300" y="16852388"/>
          <a:ext cx="889000" cy="39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68354</xdr:rowOff>
    </xdr:from>
    <xdr:to>
      <xdr:col>46</xdr:col>
      <xdr:colOff>38100</xdr:colOff>
      <xdr:row>95</xdr:row>
      <xdr:rowOff>169954</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8699500" y="163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15031</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13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35344</xdr:rowOff>
    </xdr:from>
    <xdr:to>
      <xdr:col>41</xdr:col>
      <xdr:colOff>50800</xdr:colOff>
      <xdr:row>98</xdr:row>
      <xdr:rowOff>89608</xdr:rowOff>
    </xdr:to>
    <xdr:cxnSp macro="">
      <xdr:nvCxnSpPr>
        <xdr:cNvPr id="480" name="直線コネクタ 479">
          <a:extLst>
            <a:ext uri="{FF2B5EF4-FFF2-40B4-BE49-F238E27FC236}">
              <a16:creationId xmlns:a16="http://schemas.microsoft.com/office/drawing/2014/main" id="{00000000-0008-0000-0600-0000E0010000}"/>
            </a:ext>
          </a:extLst>
        </xdr:cNvPr>
        <xdr:cNvCxnSpPr/>
      </xdr:nvCxnSpPr>
      <xdr:spPr>
        <a:xfrm>
          <a:off x="6972300" y="16837444"/>
          <a:ext cx="889000" cy="54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167966</xdr:rowOff>
    </xdr:from>
    <xdr:to>
      <xdr:col>41</xdr:col>
      <xdr:colOff>101600</xdr:colOff>
      <xdr:row>96</xdr:row>
      <xdr:rowOff>98116</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7810500" y="1645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114643</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594111" y="16230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16977</xdr:rowOff>
    </xdr:from>
    <xdr:to>
      <xdr:col>36</xdr:col>
      <xdr:colOff>165100</xdr:colOff>
      <xdr:row>96</xdr:row>
      <xdr:rowOff>118577</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6921500" y="16476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135104</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05111" y="16251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155194</xdr:rowOff>
    </xdr:from>
    <xdr:to>
      <xdr:col>55</xdr:col>
      <xdr:colOff>50800</xdr:colOff>
      <xdr:row>97</xdr:row>
      <xdr:rowOff>85344</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10426700" y="1661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133621</xdr:rowOff>
    </xdr:from>
    <xdr:ext cx="534377" cy="259045"/>
    <xdr:sp macro="" textlink="">
      <xdr:nvSpPr>
        <xdr:cNvPr id="491" name="普通建設事業費 （ うち更新整備　）該当値テキスト">
          <a:extLst>
            <a:ext uri="{FF2B5EF4-FFF2-40B4-BE49-F238E27FC236}">
              <a16:creationId xmlns:a16="http://schemas.microsoft.com/office/drawing/2014/main" id="{00000000-0008-0000-0600-0000EB010000}"/>
            </a:ext>
          </a:extLst>
        </xdr:cNvPr>
        <xdr:cNvSpPr txBox="1"/>
      </xdr:nvSpPr>
      <xdr:spPr>
        <a:xfrm>
          <a:off x="10528300" y="16592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129276</xdr:rowOff>
    </xdr:from>
    <xdr:to>
      <xdr:col>50</xdr:col>
      <xdr:colOff>165100</xdr:colOff>
      <xdr:row>98</xdr:row>
      <xdr:rowOff>59426</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9588500" y="1675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50553</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9372111" y="16852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170938</xdr:rowOff>
    </xdr:from>
    <xdr:to>
      <xdr:col>46</xdr:col>
      <xdr:colOff>38100</xdr:colOff>
      <xdr:row>98</xdr:row>
      <xdr:rowOff>101088</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8699500" y="1680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92215</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8483111" y="1689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38808</xdr:rowOff>
    </xdr:from>
    <xdr:to>
      <xdr:col>41</xdr:col>
      <xdr:colOff>101600</xdr:colOff>
      <xdr:row>98</xdr:row>
      <xdr:rowOff>140408</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7810500" y="168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131535</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7594111" y="16933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155994</xdr:rowOff>
    </xdr:from>
    <xdr:to>
      <xdr:col>36</xdr:col>
      <xdr:colOff>165100</xdr:colOff>
      <xdr:row>98</xdr:row>
      <xdr:rowOff>86144</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6921500" y="16786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77271</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6705111" y="1687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35577</xdr:rowOff>
    </xdr:from>
    <xdr:ext cx="46717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78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168927</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31</xdr:row>
      <xdr:rowOff>130827</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92727</xdr:rowOff>
    </xdr:from>
    <xdr:ext cx="46717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78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139509</xdr:rowOff>
    </xdr:from>
    <xdr:to>
      <xdr:col>85</xdr:col>
      <xdr:colOff>126364</xdr:colOff>
      <xdr:row>39</xdr:row>
      <xdr:rowOff>44450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6317595" y="5111559"/>
          <a:ext cx="1269" cy="1619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86186</xdr:rowOff>
    </xdr:from>
    <xdr:ext cx="469744" cy="259045"/>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6370300" y="4886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29</xdr:row>
      <xdr:rowOff>139509</xdr:rowOff>
    </xdr:from>
    <xdr:to>
      <xdr:col>86</xdr:col>
      <xdr:colOff>25400</xdr:colOff>
      <xdr:row>29</xdr:row>
      <xdr:rowOff>139509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5111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54436</xdr:rowOff>
    </xdr:from>
    <xdr:ext cx="378565" cy="25904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6370300" y="63980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31559</xdr:rowOff>
    </xdr:from>
    <xdr:to>
      <xdr:col>85</xdr:col>
      <xdr:colOff>177800</xdr:colOff>
      <xdr:row>38</xdr:row>
      <xdr:rowOff>133159</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6268700" y="654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160147</xdr:rowOff>
    </xdr:from>
    <xdr:to>
      <xdr:col>81</xdr:col>
      <xdr:colOff>101600</xdr:colOff>
      <xdr:row>38</xdr:row>
      <xdr:rowOff>90297</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5430500" y="6503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36</xdr:row>
      <xdr:rowOff>106824</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2017" y="6279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169672</xdr:rowOff>
    </xdr:from>
    <xdr:to>
      <xdr:col>76</xdr:col>
      <xdr:colOff>165100</xdr:colOff>
      <xdr:row>38</xdr:row>
      <xdr:rowOff>99822</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4541500" y="651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36</xdr:row>
      <xdr:rowOff>116349</xdr:rowOff>
    </xdr:from>
    <xdr:ext cx="378565"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3017" y="6288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145986</xdr:rowOff>
    </xdr:from>
    <xdr:to>
      <xdr:col>71</xdr:col>
      <xdr:colOff>177800</xdr:colOff>
      <xdr:row>39</xdr:row>
      <xdr:rowOff>44450</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2814300" y="6661086"/>
          <a:ext cx="889000" cy="6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163005</xdr:rowOff>
    </xdr:from>
    <xdr:to>
      <xdr:col>72</xdr:col>
      <xdr:colOff>38100</xdr:colOff>
      <xdr:row>38</xdr:row>
      <xdr:rowOff>93155</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3652500" y="650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36</xdr:row>
      <xdr:rowOff>109681</xdr:rowOff>
    </xdr:from>
    <xdr:ext cx="378565"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514017" y="62818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81090</xdr:rowOff>
    </xdr:from>
    <xdr:to>
      <xdr:col>67</xdr:col>
      <xdr:colOff>101600</xdr:colOff>
      <xdr:row>38</xdr:row>
      <xdr:rowOff>11240</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2763500" y="642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27767</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579428" y="619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80027</xdr:rowOff>
    </xdr:from>
    <xdr:ext cx="249299" cy="25904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6370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95186</xdr:rowOff>
    </xdr:from>
    <xdr:to>
      <xdr:col>67</xdr:col>
      <xdr:colOff>101600</xdr:colOff>
      <xdr:row>39</xdr:row>
      <xdr:rowOff>25336</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2763500" y="6610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16463</xdr:rowOff>
    </xdr:from>
    <xdr:ext cx="378565"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625017" y="6703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公債費グラフ枠">
          <a:extLst>
            <a:ext uri="{FF2B5EF4-FFF2-40B4-BE49-F238E27FC236}">
              <a16:creationId xmlns:a16="http://schemas.microsoft.com/office/drawing/2014/main" id="{00000000-0008-0000-06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7150</xdr:rowOff>
    </xdr:from>
    <xdr:to>
      <xdr:col>85</xdr:col>
      <xdr:colOff>126364</xdr:colOff>
      <xdr:row>79</xdr:row>
      <xdr:rowOff>90856</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6317595" y="12180100"/>
          <a:ext cx="1269" cy="14553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94683</xdr:rowOff>
    </xdr:from>
    <xdr:ext cx="534377" cy="259045"/>
    <xdr:sp macro="" textlink="">
      <xdr:nvSpPr>
        <xdr:cNvPr id="631" name="公債費最小値テキスト">
          <a:extLst>
            <a:ext uri="{FF2B5EF4-FFF2-40B4-BE49-F238E27FC236}">
              <a16:creationId xmlns:a16="http://schemas.microsoft.com/office/drawing/2014/main" id="{00000000-0008-0000-0600-000077020000}"/>
            </a:ext>
          </a:extLst>
        </xdr:cNvPr>
        <xdr:cNvSpPr txBox="1"/>
      </xdr:nvSpPr>
      <xdr:spPr>
        <a:xfrm>
          <a:off x="16370300" y="13639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90856</xdr:rowOff>
    </xdr:from>
    <xdr:to>
      <xdr:col>86</xdr:col>
      <xdr:colOff>25400</xdr:colOff>
      <xdr:row>79</xdr:row>
      <xdr:rowOff>90856</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6230600" y="13635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125277</xdr:rowOff>
    </xdr:from>
    <xdr:ext cx="534377" cy="259045"/>
    <xdr:sp macro="" textlink="">
      <xdr:nvSpPr>
        <xdr:cNvPr id="633" name="公債費最大値テキスト">
          <a:extLst>
            <a:ext uri="{FF2B5EF4-FFF2-40B4-BE49-F238E27FC236}">
              <a16:creationId xmlns:a16="http://schemas.microsoft.com/office/drawing/2014/main" id="{00000000-0008-0000-0600-000079020000}"/>
            </a:ext>
          </a:extLst>
        </xdr:cNvPr>
        <xdr:cNvSpPr txBox="1"/>
      </xdr:nvSpPr>
      <xdr:spPr>
        <a:xfrm>
          <a:off x="16370300" y="11955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7150</xdr:rowOff>
    </xdr:from>
    <xdr:to>
      <xdr:col>86</xdr:col>
      <xdr:colOff>25400</xdr:colOff>
      <xdr:row>71</xdr:row>
      <xdr:rowOff>7150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218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93256</xdr:rowOff>
    </xdr:from>
    <xdr:to>
      <xdr:col>85</xdr:col>
      <xdr:colOff>127000</xdr:colOff>
      <xdr:row>76</xdr:row>
      <xdr:rowOff>165379</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5481300" y="13123456"/>
          <a:ext cx="838200" cy="72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52912</xdr:rowOff>
    </xdr:from>
    <xdr:ext cx="534377" cy="259045"/>
    <xdr:sp macro="" textlink="">
      <xdr:nvSpPr>
        <xdr:cNvPr id="636" name="公債費平均値テキスト">
          <a:extLst>
            <a:ext uri="{FF2B5EF4-FFF2-40B4-BE49-F238E27FC236}">
              <a16:creationId xmlns:a16="http://schemas.microsoft.com/office/drawing/2014/main" id="{00000000-0008-0000-0600-00007C020000}"/>
            </a:ext>
          </a:extLst>
        </xdr:cNvPr>
        <xdr:cNvSpPr txBox="1"/>
      </xdr:nvSpPr>
      <xdr:spPr>
        <a:xfrm>
          <a:off x="16370300" y="127402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30035</xdr:rowOff>
    </xdr:from>
    <xdr:to>
      <xdr:col>85</xdr:col>
      <xdr:colOff>177800</xdr:colOff>
      <xdr:row>75</xdr:row>
      <xdr:rowOff>131635</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6268700" y="1288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32639</xdr:rowOff>
    </xdr:from>
    <xdr:to>
      <xdr:col>81</xdr:col>
      <xdr:colOff>50800</xdr:colOff>
      <xdr:row>76</xdr:row>
      <xdr:rowOff>165379</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4592300" y="12891389"/>
          <a:ext cx="889000" cy="304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166129</xdr:rowOff>
    </xdr:from>
    <xdr:to>
      <xdr:col>81</xdr:col>
      <xdr:colOff>101600</xdr:colOff>
      <xdr:row>75</xdr:row>
      <xdr:rowOff>96279</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5430500" y="12853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112806</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2628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32639</xdr:rowOff>
    </xdr:from>
    <xdr:to>
      <xdr:col>76</xdr:col>
      <xdr:colOff>114300</xdr:colOff>
      <xdr:row>76</xdr:row>
      <xdr:rowOff>113601</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3703300" y="12891389"/>
          <a:ext cx="889000" cy="252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22949</xdr:rowOff>
    </xdr:from>
    <xdr:to>
      <xdr:col>76</xdr:col>
      <xdr:colOff>165100</xdr:colOff>
      <xdr:row>75</xdr:row>
      <xdr:rowOff>124549</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4541500" y="1288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115676</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325111" y="1297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62319</xdr:rowOff>
    </xdr:from>
    <xdr:to>
      <xdr:col>71</xdr:col>
      <xdr:colOff>177800</xdr:colOff>
      <xdr:row>76</xdr:row>
      <xdr:rowOff>113601</xdr:rowOff>
    </xdr:to>
    <xdr:cxnSp macro="">
      <xdr:nvCxnSpPr>
        <xdr:cNvPr id="644" name="直線コネクタ 643">
          <a:extLst>
            <a:ext uri="{FF2B5EF4-FFF2-40B4-BE49-F238E27FC236}">
              <a16:creationId xmlns:a16="http://schemas.microsoft.com/office/drawing/2014/main" id="{00000000-0008-0000-0600-000084020000}"/>
            </a:ext>
          </a:extLst>
        </xdr:cNvPr>
        <xdr:cNvCxnSpPr/>
      </xdr:nvCxnSpPr>
      <xdr:spPr>
        <a:xfrm>
          <a:off x="12814300" y="13092519"/>
          <a:ext cx="889000" cy="51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168453</xdr:rowOff>
    </xdr:from>
    <xdr:to>
      <xdr:col>72</xdr:col>
      <xdr:colOff>38100</xdr:colOff>
      <xdr:row>75</xdr:row>
      <xdr:rowOff>98603</xdr:rowOff>
    </xdr:to>
    <xdr:sp macro="" textlink="">
      <xdr:nvSpPr>
        <xdr:cNvPr id="645" name="フローチャート: 判断 644">
          <a:extLst>
            <a:ext uri="{FF2B5EF4-FFF2-40B4-BE49-F238E27FC236}">
              <a16:creationId xmlns:a16="http://schemas.microsoft.com/office/drawing/2014/main" id="{00000000-0008-0000-0600-000085020000}"/>
            </a:ext>
          </a:extLst>
        </xdr:cNvPr>
        <xdr:cNvSpPr/>
      </xdr:nvSpPr>
      <xdr:spPr>
        <a:xfrm>
          <a:off x="13652500" y="12855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115130</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630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88595</xdr:rowOff>
    </xdr:from>
    <xdr:to>
      <xdr:col>67</xdr:col>
      <xdr:colOff>101600</xdr:colOff>
      <xdr:row>76</xdr:row>
      <xdr:rowOff>18746</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2763500" y="1294734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35272</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722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42456</xdr:rowOff>
    </xdr:from>
    <xdr:to>
      <xdr:col>85</xdr:col>
      <xdr:colOff>177800</xdr:colOff>
      <xdr:row>76</xdr:row>
      <xdr:rowOff>144056</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6268700" y="13072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20883</xdr:rowOff>
    </xdr:from>
    <xdr:ext cx="534377" cy="259045"/>
    <xdr:sp macro="" textlink="">
      <xdr:nvSpPr>
        <xdr:cNvPr id="655" name="公債費該当値テキスト">
          <a:extLst>
            <a:ext uri="{FF2B5EF4-FFF2-40B4-BE49-F238E27FC236}">
              <a16:creationId xmlns:a16="http://schemas.microsoft.com/office/drawing/2014/main" id="{00000000-0008-0000-0600-00008F020000}"/>
            </a:ext>
          </a:extLst>
        </xdr:cNvPr>
        <xdr:cNvSpPr txBox="1"/>
      </xdr:nvSpPr>
      <xdr:spPr>
        <a:xfrm>
          <a:off x="16370300" y="13051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114579</xdr:rowOff>
    </xdr:from>
    <xdr:to>
      <xdr:col>81</xdr:col>
      <xdr:colOff>101600</xdr:colOff>
      <xdr:row>77</xdr:row>
      <xdr:rowOff>44729</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5430500" y="13144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35856</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5214111" y="13237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153289</xdr:rowOff>
    </xdr:from>
    <xdr:to>
      <xdr:col>76</xdr:col>
      <xdr:colOff>165100</xdr:colOff>
      <xdr:row>75</xdr:row>
      <xdr:rowOff>83439</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4541500" y="1284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99966</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4325111" y="1261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62801</xdr:rowOff>
    </xdr:from>
    <xdr:to>
      <xdr:col>72</xdr:col>
      <xdr:colOff>38100</xdr:colOff>
      <xdr:row>76</xdr:row>
      <xdr:rowOff>164401</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3652500" y="1309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155528</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3436111" y="13185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11519</xdr:rowOff>
    </xdr:from>
    <xdr:to>
      <xdr:col>67</xdr:col>
      <xdr:colOff>101600</xdr:colOff>
      <xdr:row>76</xdr:row>
      <xdr:rowOff>113119</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2763500" y="1304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104246</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2547111" y="13134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積立金グラフ枠">
          <a:extLst>
            <a:ext uri="{FF2B5EF4-FFF2-40B4-BE49-F238E27FC236}">
              <a16:creationId xmlns:a16="http://schemas.microsoft.com/office/drawing/2014/main" id="{00000000-0008-0000-06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11136</xdr:rowOff>
    </xdr:from>
    <xdr:to>
      <xdr:col>85</xdr:col>
      <xdr:colOff>126364</xdr:colOff>
      <xdr:row>98</xdr:row>
      <xdr:rowOff>67690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6317595" y="15613086"/>
          <a:ext cx="1269" cy="1256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71517</xdr:rowOff>
    </xdr:from>
    <xdr:ext cx="469744" cy="259045"/>
    <xdr:sp macro="" textlink="">
      <xdr:nvSpPr>
        <xdr:cNvPr id="686" name="積立金最小値テキスト">
          <a:extLst>
            <a:ext uri="{FF2B5EF4-FFF2-40B4-BE49-F238E27FC236}">
              <a16:creationId xmlns:a16="http://schemas.microsoft.com/office/drawing/2014/main" id="{00000000-0008-0000-0600-0000AE020000}"/>
            </a:ext>
          </a:extLst>
        </xdr:cNvPr>
        <xdr:cNvSpPr txBox="1"/>
      </xdr:nvSpPr>
      <xdr:spPr>
        <a:xfrm>
          <a:off x="16370300" y="16873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67690</xdr:rowOff>
    </xdr:from>
    <xdr:to>
      <xdr:col>86</xdr:col>
      <xdr:colOff>25400</xdr:colOff>
      <xdr:row>98</xdr:row>
      <xdr:rowOff>67690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6230600" y="1686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129263</xdr:rowOff>
    </xdr:from>
    <xdr:ext cx="534377" cy="259045"/>
    <xdr:sp macro="" textlink="">
      <xdr:nvSpPr>
        <xdr:cNvPr id="688" name="積立金最大値テキスト">
          <a:extLst>
            <a:ext uri="{FF2B5EF4-FFF2-40B4-BE49-F238E27FC236}">
              <a16:creationId xmlns:a16="http://schemas.microsoft.com/office/drawing/2014/main" id="{00000000-0008-0000-0600-0000B0020000}"/>
            </a:ext>
          </a:extLst>
        </xdr:cNvPr>
        <xdr:cNvSpPr txBox="1"/>
      </xdr:nvSpPr>
      <xdr:spPr>
        <a:xfrm>
          <a:off x="16370300" y="15388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11136</xdr:rowOff>
    </xdr:from>
    <xdr:to>
      <xdr:col>86</xdr:col>
      <xdr:colOff>25400</xdr:colOff>
      <xdr:row>91</xdr:row>
      <xdr:rowOff>11136</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6230600" y="15613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96174</xdr:rowOff>
    </xdr:from>
    <xdr:to>
      <xdr:col>85</xdr:col>
      <xdr:colOff>127000</xdr:colOff>
      <xdr:row>96</xdr:row>
      <xdr:rowOff>169738</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5481300" y="16555374"/>
          <a:ext cx="838200" cy="7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43152</xdr:rowOff>
    </xdr:from>
    <xdr:ext cx="469744" cy="259045"/>
    <xdr:sp macro="" textlink="">
      <xdr:nvSpPr>
        <xdr:cNvPr id="691" name="積立金平均値テキスト">
          <a:extLst>
            <a:ext uri="{FF2B5EF4-FFF2-40B4-BE49-F238E27FC236}">
              <a16:creationId xmlns:a16="http://schemas.microsoft.com/office/drawing/2014/main" id="{00000000-0008-0000-0600-0000B3020000}"/>
            </a:ext>
          </a:extLst>
        </xdr:cNvPr>
        <xdr:cNvSpPr txBox="1"/>
      </xdr:nvSpPr>
      <xdr:spPr>
        <a:xfrm>
          <a:off x="16370300" y="163309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20275</xdr:rowOff>
    </xdr:from>
    <xdr:to>
      <xdr:col>85</xdr:col>
      <xdr:colOff>177800</xdr:colOff>
      <xdr:row>96</xdr:row>
      <xdr:rowOff>121875</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6268700" y="1647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96174</xdr:rowOff>
    </xdr:from>
    <xdr:to>
      <xdr:col>81</xdr:col>
      <xdr:colOff>50800</xdr:colOff>
      <xdr:row>97</xdr:row>
      <xdr:rowOff>117937</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flipV="1">
          <a:off x="14592300" y="16555374"/>
          <a:ext cx="889000" cy="193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4821</xdr:rowOff>
    </xdr:from>
    <xdr:to>
      <xdr:col>81</xdr:col>
      <xdr:colOff>101600</xdr:colOff>
      <xdr:row>96</xdr:row>
      <xdr:rowOff>106421</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5430500" y="16464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94</xdr:row>
      <xdr:rowOff>122948</xdr:rowOff>
    </xdr:from>
    <xdr:ext cx="469744"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46428" y="16239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119583</xdr:rowOff>
    </xdr:from>
    <xdr:to>
      <xdr:col>76</xdr:col>
      <xdr:colOff>114300</xdr:colOff>
      <xdr:row>97</xdr:row>
      <xdr:rowOff>117937</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a:off x="13703300" y="16578783"/>
          <a:ext cx="889000" cy="169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157846</xdr:rowOff>
    </xdr:from>
    <xdr:to>
      <xdr:col>76</xdr:col>
      <xdr:colOff>165100</xdr:colOff>
      <xdr:row>96</xdr:row>
      <xdr:rowOff>87996</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4541500" y="16445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104523</xdr:rowOff>
    </xdr:from>
    <xdr:ext cx="469744"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357428" y="16220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119583</xdr:rowOff>
    </xdr:from>
    <xdr:to>
      <xdr:col>71</xdr:col>
      <xdr:colOff>177800</xdr:colOff>
      <xdr:row>97</xdr:row>
      <xdr:rowOff>170790</xdr:rowOff>
    </xdr:to>
    <xdr:cxnSp macro="">
      <xdr:nvCxnSpPr>
        <xdr:cNvPr id="699" name="直線コネクタ 698">
          <a:extLst>
            <a:ext uri="{FF2B5EF4-FFF2-40B4-BE49-F238E27FC236}">
              <a16:creationId xmlns:a16="http://schemas.microsoft.com/office/drawing/2014/main" id="{00000000-0008-0000-0600-0000BB020000}"/>
            </a:ext>
          </a:extLst>
        </xdr:cNvPr>
        <xdr:cNvCxnSpPr/>
      </xdr:nvCxnSpPr>
      <xdr:spPr>
        <a:xfrm flipV="1">
          <a:off x="12814300" y="16578783"/>
          <a:ext cx="889000" cy="22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67915</xdr:rowOff>
    </xdr:from>
    <xdr:to>
      <xdr:col>72</xdr:col>
      <xdr:colOff>38100</xdr:colOff>
      <xdr:row>95</xdr:row>
      <xdr:rowOff>169515</xdr:rowOff>
    </xdr:to>
    <xdr:sp macro="" textlink="">
      <xdr:nvSpPr>
        <xdr:cNvPr id="700" name="フローチャート: 判断 699">
          <a:extLst>
            <a:ext uri="{FF2B5EF4-FFF2-40B4-BE49-F238E27FC236}">
              <a16:creationId xmlns:a16="http://schemas.microsoft.com/office/drawing/2014/main" id="{00000000-0008-0000-0600-0000BC020000}"/>
            </a:ext>
          </a:extLst>
        </xdr:cNvPr>
        <xdr:cNvSpPr/>
      </xdr:nvSpPr>
      <xdr:spPr>
        <a:xfrm>
          <a:off x="13652500" y="1635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14592</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130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79344</xdr:rowOff>
    </xdr:from>
    <xdr:to>
      <xdr:col>67</xdr:col>
      <xdr:colOff>101600</xdr:colOff>
      <xdr:row>98</xdr:row>
      <xdr:rowOff>9494</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2763500" y="16709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26021</xdr:rowOff>
    </xdr:from>
    <xdr:ext cx="469744"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79428" y="16485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118938</xdr:rowOff>
    </xdr:from>
    <xdr:to>
      <xdr:col>85</xdr:col>
      <xdr:colOff>177800</xdr:colOff>
      <xdr:row>97</xdr:row>
      <xdr:rowOff>49088</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6268700" y="16578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97365</xdr:rowOff>
    </xdr:from>
    <xdr:ext cx="469744" cy="259045"/>
    <xdr:sp macro="" textlink="">
      <xdr:nvSpPr>
        <xdr:cNvPr id="710" name="積立金該当値テキスト">
          <a:extLst>
            <a:ext uri="{FF2B5EF4-FFF2-40B4-BE49-F238E27FC236}">
              <a16:creationId xmlns:a16="http://schemas.microsoft.com/office/drawing/2014/main" id="{00000000-0008-0000-0600-0000C6020000}"/>
            </a:ext>
          </a:extLst>
        </xdr:cNvPr>
        <xdr:cNvSpPr txBox="1"/>
      </xdr:nvSpPr>
      <xdr:spPr>
        <a:xfrm>
          <a:off x="16370300" y="16556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45374</xdr:rowOff>
    </xdr:from>
    <xdr:to>
      <xdr:col>81</xdr:col>
      <xdr:colOff>101600</xdr:colOff>
      <xdr:row>96</xdr:row>
      <xdr:rowOff>146974</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5430500" y="1650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96</xdr:row>
      <xdr:rowOff>138101</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5246428" y="16597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67137</xdr:rowOff>
    </xdr:from>
    <xdr:to>
      <xdr:col>76</xdr:col>
      <xdr:colOff>165100</xdr:colOff>
      <xdr:row>97</xdr:row>
      <xdr:rowOff>168737</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4541500" y="16697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159864</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4357428" y="16790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68783</xdr:rowOff>
    </xdr:from>
    <xdr:to>
      <xdr:col>72</xdr:col>
      <xdr:colOff>38100</xdr:colOff>
      <xdr:row>96</xdr:row>
      <xdr:rowOff>170383</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3652500" y="16527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96</xdr:row>
      <xdr:rowOff>161510</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3468428" y="16620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119990</xdr:rowOff>
    </xdr:from>
    <xdr:to>
      <xdr:col>67</xdr:col>
      <xdr:colOff>101600</xdr:colOff>
      <xdr:row>98</xdr:row>
      <xdr:rowOff>50140</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2763500" y="1675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41267</xdr:rowOff>
    </xdr:from>
    <xdr:ext cx="469744"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2579428" y="1684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00000000-0008-0000-06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142901</xdr:rowOff>
    </xdr:from>
    <xdr:to>
      <xdr:col>116</xdr:col>
      <xdr:colOff>62864</xdr:colOff>
      <xdr:row>38</xdr:row>
      <xdr:rowOff>139700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2159595" y="5457851"/>
          <a:ext cx="1269" cy="1196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1" name="投資及び出資金最小値テキスト">
          <a:extLst>
            <a:ext uri="{FF2B5EF4-FFF2-40B4-BE49-F238E27FC236}">
              <a16:creationId xmlns:a16="http://schemas.microsoft.com/office/drawing/2014/main" id="{00000000-0008-0000-0600-0000E5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89578</xdr:rowOff>
    </xdr:from>
    <xdr:ext cx="469744" cy="259045"/>
    <xdr:sp macro="" textlink="">
      <xdr:nvSpPr>
        <xdr:cNvPr id="743" name="投資及び出資金最大値テキスト">
          <a:extLst>
            <a:ext uri="{FF2B5EF4-FFF2-40B4-BE49-F238E27FC236}">
              <a16:creationId xmlns:a16="http://schemas.microsoft.com/office/drawing/2014/main" id="{00000000-0008-0000-0600-0000E7020000}"/>
            </a:ext>
          </a:extLst>
        </xdr:cNvPr>
        <xdr:cNvSpPr txBox="1"/>
      </xdr:nvSpPr>
      <xdr:spPr>
        <a:xfrm>
          <a:off x="22212300" y="5233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142901</xdr:rowOff>
    </xdr:from>
    <xdr:to>
      <xdr:col>116</xdr:col>
      <xdr:colOff>152400</xdr:colOff>
      <xdr:row>31</xdr:row>
      <xdr:rowOff>142901</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5457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153188</xdr:rowOff>
    </xdr:from>
    <xdr:to>
      <xdr:col>116</xdr:col>
      <xdr:colOff>63500</xdr:colOff>
      <xdr:row>36</xdr:row>
      <xdr:rowOff>154331</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1323300" y="6325388"/>
          <a:ext cx="8382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42968</xdr:rowOff>
    </xdr:from>
    <xdr:ext cx="469744" cy="259045"/>
    <xdr:sp macro="" textlink="">
      <xdr:nvSpPr>
        <xdr:cNvPr id="746" name="投資及び出資金平均値テキスト">
          <a:extLst>
            <a:ext uri="{FF2B5EF4-FFF2-40B4-BE49-F238E27FC236}">
              <a16:creationId xmlns:a16="http://schemas.microsoft.com/office/drawing/2014/main" id="{00000000-0008-0000-0600-0000EA020000}"/>
            </a:ext>
          </a:extLst>
        </xdr:cNvPr>
        <xdr:cNvSpPr txBox="1"/>
      </xdr:nvSpPr>
      <xdr:spPr>
        <a:xfrm>
          <a:off x="22212300" y="6043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20091</xdr:rowOff>
    </xdr:from>
    <xdr:to>
      <xdr:col>116</xdr:col>
      <xdr:colOff>114300</xdr:colOff>
      <xdr:row>36</xdr:row>
      <xdr:rowOff>121691</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2110700" y="619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136042</xdr:rowOff>
    </xdr:from>
    <xdr:to>
      <xdr:col>111</xdr:col>
      <xdr:colOff>177800</xdr:colOff>
      <xdr:row>36</xdr:row>
      <xdr:rowOff>154331</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0434300" y="6136792"/>
          <a:ext cx="889000" cy="189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57124</xdr:rowOff>
    </xdr:from>
    <xdr:to>
      <xdr:col>112</xdr:col>
      <xdr:colOff>38100</xdr:colOff>
      <xdr:row>36</xdr:row>
      <xdr:rowOff>158724</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1272500" y="6229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3801</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088428" y="6004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35</xdr:row>
      <xdr:rowOff>136042</xdr:rowOff>
    </xdr:from>
    <xdr:to>
      <xdr:col>107</xdr:col>
      <xdr:colOff>50800</xdr:colOff>
      <xdr:row>37</xdr:row>
      <xdr:rowOff>30429</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19545300" y="6136792"/>
          <a:ext cx="889000" cy="237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7290</xdr:rowOff>
    </xdr:from>
    <xdr:to>
      <xdr:col>107</xdr:col>
      <xdr:colOff>101600</xdr:colOff>
      <xdr:row>36</xdr:row>
      <xdr:rowOff>108890</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0383500" y="6179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100017</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199428" y="6272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132842</xdr:rowOff>
    </xdr:from>
    <xdr:to>
      <xdr:col>102</xdr:col>
      <xdr:colOff>114300</xdr:colOff>
      <xdr:row>37</xdr:row>
      <xdr:rowOff>30429</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8656300" y="6305042"/>
          <a:ext cx="889000" cy="69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72898</xdr:rowOff>
    </xdr:from>
    <xdr:to>
      <xdr:col>102</xdr:col>
      <xdr:colOff>165100</xdr:colOff>
      <xdr:row>37</xdr:row>
      <xdr:rowOff>3048</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9494500" y="6245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19575</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10428" y="6020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9804</xdr:rowOff>
    </xdr:from>
    <xdr:to>
      <xdr:col>98</xdr:col>
      <xdr:colOff>38100</xdr:colOff>
      <xdr:row>36</xdr:row>
      <xdr:rowOff>111404</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8605500" y="6182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127931</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21428" y="5957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102388</xdr:rowOff>
    </xdr:from>
    <xdr:to>
      <xdr:col>116</xdr:col>
      <xdr:colOff>114300</xdr:colOff>
      <xdr:row>37</xdr:row>
      <xdr:rowOff>32538</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2110700" y="6274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80815</xdr:rowOff>
    </xdr:from>
    <xdr:ext cx="469744" cy="259045"/>
    <xdr:sp macro="" textlink="">
      <xdr:nvSpPr>
        <xdr:cNvPr id="765" name="投資及び出資金該当値テキスト">
          <a:extLst>
            <a:ext uri="{FF2B5EF4-FFF2-40B4-BE49-F238E27FC236}">
              <a16:creationId xmlns:a16="http://schemas.microsoft.com/office/drawing/2014/main" id="{00000000-0008-0000-0600-0000FD020000}"/>
            </a:ext>
          </a:extLst>
        </xdr:cNvPr>
        <xdr:cNvSpPr txBox="1"/>
      </xdr:nvSpPr>
      <xdr:spPr>
        <a:xfrm>
          <a:off x="22212300" y="6253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103531</xdr:rowOff>
    </xdr:from>
    <xdr:to>
      <xdr:col>112</xdr:col>
      <xdr:colOff>38100</xdr:colOff>
      <xdr:row>37</xdr:row>
      <xdr:rowOff>33681</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1272500" y="6275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24808</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088428" y="6368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85242</xdr:rowOff>
    </xdr:from>
    <xdr:to>
      <xdr:col>107</xdr:col>
      <xdr:colOff>101600</xdr:colOff>
      <xdr:row>36</xdr:row>
      <xdr:rowOff>15392</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0383500" y="608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31919</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0199428" y="5861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151079</xdr:rowOff>
    </xdr:from>
    <xdr:to>
      <xdr:col>102</xdr:col>
      <xdr:colOff>165100</xdr:colOff>
      <xdr:row>37</xdr:row>
      <xdr:rowOff>81229</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9494500" y="632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72356</xdr:rowOff>
    </xdr:from>
    <xdr:ext cx="469744"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9310428" y="6416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82042</xdr:rowOff>
    </xdr:from>
    <xdr:to>
      <xdr:col>98</xdr:col>
      <xdr:colOff>38100</xdr:colOff>
      <xdr:row>37</xdr:row>
      <xdr:rowOff>12192</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8605500" y="625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3319</xdr:rowOff>
    </xdr:from>
    <xdr:ext cx="469744"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421428" y="6346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33782</xdr:rowOff>
    </xdr:from>
    <xdr:to>
      <xdr:col>116</xdr:col>
      <xdr:colOff>62864</xdr:colOff>
      <xdr:row>59</xdr:row>
      <xdr:rowOff>40767</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777732"/>
          <a:ext cx="1269" cy="1378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44594</xdr:rowOff>
    </xdr:from>
    <xdr:ext cx="378565"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1601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40767</xdr:rowOff>
    </xdr:from>
    <xdr:to>
      <xdr:col>116</xdr:col>
      <xdr:colOff>152400</xdr:colOff>
      <xdr:row>59</xdr:row>
      <xdr:rowOff>40767</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1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151909</xdr:rowOff>
    </xdr:from>
    <xdr:ext cx="599010"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552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33782</xdr:rowOff>
    </xdr:from>
    <xdr:to>
      <xdr:col>116</xdr:col>
      <xdr:colOff>152400</xdr:colOff>
      <xdr:row>51</xdr:row>
      <xdr:rowOff>33782</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77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108865</xdr:rowOff>
    </xdr:from>
    <xdr:to>
      <xdr:col>116</xdr:col>
      <xdr:colOff>63500</xdr:colOff>
      <xdr:row>57</xdr:row>
      <xdr:rowOff>132994</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1323300" y="9881515"/>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28884</xdr:rowOff>
    </xdr:from>
    <xdr:ext cx="534377"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6300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6007</xdr:rowOff>
    </xdr:from>
    <xdr:to>
      <xdr:col>116</xdr:col>
      <xdr:colOff>114300</xdr:colOff>
      <xdr:row>57</xdr:row>
      <xdr:rowOff>107607</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77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59728</xdr:rowOff>
    </xdr:from>
    <xdr:to>
      <xdr:col>111</xdr:col>
      <xdr:colOff>177800</xdr:colOff>
      <xdr:row>57</xdr:row>
      <xdr:rowOff>132994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9660928"/>
          <a:ext cx="889000" cy="244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150584</xdr:rowOff>
    </xdr:from>
    <xdr:to>
      <xdr:col>112</xdr:col>
      <xdr:colOff>38100</xdr:colOff>
      <xdr:row>57</xdr:row>
      <xdr:rowOff>80734</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751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55</xdr:row>
      <xdr:rowOff>97261</xdr:rowOff>
    </xdr:from>
    <xdr:ext cx="534377"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56111" y="9527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55</xdr:row>
      <xdr:rowOff>59233</xdr:rowOff>
    </xdr:from>
    <xdr:to>
      <xdr:col>107</xdr:col>
      <xdr:colOff>50800</xdr:colOff>
      <xdr:row>56</xdr:row>
      <xdr:rowOff>59728</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9545300" y="9488983"/>
          <a:ext cx="889000" cy="171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91313</xdr:rowOff>
    </xdr:from>
    <xdr:to>
      <xdr:col>107</xdr:col>
      <xdr:colOff>101600</xdr:colOff>
      <xdr:row>57</xdr:row>
      <xdr:rowOff>21463</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692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57</xdr:row>
      <xdr:rowOff>12590</xdr:rowOff>
    </xdr:from>
    <xdr:ext cx="534377"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67111" y="978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55</xdr:row>
      <xdr:rowOff>29235</xdr:rowOff>
    </xdr:from>
    <xdr:to>
      <xdr:col>102</xdr:col>
      <xdr:colOff>114300</xdr:colOff>
      <xdr:row>55</xdr:row>
      <xdr:rowOff>59233</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9458985"/>
          <a:ext cx="889000" cy="29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9271</xdr:rowOff>
    </xdr:from>
    <xdr:to>
      <xdr:col>102</xdr:col>
      <xdr:colOff>165100</xdr:colOff>
      <xdr:row>56</xdr:row>
      <xdr:rowOff>110871</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610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101998</xdr:rowOff>
    </xdr:from>
    <xdr:ext cx="534377"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278111" y="970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13691</xdr:rowOff>
    </xdr:from>
    <xdr:to>
      <xdr:col>98</xdr:col>
      <xdr:colOff>38100</xdr:colOff>
      <xdr:row>56</xdr:row>
      <xdr:rowOff>115291</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61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106418</xdr:rowOff>
    </xdr:from>
    <xdr:ext cx="534377"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389111" y="970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58065</xdr:rowOff>
    </xdr:from>
    <xdr:to>
      <xdr:col>116</xdr:col>
      <xdr:colOff>114300</xdr:colOff>
      <xdr:row>57</xdr:row>
      <xdr:rowOff>159665</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9830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36492</xdr:rowOff>
    </xdr:from>
    <xdr:ext cx="534377"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80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82194</xdr:rowOff>
    </xdr:from>
    <xdr:to>
      <xdr:col>112</xdr:col>
      <xdr:colOff>38100</xdr:colOff>
      <xdr:row>58</xdr:row>
      <xdr:rowOff>12344</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985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58</xdr:row>
      <xdr:rowOff>3471</xdr:rowOff>
    </xdr:from>
    <xdr:ext cx="534377"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56111" y="9947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8928</xdr:rowOff>
    </xdr:from>
    <xdr:to>
      <xdr:col>107</xdr:col>
      <xdr:colOff>101600</xdr:colOff>
      <xdr:row>56</xdr:row>
      <xdr:rowOff>110528</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610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54</xdr:row>
      <xdr:rowOff>127055</xdr:rowOff>
    </xdr:from>
    <xdr:ext cx="534377"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67111" y="938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55</xdr:row>
      <xdr:rowOff>8433</xdr:rowOff>
    </xdr:from>
    <xdr:to>
      <xdr:col>102</xdr:col>
      <xdr:colOff>165100</xdr:colOff>
      <xdr:row>55</xdr:row>
      <xdr:rowOff>110033</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438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53</xdr:row>
      <xdr:rowOff>126560</xdr:rowOff>
    </xdr:from>
    <xdr:ext cx="534377"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278111" y="9213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149885</xdr:rowOff>
    </xdr:from>
    <xdr:to>
      <xdr:col>98</xdr:col>
      <xdr:colOff>38100</xdr:colOff>
      <xdr:row>55</xdr:row>
      <xdr:rowOff>80035</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40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53</xdr:row>
      <xdr:rowOff>96562</xdr:rowOff>
    </xdr:from>
    <xdr:ext cx="534377"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389111" y="918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2" name="繰出金グラフ枠">
          <a:extLst>
            <a:ext uri="{FF2B5EF4-FFF2-40B4-BE49-F238E27FC236}">
              <a16:creationId xmlns:a16="http://schemas.microsoft.com/office/drawing/2014/main" id="{00000000-0008-0000-0600-000054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122189</xdr:rowOff>
    </xdr:from>
    <xdr:to>
      <xdr:col>116</xdr:col>
      <xdr:colOff>62864</xdr:colOff>
      <xdr:row>79</xdr:row>
      <xdr:rowOff>45014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2159595" y="12123689"/>
          <a:ext cx="1269" cy="14658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48841</xdr:rowOff>
    </xdr:from>
    <xdr:ext cx="534377" cy="259045"/>
    <xdr:sp macro="" textlink="">
      <xdr:nvSpPr>
        <xdr:cNvPr id="854" name="繰出金最小値テキスト">
          <a:extLst>
            <a:ext uri="{FF2B5EF4-FFF2-40B4-BE49-F238E27FC236}">
              <a16:creationId xmlns:a16="http://schemas.microsoft.com/office/drawing/2014/main" id="{00000000-0008-0000-0600-000056030000}"/>
            </a:ext>
          </a:extLst>
        </xdr:cNvPr>
        <xdr:cNvSpPr txBox="1"/>
      </xdr:nvSpPr>
      <xdr:spPr>
        <a:xfrm>
          <a:off x="22212300" y="13593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45014</xdr:rowOff>
    </xdr:from>
    <xdr:to>
      <xdr:col>116</xdr:col>
      <xdr:colOff>152400</xdr:colOff>
      <xdr:row>79</xdr:row>
      <xdr:rowOff>45014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3589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68866</xdr:rowOff>
    </xdr:from>
    <xdr:ext cx="534377" cy="259045"/>
    <xdr:sp macro="" textlink="">
      <xdr:nvSpPr>
        <xdr:cNvPr id="856" name="繰出金最大値テキスト">
          <a:extLst>
            <a:ext uri="{FF2B5EF4-FFF2-40B4-BE49-F238E27FC236}">
              <a16:creationId xmlns:a16="http://schemas.microsoft.com/office/drawing/2014/main" id="{00000000-0008-0000-0600-000058030000}"/>
            </a:ext>
          </a:extLst>
        </xdr:cNvPr>
        <xdr:cNvSpPr txBox="1"/>
      </xdr:nvSpPr>
      <xdr:spPr>
        <a:xfrm>
          <a:off x="22212300" y="11898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122189</xdr:rowOff>
    </xdr:from>
    <xdr:to>
      <xdr:col>116</xdr:col>
      <xdr:colOff>152400</xdr:colOff>
      <xdr:row>70</xdr:row>
      <xdr:rowOff>122189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2123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151816</xdr:rowOff>
    </xdr:from>
    <xdr:to>
      <xdr:col>116</xdr:col>
      <xdr:colOff>63500</xdr:colOff>
      <xdr:row>78</xdr:row>
      <xdr:rowOff>19411</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1323300" y="13353466"/>
          <a:ext cx="838200" cy="39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168241</xdr:rowOff>
    </xdr:from>
    <xdr:ext cx="534377" cy="259045"/>
    <xdr:sp macro="" textlink="">
      <xdr:nvSpPr>
        <xdr:cNvPr id="859" name="繰出金平均値テキスト">
          <a:extLst>
            <a:ext uri="{FF2B5EF4-FFF2-40B4-BE49-F238E27FC236}">
              <a16:creationId xmlns:a16="http://schemas.microsoft.com/office/drawing/2014/main" id="{00000000-0008-0000-0600-00005B030000}"/>
            </a:ext>
          </a:extLst>
        </xdr:cNvPr>
        <xdr:cNvSpPr txBox="1"/>
      </xdr:nvSpPr>
      <xdr:spPr>
        <a:xfrm>
          <a:off x="22212300" y="128555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145364</xdr:rowOff>
    </xdr:from>
    <xdr:to>
      <xdr:col>116</xdr:col>
      <xdr:colOff>114300</xdr:colOff>
      <xdr:row>76</xdr:row>
      <xdr:rowOff>75515</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2110700" y="130041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19411</xdr:rowOff>
    </xdr:from>
    <xdr:to>
      <xdr:col>111</xdr:col>
      <xdr:colOff>177800</xdr:colOff>
      <xdr:row>78</xdr:row>
      <xdr:rowOff>51414</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20434300" y="13392511"/>
          <a:ext cx="889000" cy="32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34539</xdr:rowOff>
    </xdr:from>
    <xdr:to>
      <xdr:col>112</xdr:col>
      <xdr:colOff>38100</xdr:colOff>
      <xdr:row>76</xdr:row>
      <xdr:rowOff>136139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1272500" y="1306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152666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83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78</xdr:row>
      <xdr:rowOff>51414</xdr:rowOff>
    </xdr:from>
    <xdr:to>
      <xdr:col>107</xdr:col>
      <xdr:colOff>50800</xdr:colOff>
      <xdr:row>78</xdr:row>
      <xdr:rowOff>66137</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9545300" y="13424514"/>
          <a:ext cx="889000" cy="14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77653</xdr:rowOff>
    </xdr:from>
    <xdr:to>
      <xdr:col>107</xdr:col>
      <xdr:colOff>101600</xdr:colOff>
      <xdr:row>77</xdr:row>
      <xdr:rowOff>7803</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20383500" y="1310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24330</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0167111" y="1288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78</xdr:row>
      <xdr:rowOff>66137</xdr:rowOff>
    </xdr:from>
    <xdr:to>
      <xdr:col>102</xdr:col>
      <xdr:colOff>114300</xdr:colOff>
      <xdr:row>78</xdr:row>
      <xdr:rowOff>98552</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18656300" y="13439237"/>
          <a:ext cx="889000" cy="32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107051</xdr:rowOff>
    </xdr:from>
    <xdr:to>
      <xdr:col>102</xdr:col>
      <xdr:colOff>165100</xdr:colOff>
      <xdr:row>77</xdr:row>
      <xdr:rowOff>37201</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9494500" y="13137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53728</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9278111" y="12912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156383</xdr:rowOff>
    </xdr:from>
    <xdr:to>
      <xdr:col>98</xdr:col>
      <xdr:colOff>38100</xdr:colOff>
      <xdr:row>77</xdr:row>
      <xdr:rowOff>86533</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8605500" y="1318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103060</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389111" y="12961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101016</xdr:rowOff>
    </xdr:from>
    <xdr:to>
      <xdr:col>116</xdr:col>
      <xdr:colOff>114300</xdr:colOff>
      <xdr:row>78</xdr:row>
      <xdr:rowOff>31166</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2110700" y="13302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77</xdr:row>
      <xdr:rowOff>79443</xdr:rowOff>
    </xdr:from>
    <xdr:ext cx="534377" cy="259045"/>
    <xdr:sp macro="" textlink="">
      <xdr:nvSpPr>
        <xdr:cNvPr id="878" name="繰出金該当値テキスト">
          <a:extLst>
            <a:ext uri="{FF2B5EF4-FFF2-40B4-BE49-F238E27FC236}">
              <a16:creationId xmlns:a16="http://schemas.microsoft.com/office/drawing/2014/main" id="{00000000-0008-0000-0600-00006E030000}"/>
            </a:ext>
          </a:extLst>
        </xdr:cNvPr>
        <xdr:cNvSpPr txBox="1"/>
      </xdr:nvSpPr>
      <xdr:spPr>
        <a:xfrm>
          <a:off x="22212300" y="13281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140061</xdr:rowOff>
    </xdr:from>
    <xdr:to>
      <xdr:col>112</xdr:col>
      <xdr:colOff>38100</xdr:colOff>
      <xdr:row>78</xdr:row>
      <xdr:rowOff>70211</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1272500" y="1334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78</xdr:row>
      <xdr:rowOff>61338</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1056111" y="1343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78</xdr:row>
      <xdr:rowOff>614</xdr:rowOff>
    </xdr:from>
    <xdr:to>
      <xdr:col>107</xdr:col>
      <xdr:colOff>101600</xdr:colOff>
      <xdr:row>78</xdr:row>
      <xdr:rowOff>102214</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0383500" y="1337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78</xdr:row>
      <xdr:rowOff>93341</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0167111" y="13466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78</xdr:row>
      <xdr:rowOff>15337</xdr:rowOff>
    </xdr:from>
    <xdr:to>
      <xdr:col>102</xdr:col>
      <xdr:colOff>165100</xdr:colOff>
      <xdr:row>78</xdr:row>
      <xdr:rowOff>116937</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9494500" y="13388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78</xdr:row>
      <xdr:rowOff>108064</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278111" y="13481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78</xdr:row>
      <xdr:rowOff>47752</xdr:rowOff>
    </xdr:from>
    <xdr:to>
      <xdr:col>98</xdr:col>
      <xdr:colOff>38100</xdr:colOff>
      <xdr:row>78</xdr:row>
      <xdr:rowOff>149352</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8605500" y="13420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140479</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389111" y="13513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1" name="前年度繰上充用金グラフ枠">
          <a:extLst>
            <a:ext uri="{FF2B5EF4-FFF2-40B4-BE49-F238E27FC236}">
              <a16:creationId xmlns:a16="http://schemas.microsoft.com/office/drawing/2014/main" id="{00000000-0008-0000-0600-000085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3" name="前年度繰上充用金最小値テキスト">
          <a:extLst>
            <a:ext uri="{FF2B5EF4-FFF2-40B4-BE49-F238E27FC236}">
              <a16:creationId xmlns:a16="http://schemas.microsoft.com/office/drawing/2014/main" id="{00000000-0008-0000-0600-000087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5" name="前年度繰上充用金最大値テキスト">
          <a:extLst>
            <a:ext uri="{FF2B5EF4-FFF2-40B4-BE49-F238E27FC236}">
              <a16:creationId xmlns:a16="http://schemas.microsoft.com/office/drawing/2014/main" id="{00000000-0008-0000-0600-000089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8" name="前年度繰上充用金平均値テキスト">
          <a:extLst>
            <a:ext uri="{FF2B5EF4-FFF2-40B4-BE49-F238E27FC236}">
              <a16:creationId xmlns:a16="http://schemas.microsoft.com/office/drawing/2014/main" id="{00000000-0008-0000-0600-00008C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7" name="前年度繰上充用金該当値テキスト">
          <a:extLst>
            <a:ext uri="{FF2B5EF4-FFF2-40B4-BE49-F238E27FC236}">
              <a16:creationId xmlns:a16="http://schemas.microsoft.com/office/drawing/2014/main" id="{00000000-0008-0000-0600-00009F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539,714</a:t>
          </a:r>
          <a:r>
            <a:rPr kumimoji="1" lang="ja-JP" altLang="en-US" sz="1100">
              <a:latin typeface="ＭＳ Ｐゴシック" panose="020B0600070205080204" pitchFamily="50" charset="-128"/>
              <a:ea typeface="ＭＳ Ｐゴシック" panose="020B0600070205080204" pitchFamily="50" charset="-128"/>
            </a:rPr>
            <a:t>円（歳出総額</a:t>
          </a:r>
          <a:r>
            <a:rPr kumimoji="1" lang="en-US" altLang="ja-JP" sz="1100">
              <a:latin typeface="ＭＳ Ｐゴシック" panose="020B0600070205080204" pitchFamily="50" charset="-128"/>
              <a:ea typeface="ＭＳ Ｐゴシック" panose="020B0600070205080204" pitchFamily="50" charset="-128"/>
            </a:rPr>
            <a:t>÷R7.1.1</a:t>
          </a:r>
          <a:r>
            <a:rPr kumimoji="1" lang="ja-JP" altLang="en-US" sz="1100">
              <a:latin typeface="ＭＳ Ｐゴシック" panose="020B0600070205080204" pitchFamily="50" charset="-128"/>
              <a:ea typeface="ＭＳ Ｐゴシック" panose="020B0600070205080204" pitchFamily="50" charset="-128"/>
            </a:rPr>
            <a:t>時点の人口）となっています。各経費の住民一人当たりのコストは、概ね類似団体平均を下回っており、主な項目の状況は以下のとおりです。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人件費は、住民一人当たり</a:t>
          </a:r>
          <a:r>
            <a:rPr kumimoji="1" lang="en-US" altLang="ja-JP" sz="1100">
              <a:latin typeface="ＭＳ Ｐゴシック" panose="020B0600070205080204" pitchFamily="50" charset="-128"/>
              <a:ea typeface="ＭＳ Ｐゴシック" panose="020B0600070205080204" pitchFamily="50" charset="-128"/>
            </a:rPr>
            <a:t>102,919</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円となっており、前年度から増加しました。定年延長の影響に伴い、退職手当額が隔年で増減します。令和６年度は、定年退職者が発生する年度であることによる退職手当の増等が主な要因です。</a:t>
          </a:r>
        </a:p>
        <a:p>
          <a:r>
            <a:rPr kumimoji="1" lang="ja-JP" altLang="en-US" sz="1100">
              <a:latin typeface="ＭＳ Ｐゴシック" panose="020B0600070205080204" pitchFamily="50" charset="-128"/>
              <a:ea typeface="ＭＳ Ｐゴシック" panose="020B0600070205080204" pitchFamily="50" charset="-128"/>
            </a:rPr>
            <a:t>物件費は、住民一人当たり</a:t>
          </a:r>
          <a:r>
            <a:rPr kumimoji="1" lang="en-US" altLang="ja-JP" sz="1100">
              <a:latin typeface="ＭＳ Ｐゴシック" panose="020B0600070205080204" pitchFamily="50" charset="-128"/>
              <a:ea typeface="ＭＳ Ｐゴシック" panose="020B0600070205080204" pitchFamily="50" charset="-128"/>
            </a:rPr>
            <a:t>58,902</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円となっており、前年度から増加しました。近年は、原油価格・物価高騰の影響に伴い概ね上昇傾向にあり、令和６年度は、小中学校給食の喫食率上昇及び物価高騰に伴う食材費の増等が主な要因です。</a:t>
          </a:r>
        </a:p>
        <a:p>
          <a:r>
            <a:rPr kumimoji="1" lang="ja-JP" altLang="en-US" sz="1100">
              <a:latin typeface="ＭＳ Ｐゴシック" panose="020B0600070205080204" pitchFamily="50" charset="-128"/>
              <a:ea typeface="ＭＳ Ｐゴシック" panose="020B0600070205080204" pitchFamily="50" charset="-128"/>
            </a:rPr>
            <a:t>扶助費は、住民一人当たり</a:t>
          </a:r>
          <a:r>
            <a:rPr kumimoji="1" lang="en-US" altLang="ja-JP" sz="1100">
              <a:latin typeface="ＭＳ Ｐゴシック" panose="020B0600070205080204" pitchFamily="50" charset="-128"/>
              <a:ea typeface="ＭＳ Ｐゴシック" panose="020B0600070205080204" pitchFamily="50" charset="-128"/>
            </a:rPr>
            <a:t>165,581</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保育・教育施設の対象児童数や障害者支援施設利用者数の増等により増加傾向にあり、令和６年度においてはそれに加え、児童手当支給事業及び小児医療費助成事業の制度拡充等が主な要因です。</a:t>
          </a:r>
        </a:p>
        <a:p>
          <a:r>
            <a:rPr kumimoji="1" lang="ja-JP" altLang="en-US" sz="1100">
              <a:latin typeface="ＭＳ Ｐゴシック" panose="020B0600070205080204" pitchFamily="50" charset="-128"/>
              <a:ea typeface="ＭＳ Ｐゴシック" panose="020B0600070205080204" pitchFamily="50" charset="-128"/>
            </a:rPr>
            <a:t>積立金は、住民一人当たり</a:t>
          </a:r>
          <a:r>
            <a:rPr kumimoji="1" lang="en-US" altLang="ja-JP" sz="1100">
              <a:latin typeface="ＭＳ Ｐゴシック" panose="020B0600070205080204" pitchFamily="50" charset="-128"/>
              <a:ea typeface="ＭＳ Ｐゴシック" panose="020B0600070205080204" pitchFamily="50" charset="-128"/>
            </a:rPr>
            <a:t>6,843</a:t>
          </a:r>
          <a:r>
            <a:rPr kumimoji="1" lang="ja-JP" altLang="en-US" sz="1100">
              <a:latin typeface="ＭＳ Ｐゴシック" panose="020B0600070205080204" pitchFamily="50" charset="-128"/>
              <a:ea typeface="ＭＳ Ｐゴシック" panose="020B0600070205080204" pitchFamily="50" charset="-128"/>
            </a:rPr>
            <a:t>円となっており、前年度から減少しました。近年は、財源の年度間調整額及び定年延長の影響等に伴う財政調整基金積立金の増減による影響が大きくなっています。なお、令和６年度から令和７年度にかけては、</a:t>
          </a:r>
          <a:r>
            <a:rPr kumimoji="1" lang="en-US" altLang="ja-JP" sz="1100">
              <a:latin typeface="ＭＳ Ｐゴシック" panose="020B0600070205080204" pitchFamily="50" charset="-128"/>
              <a:ea typeface="ＭＳ Ｐゴシック" panose="020B0600070205080204" pitchFamily="50" charset="-128"/>
            </a:rPr>
            <a:t>150</a:t>
          </a:r>
          <a:r>
            <a:rPr kumimoji="1" lang="ja-JP" altLang="en-US" sz="1100">
              <a:latin typeface="ＭＳ Ｐゴシック" panose="020B0600070205080204" pitchFamily="50" charset="-128"/>
              <a:ea typeface="ＭＳ Ｐゴシック" panose="020B0600070205080204" pitchFamily="50" charset="-128"/>
            </a:rPr>
            <a:t>億円の財源の年度間調整</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を行いました。（令和５年度から令和６年度は</a:t>
          </a:r>
          <a:r>
            <a:rPr kumimoji="1" lang="en-US" altLang="ja-JP" sz="1100">
              <a:latin typeface="ＭＳ Ｐゴシック" panose="020B0600070205080204" pitchFamily="50" charset="-128"/>
              <a:ea typeface="ＭＳ Ｐゴシック" panose="020B0600070205080204" pitchFamily="50" charset="-128"/>
            </a:rPr>
            <a:t>170</a:t>
          </a:r>
          <a:r>
            <a:rPr kumimoji="1" lang="ja-JP" altLang="en-US" sz="1100">
              <a:latin typeface="ＭＳ Ｐゴシック" panose="020B0600070205080204" pitchFamily="50" charset="-128"/>
              <a:ea typeface="ＭＳ Ｐゴシック" panose="020B0600070205080204" pitchFamily="50" charset="-128"/>
            </a:rPr>
            <a:t>億円）</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本市では、予算の効率的・効果的な執行等により財源を捻出し、財政調整基金に積み立てて翌年度の財源として活用しています。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神奈川県横浜市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3,753,398
3,626,654
438.23
2,055,885,110
2,025,762,829
17,460,697
1,026,783,460
2,460,075,576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9.2
114.9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政令市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38</xdr:row>
      <xdr:rowOff>128105</xdr:rowOff>
    </xdr:from>
    <xdr:ext cx="377026"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384974" y="6643205"/>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21970</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38299</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15603</xdr:rowOff>
    </xdr:from>
    <xdr:to>
      <xdr:col>24</xdr:col>
      <xdr:colOff>62865</xdr:colOff>
      <xdr:row>39</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30553"/>
          <a:ext cx="127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63517</xdr:rowOff>
    </xdr:from>
    <xdr:ext cx="378565"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7500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59690</xdr:rowOff>
    </xdr:from>
    <xdr:to>
      <xdr:col>24</xdr:col>
      <xdr:colOff>152400</xdr:colOff>
      <xdr:row>39</xdr:row>
      <xdr:rowOff>59690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74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133730</xdr:rowOff>
    </xdr:from>
    <xdr:ext cx="469744"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105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1,691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15603</xdr:rowOff>
    </xdr:from>
    <xdr:to>
      <xdr:col>24</xdr:col>
      <xdr:colOff>152400</xdr:colOff>
      <xdr:row>31</xdr:row>
      <xdr:rowOff>15603</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30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39</xdr:row>
      <xdr:rowOff>49893</xdr:rowOff>
    </xdr:from>
    <xdr:to>
      <xdr:col>24</xdr:col>
      <xdr:colOff>63500</xdr:colOff>
      <xdr:row>39</xdr:row>
      <xdr:rowOff>107043</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736443"/>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165661</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59949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142784</xdr:rowOff>
    </xdr:from>
    <xdr:to>
      <xdr:col>24</xdr:col>
      <xdr:colOff>114300</xdr:colOff>
      <xdr:row>36</xdr:row>
      <xdr:rowOff>72934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4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107043</xdr:rowOff>
    </xdr:from>
    <xdr:to>
      <xdr:col>19</xdr:col>
      <xdr:colOff>177800</xdr:colOff>
      <xdr:row>39</xdr:row>
      <xdr:rowOff>118473</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79359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160746</xdr:rowOff>
    </xdr:from>
    <xdr:to>
      <xdr:col>20</xdr:col>
      <xdr:colOff>38100</xdr:colOff>
      <xdr:row>36</xdr:row>
      <xdr:rowOff>90896</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161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107423</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5936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39</xdr:row>
      <xdr:rowOff>118473</xdr:rowOff>
    </xdr:from>
    <xdr:to>
      <xdr:col>15</xdr:col>
      <xdr:colOff>50800</xdr:colOff>
      <xdr:row>39</xdr:row>
      <xdr:rowOff>123372</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805023"/>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12156</xdr:rowOff>
    </xdr:from>
    <xdr:to>
      <xdr:col>15</xdr:col>
      <xdr:colOff>101600</xdr:colOff>
      <xdr:row>36</xdr:row>
      <xdr:rowOff>113756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184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130283</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5959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39</xdr:row>
      <xdr:rowOff>108676</xdr:rowOff>
    </xdr:from>
    <xdr:to>
      <xdr:col>10</xdr:col>
      <xdr:colOff>114300</xdr:colOff>
      <xdr:row>39</xdr:row>
      <xdr:rowOff>123372</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795226"/>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23586</xdr:rowOff>
    </xdr:from>
    <xdr:to>
      <xdr:col>10</xdr:col>
      <xdr:colOff>165100</xdr:colOff>
      <xdr:row>36</xdr:row>
      <xdr:rowOff>125186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19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141713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5971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31750</xdr:rowOff>
    </xdr:from>
    <xdr:to>
      <xdr:col>6</xdr:col>
      <xdr:colOff>38100</xdr:colOff>
      <xdr:row>36</xdr:row>
      <xdr:rowOff>133350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0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149877</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5979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170543</xdr:rowOff>
    </xdr:from>
    <xdr:to>
      <xdr:col>24</xdr:col>
      <xdr:colOff>114300</xdr:colOff>
      <xdr:row>39</xdr:row>
      <xdr:rowOff>100693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68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85470</xdr:rowOff>
    </xdr:from>
    <xdr:ext cx="378565"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6005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56243</xdr:rowOff>
    </xdr:from>
    <xdr:to>
      <xdr:col>20</xdr:col>
      <xdr:colOff>38100</xdr:colOff>
      <xdr:row>39</xdr:row>
      <xdr:rowOff>157843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74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179017</xdr:colOff>
      <xdr:row>39</xdr:row>
      <xdr:rowOff>148970</xdr:rowOff>
    </xdr:from>
    <xdr:ext cx="378565"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608017" y="68355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39</xdr:row>
      <xdr:rowOff>67673</xdr:rowOff>
    </xdr:from>
    <xdr:to>
      <xdr:col>15</xdr:col>
      <xdr:colOff>101600</xdr:colOff>
      <xdr:row>39</xdr:row>
      <xdr:rowOff>169273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75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52017</xdr:colOff>
      <xdr:row>39</xdr:row>
      <xdr:rowOff>160400</xdr:rowOff>
    </xdr:from>
    <xdr:ext cx="378565"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719017" y="68469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39</xdr:row>
      <xdr:rowOff>72572</xdr:rowOff>
    </xdr:from>
    <xdr:to>
      <xdr:col>10</xdr:col>
      <xdr:colOff>165100</xdr:colOff>
      <xdr:row>40</xdr:row>
      <xdr:rowOff>2722</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75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115517</xdr:colOff>
      <xdr:row>39</xdr:row>
      <xdr:rowOff>165299</xdr:rowOff>
    </xdr:from>
    <xdr:ext cx="378565"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830017" y="68518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39</xdr:row>
      <xdr:rowOff>57876</xdr:rowOff>
    </xdr:from>
    <xdr:to>
      <xdr:col>6</xdr:col>
      <xdr:colOff>38100</xdr:colOff>
      <xdr:row>39</xdr:row>
      <xdr:rowOff>159476</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744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179017</xdr:colOff>
      <xdr:row>39</xdr:row>
      <xdr:rowOff>150603</xdr:rowOff>
    </xdr:from>
    <xdr:ext cx="378565"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941017" y="68371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55</xdr:row>
      <xdr:rowOff>103899</xdr:rowOff>
    </xdr:from>
    <xdr:to>
      <xdr:col>24</xdr:col>
      <xdr:colOff>62865</xdr:colOff>
      <xdr:row>59</xdr:row>
      <xdr:rowOff>31090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9533649"/>
          <a:ext cx="1270" cy="61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34917</xdr:rowOff>
    </xdr:from>
    <xdr:ext cx="534377"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150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31090</xdr:rowOff>
    </xdr:from>
    <xdr:to>
      <xdr:col>24</xdr:col>
      <xdr:colOff>152400</xdr:colOff>
      <xdr:row>59</xdr:row>
      <xdr:rowOff>31090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146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50576</xdr:rowOff>
    </xdr:from>
    <xdr:ext cx="534377"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9308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79,319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55</xdr:row>
      <xdr:rowOff>103899</xdr:rowOff>
    </xdr:from>
    <xdr:to>
      <xdr:col>24</xdr:col>
      <xdr:colOff>152400</xdr:colOff>
      <xdr:row>55</xdr:row>
      <xdr:rowOff>103899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9533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59</xdr:row>
      <xdr:rowOff>31090</xdr:rowOff>
    </xdr:from>
    <xdr:to>
      <xdr:col>24</xdr:col>
      <xdr:colOff>63500</xdr:colOff>
      <xdr:row>59</xdr:row>
      <xdr:rowOff>39243</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10146640"/>
          <a:ext cx="8382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39641</xdr:rowOff>
    </xdr:from>
    <xdr:ext cx="534377"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812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16764</xdr:rowOff>
    </xdr:from>
    <xdr:to>
      <xdr:col>24</xdr:col>
      <xdr:colOff>114300</xdr:colOff>
      <xdr:row>58</xdr:row>
      <xdr:rowOff>118364</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960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39243</xdr:rowOff>
    </xdr:from>
    <xdr:to>
      <xdr:col>19</xdr:col>
      <xdr:colOff>177800</xdr:colOff>
      <xdr:row>59</xdr:row>
      <xdr:rowOff>63627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908300" y="10154793"/>
          <a:ext cx="889000" cy="24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51956</xdr:rowOff>
    </xdr:from>
    <xdr:to>
      <xdr:col>20</xdr:col>
      <xdr:colOff>38100</xdr:colOff>
      <xdr:row>58</xdr:row>
      <xdr:rowOff>153556</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99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170083</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530111" y="9771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33604</xdr:rowOff>
    </xdr:from>
    <xdr:to>
      <xdr:col>15</xdr:col>
      <xdr:colOff>50800</xdr:colOff>
      <xdr:row>59</xdr:row>
      <xdr:rowOff>63627</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2019300" y="10149154"/>
          <a:ext cx="889000" cy="30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50050</xdr:rowOff>
    </xdr:from>
    <xdr:to>
      <xdr:col>15</xdr:col>
      <xdr:colOff>101600</xdr:colOff>
      <xdr:row>58</xdr:row>
      <xdr:rowOff>151650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99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168177</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41111" y="9769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155511</xdr:rowOff>
    </xdr:from>
    <xdr:to>
      <xdr:col>10</xdr:col>
      <xdr:colOff>114300</xdr:colOff>
      <xdr:row>59</xdr:row>
      <xdr:rowOff>33604</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a:off x="1130300" y="8899461"/>
          <a:ext cx="889000" cy="1249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27254</xdr:rowOff>
    </xdr:from>
    <xdr:to>
      <xdr:col>10</xdr:col>
      <xdr:colOff>165100</xdr:colOff>
      <xdr:row>58</xdr:row>
      <xdr:rowOff>128854</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971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145381</xdr:rowOff>
    </xdr:from>
    <xdr:ext cx="534377"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52111" y="9746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63462</xdr:rowOff>
    </xdr:from>
    <xdr:to>
      <xdr:col>6</xdr:col>
      <xdr:colOff>38100</xdr:colOff>
      <xdr:row>51</xdr:row>
      <xdr:rowOff>165062</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88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10139</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8582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151740</xdr:rowOff>
    </xdr:from>
    <xdr:to>
      <xdr:col>24</xdr:col>
      <xdr:colOff>114300</xdr:colOff>
      <xdr:row>59</xdr:row>
      <xdr:rowOff>81890</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1009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66667</xdr:rowOff>
    </xdr:from>
    <xdr:ext cx="534377"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10010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159893</xdr:rowOff>
    </xdr:from>
    <xdr:to>
      <xdr:col>20</xdr:col>
      <xdr:colOff>38100</xdr:colOff>
      <xdr:row>59</xdr:row>
      <xdr:rowOff>90043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1010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81170</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530111" y="10196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59</xdr:row>
      <xdr:rowOff>12827</xdr:rowOff>
    </xdr:from>
    <xdr:to>
      <xdr:col>15</xdr:col>
      <xdr:colOff>101600</xdr:colOff>
      <xdr:row>59</xdr:row>
      <xdr:rowOff>114427</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1012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105554</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41111" y="10221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154254</xdr:rowOff>
    </xdr:from>
    <xdr:to>
      <xdr:col>10</xdr:col>
      <xdr:colOff>165100</xdr:colOff>
      <xdr:row>59</xdr:row>
      <xdr:rowOff>84404</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1009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75531</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52111" y="1019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104711</xdr:rowOff>
    </xdr:from>
    <xdr:to>
      <xdr:col>6</xdr:col>
      <xdr:colOff>38100</xdr:colOff>
      <xdr:row>52</xdr:row>
      <xdr:rowOff>34861</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884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25988</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8941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114493</xdr:rowOff>
    </xdr:from>
    <xdr:to>
      <xdr:col>24</xdr:col>
      <xdr:colOff>62865</xdr:colOff>
      <xdr:row>77</xdr:row>
      <xdr:rowOff>163863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115993"/>
          <a:ext cx="1270" cy="1249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167690</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36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163863</xdr:rowOff>
    </xdr:from>
    <xdr:to>
      <xdr:col>24</xdr:col>
      <xdr:colOff>152400</xdr:colOff>
      <xdr:row>77</xdr:row>
      <xdr:rowOff>163863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365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61170</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1891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343,308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114493</xdr:rowOff>
    </xdr:from>
    <xdr:to>
      <xdr:col>24</xdr:col>
      <xdr:colOff>152400</xdr:colOff>
      <xdr:row>70</xdr:row>
      <xdr:rowOff>114493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115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7119</xdr:rowOff>
    </xdr:from>
    <xdr:to>
      <xdr:col>24</xdr:col>
      <xdr:colOff>63500</xdr:colOff>
      <xdr:row>76</xdr:row>
      <xdr:rowOff>86923</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3797300" y="13037319"/>
          <a:ext cx="838200" cy="79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147484</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6633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124607</xdr:rowOff>
    </xdr:from>
    <xdr:to>
      <xdr:col>24</xdr:col>
      <xdr:colOff>114300</xdr:colOff>
      <xdr:row>75</xdr:row>
      <xdr:rowOff>54757</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811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86923</xdr:rowOff>
    </xdr:from>
    <xdr:to>
      <xdr:col>19</xdr:col>
      <xdr:colOff>177800</xdr:colOff>
      <xdr:row>76</xdr:row>
      <xdr:rowOff>152753</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908300" y="13117123"/>
          <a:ext cx="889000" cy="65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45169</xdr:rowOff>
    </xdr:from>
    <xdr:to>
      <xdr:col>20</xdr:col>
      <xdr:colOff>38100</xdr:colOff>
      <xdr:row>75</xdr:row>
      <xdr:rowOff>146769</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90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163296</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679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144311</xdr:rowOff>
    </xdr:from>
    <xdr:to>
      <xdr:col>15</xdr:col>
      <xdr:colOff>50800</xdr:colOff>
      <xdr:row>76</xdr:row>
      <xdr:rowOff>152753</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a:off x="2019300" y="13174511"/>
          <a:ext cx="889000" cy="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122961</xdr:rowOff>
    </xdr:from>
    <xdr:to>
      <xdr:col>15</xdr:col>
      <xdr:colOff>101600</xdr:colOff>
      <xdr:row>76</xdr:row>
      <xdr:rowOff>53111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2981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69638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75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144311</xdr:rowOff>
    </xdr:from>
    <xdr:to>
      <xdr:col>10</xdr:col>
      <xdr:colOff>114300</xdr:colOff>
      <xdr:row>77</xdr:row>
      <xdr:rowOff>143990</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3174511"/>
          <a:ext cx="889000" cy="17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101290</xdr:rowOff>
    </xdr:from>
    <xdr:to>
      <xdr:col>10</xdr:col>
      <xdr:colOff>165100</xdr:colOff>
      <xdr:row>76</xdr:row>
      <xdr:rowOff>31440</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296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47967</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273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130727</xdr:rowOff>
    </xdr:from>
    <xdr:to>
      <xdr:col>6</xdr:col>
      <xdr:colOff>38100</xdr:colOff>
      <xdr:row>77</xdr:row>
      <xdr:rowOff>60877</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16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77403</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2936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127770</xdr:rowOff>
    </xdr:from>
    <xdr:to>
      <xdr:col>24</xdr:col>
      <xdr:colOff>114300</xdr:colOff>
      <xdr:row>76</xdr:row>
      <xdr:rowOff>57919</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298652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106197</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2964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222,399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36123</xdr:rowOff>
    </xdr:from>
    <xdr:to>
      <xdr:col>20</xdr:col>
      <xdr:colOff>38100</xdr:colOff>
      <xdr:row>76</xdr:row>
      <xdr:rowOff>137723</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3066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128850</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31590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101953</xdr:rowOff>
    </xdr:from>
    <xdr:to>
      <xdr:col>15</xdr:col>
      <xdr:colOff>101600</xdr:colOff>
      <xdr:row>77</xdr:row>
      <xdr:rowOff>32103</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3132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23230</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3224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93511</xdr:rowOff>
    </xdr:from>
    <xdr:to>
      <xdr:col>10</xdr:col>
      <xdr:colOff>165100</xdr:colOff>
      <xdr:row>77</xdr:row>
      <xdr:rowOff>23661</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312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14788</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3216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93190</xdr:rowOff>
    </xdr:from>
    <xdr:to>
      <xdr:col>6</xdr:col>
      <xdr:colOff>38100</xdr:colOff>
      <xdr:row>78</xdr:row>
      <xdr:rowOff>23340</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29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14467</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3387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4324</xdr:rowOff>
    </xdr:from>
    <xdr:to>
      <xdr:col>24</xdr:col>
      <xdr:colOff>62865</xdr:colOff>
      <xdr:row>97</xdr:row>
      <xdr:rowOff>152639</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434824"/>
          <a:ext cx="1270" cy="1348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156466</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787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152639</xdr:rowOff>
    </xdr:from>
    <xdr:to>
      <xdr:col>24</xdr:col>
      <xdr:colOff>152400</xdr:colOff>
      <xdr:row>97</xdr:row>
      <xdr:rowOff>152639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7832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122451</xdr:rowOff>
    </xdr:from>
    <xdr:ext cx="534377"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210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62,961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4324</xdr:rowOff>
    </xdr:from>
    <xdr:to>
      <xdr:col>24</xdr:col>
      <xdr:colOff>152400</xdr:colOff>
      <xdr:row>90</xdr:row>
      <xdr:rowOff>4324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434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120407</xdr:rowOff>
    </xdr:from>
    <xdr:to>
      <xdr:col>24</xdr:col>
      <xdr:colOff>63500</xdr:colOff>
      <xdr:row>97</xdr:row>
      <xdr:rowOff>143266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751057"/>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144147</xdr:rowOff>
    </xdr:from>
    <xdr:ext cx="534377"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0889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121270</xdr:rowOff>
    </xdr:from>
    <xdr:to>
      <xdr:col>24</xdr:col>
      <xdr:colOff>114300</xdr:colOff>
      <xdr:row>95</xdr:row>
      <xdr:rowOff>51420</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23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142215</xdr:rowOff>
    </xdr:from>
    <xdr:to>
      <xdr:col>19</xdr:col>
      <xdr:colOff>177800</xdr:colOff>
      <xdr:row>97</xdr:row>
      <xdr:rowOff>143266</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908300" y="16258515"/>
          <a:ext cx="889000" cy="515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88032</xdr:rowOff>
    </xdr:from>
    <xdr:to>
      <xdr:col>20</xdr:col>
      <xdr:colOff>38100</xdr:colOff>
      <xdr:row>95</xdr:row>
      <xdr:rowOff>18182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204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34709</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530111" y="15979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99101</xdr:rowOff>
    </xdr:from>
    <xdr:to>
      <xdr:col>15</xdr:col>
      <xdr:colOff>50800</xdr:colOff>
      <xdr:row>94</xdr:row>
      <xdr:rowOff>142215</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019300" y="16215401"/>
          <a:ext cx="889000" cy="43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91</xdr:row>
      <xdr:rowOff>144769</xdr:rowOff>
    </xdr:from>
    <xdr:to>
      <xdr:col>15</xdr:col>
      <xdr:colOff>101600</xdr:colOff>
      <xdr:row>92</xdr:row>
      <xdr:rowOff>74919</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57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90</xdr:row>
      <xdr:rowOff>91446</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41111" y="155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99101</xdr:rowOff>
    </xdr:from>
    <xdr:to>
      <xdr:col>10</xdr:col>
      <xdr:colOff>114300</xdr:colOff>
      <xdr:row>98</xdr:row>
      <xdr:rowOff>90551</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215401"/>
          <a:ext cx="889000" cy="677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92</xdr:row>
      <xdr:rowOff>40666</xdr:rowOff>
    </xdr:from>
    <xdr:to>
      <xdr:col>10</xdr:col>
      <xdr:colOff>165100</xdr:colOff>
      <xdr:row>92</xdr:row>
      <xdr:rowOff>142266</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581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90</xdr:row>
      <xdr:rowOff>158793</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52111" y="15589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71526</xdr:rowOff>
    </xdr:from>
    <xdr:to>
      <xdr:col>6</xdr:col>
      <xdr:colOff>38100</xdr:colOff>
      <xdr:row>97</xdr:row>
      <xdr:rowOff>1676</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530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18203</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30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69607</xdr:rowOff>
    </xdr:from>
    <xdr:to>
      <xdr:col>24</xdr:col>
      <xdr:colOff>114300</xdr:colOff>
      <xdr:row>97</xdr:row>
      <xdr:rowOff>171207</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70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155984</xdr:rowOff>
    </xdr:from>
    <xdr:ext cx="534377"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615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92466</xdr:rowOff>
    </xdr:from>
    <xdr:to>
      <xdr:col>20</xdr:col>
      <xdr:colOff>38100</xdr:colOff>
      <xdr:row>98</xdr:row>
      <xdr:rowOff>22616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72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13743</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530111" y="1681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91415</xdr:rowOff>
    </xdr:from>
    <xdr:to>
      <xdr:col>15</xdr:col>
      <xdr:colOff>101600</xdr:colOff>
      <xdr:row>95</xdr:row>
      <xdr:rowOff>21565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20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12692</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41111" y="16300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48301</xdr:rowOff>
    </xdr:from>
    <xdr:to>
      <xdr:col>10</xdr:col>
      <xdr:colOff>165100</xdr:colOff>
      <xdr:row>94</xdr:row>
      <xdr:rowOff>149901</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164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141028</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52111" y="16257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39751</xdr:rowOff>
    </xdr:from>
    <xdr:to>
      <xdr:col>6</xdr:col>
      <xdr:colOff>38100</xdr:colOff>
      <xdr:row>98</xdr:row>
      <xdr:rowOff>141351</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841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132478</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63111" y="1693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144434</xdr:rowOff>
    </xdr:from>
    <xdr:ext cx="37702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226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34</xdr:row>
      <xdr:rowOff>160763</xdr:rowOff>
    </xdr:from>
    <xdr:ext cx="37702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226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5641</xdr:rowOff>
    </xdr:from>
    <xdr:ext cx="37702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226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労働費グラフ枠">
          <a:extLst>
            <a:ext uri="{FF2B5EF4-FFF2-40B4-BE49-F238E27FC236}">
              <a16:creationId xmlns:a16="http://schemas.microsoft.com/office/drawing/2014/main" id="{00000000-0008-0000-07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8527</xdr:rowOff>
    </xdr:from>
    <xdr:to>
      <xdr:col>54</xdr:col>
      <xdr:colOff>189865</xdr:colOff>
      <xdr:row>39</xdr:row>
      <xdr:rowOff>77107</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10475595" y="5323477"/>
          <a:ext cx="127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80934</xdr:rowOff>
    </xdr:from>
    <xdr:ext cx="313932" cy="259045"/>
    <xdr:sp macro="" textlink="">
      <xdr:nvSpPr>
        <xdr:cNvPr id="290" name="労働費最小値テキスト">
          <a:extLst>
            <a:ext uri="{FF2B5EF4-FFF2-40B4-BE49-F238E27FC236}">
              <a16:creationId xmlns:a16="http://schemas.microsoft.com/office/drawing/2014/main" id="{00000000-0008-0000-0700-000022010000}"/>
            </a:ext>
          </a:extLst>
        </xdr:cNvPr>
        <xdr:cNvSpPr txBox="1"/>
      </xdr:nvSpPr>
      <xdr:spPr>
        <a:xfrm>
          <a:off x="10528300" y="67674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77107</xdr:rowOff>
    </xdr:from>
    <xdr:to>
      <xdr:col>55</xdr:col>
      <xdr:colOff>88900</xdr:colOff>
      <xdr:row>39</xdr:row>
      <xdr:rowOff>77107</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6763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126654</xdr:rowOff>
    </xdr:from>
    <xdr:ext cx="469744" cy="259045"/>
    <xdr:sp macro="" textlink="">
      <xdr:nvSpPr>
        <xdr:cNvPr id="292" name="労働費最大値テキスト">
          <a:extLst>
            <a:ext uri="{FF2B5EF4-FFF2-40B4-BE49-F238E27FC236}">
              <a16:creationId xmlns:a16="http://schemas.microsoft.com/office/drawing/2014/main" id="{00000000-0008-0000-0700-000024010000}"/>
            </a:ext>
          </a:extLst>
        </xdr:cNvPr>
        <xdr:cNvSpPr txBox="1"/>
      </xdr:nvSpPr>
      <xdr:spPr>
        <a:xfrm>
          <a:off x="10528300" y="509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8527</xdr:rowOff>
    </xdr:from>
    <xdr:to>
      <xdr:col>55</xdr:col>
      <xdr:colOff>88900</xdr:colOff>
      <xdr:row>31</xdr:row>
      <xdr:rowOff>8527</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5323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58601</xdr:rowOff>
    </xdr:from>
    <xdr:to>
      <xdr:col>55</xdr:col>
      <xdr:colOff>0</xdr:colOff>
      <xdr:row>37</xdr:row>
      <xdr:rowOff>66222</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9639300" y="6402251"/>
          <a:ext cx="838200" cy="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168564</xdr:rowOff>
    </xdr:from>
    <xdr:ext cx="378565" cy="259045"/>
    <xdr:sp macro="" textlink="">
      <xdr:nvSpPr>
        <xdr:cNvPr id="295" name="労働費平均値テキスト">
          <a:extLst>
            <a:ext uri="{FF2B5EF4-FFF2-40B4-BE49-F238E27FC236}">
              <a16:creationId xmlns:a16="http://schemas.microsoft.com/office/drawing/2014/main" id="{00000000-0008-0000-0700-000027010000}"/>
            </a:ext>
          </a:extLst>
        </xdr:cNvPr>
        <xdr:cNvSpPr txBox="1"/>
      </xdr:nvSpPr>
      <xdr:spPr>
        <a:xfrm>
          <a:off x="10528300" y="63407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18687</xdr:rowOff>
    </xdr:from>
    <xdr:to>
      <xdr:col>55</xdr:col>
      <xdr:colOff>50800</xdr:colOff>
      <xdr:row>37</xdr:row>
      <xdr:rowOff>120287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10426700" y="636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46083</xdr:rowOff>
    </xdr:from>
    <xdr:to>
      <xdr:col>50</xdr:col>
      <xdr:colOff>114300</xdr:colOff>
      <xdr:row>37</xdr:row>
      <xdr:rowOff>58601</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8750300" y="6218283"/>
          <a:ext cx="889000" cy="183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31750</xdr:rowOff>
    </xdr:from>
    <xdr:to>
      <xdr:col>50</xdr:col>
      <xdr:colOff>165100</xdr:colOff>
      <xdr:row>37</xdr:row>
      <xdr:rowOff>133350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9588500" y="637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124477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9450017" y="6468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46083</xdr:rowOff>
    </xdr:from>
    <xdr:to>
      <xdr:col>45</xdr:col>
      <xdr:colOff>177800</xdr:colOff>
      <xdr:row>36</xdr:row>
      <xdr:rowOff>97246</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7861300" y="6218283"/>
          <a:ext cx="889000" cy="51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1270</xdr:rowOff>
    </xdr:from>
    <xdr:to>
      <xdr:col>46</xdr:col>
      <xdr:colOff>38100</xdr:colOff>
      <xdr:row>37</xdr:row>
      <xdr:rowOff>102870</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8699500" y="634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93997</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61017" y="64376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97246</xdr:rowOff>
    </xdr:from>
    <xdr:to>
      <xdr:col>41</xdr:col>
      <xdr:colOff>50800</xdr:colOff>
      <xdr:row>36</xdr:row>
      <xdr:rowOff>159294</xdr:rowOff>
    </xdr:to>
    <xdr:cxnSp macro="">
      <xdr:nvCxnSpPr>
        <xdr:cNvPr id="303" name="直線コネクタ 302">
          <a:extLst>
            <a:ext uri="{FF2B5EF4-FFF2-40B4-BE49-F238E27FC236}">
              <a16:creationId xmlns:a16="http://schemas.microsoft.com/office/drawing/2014/main" id="{00000000-0008-0000-0700-00002F010000}"/>
            </a:ext>
          </a:extLst>
        </xdr:cNvPr>
        <xdr:cNvCxnSpPr/>
      </xdr:nvCxnSpPr>
      <xdr:spPr>
        <a:xfrm flipV="1">
          <a:off x="6972300" y="626944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129177</xdr:rowOff>
    </xdr:from>
    <xdr:to>
      <xdr:col>41</xdr:col>
      <xdr:colOff>101600</xdr:colOff>
      <xdr:row>37</xdr:row>
      <xdr:rowOff>59327</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7810500" y="630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50454</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2017" y="63941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110672</xdr:rowOff>
    </xdr:from>
    <xdr:to>
      <xdr:col>36</xdr:col>
      <xdr:colOff>165100</xdr:colOff>
      <xdr:row>37</xdr:row>
      <xdr:rowOff>40822</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6921500" y="628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31949</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3017" y="63755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15422</xdr:rowOff>
    </xdr:from>
    <xdr:to>
      <xdr:col>55</xdr:col>
      <xdr:colOff>50800</xdr:colOff>
      <xdr:row>37</xdr:row>
      <xdr:rowOff>117022</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10426700" y="635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38299</xdr:rowOff>
    </xdr:from>
    <xdr:ext cx="378565" cy="259045"/>
    <xdr:sp macro="" textlink="">
      <xdr:nvSpPr>
        <xdr:cNvPr id="314" name="労働費該当値テキスト">
          <a:extLst>
            <a:ext uri="{FF2B5EF4-FFF2-40B4-BE49-F238E27FC236}">
              <a16:creationId xmlns:a16="http://schemas.microsoft.com/office/drawing/2014/main" id="{00000000-0008-0000-0700-00003A010000}"/>
            </a:ext>
          </a:extLst>
        </xdr:cNvPr>
        <xdr:cNvSpPr txBox="1"/>
      </xdr:nvSpPr>
      <xdr:spPr>
        <a:xfrm>
          <a:off x="10528300" y="62104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7801</xdr:rowOff>
    </xdr:from>
    <xdr:to>
      <xdr:col>50</xdr:col>
      <xdr:colOff>165100</xdr:colOff>
      <xdr:row>37</xdr:row>
      <xdr:rowOff>109401</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9588500" y="6351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125928</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9450017" y="61266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166733</xdr:rowOff>
    </xdr:from>
    <xdr:to>
      <xdr:col>46</xdr:col>
      <xdr:colOff>38100</xdr:colOff>
      <xdr:row>36</xdr:row>
      <xdr:rowOff>96883</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8699500" y="6167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34</xdr:row>
      <xdr:rowOff>113410</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8561017" y="59427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46446</xdr:rowOff>
    </xdr:from>
    <xdr:to>
      <xdr:col>41</xdr:col>
      <xdr:colOff>101600</xdr:colOff>
      <xdr:row>36</xdr:row>
      <xdr:rowOff>148046</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7810500" y="621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34</xdr:row>
      <xdr:rowOff>164573</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7672017" y="5993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108494</xdr:rowOff>
    </xdr:from>
    <xdr:to>
      <xdr:col>36</xdr:col>
      <xdr:colOff>165100</xdr:colOff>
      <xdr:row>37</xdr:row>
      <xdr:rowOff>38644</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6921500" y="6280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55171</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6783017" y="60559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53</xdr:row>
      <xdr:rowOff>168927</xdr:rowOff>
    </xdr:from>
    <xdr:ext cx="46717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136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51</xdr:row>
      <xdr:rowOff>130827</xdr:rowOff>
    </xdr:from>
    <xdr:ext cx="46717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136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農林水産業費グラフ枠">
          <a:extLst>
            <a:ext uri="{FF2B5EF4-FFF2-40B4-BE49-F238E27FC236}">
              <a16:creationId xmlns:a16="http://schemas.microsoft.com/office/drawing/2014/main" id="{00000000-0008-0000-07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97663</xdr:rowOff>
    </xdr:from>
    <xdr:to>
      <xdr:col>54</xdr:col>
      <xdr:colOff>189865</xdr:colOff>
      <xdr:row>59</xdr:row>
      <xdr:rowOff>39624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10475595" y="8670163"/>
          <a:ext cx="1270" cy="148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43451</xdr:rowOff>
    </xdr:from>
    <xdr:ext cx="313932" cy="259045"/>
    <xdr:sp macro="" textlink="">
      <xdr:nvSpPr>
        <xdr:cNvPr id="347" name="農林水産業費最小値テキスト">
          <a:extLst>
            <a:ext uri="{FF2B5EF4-FFF2-40B4-BE49-F238E27FC236}">
              <a16:creationId xmlns:a16="http://schemas.microsoft.com/office/drawing/2014/main" id="{00000000-0008-0000-0700-00005B010000}"/>
            </a:ext>
          </a:extLst>
        </xdr:cNvPr>
        <xdr:cNvSpPr txBox="1"/>
      </xdr:nvSpPr>
      <xdr:spPr>
        <a:xfrm>
          <a:off x="10528300" y="1015900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39624</xdr:rowOff>
    </xdr:from>
    <xdr:to>
      <xdr:col>55</xdr:col>
      <xdr:colOff>88900</xdr:colOff>
      <xdr:row>59</xdr:row>
      <xdr:rowOff>39624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10155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44340</xdr:rowOff>
    </xdr:from>
    <xdr:ext cx="534377" cy="259045"/>
    <xdr:sp macro="" textlink="">
      <xdr:nvSpPr>
        <xdr:cNvPr id="349" name="農林水産業費最大値テキスト">
          <a:extLst>
            <a:ext uri="{FF2B5EF4-FFF2-40B4-BE49-F238E27FC236}">
              <a16:creationId xmlns:a16="http://schemas.microsoft.com/office/drawing/2014/main" id="{00000000-0008-0000-0700-00005D010000}"/>
            </a:ext>
          </a:extLst>
        </xdr:cNvPr>
        <xdr:cNvSpPr txBox="1"/>
      </xdr:nvSpPr>
      <xdr:spPr>
        <a:xfrm>
          <a:off x="10528300" y="8445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97663</xdr:rowOff>
    </xdr:from>
    <xdr:to>
      <xdr:col>55</xdr:col>
      <xdr:colOff>88900</xdr:colOff>
      <xdr:row>50</xdr:row>
      <xdr:rowOff>97663</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867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151511</xdr:rowOff>
    </xdr:from>
    <xdr:to>
      <xdr:col>55</xdr:col>
      <xdr:colOff>0</xdr:colOff>
      <xdr:row>58</xdr:row>
      <xdr:rowOff>153035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9639300" y="10095611"/>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59707</xdr:rowOff>
    </xdr:from>
    <xdr:ext cx="469744" cy="259045"/>
    <xdr:sp macro="" textlink="">
      <xdr:nvSpPr>
        <xdr:cNvPr id="352" name="農林水産業費平均値テキスト">
          <a:extLst>
            <a:ext uri="{FF2B5EF4-FFF2-40B4-BE49-F238E27FC236}">
              <a16:creationId xmlns:a16="http://schemas.microsoft.com/office/drawing/2014/main" id="{00000000-0008-0000-0700-000060010000}"/>
            </a:ext>
          </a:extLst>
        </xdr:cNvPr>
        <xdr:cNvSpPr txBox="1"/>
      </xdr:nvSpPr>
      <xdr:spPr>
        <a:xfrm>
          <a:off x="10528300" y="9660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36830</xdr:rowOff>
    </xdr:from>
    <xdr:to>
      <xdr:col>55</xdr:col>
      <xdr:colOff>50800</xdr:colOff>
      <xdr:row>57</xdr:row>
      <xdr:rowOff>138430</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10426700" y="980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150114</xdr:rowOff>
    </xdr:from>
    <xdr:to>
      <xdr:col>50</xdr:col>
      <xdr:colOff>114300</xdr:colOff>
      <xdr:row>58</xdr:row>
      <xdr:rowOff>153035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8750300" y="10094214"/>
          <a:ext cx="889000" cy="2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40386</xdr:rowOff>
    </xdr:from>
    <xdr:to>
      <xdr:col>50</xdr:col>
      <xdr:colOff>165100</xdr:colOff>
      <xdr:row>57</xdr:row>
      <xdr:rowOff>141986</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9588500" y="981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158513</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9404428" y="958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150114</xdr:rowOff>
    </xdr:from>
    <xdr:to>
      <xdr:col>45</xdr:col>
      <xdr:colOff>177800</xdr:colOff>
      <xdr:row>58</xdr:row>
      <xdr:rowOff>156464</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7861300" y="10094214"/>
          <a:ext cx="8890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51181</xdr:rowOff>
    </xdr:from>
    <xdr:to>
      <xdr:col>46</xdr:col>
      <xdr:colOff>38100</xdr:colOff>
      <xdr:row>57</xdr:row>
      <xdr:rowOff>152781</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8699500" y="9823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169308</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15428" y="9599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154051</xdr:rowOff>
    </xdr:from>
    <xdr:to>
      <xdr:col>41</xdr:col>
      <xdr:colOff>50800</xdr:colOff>
      <xdr:row>58</xdr:row>
      <xdr:rowOff>156464</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a:off x="6972300" y="1009815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52451</xdr:rowOff>
    </xdr:from>
    <xdr:to>
      <xdr:col>41</xdr:col>
      <xdr:colOff>101600</xdr:colOff>
      <xdr:row>57</xdr:row>
      <xdr:rowOff>154051</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7810500" y="9825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170578</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26428" y="9600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58547</xdr:rowOff>
    </xdr:from>
    <xdr:to>
      <xdr:col>36</xdr:col>
      <xdr:colOff>165100</xdr:colOff>
      <xdr:row>57</xdr:row>
      <xdr:rowOff>160147</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6921500" y="9831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5224</xdr:rowOff>
    </xdr:from>
    <xdr:ext cx="469744"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37428" y="960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100711</xdr:rowOff>
    </xdr:from>
    <xdr:to>
      <xdr:col>55</xdr:col>
      <xdr:colOff>50800</xdr:colOff>
      <xdr:row>59</xdr:row>
      <xdr:rowOff>30861</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10426700" y="1004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15638</xdr:rowOff>
    </xdr:from>
    <xdr:ext cx="378565" cy="259045"/>
    <xdr:sp macro="" textlink="">
      <xdr:nvSpPr>
        <xdr:cNvPr id="371" name="農林水産業費該当値テキスト">
          <a:extLst>
            <a:ext uri="{FF2B5EF4-FFF2-40B4-BE49-F238E27FC236}">
              <a16:creationId xmlns:a16="http://schemas.microsoft.com/office/drawing/2014/main" id="{00000000-0008-0000-0700-000073010000}"/>
            </a:ext>
          </a:extLst>
        </xdr:cNvPr>
        <xdr:cNvSpPr txBox="1"/>
      </xdr:nvSpPr>
      <xdr:spPr>
        <a:xfrm>
          <a:off x="10528300" y="99597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102235</xdr:rowOff>
    </xdr:from>
    <xdr:to>
      <xdr:col>50</xdr:col>
      <xdr:colOff>165100</xdr:colOff>
      <xdr:row>59</xdr:row>
      <xdr:rowOff>32385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9588500" y="100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23512</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9450017" y="101390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99314</xdr:rowOff>
    </xdr:from>
    <xdr:to>
      <xdr:col>46</xdr:col>
      <xdr:colOff>38100</xdr:colOff>
      <xdr:row>59</xdr:row>
      <xdr:rowOff>29464</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8699500" y="1004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20591</xdr:rowOff>
    </xdr:from>
    <xdr:ext cx="378565"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8561017" y="101361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105664</xdr:rowOff>
    </xdr:from>
    <xdr:to>
      <xdr:col>41</xdr:col>
      <xdr:colOff>101600</xdr:colOff>
      <xdr:row>59</xdr:row>
      <xdr:rowOff>35814</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7810500" y="10049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26941</xdr:rowOff>
    </xdr:from>
    <xdr:ext cx="378565"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7672017" y="101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103251</xdr:rowOff>
    </xdr:from>
    <xdr:to>
      <xdr:col>36</xdr:col>
      <xdr:colOff>165100</xdr:colOff>
      <xdr:row>59</xdr:row>
      <xdr:rowOff>33401</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6921500" y="10047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24528</xdr:rowOff>
    </xdr:from>
    <xdr:ext cx="378565"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783017" y="101400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127330</xdr:rowOff>
    </xdr:from>
    <xdr:to>
      <xdr:col>54</xdr:col>
      <xdr:colOff>189865</xdr:colOff>
      <xdr:row>78</xdr:row>
      <xdr:rowOff>160693</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128830"/>
          <a:ext cx="1270" cy="1404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164520</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537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160693</xdr:rowOff>
    </xdr:from>
    <xdr:to>
      <xdr:col>55</xdr:col>
      <xdr:colOff>88900</xdr:colOff>
      <xdr:row>78</xdr:row>
      <xdr:rowOff>160693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533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74007</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904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114,974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127330</xdr:rowOff>
    </xdr:from>
    <xdr:to>
      <xdr:col>55</xdr:col>
      <xdr:colOff>88900</xdr:colOff>
      <xdr:row>70</xdr:row>
      <xdr:rowOff>127330</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12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74003</xdr:rowOff>
    </xdr:from>
    <xdr:to>
      <xdr:col>55</xdr:col>
      <xdr:colOff>0</xdr:colOff>
      <xdr:row>77</xdr:row>
      <xdr:rowOff>86894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9639300" y="13275653"/>
          <a:ext cx="838200" cy="12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128998</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29877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106121</xdr:rowOff>
    </xdr:from>
    <xdr:to>
      <xdr:col>55</xdr:col>
      <xdr:colOff>50800</xdr:colOff>
      <xdr:row>77</xdr:row>
      <xdr:rowOff>36271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136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145529</xdr:rowOff>
    </xdr:from>
    <xdr:to>
      <xdr:col>50</xdr:col>
      <xdr:colOff>114300</xdr:colOff>
      <xdr:row>77</xdr:row>
      <xdr:rowOff>86894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004279"/>
          <a:ext cx="889000" cy="284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87185</xdr:rowOff>
    </xdr:from>
    <xdr:to>
      <xdr:col>50</xdr:col>
      <xdr:colOff>165100</xdr:colOff>
      <xdr:row>77</xdr:row>
      <xdr:rowOff>17335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1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33862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2892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9322</xdr:rowOff>
    </xdr:from>
    <xdr:to>
      <xdr:col>45</xdr:col>
      <xdr:colOff>177800</xdr:colOff>
      <xdr:row>75</xdr:row>
      <xdr:rowOff>145529</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7861300" y="12868072"/>
          <a:ext cx="889000" cy="136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8700</xdr:rowOff>
    </xdr:from>
    <xdr:to>
      <xdr:col>46</xdr:col>
      <xdr:colOff>38100</xdr:colOff>
      <xdr:row>76</xdr:row>
      <xdr:rowOff>110300</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0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101427</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131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116866</xdr:rowOff>
    </xdr:from>
    <xdr:to>
      <xdr:col>41</xdr:col>
      <xdr:colOff>50800</xdr:colOff>
      <xdr:row>75</xdr:row>
      <xdr:rowOff>9322</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2804166"/>
          <a:ext cx="889000" cy="6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75</xdr:row>
      <xdr:rowOff>43028</xdr:rowOff>
    </xdr:from>
    <xdr:to>
      <xdr:col>41</xdr:col>
      <xdr:colOff>101600</xdr:colOff>
      <xdr:row>75</xdr:row>
      <xdr:rowOff>144628</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290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135754</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2994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76683</xdr:rowOff>
    </xdr:from>
    <xdr:to>
      <xdr:col>36</xdr:col>
      <xdr:colOff>165100</xdr:colOff>
      <xdr:row>76</xdr:row>
      <xdr:rowOff>6834</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293543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169409</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02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23203</xdr:rowOff>
    </xdr:from>
    <xdr:to>
      <xdr:col>55</xdr:col>
      <xdr:colOff>50800</xdr:colOff>
      <xdr:row>77</xdr:row>
      <xdr:rowOff>124803</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224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1630</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203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36094</xdr:rowOff>
    </xdr:from>
    <xdr:to>
      <xdr:col>50</xdr:col>
      <xdr:colOff>165100</xdr:colOff>
      <xdr:row>77</xdr:row>
      <xdr:rowOff>137694</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237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128821</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330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94729</xdr:rowOff>
    </xdr:from>
    <xdr:to>
      <xdr:col>46</xdr:col>
      <xdr:colOff>38100</xdr:colOff>
      <xdr:row>76</xdr:row>
      <xdr:rowOff>24879</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2953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41406</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2728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129972</xdr:rowOff>
    </xdr:from>
    <xdr:to>
      <xdr:col>41</xdr:col>
      <xdr:colOff>101600</xdr:colOff>
      <xdr:row>75</xdr:row>
      <xdr:rowOff>60122</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281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76649</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2592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66066</xdr:rowOff>
    </xdr:from>
    <xdr:to>
      <xdr:col>36</xdr:col>
      <xdr:colOff>165100</xdr:colOff>
      <xdr:row>74</xdr:row>
      <xdr:rowOff>167666</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275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12743</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2528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107147</xdr:rowOff>
    </xdr:from>
    <xdr:to>
      <xdr:col>54</xdr:col>
      <xdr:colOff>189865</xdr:colOff>
      <xdr:row>98</xdr:row>
      <xdr:rowOff>141621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10475595" y="15709097"/>
          <a:ext cx="1270" cy="1234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145448</xdr:rowOff>
    </xdr:from>
    <xdr:ext cx="534377" cy="259045"/>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10528300" y="16947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141621</xdr:rowOff>
    </xdr:from>
    <xdr:to>
      <xdr:col>55</xdr:col>
      <xdr:colOff>88900</xdr:colOff>
      <xdr:row>98</xdr:row>
      <xdr:rowOff>141621</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694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53824</xdr:rowOff>
    </xdr:from>
    <xdr:ext cx="534377" cy="25904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10528300" y="15484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93,924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107147</xdr:rowOff>
    </xdr:from>
    <xdr:to>
      <xdr:col>55</xdr:col>
      <xdr:colOff>88900</xdr:colOff>
      <xdr:row>91</xdr:row>
      <xdr:rowOff>107147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5709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129848</xdr:rowOff>
    </xdr:from>
    <xdr:to>
      <xdr:col>55</xdr:col>
      <xdr:colOff>0</xdr:colOff>
      <xdr:row>95</xdr:row>
      <xdr:rowOff>160640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9639300" y="16417598"/>
          <a:ext cx="838200" cy="30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33893</xdr:rowOff>
    </xdr:from>
    <xdr:ext cx="534377" cy="259045"/>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10528300" y="16150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11016</xdr:rowOff>
    </xdr:from>
    <xdr:to>
      <xdr:col>55</xdr:col>
      <xdr:colOff>50800</xdr:colOff>
      <xdr:row>95</xdr:row>
      <xdr:rowOff>112616</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10426700" y="1629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89430</xdr:rowOff>
    </xdr:from>
    <xdr:to>
      <xdr:col>50</xdr:col>
      <xdr:colOff>114300</xdr:colOff>
      <xdr:row>95</xdr:row>
      <xdr:rowOff>160640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8750300" y="16377180"/>
          <a:ext cx="889000" cy="71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36185</xdr:rowOff>
    </xdr:from>
    <xdr:to>
      <xdr:col>50</xdr:col>
      <xdr:colOff>165100</xdr:colOff>
      <xdr:row>95</xdr:row>
      <xdr:rowOff>137785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588500" y="16323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154312</xdr:rowOff>
    </xdr:from>
    <xdr:ext cx="534377"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9372111" y="1609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91</xdr:row>
      <xdr:rowOff>86847</xdr:rowOff>
    </xdr:from>
    <xdr:to>
      <xdr:col>45</xdr:col>
      <xdr:colOff>177800</xdr:colOff>
      <xdr:row>95</xdr:row>
      <xdr:rowOff>89430</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861300" y="15688797"/>
          <a:ext cx="889000" cy="68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6970</xdr:rowOff>
    </xdr:from>
    <xdr:to>
      <xdr:col>46</xdr:col>
      <xdr:colOff>38100</xdr:colOff>
      <xdr:row>95</xdr:row>
      <xdr:rowOff>108570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699500" y="1629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125097</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483111" y="16069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91</xdr:row>
      <xdr:rowOff>86847</xdr:rowOff>
    </xdr:from>
    <xdr:to>
      <xdr:col>41</xdr:col>
      <xdr:colOff>50800</xdr:colOff>
      <xdr:row>95</xdr:row>
      <xdr:rowOff>32876</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6972300" y="15688797"/>
          <a:ext cx="889000" cy="63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119830</xdr:rowOff>
    </xdr:from>
    <xdr:to>
      <xdr:col>41</xdr:col>
      <xdr:colOff>101600</xdr:colOff>
      <xdr:row>95</xdr:row>
      <xdr:rowOff>49980</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810500" y="1623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41107</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594111" y="1632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62748</xdr:rowOff>
    </xdr:from>
    <xdr:to>
      <xdr:col>36</xdr:col>
      <xdr:colOff>165100</xdr:colOff>
      <xdr:row>95</xdr:row>
      <xdr:rowOff>164348</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921500" y="1635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155475</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705111" y="1644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79048</xdr:rowOff>
    </xdr:from>
    <xdr:to>
      <xdr:col>55</xdr:col>
      <xdr:colOff>50800</xdr:colOff>
      <xdr:row>96</xdr:row>
      <xdr:rowOff>9198</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10426700" y="16366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57475</xdr:rowOff>
    </xdr:from>
    <xdr:ext cx="534377" cy="259045"/>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10528300" y="16345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109840</xdr:rowOff>
    </xdr:from>
    <xdr:to>
      <xdr:col>50</xdr:col>
      <xdr:colOff>165100</xdr:colOff>
      <xdr:row>96</xdr:row>
      <xdr:rowOff>39990</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588500" y="1639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31117</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9372111" y="16490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38630</xdr:rowOff>
    </xdr:from>
    <xdr:to>
      <xdr:col>46</xdr:col>
      <xdr:colOff>38100</xdr:colOff>
      <xdr:row>95</xdr:row>
      <xdr:rowOff>140230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699500" y="1632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131357</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8483111" y="1641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91</xdr:row>
      <xdr:rowOff>36047</xdr:rowOff>
    </xdr:from>
    <xdr:to>
      <xdr:col>41</xdr:col>
      <xdr:colOff>101600</xdr:colOff>
      <xdr:row>91</xdr:row>
      <xdr:rowOff>137647</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810500" y="1563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89</xdr:row>
      <xdr:rowOff>154174</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594111" y="15413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153526</xdr:rowOff>
    </xdr:from>
    <xdr:to>
      <xdr:col>36</xdr:col>
      <xdr:colOff>165100</xdr:colOff>
      <xdr:row>95</xdr:row>
      <xdr:rowOff>83676</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921500" y="16269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100203</xdr:rowOff>
    </xdr:from>
    <xdr:ext cx="534377" cy="259045"/>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705111" y="16045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73677</xdr:rowOff>
    </xdr:from>
    <xdr:ext cx="46717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78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142621</xdr:rowOff>
    </xdr:from>
    <xdr:to>
      <xdr:col>85</xdr:col>
      <xdr:colOff>126364</xdr:colOff>
      <xdr:row>38</xdr:row>
      <xdr:rowOff>143637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286121"/>
          <a:ext cx="1269" cy="13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147464</xdr:rowOff>
    </xdr:from>
    <xdr:ext cx="469744"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662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143637</xdr:rowOff>
    </xdr:from>
    <xdr:to>
      <xdr:col>86</xdr:col>
      <xdr:colOff>25400</xdr:colOff>
      <xdr:row>38</xdr:row>
      <xdr:rowOff>143637</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58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89298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061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20,377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142621</xdr:rowOff>
    </xdr:from>
    <xdr:to>
      <xdr:col>86</xdr:col>
      <xdr:colOff>25400</xdr:colOff>
      <xdr:row>30</xdr:row>
      <xdr:rowOff>142621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286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89789</xdr:rowOff>
    </xdr:from>
    <xdr:to>
      <xdr:col>85</xdr:col>
      <xdr:colOff>127000</xdr:colOff>
      <xdr:row>37</xdr:row>
      <xdr:rowOff>6223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5481300" y="6090539"/>
          <a:ext cx="838200" cy="259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96156</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59254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73279</xdr:rowOff>
    </xdr:from>
    <xdr:to>
      <xdr:col>85</xdr:col>
      <xdr:colOff>177800</xdr:colOff>
      <xdr:row>36</xdr:row>
      <xdr:rowOff>3429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074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89789</xdr:rowOff>
    </xdr:from>
    <xdr:to>
      <xdr:col>81</xdr:col>
      <xdr:colOff>50800</xdr:colOff>
      <xdr:row>37</xdr:row>
      <xdr:rowOff>9017</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6090539"/>
          <a:ext cx="889000" cy="262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142748</xdr:rowOff>
    </xdr:from>
    <xdr:to>
      <xdr:col>81</xdr:col>
      <xdr:colOff>101600</xdr:colOff>
      <xdr:row>36</xdr:row>
      <xdr:rowOff>72898</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143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64025</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23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9017</xdr:rowOff>
    </xdr:from>
    <xdr:to>
      <xdr:col>76</xdr:col>
      <xdr:colOff>114300</xdr:colOff>
      <xdr:row>37</xdr:row>
      <xdr:rowOff>91567</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6352667"/>
          <a:ext cx="889000" cy="82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93472</xdr:rowOff>
    </xdr:from>
    <xdr:to>
      <xdr:col>76</xdr:col>
      <xdr:colOff>165100</xdr:colOff>
      <xdr:row>37</xdr:row>
      <xdr:rowOff>23622</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40149</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04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91567</xdr:rowOff>
    </xdr:from>
    <xdr:to>
      <xdr:col>71</xdr:col>
      <xdr:colOff>177800</xdr:colOff>
      <xdr:row>37</xdr:row>
      <xdr:rowOff>91948</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2814300" y="6435217"/>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63754</xdr:rowOff>
    </xdr:from>
    <xdr:to>
      <xdr:col>72</xdr:col>
      <xdr:colOff>38100</xdr:colOff>
      <xdr:row>36</xdr:row>
      <xdr:rowOff>165354</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3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10431</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011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86868</xdr:rowOff>
    </xdr:from>
    <xdr:to>
      <xdr:col>67</xdr:col>
      <xdr:colOff>101600</xdr:colOff>
      <xdr:row>37</xdr:row>
      <xdr:rowOff>17018</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2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33545</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034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126873</xdr:rowOff>
    </xdr:from>
    <xdr:to>
      <xdr:col>85</xdr:col>
      <xdr:colOff>177800</xdr:colOff>
      <xdr:row>37</xdr:row>
      <xdr:rowOff>57023</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299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105300</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277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38989</xdr:rowOff>
    </xdr:from>
    <xdr:to>
      <xdr:col>81</xdr:col>
      <xdr:colOff>101600</xdr:colOff>
      <xdr:row>35</xdr:row>
      <xdr:rowOff>140589</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03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157116</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5814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129667</xdr:rowOff>
    </xdr:from>
    <xdr:to>
      <xdr:col>76</xdr:col>
      <xdr:colOff>165100</xdr:colOff>
      <xdr:row>37</xdr:row>
      <xdr:rowOff>59817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301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50944</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394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40767</xdr:rowOff>
    </xdr:from>
    <xdr:to>
      <xdr:col>72</xdr:col>
      <xdr:colOff>38100</xdr:colOff>
      <xdr:row>37</xdr:row>
      <xdr:rowOff>142367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3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133494</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477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41148</xdr:rowOff>
    </xdr:from>
    <xdr:to>
      <xdr:col>67</xdr:col>
      <xdr:colOff>101600</xdr:colOff>
      <xdr:row>37</xdr:row>
      <xdr:rowOff>142748</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384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133875</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47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4" name="教育費グラフ枠">
          <a:extLst>
            <a:ext uri="{FF2B5EF4-FFF2-40B4-BE49-F238E27FC236}">
              <a16:creationId xmlns:a16="http://schemas.microsoft.com/office/drawing/2014/main" id="{00000000-0008-0000-0700-00003E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216</xdr:rowOff>
    </xdr:from>
    <xdr:to>
      <xdr:col>85</xdr:col>
      <xdr:colOff>126364</xdr:colOff>
      <xdr:row>58</xdr:row>
      <xdr:rowOff>62243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6317595" y="8744166"/>
          <a:ext cx="1269" cy="1262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66070</xdr:rowOff>
    </xdr:from>
    <xdr:ext cx="534377" cy="259045"/>
    <xdr:sp macro="" textlink="">
      <xdr:nvSpPr>
        <xdr:cNvPr id="576" name="教育費最小値テキスト">
          <a:extLst>
            <a:ext uri="{FF2B5EF4-FFF2-40B4-BE49-F238E27FC236}">
              <a16:creationId xmlns:a16="http://schemas.microsoft.com/office/drawing/2014/main" id="{00000000-0008-0000-0700-000040020000}"/>
            </a:ext>
          </a:extLst>
        </xdr:cNvPr>
        <xdr:cNvSpPr txBox="1"/>
      </xdr:nvSpPr>
      <xdr:spPr>
        <a:xfrm>
          <a:off x="16370300" y="10010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62243</xdr:rowOff>
    </xdr:from>
    <xdr:to>
      <xdr:col>86</xdr:col>
      <xdr:colOff>25400</xdr:colOff>
      <xdr:row>58</xdr:row>
      <xdr:rowOff>62243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1000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118343</xdr:rowOff>
    </xdr:from>
    <xdr:ext cx="599010" cy="259045"/>
    <xdr:sp macro="" textlink="">
      <xdr:nvSpPr>
        <xdr:cNvPr id="578" name="教育費最大値テキスト">
          <a:extLst>
            <a:ext uri="{FF2B5EF4-FFF2-40B4-BE49-F238E27FC236}">
              <a16:creationId xmlns:a16="http://schemas.microsoft.com/office/drawing/2014/main" id="{00000000-0008-0000-0700-000042020000}"/>
            </a:ext>
          </a:extLst>
        </xdr:cNvPr>
        <xdr:cNvSpPr txBox="1"/>
      </xdr:nvSpPr>
      <xdr:spPr>
        <a:xfrm>
          <a:off x="16370300" y="85193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117,161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216</xdr:rowOff>
    </xdr:from>
    <xdr:to>
      <xdr:col>86</xdr:col>
      <xdr:colOff>25400</xdr:colOff>
      <xdr:row>51</xdr:row>
      <xdr:rowOff>216</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8744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635</xdr:rowOff>
    </xdr:from>
    <xdr:to>
      <xdr:col>85</xdr:col>
      <xdr:colOff>127000</xdr:colOff>
      <xdr:row>56</xdr:row>
      <xdr:rowOff>155778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5481300" y="9601835"/>
          <a:ext cx="838200" cy="155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22623</xdr:rowOff>
    </xdr:from>
    <xdr:ext cx="599010" cy="259045"/>
    <xdr:sp macro="" textlink="">
      <xdr:nvSpPr>
        <xdr:cNvPr id="581" name="教育費平均値テキスト">
          <a:extLst>
            <a:ext uri="{FF2B5EF4-FFF2-40B4-BE49-F238E27FC236}">
              <a16:creationId xmlns:a16="http://schemas.microsoft.com/office/drawing/2014/main" id="{00000000-0008-0000-0700-000045020000}"/>
            </a:ext>
          </a:extLst>
        </xdr:cNvPr>
        <xdr:cNvSpPr txBox="1"/>
      </xdr:nvSpPr>
      <xdr:spPr>
        <a:xfrm>
          <a:off x="16370300" y="91094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171196</xdr:rowOff>
    </xdr:from>
    <xdr:to>
      <xdr:col>85</xdr:col>
      <xdr:colOff>177800</xdr:colOff>
      <xdr:row>54</xdr:row>
      <xdr:rowOff>101346</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6268700" y="9258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155778</xdr:rowOff>
    </xdr:from>
    <xdr:to>
      <xdr:col>81</xdr:col>
      <xdr:colOff>50800</xdr:colOff>
      <xdr:row>57</xdr:row>
      <xdr:rowOff>61861</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4592300" y="9756978"/>
          <a:ext cx="889000" cy="77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6909</xdr:rowOff>
    </xdr:from>
    <xdr:to>
      <xdr:col>81</xdr:col>
      <xdr:colOff>101600</xdr:colOff>
      <xdr:row>56</xdr:row>
      <xdr:rowOff>108509</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5430500" y="96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125036</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14111" y="9383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61861</xdr:rowOff>
    </xdr:from>
    <xdr:to>
      <xdr:col>76</xdr:col>
      <xdr:colOff>114300</xdr:colOff>
      <xdr:row>58</xdr:row>
      <xdr:rowOff>22619</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3703300" y="9834511"/>
          <a:ext cx="889000" cy="132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73355</xdr:rowOff>
    </xdr:from>
    <xdr:to>
      <xdr:col>76</xdr:col>
      <xdr:colOff>165100</xdr:colOff>
      <xdr:row>57</xdr:row>
      <xdr:rowOff>3505</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4541500" y="967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20032</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325111" y="9449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66891</xdr:rowOff>
    </xdr:from>
    <xdr:to>
      <xdr:col>71</xdr:col>
      <xdr:colOff>177800</xdr:colOff>
      <xdr:row>58</xdr:row>
      <xdr:rowOff>22619</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2814300" y="9839541"/>
          <a:ext cx="889000" cy="12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148031</xdr:rowOff>
    </xdr:from>
    <xdr:to>
      <xdr:col>72</xdr:col>
      <xdr:colOff>38100</xdr:colOff>
      <xdr:row>57</xdr:row>
      <xdr:rowOff>78181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3652500" y="974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94708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36111" y="9524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68935</xdr:rowOff>
    </xdr:from>
    <xdr:to>
      <xdr:col>67</xdr:col>
      <xdr:colOff>101600</xdr:colOff>
      <xdr:row>56</xdr:row>
      <xdr:rowOff>170535</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2763500" y="9670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15612</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47111" y="9445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121285</xdr:rowOff>
    </xdr:from>
    <xdr:to>
      <xdr:col>85</xdr:col>
      <xdr:colOff>177800</xdr:colOff>
      <xdr:row>56</xdr:row>
      <xdr:rowOff>51435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6268700" y="955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99712</xdr:rowOff>
    </xdr:from>
    <xdr:ext cx="534377" cy="259045"/>
    <xdr:sp macro="" textlink="">
      <xdr:nvSpPr>
        <xdr:cNvPr id="600" name="教育費該当値テキスト">
          <a:extLst>
            <a:ext uri="{FF2B5EF4-FFF2-40B4-BE49-F238E27FC236}">
              <a16:creationId xmlns:a16="http://schemas.microsoft.com/office/drawing/2014/main" id="{00000000-0008-0000-0700-000058020000}"/>
            </a:ext>
          </a:extLst>
        </xdr:cNvPr>
        <xdr:cNvSpPr txBox="1"/>
      </xdr:nvSpPr>
      <xdr:spPr>
        <a:xfrm>
          <a:off x="16370300" y="9529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104978</xdr:rowOff>
    </xdr:from>
    <xdr:to>
      <xdr:col>81</xdr:col>
      <xdr:colOff>101600</xdr:colOff>
      <xdr:row>57</xdr:row>
      <xdr:rowOff>35128</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5430500" y="9706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26255</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5214111" y="9798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11061</xdr:rowOff>
    </xdr:from>
    <xdr:to>
      <xdr:col>76</xdr:col>
      <xdr:colOff>165100</xdr:colOff>
      <xdr:row>57</xdr:row>
      <xdr:rowOff>112661</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4541500" y="978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103788</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4325111" y="9876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143269</xdr:rowOff>
    </xdr:from>
    <xdr:to>
      <xdr:col>72</xdr:col>
      <xdr:colOff>38100</xdr:colOff>
      <xdr:row>58</xdr:row>
      <xdr:rowOff>73419</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3652500" y="9915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64546</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3436111" y="10008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16091</xdr:rowOff>
    </xdr:from>
    <xdr:to>
      <xdr:col>67</xdr:col>
      <xdr:colOff>101600</xdr:colOff>
      <xdr:row>57</xdr:row>
      <xdr:rowOff>117691</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2763500" y="9788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108818</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547111" y="9881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35577</xdr:rowOff>
    </xdr:from>
    <xdr:ext cx="46717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78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168927</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71</xdr:row>
      <xdr:rowOff>130827</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92727</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192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1" name="災害復旧費グラフ枠">
          <a:extLst>
            <a:ext uri="{FF2B5EF4-FFF2-40B4-BE49-F238E27FC236}">
              <a16:creationId xmlns:a16="http://schemas.microsoft.com/office/drawing/2014/main" id="{00000000-0008-0000-0700-00007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139509</xdr:rowOff>
    </xdr:from>
    <xdr:to>
      <xdr:col>85</xdr:col>
      <xdr:colOff>126364</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6317595" y="11969559"/>
          <a:ext cx="1269" cy="1619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3" name="災害復旧費最小値テキスト">
          <a:extLst>
            <a:ext uri="{FF2B5EF4-FFF2-40B4-BE49-F238E27FC236}">
              <a16:creationId xmlns:a16="http://schemas.microsoft.com/office/drawing/2014/main" id="{00000000-0008-0000-0700-000079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86186</xdr:rowOff>
    </xdr:from>
    <xdr:ext cx="469744" cy="259045"/>
    <xdr:sp macro="" textlink="">
      <xdr:nvSpPr>
        <xdr:cNvPr id="635" name="災害復旧費最大値テキスト">
          <a:extLst>
            <a:ext uri="{FF2B5EF4-FFF2-40B4-BE49-F238E27FC236}">
              <a16:creationId xmlns:a16="http://schemas.microsoft.com/office/drawing/2014/main" id="{00000000-0008-0000-0700-00007B020000}"/>
            </a:ext>
          </a:extLst>
        </xdr:cNvPr>
        <xdr:cNvSpPr txBox="1"/>
      </xdr:nvSpPr>
      <xdr:spPr>
        <a:xfrm>
          <a:off x="16370300" y="11744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69</xdr:row>
      <xdr:rowOff>139509</xdr:rowOff>
    </xdr:from>
    <xdr:to>
      <xdr:col>86</xdr:col>
      <xdr:colOff>25400</xdr:colOff>
      <xdr:row>69</xdr:row>
      <xdr:rowOff>139509</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6230600" y="119695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54436</xdr:rowOff>
    </xdr:from>
    <xdr:ext cx="378565" cy="259045"/>
    <xdr:sp macro="" textlink="">
      <xdr:nvSpPr>
        <xdr:cNvPr id="638" name="災害復旧費平均値テキスト">
          <a:extLst>
            <a:ext uri="{FF2B5EF4-FFF2-40B4-BE49-F238E27FC236}">
              <a16:creationId xmlns:a16="http://schemas.microsoft.com/office/drawing/2014/main" id="{00000000-0008-0000-0700-00007E020000}"/>
            </a:ext>
          </a:extLst>
        </xdr:cNvPr>
        <xdr:cNvSpPr txBox="1"/>
      </xdr:nvSpPr>
      <xdr:spPr>
        <a:xfrm>
          <a:off x="16370300" y="1325608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31559</xdr:rowOff>
    </xdr:from>
    <xdr:to>
      <xdr:col>85</xdr:col>
      <xdr:colOff>177800</xdr:colOff>
      <xdr:row>78</xdr:row>
      <xdr:rowOff>133159</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6268700" y="13404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160147</xdr:rowOff>
    </xdr:from>
    <xdr:to>
      <xdr:col>81</xdr:col>
      <xdr:colOff>101600</xdr:colOff>
      <xdr:row>78</xdr:row>
      <xdr:rowOff>90297</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5430500" y="13361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76</xdr:row>
      <xdr:rowOff>106824</xdr:rowOff>
    </xdr:from>
    <xdr:ext cx="378565"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5292017" y="13137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169672</xdr:rowOff>
    </xdr:from>
    <xdr:to>
      <xdr:col>76</xdr:col>
      <xdr:colOff>165100</xdr:colOff>
      <xdr:row>78</xdr:row>
      <xdr:rowOff>99822</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4541500" y="1337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76</xdr:row>
      <xdr:rowOff>116349</xdr:rowOff>
    </xdr:from>
    <xdr:ext cx="378565"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3017" y="13146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145986</xdr:rowOff>
    </xdr:from>
    <xdr:to>
      <xdr:col>71</xdr:col>
      <xdr:colOff>177800</xdr:colOff>
      <xdr:row>79</xdr:row>
      <xdr:rowOff>44450</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2814300" y="13519086"/>
          <a:ext cx="889000" cy="6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158242</xdr:rowOff>
    </xdr:from>
    <xdr:to>
      <xdr:col>72</xdr:col>
      <xdr:colOff>38100</xdr:colOff>
      <xdr:row>78</xdr:row>
      <xdr:rowOff>88392</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3652500" y="1335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76</xdr:row>
      <xdr:rowOff>104919</xdr:rowOff>
    </xdr:from>
    <xdr:ext cx="378565"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4017" y="13135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81090</xdr:rowOff>
    </xdr:from>
    <xdr:to>
      <xdr:col>67</xdr:col>
      <xdr:colOff>101600</xdr:colOff>
      <xdr:row>78</xdr:row>
      <xdr:rowOff>11240</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2763500" y="132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27767</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579428" y="13057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80027</xdr:rowOff>
    </xdr:from>
    <xdr:ext cx="249299" cy="259045"/>
    <xdr:sp macro="" textlink="">
      <xdr:nvSpPr>
        <xdr:cNvPr id="657" name="災害復旧費該当値テキスト">
          <a:extLst>
            <a:ext uri="{FF2B5EF4-FFF2-40B4-BE49-F238E27FC236}">
              <a16:creationId xmlns:a16="http://schemas.microsoft.com/office/drawing/2014/main" id="{00000000-0008-0000-0700-000091020000}"/>
            </a:ext>
          </a:extLst>
        </xdr:cNvPr>
        <xdr:cNvSpPr txBox="1"/>
      </xdr:nvSpPr>
      <xdr:spPr>
        <a:xfrm>
          <a:off x="16370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95186</xdr:rowOff>
    </xdr:from>
    <xdr:to>
      <xdr:col>67</xdr:col>
      <xdr:colOff>101600</xdr:colOff>
      <xdr:row>79</xdr:row>
      <xdr:rowOff>25336</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2763500" y="13468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16463</xdr:rowOff>
    </xdr:from>
    <xdr:ext cx="378565"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625017" y="13561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公債費グラフ枠">
          <a:extLst>
            <a:ext uri="{FF2B5EF4-FFF2-40B4-BE49-F238E27FC236}">
              <a16:creationId xmlns:a16="http://schemas.microsoft.com/office/drawing/2014/main" id="{00000000-0008-0000-0700-0000B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163322</xdr:rowOff>
    </xdr:from>
    <xdr:to>
      <xdr:col>85</xdr:col>
      <xdr:colOff>126364</xdr:colOff>
      <xdr:row>99</xdr:row>
      <xdr:rowOff>87694</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6317595" y="15593822"/>
          <a:ext cx="1269" cy="1467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91521</xdr:rowOff>
    </xdr:from>
    <xdr:ext cx="534377" cy="259045"/>
    <xdr:sp macro="" textlink="">
      <xdr:nvSpPr>
        <xdr:cNvPr id="691" name="公債費最小値テキスト">
          <a:extLst>
            <a:ext uri="{FF2B5EF4-FFF2-40B4-BE49-F238E27FC236}">
              <a16:creationId xmlns:a16="http://schemas.microsoft.com/office/drawing/2014/main" id="{00000000-0008-0000-0700-0000B3020000}"/>
            </a:ext>
          </a:extLst>
        </xdr:cNvPr>
        <xdr:cNvSpPr txBox="1"/>
      </xdr:nvSpPr>
      <xdr:spPr>
        <a:xfrm>
          <a:off x="16370300" y="1706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87694</xdr:rowOff>
    </xdr:from>
    <xdr:to>
      <xdr:col>86</xdr:col>
      <xdr:colOff>25400</xdr:colOff>
      <xdr:row>99</xdr:row>
      <xdr:rowOff>87694</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7061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109999</xdr:rowOff>
    </xdr:from>
    <xdr:ext cx="534377" cy="259045"/>
    <xdr:sp macro="" textlink="">
      <xdr:nvSpPr>
        <xdr:cNvPr id="693" name="公債費最大値テキスト">
          <a:extLst>
            <a:ext uri="{FF2B5EF4-FFF2-40B4-BE49-F238E27FC236}">
              <a16:creationId xmlns:a16="http://schemas.microsoft.com/office/drawing/2014/main" id="{00000000-0008-0000-0700-0000B5020000}"/>
            </a:ext>
          </a:extLst>
        </xdr:cNvPr>
        <xdr:cNvSpPr txBox="1"/>
      </xdr:nvSpPr>
      <xdr:spPr>
        <a:xfrm>
          <a:off x="16370300" y="1536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77,380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163322</xdr:rowOff>
    </xdr:from>
    <xdr:to>
      <xdr:col>86</xdr:col>
      <xdr:colOff>25400</xdr:colOff>
      <xdr:row>90</xdr:row>
      <xdr:rowOff>163322</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559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90779</xdr:rowOff>
    </xdr:from>
    <xdr:to>
      <xdr:col>85</xdr:col>
      <xdr:colOff>127000</xdr:colOff>
      <xdr:row>96</xdr:row>
      <xdr:rowOff>162407</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5481300" y="16549979"/>
          <a:ext cx="838200" cy="71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46817</xdr:rowOff>
    </xdr:from>
    <xdr:ext cx="534377" cy="259045"/>
    <xdr:sp macro="" textlink="">
      <xdr:nvSpPr>
        <xdr:cNvPr id="696" name="公債費平均値テキスト">
          <a:extLst>
            <a:ext uri="{FF2B5EF4-FFF2-40B4-BE49-F238E27FC236}">
              <a16:creationId xmlns:a16="http://schemas.microsoft.com/office/drawing/2014/main" id="{00000000-0008-0000-0700-0000B8020000}"/>
            </a:ext>
          </a:extLst>
        </xdr:cNvPr>
        <xdr:cNvSpPr txBox="1"/>
      </xdr:nvSpPr>
      <xdr:spPr>
        <a:xfrm>
          <a:off x="16370300" y="161631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23940</xdr:rowOff>
    </xdr:from>
    <xdr:to>
      <xdr:col>85</xdr:col>
      <xdr:colOff>177800</xdr:colOff>
      <xdr:row>95</xdr:row>
      <xdr:rowOff>125540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6268700" y="16311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30353</xdr:rowOff>
    </xdr:from>
    <xdr:to>
      <xdr:col>81</xdr:col>
      <xdr:colOff>50800</xdr:colOff>
      <xdr:row>96</xdr:row>
      <xdr:rowOff>162407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4592300" y="16318103"/>
          <a:ext cx="889000" cy="303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159804</xdr:rowOff>
    </xdr:from>
    <xdr:to>
      <xdr:col>81</xdr:col>
      <xdr:colOff>101600</xdr:colOff>
      <xdr:row>95</xdr:row>
      <xdr:rowOff>89954</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5430500" y="1627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106481</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5214111" y="16051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30353</xdr:rowOff>
    </xdr:from>
    <xdr:to>
      <xdr:col>76</xdr:col>
      <xdr:colOff>114300</xdr:colOff>
      <xdr:row>96</xdr:row>
      <xdr:rowOff>107505</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3703300" y="16318103"/>
          <a:ext cx="889000" cy="24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16396</xdr:rowOff>
    </xdr:from>
    <xdr:to>
      <xdr:col>76</xdr:col>
      <xdr:colOff>165100</xdr:colOff>
      <xdr:row>95</xdr:row>
      <xdr:rowOff>117996</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4541500" y="1630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109123</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396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55804</xdr:rowOff>
    </xdr:from>
    <xdr:to>
      <xdr:col>71</xdr:col>
      <xdr:colOff>177800</xdr:colOff>
      <xdr:row>96</xdr:row>
      <xdr:rowOff>107505</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a:off x="12814300" y="16515004"/>
          <a:ext cx="889000" cy="5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159956</xdr:rowOff>
    </xdr:from>
    <xdr:to>
      <xdr:col>72</xdr:col>
      <xdr:colOff>38100</xdr:colOff>
      <xdr:row>95</xdr:row>
      <xdr:rowOff>90106</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3652500" y="1627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106633</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436111" y="1605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80556</xdr:rowOff>
    </xdr:from>
    <xdr:to>
      <xdr:col>67</xdr:col>
      <xdr:colOff>101600</xdr:colOff>
      <xdr:row>96</xdr:row>
      <xdr:rowOff>10706</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2763500" y="16368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27233</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547111" y="16143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39979</xdr:rowOff>
    </xdr:from>
    <xdr:to>
      <xdr:col>85</xdr:col>
      <xdr:colOff>177800</xdr:colOff>
      <xdr:row>96</xdr:row>
      <xdr:rowOff>141579</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6268700" y="16499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18406</xdr:rowOff>
    </xdr:from>
    <xdr:ext cx="534377" cy="259045"/>
    <xdr:sp macro="" textlink="">
      <xdr:nvSpPr>
        <xdr:cNvPr id="715" name="公債費該当値テキスト">
          <a:extLst>
            <a:ext uri="{FF2B5EF4-FFF2-40B4-BE49-F238E27FC236}">
              <a16:creationId xmlns:a16="http://schemas.microsoft.com/office/drawing/2014/main" id="{00000000-0008-0000-0700-0000CB020000}"/>
            </a:ext>
          </a:extLst>
        </xdr:cNvPr>
        <xdr:cNvSpPr txBox="1"/>
      </xdr:nvSpPr>
      <xdr:spPr>
        <a:xfrm>
          <a:off x="16370300" y="16477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111607</xdr:rowOff>
    </xdr:from>
    <xdr:to>
      <xdr:col>81</xdr:col>
      <xdr:colOff>101600</xdr:colOff>
      <xdr:row>97</xdr:row>
      <xdr:rowOff>41757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5430500" y="16570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32884</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14111" y="16663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151003</xdr:rowOff>
    </xdr:from>
    <xdr:to>
      <xdr:col>76</xdr:col>
      <xdr:colOff>165100</xdr:colOff>
      <xdr:row>95</xdr:row>
      <xdr:rowOff>81153</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4541500" y="16267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97680</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4325111" y="16042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56705</xdr:rowOff>
    </xdr:from>
    <xdr:to>
      <xdr:col>72</xdr:col>
      <xdr:colOff>38100</xdr:colOff>
      <xdr:row>96</xdr:row>
      <xdr:rowOff>158305</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3652500" y="1651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149432</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3436111" y="16608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5004</xdr:rowOff>
    </xdr:from>
    <xdr:to>
      <xdr:col>67</xdr:col>
      <xdr:colOff>101600</xdr:colOff>
      <xdr:row>96</xdr:row>
      <xdr:rowOff>106604</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2763500" y="1646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97731</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2547111" y="16556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6" name="諸支出金グラフ枠">
          <a:extLst>
            <a:ext uri="{FF2B5EF4-FFF2-40B4-BE49-F238E27FC236}">
              <a16:creationId xmlns:a16="http://schemas.microsoft.com/office/drawing/2014/main" id="{00000000-0008-0000-0700-0000E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30353</xdr:rowOff>
    </xdr:from>
    <xdr:to>
      <xdr:col>116</xdr:col>
      <xdr:colOff>62864</xdr:colOff>
      <xdr:row>39</xdr:row>
      <xdr:rowOff>44450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flipV="1">
          <a:off x="22159595" y="5173853"/>
          <a:ext cx="1269" cy="1557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8" name="諸支出金最小値テキスト">
          <a:extLst>
            <a:ext uri="{FF2B5EF4-FFF2-40B4-BE49-F238E27FC236}">
              <a16:creationId xmlns:a16="http://schemas.microsoft.com/office/drawing/2014/main" id="{00000000-0008-0000-0700-0000EC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148480</xdr:rowOff>
    </xdr:from>
    <xdr:ext cx="534377" cy="259045"/>
    <xdr:sp macro="" textlink="">
      <xdr:nvSpPr>
        <xdr:cNvPr id="750" name="諸支出金最大値テキスト">
          <a:extLst>
            <a:ext uri="{FF2B5EF4-FFF2-40B4-BE49-F238E27FC236}">
              <a16:creationId xmlns:a16="http://schemas.microsoft.com/office/drawing/2014/main" id="{00000000-0008-0000-0700-0000EE020000}"/>
            </a:ext>
          </a:extLst>
        </xdr:cNvPr>
        <xdr:cNvSpPr txBox="1"/>
      </xdr:nvSpPr>
      <xdr:spPr>
        <a:xfrm>
          <a:off x="22212300" y="494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12,261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30353</xdr:rowOff>
    </xdr:from>
    <xdr:to>
      <xdr:col>116</xdr:col>
      <xdr:colOff>152400</xdr:colOff>
      <xdr:row>30</xdr:row>
      <xdr:rowOff>30353</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5173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36</xdr:row>
      <xdr:rowOff>67310</xdr:rowOff>
    </xdr:from>
    <xdr:to>
      <xdr:col>116</xdr:col>
      <xdr:colOff>63500</xdr:colOff>
      <xdr:row>36</xdr:row>
      <xdr:rowOff>78359</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flipV="1">
          <a:off x="21323300" y="6239510"/>
          <a:ext cx="8382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103014</xdr:rowOff>
    </xdr:from>
    <xdr:ext cx="469744" cy="259045"/>
    <xdr:sp macro="" textlink="">
      <xdr:nvSpPr>
        <xdr:cNvPr id="753" name="諸支出金平均値テキスト">
          <a:extLst>
            <a:ext uri="{FF2B5EF4-FFF2-40B4-BE49-F238E27FC236}">
              <a16:creationId xmlns:a16="http://schemas.microsoft.com/office/drawing/2014/main" id="{00000000-0008-0000-0700-0000F1020000}"/>
            </a:ext>
          </a:extLst>
        </xdr:cNvPr>
        <xdr:cNvSpPr txBox="1"/>
      </xdr:nvSpPr>
      <xdr:spPr>
        <a:xfrm>
          <a:off x="22212300" y="62752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124587</xdr:rowOff>
    </xdr:from>
    <xdr:to>
      <xdr:col>116</xdr:col>
      <xdr:colOff>114300</xdr:colOff>
      <xdr:row>37</xdr:row>
      <xdr:rowOff>54737</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22110700" y="6296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42672</xdr:rowOff>
    </xdr:from>
    <xdr:to>
      <xdr:col>111</xdr:col>
      <xdr:colOff>177800</xdr:colOff>
      <xdr:row>36</xdr:row>
      <xdr:rowOff>78359</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0434300" y="6214872"/>
          <a:ext cx="889000" cy="3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117729</xdr:rowOff>
    </xdr:from>
    <xdr:to>
      <xdr:col>112</xdr:col>
      <xdr:colOff>38100</xdr:colOff>
      <xdr:row>37</xdr:row>
      <xdr:rowOff>47879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1272500" y="628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39006</xdr:rowOff>
    </xdr:from>
    <xdr:ext cx="469744"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088428" y="6382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42672</xdr:rowOff>
    </xdr:from>
    <xdr:to>
      <xdr:col>107</xdr:col>
      <xdr:colOff>50800</xdr:colOff>
      <xdr:row>36</xdr:row>
      <xdr:rowOff>79248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flipV="1">
          <a:off x="19545300" y="62148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93472</xdr:rowOff>
    </xdr:from>
    <xdr:to>
      <xdr:col>107</xdr:col>
      <xdr:colOff>101600</xdr:colOff>
      <xdr:row>37</xdr:row>
      <xdr:rowOff>23622</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0383500" y="6265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14749</xdr:rowOff>
    </xdr:from>
    <xdr:ext cx="469744"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199428" y="6358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63881</xdr:rowOff>
    </xdr:from>
    <xdr:to>
      <xdr:col>102</xdr:col>
      <xdr:colOff>114300</xdr:colOff>
      <xdr:row>36</xdr:row>
      <xdr:rowOff>79248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8656300" y="6236081"/>
          <a:ext cx="889000" cy="15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118364</xdr:rowOff>
    </xdr:from>
    <xdr:to>
      <xdr:col>102</xdr:col>
      <xdr:colOff>165100</xdr:colOff>
      <xdr:row>37</xdr:row>
      <xdr:rowOff>48514</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19494500" y="6290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39641</xdr:rowOff>
    </xdr:from>
    <xdr:ext cx="469744"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10428" y="6383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102616</xdr:rowOff>
    </xdr:from>
    <xdr:to>
      <xdr:col>98</xdr:col>
      <xdr:colOff>38100</xdr:colOff>
      <xdr:row>37</xdr:row>
      <xdr:rowOff>32766</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8605500" y="6274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23893</xdr:rowOff>
    </xdr:from>
    <xdr:ext cx="469744"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421428" y="6367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16510</xdr:rowOff>
    </xdr:from>
    <xdr:to>
      <xdr:col>116</xdr:col>
      <xdr:colOff>114300</xdr:colOff>
      <xdr:row>36</xdr:row>
      <xdr:rowOff>118110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22110700" y="618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39387</xdr:rowOff>
    </xdr:from>
    <xdr:ext cx="469744" cy="259045"/>
    <xdr:sp macro="" textlink="">
      <xdr:nvSpPr>
        <xdr:cNvPr id="772" name="諸支出金該当値テキスト">
          <a:extLst>
            <a:ext uri="{FF2B5EF4-FFF2-40B4-BE49-F238E27FC236}">
              <a16:creationId xmlns:a16="http://schemas.microsoft.com/office/drawing/2014/main" id="{00000000-0008-0000-0700-000004030000}"/>
            </a:ext>
          </a:extLst>
        </xdr:cNvPr>
        <xdr:cNvSpPr txBox="1"/>
      </xdr:nvSpPr>
      <xdr:spPr>
        <a:xfrm>
          <a:off x="22212300" y="6040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27559</xdr:rowOff>
    </xdr:from>
    <xdr:to>
      <xdr:col>112</xdr:col>
      <xdr:colOff>38100</xdr:colOff>
      <xdr:row>36</xdr:row>
      <xdr:rowOff>129159</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1272500" y="6199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145686</xdr:rowOff>
    </xdr:from>
    <xdr:ext cx="469744"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1088428" y="5974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163322</xdr:rowOff>
    </xdr:from>
    <xdr:to>
      <xdr:col>107</xdr:col>
      <xdr:colOff>101600</xdr:colOff>
      <xdr:row>36</xdr:row>
      <xdr:rowOff>93472</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0383500" y="616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109999</xdr:rowOff>
    </xdr:from>
    <xdr:ext cx="469744"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0199428" y="5939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28448</xdr:rowOff>
    </xdr:from>
    <xdr:to>
      <xdr:col>102</xdr:col>
      <xdr:colOff>165100</xdr:colOff>
      <xdr:row>36</xdr:row>
      <xdr:rowOff>130048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19494500" y="620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146575</xdr:rowOff>
    </xdr:from>
    <xdr:ext cx="469744"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10428" y="5975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13081</xdr:rowOff>
    </xdr:from>
    <xdr:to>
      <xdr:col>98</xdr:col>
      <xdr:colOff>38100</xdr:colOff>
      <xdr:row>36</xdr:row>
      <xdr:rowOff>114681</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8605500" y="6185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131208</xdr:rowOff>
    </xdr:from>
    <xdr:ext cx="469744"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421428" y="5960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神奈川県平均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前年度繰上充用金グラフ枠">
          <a:extLst>
            <a:ext uri="{FF2B5EF4-FFF2-40B4-BE49-F238E27FC236}">
              <a16:creationId xmlns:a16="http://schemas.microsoft.com/office/drawing/2014/main" id="{00000000-0008-0000-07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7" name="前年度繰上充用金最小値テキスト">
          <a:extLst>
            <a:ext uri="{FF2B5EF4-FFF2-40B4-BE49-F238E27FC236}">
              <a16:creationId xmlns:a16="http://schemas.microsoft.com/office/drawing/2014/main" id="{00000000-0008-0000-0700-00001D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9" name="前年度繰上充用金最大値テキスト">
          <a:extLst>
            <a:ext uri="{FF2B5EF4-FFF2-40B4-BE49-F238E27FC236}">
              <a16:creationId xmlns:a16="http://schemas.microsoft.com/office/drawing/2014/main" id="{00000000-0008-0000-0700-00001F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2" name="前年度繰上充用金平均値テキスト">
          <a:extLst>
            <a:ext uri="{FF2B5EF4-FFF2-40B4-BE49-F238E27FC236}">
              <a16:creationId xmlns:a16="http://schemas.microsoft.com/office/drawing/2014/main" id="{00000000-0008-0000-0700-000022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1" name="前年度繰上充用金該当値テキスト">
          <a:extLst>
            <a:ext uri="{FF2B5EF4-FFF2-40B4-BE49-F238E27FC236}">
              <a16:creationId xmlns:a16="http://schemas.microsoft.com/office/drawing/2014/main" id="{00000000-0008-0000-0700-000035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1" name="正方形/長方形 830">
          <a:extLst>
            <a:ext uri="{FF2B5EF4-FFF2-40B4-BE49-F238E27FC236}">
              <a16:creationId xmlns:a16="http://schemas.microsoft.com/office/drawing/2014/main" id="{00000000-0008-0000-0700-00003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歳出決算総額は、住民一人当たり</a:t>
          </a:r>
          <a:r>
            <a:rPr kumimoji="1" lang="en-US" altLang="ja-JP" sz="1100">
              <a:latin typeface="ＭＳ Ｐゴシック" panose="020B0600070205080204" pitchFamily="50" charset="-128"/>
              <a:ea typeface="ＭＳ Ｐゴシック" panose="020B0600070205080204" pitchFamily="50" charset="-128"/>
            </a:rPr>
            <a:t>539,714</a:t>
          </a:r>
          <a:r>
            <a:rPr kumimoji="1" lang="ja-JP" altLang="en-US" sz="1100">
              <a:latin typeface="ＭＳ Ｐゴシック" panose="020B0600070205080204" pitchFamily="50" charset="-128"/>
              <a:ea typeface="ＭＳ Ｐゴシック" panose="020B0600070205080204" pitchFamily="50" charset="-128"/>
            </a:rPr>
            <a:t>円（歳出総額</a:t>
          </a:r>
          <a:r>
            <a:rPr kumimoji="1" lang="en-US" altLang="ja-JP" sz="1100">
              <a:latin typeface="ＭＳ Ｐゴシック" panose="020B0600070205080204" pitchFamily="50" charset="-128"/>
              <a:ea typeface="ＭＳ Ｐゴシック" panose="020B0600070205080204" pitchFamily="50" charset="-128"/>
            </a:rPr>
            <a:t>÷R7.1.1</a:t>
          </a:r>
          <a:r>
            <a:rPr kumimoji="1" lang="ja-JP" altLang="en-US" sz="1100">
              <a:latin typeface="ＭＳ Ｐゴシック" panose="020B0600070205080204" pitchFamily="50" charset="-128"/>
              <a:ea typeface="ＭＳ Ｐゴシック" panose="020B0600070205080204" pitchFamily="50" charset="-128"/>
            </a:rPr>
            <a:t>時点の人口）となっています。各経費の住民一人当たりコストは、概ね類似団体平均を下回っており、主な項目の状況は以下のとおりです。</a:t>
          </a:r>
        </a:p>
        <a:p>
          <a:r>
            <a:rPr kumimoji="1" lang="ja-JP" altLang="en-US" sz="1100">
              <a:latin typeface="ＭＳ Ｐゴシック" panose="020B0600070205080204" pitchFamily="50" charset="-128"/>
              <a:ea typeface="ＭＳ Ｐゴシック" panose="020B0600070205080204" pitchFamily="50" charset="-128"/>
            </a:rPr>
            <a:t>民生費は、住民一人当たり</a:t>
          </a:r>
          <a:r>
            <a:rPr kumimoji="1" lang="en-US" altLang="ja-JP" sz="1100">
              <a:latin typeface="ＭＳ Ｐゴシック" panose="020B0600070205080204" pitchFamily="50" charset="-128"/>
              <a:ea typeface="ＭＳ Ｐゴシック" panose="020B0600070205080204" pitchFamily="50" charset="-128"/>
            </a:rPr>
            <a:t>222,399</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保育・教育施設の対象児童数や障害者支援施設利用者数の増等により増加傾向にあり、令和６年度においてはそれに加え、児童手当支給事業及び小児医療費助成事業の制度拡充等が主な要因です。</a:t>
          </a:r>
        </a:p>
        <a:p>
          <a:r>
            <a:rPr kumimoji="1" lang="ja-JP" altLang="en-US" sz="1100">
              <a:latin typeface="ＭＳ Ｐゴシック" panose="020B0600070205080204" pitchFamily="50" charset="-128"/>
              <a:ea typeface="ＭＳ Ｐゴシック" panose="020B0600070205080204" pitchFamily="50" charset="-128"/>
            </a:rPr>
            <a:t>消防費は、住民一人当たり</a:t>
          </a:r>
          <a:r>
            <a:rPr kumimoji="1" lang="en-US" altLang="ja-JP" sz="1100">
              <a:latin typeface="ＭＳ Ｐゴシック" panose="020B0600070205080204" pitchFamily="50" charset="-128"/>
              <a:ea typeface="ＭＳ Ｐゴシック" panose="020B0600070205080204" pitchFamily="50" charset="-128"/>
            </a:rPr>
            <a:t>12,001</a:t>
          </a:r>
          <a:r>
            <a:rPr kumimoji="1" lang="ja-JP" altLang="en-US" sz="1100">
              <a:latin typeface="ＭＳ Ｐゴシック" panose="020B0600070205080204" pitchFamily="50" charset="-128"/>
              <a:ea typeface="ＭＳ Ｐゴシック" panose="020B0600070205080204" pitchFamily="50" charset="-128"/>
            </a:rPr>
            <a:t>円となっており、前年度から減少しました。近年は、類似団体内平均を下回ることが多い傾向にあり、令和６年度は、消防本部庁舎等整備費の工事完了に伴う減が主な要因です。</a:t>
          </a:r>
        </a:p>
        <a:p>
          <a:r>
            <a:rPr kumimoji="1" lang="ja-JP" altLang="en-US" sz="1100">
              <a:latin typeface="ＭＳ Ｐゴシック" panose="020B0600070205080204" pitchFamily="50" charset="-128"/>
              <a:ea typeface="ＭＳ Ｐゴシック" panose="020B0600070205080204" pitchFamily="50" charset="-128"/>
            </a:rPr>
            <a:t>教育費は、住民一人当たり</a:t>
          </a:r>
          <a:r>
            <a:rPr kumimoji="1" lang="en-US" altLang="ja-JP" sz="1100">
              <a:latin typeface="ＭＳ Ｐゴシック" panose="020B0600070205080204" pitchFamily="50" charset="-128"/>
              <a:ea typeface="ＭＳ Ｐゴシック" panose="020B0600070205080204" pitchFamily="50" charset="-128"/>
            </a:rPr>
            <a:t>94,650</a:t>
          </a:r>
          <a:r>
            <a:rPr kumimoji="1" lang="ja-JP" altLang="en-US" sz="1100">
              <a:latin typeface="ＭＳ Ｐゴシック" panose="020B0600070205080204" pitchFamily="50" charset="-128"/>
              <a:ea typeface="ＭＳ Ｐゴシック" panose="020B0600070205080204" pitchFamily="50" charset="-128"/>
            </a:rPr>
            <a:t>円となっており、前年度から増加しました。近年は、新増改築校の工事費の増に伴う小中学校整備事業の増等による影響が大きくなっていますが、令和６年度はそれに加えて小中学校給食の喫食率上昇等が主な要因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itchFamily="49" charset="-128"/>
              <a:ea typeface="ＭＳ ゴシック" pitchFamily="49" charset="-128"/>
            </a:rPr>
            <a:t>　令和６年度は、「歳入歳出差引」が増加し、「翌年度に繰り越すべき財源」が減少したため、「単年度収支」は黒字となったものの、財政調整基金の積立額が大幅に減少、取崩額が大幅に増加したため、「実質単年度収支」は減少し、４年ぶりの赤字となりました。</a:t>
          </a:r>
        </a:p>
        <a:p>
          <a:r>
            <a:rPr kumimoji="1" lang="ja-JP" altLang="en-US" sz="900">
              <a:latin typeface="ＭＳ ゴシック" pitchFamily="49" charset="-128"/>
              <a:ea typeface="ＭＳ ゴシック" pitchFamily="49" charset="-128"/>
            </a:rPr>
            <a:t>　なお、財政調整基金については、毎年度、決算剰余金の</a:t>
          </a:r>
          <a:r>
            <a:rPr kumimoji="1" lang="en-US" altLang="ja-JP" sz="900">
              <a:latin typeface="ＭＳ ゴシック" pitchFamily="49" charset="-128"/>
              <a:ea typeface="ＭＳ ゴシック" pitchFamily="49" charset="-128"/>
            </a:rPr>
            <a:t>1/2</a:t>
          </a:r>
          <a:r>
            <a:rPr kumimoji="1" lang="ja-JP" altLang="en-US" sz="900">
              <a:latin typeface="ＭＳ ゴシック" pitchFamily="49" charset="-128"/>
              <a:ea typeface="ＭＳ ゴシック" pitchFamily="49" charset="-128"/>
            </a:rPr>
            <a:t>の積立てに加え、近年、効率的・効果的な執行により捻出した財源を一旦積み立て、翌年度の財源として活用（財源の年度間調整</a:t>
          </a:r>
          <a:r>
            <a:rPr kumimoji="1" lang="en-US" altLang="ja-JP" sz="900">
              <a:latin typeface="ＭＳ ゴシック" pitchFamily="49" charset="-128"/>
              <a:ea typeface="ＭＳ ゴシック" pitchFamily="49" charset="-128"/>
            </a:rPr>
            <a:t>※</a:t>
          </a:r>
          <a:r>
            <a:rPr kumimoji="1" lang="ja-JP" altLang="en-US" sz="900">
              <a:latin typeface="ＭＳ ゴシック" pitchFamily="49" charset="-128"/>
              <a:ea typeface="ＭＳ ゴシック" pitchFamily="49" charset="-128"/>
            </a:rPr>
            <a:t>）しています。（令和６年度：</a:t>
          </a:r>
          <a:r>
            <a:rPr kumimoji="1" lang="en-US" altLang="ja-JP" sz="900">
              <a:latin typeface="ＭＳ ゴシック" pitchFamily="49" charset="-128"/>
              <a:ea typeface="ＭＳ ゴシック" pitchFamily="49" charset="-128"/>
            </a:rPr>
            <a:t>150</a:t>
          </a:r>
          <a:r>
            <a:rPr kumimoji="1" lang="ja-JP" altLang="en-US" sz="900">
              <a:latin typeface="ＭＳ ゴシック" pitchFamily="49" charset="-128"/>
              <a:ea typeface="ＭＳ ゴシック" pitchFamily="49" charset="-128"/>
            </a:rPr>
            <a:t>億円、令和５年度：</a:t>
          </a:r>
          <a:r>
            <a:rPr kumimoji="1" lang="en-US" altLang="ja-JP" sz="900">
              <a:latin typeface="ＭＳ ゴシック" pitchFamily="49" charset="-128"/>
              <a:ea typeface="ＭＳ ゴシック" pitchFamily="49" charset="-128"/>
            </a:rPr>
            <a:t>170</a:t>
          </a:r>
          <a:r>
            <a:rPr kumimoji="1" lang="ja-JP" altLang="en-US" sz="900">
              <a:latin typeface="ＭＳ ゴシック" pitchFamily="49" charset="-128"/>
              <a:ea typeface="ＭＳ ゴシック" pitchFamily="49" charset="-128"/>
            </a:rPr>
            <a:t>億円、令和４年度：</a:t>
          </a:r>
          <a:r>
            <a:rPr kumimoji="1" lang="en-US" altLang="ja-JP" sz="900">
              <a:latin typeface="ＭＳ ゴシック" pitchFamily="49" charset="-128"/>
              <a:ea typeface="ＭＳ ゴシック" pitchFamily="49" charset="-128"/>
            </a:rPr>
            <a:t>120</a:t>
          </a:r>
          <a:r>
            <a:rPr kumimoji="1" lang="ja-JP" altLang="en-US" sz="900">
              <a:latin typeface="ＭＳ ゴシック" pitchFamily="49" charset="-128"/>
              <a:ea typeface="ＭＳ ゴシック" pitchFamily="49" charset="-128"/>
            </a:rPr>
            <a:t>億円）これに伴う各年度の積立額と取崩額の変動は、実質単年度収支に大きな影響を与えています。</a:t>
          </a:r>
        </a:p>
        <a:p>
          <a:r>
            <a:rPr kumimoji="1" lang="en-US" altLang="ja-JP" sz="900">
              <a:latin typeface="ＭＳ ゴシック" pitchFamily="49" charset="-128"/>
              <a:ea typeface="ＭＳ ゴシック" pitchFamily="49" charset="-128"/>
            </a:rPr>
            <a:t>※</a:t>
          </a:r>
          <a:r>
            <a:rPr kumimoji="1" lang="ja-JP" altLang="en-US" sz="900">
              <a:latin typeface="ＭＳ ゴシック" pitchFamily="49" charset="-128"/>
              <a:ea typeface="ＭＳ ゴシック" pitchFamily="49" charset="-128"/>
            </a:rPr>
            <a:t>財源の年度間調整分等を除いた場合、左表中の財政調整基金残高欄は、</a:t>
          </a:r>
        </a:p>
        <a:p>
          <a:r>
            <a:rPr kumimoji="1" lang="en-US" altLang="ja-JP" sz="900">
              <a:latin typeface="ＭＳ ゴシック" pitchFamily="49" charset="-128"/>
              <a:ea typeface="ＭＳ ゴシック" pitchFamily="49" charset="-128"/>
            </a:rPr>
            <a:t>R2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0.62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R3</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0.92</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R4</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1.51</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R5</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2.25</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R6</a:t>
          </a:r>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2.55</a:t>
          </a:r>
          <a:r>
            <a:rPr kumimoji="1" lang="ja-JP" altLang="en-US" sz="900">
              <a:latin typeface="ＭＳ ゴシック" pitchFamily="49" charset="-128"/>
              <a:ea typeface="ＭＳ ゴシック" pitchFamily="49" charset="-128"/>
            </a:rPr>
            <a:t>％となります。</a:t>
          </a:r>
        </a:p>
        <a:p>
          <a:r>
            <a:rPr kumimoji="1" lang="ja-JP" altLang="en-US" sz="900">
              <a:latin typeface="ＭＳ ゴシック" pitchFamily="49" charset="-128"/>
              <a:ea typeface="ＭＳ ゴシック" pitchFamily="49" charset="-128"/>
            </a:rPr>
            <a:t>（*）</a:t>
          </a:r>
          <a:r>
            <a:rPr kumimoji="1" lang="en-US" altLang="ja-JP" sz="900">
              <a:latin typeface="ＭＳ ゴシック" pitchFamily="49" charset="-128"/>
              <a:ea typeface="ＭＳ ゴシック" pitchFamily="49" charset="-128"/>
            </a:rPr>
            <a:t>R3</a:t>
          </a:r>
          <a:r>
            <a:rPr kumimoji="1" lang="ja-JP" altLang="en-US" sz="900">
              <a:latin typeface="ＭＳ ゴシック" pitchFamily="49" charset="-128"/>
              <a:ea typeface="ＭＳ ゴシック" pitchFamily="49" charset="-128"/>
            </a:rPr>
            <a:t>については、年度間調整分の他に、</a:t>
          </a:r>
          <a:r>
            <a:rPr kumimoji="1" lang="en-US" altLang="ja-JP" sz="900">
              <a:latin typeface="ＭＳ ゴシック" pitchFamily="49" charset="-128"/>
              <a:ea typeface="ＭＳ ゴシック" pitchFamily="49" charset="-128"/>
            </a:rPr>
            <a:t>R4</a:t>
          </a:r>
          <a:r>
            <a:rPr kumimoji="1" lang="ja-JP" altLang="en-US" sz="900">
              <a:latin typeface="ＭＳ ゴシック" pitchFamily="49" charset="-128"/>
              <a:ea typeface="ＭＳ ゴシック" pitchFamily="49" charset="-128"/>
            </a:rPr>
            <a:t>以降に活用予定の財源（</a:t>
          </a:r>
          <a:r>
            <a:rPr kumimoji="1" lang="en-US" altLang="ja-JP" sz="900">
              <a:latin typeface="ＭＳ ゴシック" pitchFamily="49" charset="-128"/>
              <a:ea typeface="ＭＳ ゴシック" pitchFamily="49" charset="-128"/>
            </a:rPr>
            <a:t>151</a:t>
          </a:r>
          <a:r>
            <a:rPr kumimoji="1" lang="ja-JP" altLang="en-US" sz="900">
              <a:latin typeface="ＭＳ ゴシック" pitchFamily="49" charset="-128"/>
              <a:ea typeface="ＭＳ ゴシック" pitchFamily="49" charset="-128"/>
            </a:rPr>
            <a:t>億円）を除いています。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神奈川県横浜市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令和６年度は、引き続き全会計が黒字のため、連結実質赤字比率は発生していません。</a:t>
          </a:r>
          <a:endParaRPr lang="ja-JP" altLang="ja-JP" sz="11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前年度比での増減幅が大きい会計について見てみると、下水道事業会計は、</a:t>
          </a:r>
          <a:r>
            <a:rPr kumimoji="1" lang="ja-JP" altLang="ja-JP" sz="1100" b="0" i="0" baseline="0">
              <a:solidFill>
                <a:schemeClr val="dk1"/>
              </a:solidFill>
              <a:effectLst/>
              <a:latin typeface="ＭＳ ゴシック" panose="020B0609070205080204" pitchFamily="49" charset="-128"/>
              <a:ea typeface="ＭＳ ゴシック" panose="020B0609070205080204" pitchFamily="49" charset="-128"/>
              <a:cs typeface="+mn-cs"/>
            </a:rPr>
            <a:t>前年度に比べ企業債償還による現金流出が増加したことを主要因として現金・預金などの流動資産が減少し、資金剰余額が減少しました。</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介護保険事業費会計は、前年度と比べ保険給付費が増加したため実質収支が減少しました。一般会計は、歳出事業における執行管理の徹底等により全体収支をコントロールしたことに加え、歳入の県税交付金が２月補正時の見込みを上回ったことなどにより実質収支が増加しました。</a:t>
          </a:r>
          <a:endParaRPr lang="ja-JP" altLang="ja-JP" sz="11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今後は、企業会計を中心に施設やインフラ設備の老朽化による保全・更新経費等の上昇が見込まれますが、経営計画等により、計画的な財政運営を行っていきます。</a:t>
          </a:r>
          <a:endParaRPr lang="ja-JP" altLang="ja-JP" sz="11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 thickBot="1" x14ac:dyDescent="0.25">
      <c r="B2" s="164" t="s">
        <v>77</v>
      </c>
      <c r="C2" s="164"/>
      <c r="D2" s="165"/>
    </row>
    <row r="3" spans="1:119" ht="18.75" customHeight="1" thickBot="1" x14ac:dyDescent="0.25">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2">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2055885110</v>
      </c>
      <c r="BO4" s="436"/>
      <c r="BP4" s="436"/>
      <c r="BQ4" s="436"/>
      <c r="BR4" s="436"/>
      <c r="BS4" s="436"/>
      <c r="BT4" s="436"/>
      <c r="BU4" s="437"/>
      <c r="BV4" s="435">
        <v>1985387389</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1.7</v>
      </c>
      <c r="CU4" s="576"/>
      <c r="CV4" s="576"/>
      <c r="CW4" s="576"/>
      <c r="CX4" s="576"/>
      <c r="CY4" s="576"/>
      <c r="CZ4" s="576"/>
      <c r="DA4" s="577"/>
      <c r="DB4" s="575">
        <v>1.2</v>
      </c>
      <c r="DC4" s="576"/>
      <c r="DD4" s="576"/>
      <c r="DE4" s="576"/>
      <c r="DF4" s="576"/>
      <c r="DG4" s="576"/>
      <c r="DH4" s="576"/>
      <c r="DI4" s="577"/>
    </row>
    <row r="5" spans="1:119" ht="18.75" customHeight="1" x14ac:dyDescent="0.2">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2025762829</v>
      </c>
      <c r="BO5" s="407"/>
      <c r="BP5" s="407"/>
      <c r="BQ5" s="407"/>
      <c r="BR5" s="407"/>
      <c r="BS5" s="407"/>
      <c r="BT5" s="407"/>
      <c r="BU5" s="408"/>
      <c r="BV5" s="406">
        <v>1957930068</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99</v>
      </c>
      <c r="CU5" s="404"/>
      <c r="CV5" s="404"/>
      <c r="CW5" s="404"/>
      <c r="CX5" s="404"/>
      <c r="CY5" s="404"/>
      <c r="CZ5" s="404"/>
      <c r="DA5" s="405"/>
      <c r="DB5" s="403">
        <v>98.1</v>
      </c>
      <c r="DC5" s="404"/>
      <c r="DD5" s="404"/>
      <c r="DE5" s="404"/>
      <c r="DF5" s="404"/>
      <c r="DG5" s="404"/>
      <c r="DH5" s="404"/>
      <c r="DI5" s="405"/>
    </row>
    <row r="6" spans="1:119" ht="18.75" customHeight="1" x14ac:dyDescent="0.2">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30122281</v>
      </c>
      <c r="BO6" s="407"/>
      <c r="BP6" s="407"/>
      <c r="BQ6" s="407"/>
      <c r="BR6" s="407"/>
      <c r="BS6" s="407"/>
      <c r="BT6" s="407"/>
      <c r="BU6" s="408"/>
      <c r="BV6" s="406">
        <v>27457321</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99.6</v>
      </c>
      <c r="CU6" s="550"/>
      <c r="CV6" s="550"/>
      <c r="CW6" s="550"/>
      <c r="CX6" s="550"/>
      <c r="CY6" s="550"/>
      <c r="CZ6" s="550"/>
      <c r="DA6" s="551"/>
      <c r="DB6" s="549">
        <v>99.7</v>
      </c>
      <c r="DC6" s="550"/>
      <c r="DD6" s="550"/>
      <c r="DE6" s="550"/>
      <c r="DF6" s="550"/>
      <c r="DG6" s="550"/>
      <c r="DH6" s="550"/>
      <c r="DI6" s="551"/>
    </row>
    <row r="7" spans="1:119" ht="18.75" customHeight="1" x14ac:dyDescent="0.2">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101</v>
      </c>
      <c r="AV7" s="465"/>
      <c r="AW7" s="465"/>
      <c r="AX7" s="465"/>
      <c r="AY7" s="420" t="s">
        <v>102</v>
      </c>
      <c r="AZ7" s="421"/>
      <c r="BA7" s="421"/>
      <c r="BB7" s="421"/>
      <c r="BC7" s="421"/>
      <c r="BD7" s="421"/>
      <c r="BE7" s="421"/>
      <c r="BF7" s="421"/>
      <c r="BG7" s="421"/>
      <c r="BH7" s="421"/>
      <c r="BI7" s="421"/>
      <c r="BJ7" s="421"/>
      <c r="BK7" s="421"/>
      <c r="BL7" s="421"/>
      <c r="BM7" s="422"/>
      <c r="BN7" s="406">
        <v>12661584</v>
      </c>
      <c r="BO7" s="407"/>
      <c r="BP7" s="407"/>
      <c r="BQ7" s="407"/>
      <c r="BR7" s="407"/>
      <c r="BS7" s="407"/>
      <c r="BT7" s="407"/>
      <c r="BU7" s="408"/>
      <c r="BV7" s="406">
        <v>15722976</v>
      </c>
      <c r="BW7" s="407"/>
      <c r="BX7" s="407"/>
      <c r="BY7" s="407"/>
      <c r="BZ7" s="407"/>
      <c r="CA7" s="407"/>
      <c r="CB7" s="407"/>
      <c r="CC7" s="408"/>
      <c r="CD7" s="446" t="s">
        <v>103</v>
      </c>
      <c r="CE7" s="366"/>
      <c r="CF7" s="366"/>
      <c r="CG7" s="366"/>
      <c r="CH7" s="366"/>
      <c r="CI7" s="366"/>
      <c r="CJ7" s="366"/>
      <c r="CK7" s="366"/>
      <c r="CL7" s="366"/>
      <c r="CM7" s="366"/>
      <c r="CN7" s="366"/>
      <c r="CO7" s="366"/>
      <c r="CP7" s="366"/>
      <c r="CQ7" s="366"/>
      <c r="CR7" s="366"/>
      <c r="CS7" s="447"/>
      <c r="CT7" s="406">
        <v>1026783460</v>
      </c>
      <c r="CU7" s="407"/>
      <c r="CV7" s="407"/>
      <c r="CW7" s="407"/>
      <c r="CX7" s="407"/>
      <c r="CY7" s="407"/>
      <c r="CZ7" s="407"/>
      <c r="DA7" s="408"/>
      <c r="DB7" s="406">
        <v>1000040812</v>
      </c>
      <c r="DC7" s="407"/>
      <c r="DD7" s="407"/>
      <c r="DE7" s="407"/>
      <c r="DF7" s="407"/>
      <c r="DG7" s="407"/>
      <c r="DH7" s="407"/>
      <c r="DI7" s="408"/>
    </row>
    <row r="8" spans="1:119" ht="18.75" customHeight="1" thickBot="1" x14ac:dyDescent="0.25">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104</v>
      </c>
      <c r="AN8" s="363"/>
      <c r="AO8" s="363"/>
      <c r="AP8" s="363"/>
      <c r="AQ8" s="363"/>
      <c r="AR8" s="363"/>
      <c r="AS8" s="363"/>
      <c r="AT8" s="364"/>
      <c r="AU8" s="464" t="s">
        <v>90</v>
      </c>
      <c r="AV8" s="465"/>
      <c r="AW8" s="465"/>
      <c r="AX8" s="465"/>
      <c r="AY8" s="420" t="s">
        <v>105</v>
      </c>
      <c r="AZ8" s="421"/>
      <c r="BA8" s="421"/>
      <c r="BB8" s="421"/>
      <c r="BC8" s="421"/>
      <c r="BD8" s="421"/>
      <c r="BE8" s="421"/>
      <c r="BF8" s="421"/>
      <c r="BG8" s="421"/>
      <c r="BH8" s="421"/>
      <c r="BI8" s="421"/>
      <c r="BJ8" s="421"/>
      <c r="BK8" s="421"/>
      <c r="BL8" s="421"/>
      <c r="BM8" s="422"/>
      <c r="BN8" s="406">
        <v>17460697</v>
      </c>
      <c r="BO8" s="407"/>
      <c r="BP8" s="407"/>
      <c r="BQ8" s="407"/>
      <c r="BR8" s="407"/>
      <c r="BS8" s="407"/>
      <c r="BT8" s="407"/>
      <c r="BU8" s="408"/>
      <c r="BV8" s="406">
        <v>11734345</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0.95</v>
      </c>
      <c r="CU8" s="510"/>
      <c r="CV8" s="510"/>
      <c r="CW8" s="510"/>
      <c r="CX8" s="510"/>
      <c r="CY8" s="510"/>
      <c r="CZ8" s="510"/>
      <c r="DA8" s="511"/>
      <c r="DB8" s="509">
        <v>0.94</v>
      </c>
      <c r="DC8" s="510"/>
      <c r="DD8" s="510"/>
      <c r="DE8" s="510"/>
      <c r="DF8" s="510"/>
      <c r="DG8" s="510"/>
      <c r="DH8" s="510"/>
      <c r="DI8" s="511"/>
    </row>
    <row r="9" spans="1:119" ht="18.75" customHeight="1" thickBot="1" x14ac:dyDescent="0.25">
      <c r="A9" s="163"/>
      <c r="B9" s="538" t="s">
        <v>107</v>
      </c>
      <c r="C9" s="539"/>
      <c r="D9" s="539"/>
      <c r="E9" s="539"/>
      <c r="F9" s="539"/>
      <c r="G9" s="539"/>
      <c r="H9" s="539"/>
      <c r="I9" s="539"/>
      <c r="J9" s="539"/>
      <c r="K9" s="457"/>
      <c r="L9" s="540" t="s">
        <v>108</v>
      </c>
      <c r="M9" s="541"/>
      <c r="N9" s="541"/>
      <c r="O9" s="541"/>
      <c r="P9" s="541"/>
      <c r="Q9" s="542"/>
      <c r="R9" s="543">
        <v>3777491</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5726352</v>
      </c>
      <c r="BO9" s="407"/>
      <c r="BP9" s="407"/>
      <c r="BQ9" s="407"/>
      <c r="BR9" s="407"/>
      <c r="BS9" s="407"/>
      <c r="BT9" s="407"/>
      <c r="BU9" s="408"/>
      <c r="BV9" s="406">
        <v>-8068858</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13.3</v>
      </c>
      <c r="CU9" s="404"/>
      <c r="CV9" s="404"/>
      <c r="CW9" s="404"/>
      <c r="CX9" s="404"/>
      <c r="CY9" s="404"/>
      <c r="CZ9" s="404"/>
      <c r="DA9" s="405"/>
      <c r="DB9" s="403">
        <v>14.5</v>
      </c>
      <c r="DC9" s="404"/>
      <c r="DD9" s="404"/>
      <c r="DE9" s="404"/>
      <c r="DF9" s="404"/>
      <c r="DG9" s="404"/>
      <c r="DH9" s="404"/>
      <c r="DI9" s="405"/>
    </row>
    <row r="10" spans="1:119" ht="18.75" customHeight="1" thickBot="1" x14ac:dyDescent="0.25">
      <c r="A10" s="163"/>
      <c r="B10" s="538"/>
      <c r="C10" s="539"/>
      <c r="D10" s="539"/>
      <c r="E10" s="539"/>
      <c r="F10" s="539"/>
      <c r="G10" s="539"/>
      <c r="H10" s="539"/>
      <c r="I10" s="539"/>
      <c r="J10" s="539"/>
      <c r="K10" s="457"/>
      <c r="L10" s="362" t="s">
        <v>113</v>
      </c>
      <c r="M10" s="363"/>
      <c r="N10" s="363"/>
      <c r="O10" s="363"/>
      <c r="P10" s="363"/>
      <c r="Q10" s="364"/>
      <c r="R10" s="359">
        <v>3724844</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90</v>
      </c>
      <c r="AV10" s="465"/>
      <c r="AW10" s="465"/>
      <c r="AX10" s="465"/>
      <c r="AY10" s="420" t="s">
        <v>115</v>
      </c>
      <c r="AZ10" s="421"/>
      <c r="BA10" s="421"/>
      <c r="BB10" s="421"/>
      <c r="BC10" s="421"/>
      <c r="BD10" s="421"/>
      <c r="BE10" s="421"/>
      <c r="BF10" s="421"/>
      <c r="BG10" s="421"/>
      <c r="BH10" s="421"/>
      <c r="BI10" s="421"/>
      <c r="BJ10" s="421"/>
      <c r="BK10" s="421"/>
      <c r="BL10" s="421"/>
      <c r="BM10" s="422"/>
      <c r="BN10" s="406">
        <v>15004872</v>
      </c>
      <c r="BO10" s="407"/>
      <c r="BP10" s="407"/>
      <c r="BQ10" s="407"/>
      <c r="BR10" s="407"/>
      <c r="BS10" s="407"/>
      <c r="BT10" s="407"/>
      <c r="BU10" s="408"/>
      <c r="BV10" s="406">
        <v>26920916</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2">
      <c r="A12" s="163"/>
      <c r="B12" s="512" t="s">
        <v>123</v>
      </c>
      <c r="C12" s="513"/>
      <c r="D12" s="513"/>
      <c r="E12" s="513"/>
      <c r="F12" s="513"/>
      <c r="G12" s="513"/>
      <c r="H12" s="513"/>
      <c r="I12" s="513"/>
      <c r="J12" s="513"/>
      <c r="K12" s="514"/>
      <c r="L12" s="521" t="s">
        <v>124</v>
      </c>
      <c r="M12" s="522"/>
      <c r="N12" s="522"/>
      <c r="O12" s="522"/>
      <c r="P12" s="522"/>
      <c r="Q12" s="523"/>
      <c r="R12" s="524">
        <v>3753398</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24055915</v>
      </c>
      <c r="BO12" s="407"/>
      <c r="BP12" s="407"/>
      <c r="BQ12" s="407"/>
      <c r="BR12" s="407"/>
      <c r="BS12" s="407"/>
      <c r="BT12" s="407"/>
      <c r="BU12" s="408"/>
      <c r="BV12" s="406">
        <v>14256000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2">
      <c r="A13" s="163"/>
      <c r="B13" s="515"/>
      <c r="C13" s="516"/>
      <c r="D13" s="516"/>
      <c r="E13" s="516"/>
      <c r="F13" s="516"/>
      <c r="G13" s="516"/>
      <c r="H13" s="516"/>
      <c r="I13" s="516"/>
      <c r="J13" s="516"/>
      <c r="K13" s="517"/>
      <c r="L13" s="178"/>
      <c r="M13" s="490" t="s">
        <v>130</v>
      </c>
      <c r="N13" s="491"/>
      <c r="O13" s="491"/>
      <c r="P13" s="491"/>
      <c r="Q13" s="492"/>
      <c r="R13" s="493">
        <v>3626654</v>
      </c>
      <c r="S13" s="494"/>
      <c r="T13" s="494"/>
      <c r="U13" s="494"/>
      <c r="V13" s="495"/>
      <c r="W13" s="496" t="s">
        <v>131</v>
      </c>
      <c r="X13" s="392"/>
      <c r="Y13" s="392"/>
      <c r="Z13" s="392"/>
      <c r="AA13" s="392"/>
      <c r="AB13" s="393"/>
      <c r="AC13" s="359">
        <v>7482</v>
      </c>
      <c r="AD13" s="360"/>
      <c r="AE13" s="360"/>
      <c r="AF13" s="360"/>
      <c r="AG13" s="361"/>
      <c r="AH13" s="359">
        <v>7761</v>
      </c>
      <c r="AI13" s="360"/>
      <c r="AJ13" s="360"/>
      <c r="AK13" s="360"/>
      <c r="AL13" s="419"/>
      <c r="AM13" s="463" t="s">
        <v>132</v>
      </c>
      <c r="AN13" s="363"/>
      <c r="AO13" s="363"/>
      <c r="AP13" s="363"/>
      <c r="AQ13" s="363"/>
      <c r="AR13" s="363"/>
      <c r="AS13" s="363"/>
      <c r="AT13" s="364"/>
      <c r="AU13" s="464" t="s">
        <v>101</v>
      </c>
      <c r="AV13" s="465"/>
      <c r="AW13" s="465"/>
      <c r="AX13" s="465"/>
      <c r="AY13" s="420" t="s">
        <v>133</v>
      </c>
      <c r="AZ13" s="421"/>
      <c r="BA13" s="421"/>
      <c r="BB13" s="421"/>
      <c r="BC13" s="421"/>
      <c r="BD13" s="421"/>
      <c r="BE13" s="421"/>
      <c r="BF13" s="421"/>
      <c r="BG13" s="421"/>
      <c r="BH13" s="421"/>
      <c r="BI13" s="421"/>
      <c r="BJ13" s="421"/>
      <c r="BK13" s="421"/>
      <c r="BL13" s="421"/>
      <c r="BM13" s="422"/>
      <c r="BN13" s="406">
        <v>-3324691</v>
      </c>
      <c r="BO13" s="407"/>
      <c r="BP13" s="407"/>
      <c r="BQ13" s="407"/>
      <c r="BR13" s="407"/>
      <c r="BS13" s="407"/>
      <c r="BT13" s="407"/>
      <c r="BU13" s="408"/>
      <c r="BV13" s="406">
        <v>4596058</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9.1999999999999993</v>
      </c>
      <c r="CU13" s="404"/>
      <c r="CV13" s="404"/>
      <c r="CW13" s="404"/>
      <c r="CX13" s="404"/>
      <c r="CY13" s="404"/>
      <c r="CZ13" s="404"/>
      <c r="DA13" s="405"/>
      <c r="DB13" s="403">
        <v>9.5</v>
      </c>
      <c r="DC13" s="404"/>
      <c r="DD13" s="404"/>
      <c r="DE13" s="404"/>
      <c r="DF13" s="404"/>
      <c r="DG13" s="404"/>
      <c r="DH13" s="404"/>
      <c r="DI13" s="405"/>
    </row>
    <row r="14" spans="1:119" ht="18.75" customHeight="1" thickBot="1" x14ac:dyDescent="0.25">
      <c r="A14" s="163"/>
      <c r="B14" s="515"/>
      <c r="C14" s="516"/>
      <c r="D14" s="516"/>
      <c r="E14" s="516"/>
      <c r="F14" s="516"/>
      <c r="G14" s="516"/>
      <c r="H14" s="516"/>
      <c r="I14" s="516"/>
      <c r="J14" s="516"/>
      <c r="K14" s="517"/>
      <c r="L14" s="480" t="s">
        <v>135</v>
      </c>
      <c r="M14" s="533"/>
      <c r="N14" s="533"/>
      <c r="O14" s="533"/>
      <c r="P14" s="533"/>
      <c r="Q14" s="534"/>
      <c r="R14" s="493">
        <v>3752969</v>
      </c>
      <c r="S14" s="494"/>
      <c r="T14" s="494"/>
      <c r="U14" s="494"/>
      <c r="V14" s="495"/>
      <c r="W14" s="497"/>
      <c r="X14" s="395"/>
      <c r="Y14" s="395"/>
      <c r="Z14" s="395"/>
      <c r="AA14" s="395"/>
      <c r="AB14" s="396"/>
      <c r="AC14" s="486">
        <v>0.5</v>
      </c>
      <c r="AD14" s="487"/>
      <c r="AE14" s="487"/>
      <c r="AF14" s="487"/>
      <c r="AG14" s="488"/>
      <c r="AH14" s="486">
        <v>0.5</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114.9</v>
      </c>
      <c r="CU14" s="504"/>
      <c r="CV14" s="504"/>
      <c r="CW14" s="504"/>
      <c r="CX14" s="504"/>
      <c r="CY14" s="504"/>
      <c r="CZ14" s="504"/>
      <c r="DA14" s="505"/>
      <c r="DB14" s="503">
        <v>127.2</v>
      </c>
      <c r="DC14" s="504"/>
      <c r="DD14" s="504"/>
      <c r="DE14" s="504"/>
      <c r="DF14" s="504"/>
      <c r="DG14" s="504"/>
      <c r="DH14" s="504"/>
      <c r="DI14" s="505"/>
    </row>
    <row r="15" spans="1:119" ht="18.75" customHeight="1" x14ac:dyDescent="0.2">
      <c r="A15" s="163"/>
      <c r="B15" s="515"/>
      <c r="C15" s="516"/>
      <c r="D15" s="516"/>
      <c r="E15" s="516"/>
      <c r="F15" s="516"/>
      <c r="G15" s="516"/>
      <c r="H15" s="516"/>
      <c r="I15" s="516"/>
      <c r="J15" s="516"/>
      <c r="K15" s="517"/>
      <c r="L15" s="178"/>
      <c r="M15" s="490" t="s">
        <v>130</v>
      </c>
      <c r="N15" s="491"/>
      <c r="O15" s="491"/>
      <c r="P15" s="491"/>
      <c r="Q15" s="492"/>
      <c r="R15" s="493">
        <v>3637015</v>
      </c>
      <c r="S15" s="494"/>
      <c r="T15" s="494"/>
      <c r="U15" s="494"/>
      <c r="V15" s="495"/>
      <c r="W15" s="496" t="s">
        <v>137</v>
      </c>
      <c r="X15" s="392"/>
      <c r="Y15" s="392"/>
      <c r="Z15" s="392"/>
      <c r="AA15" s="392"/>
      <c r="AB15" s="393"/>
      <c r="AC15" s="359">
        <v>301600</v>
      </c>
      <c r="AD15" s="360"/>
      <c r="AE15" s="360"/>
      <c r="AF15" s="360"/>
      <c r="AG15" s="361"/>
      <c r="AH15" s="359">
        <v>324156</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775094233</v>
      </c>
      <c r="BO15" s="436"/>
      <c r="BP15" s="436"/>
      <c r="BQ15" s="436"/>
      <c r="BR15" s="436"/>
      <c r="BS15" s="436"/>
      <c r="BT15" s="436"/>
      <c r="BU15" s="437"/>
      <c r="BV15" s="435">
        <v>750854942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18.5</v>
      </c>
      <c r="AD16" s="487"/>
      <c r="AE16" s="487"/>
      <c r="AF16" s="487"/>
      <c r="AG16" s="488"/>
      <c r="AH16" s="486">
        <v>20.7</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822216152</v>
      </c>
      <c r="BO16" s="407"/>
      <c r="BP16" s="407"/>
      <c r="BQ16" s="407"/>
      <c r="BR16" s="407"/>
      <c r="BS16" s="407"/>
      <c r="BT16" s="407"/>
      <c r="BU16" s="408"/>
      <c r="BV16" s="406">
        <v>789864775</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5">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1325603</v>
      </c>
      <c r="AD17" s="360"/>
      <c r="AE17" s="360"/>
      <c r="AF17" s="360"/>
      <c r="AG17" s="361"/>
      <c r="AH17" s="359">
        <v>1233147</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973516580</v>
      </c>
      <c r="BO17" s="407"/>
      <c r="BP17" s="407"/>
      <c r="BQ17" s="407"/>
      <c r="BR17" s="407"/>
      <c r="BS17" s="407"/>
      <c r="BT17" s="407"/>
      <c r="BU17" s="408"/>
      <c r="BV17" s="406">
        <v>942750741</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5">
      <c r="A18" s="163"/>
      <c r="B18" s="456" t="s">
        <v>147</v>
      </c>
      <c r="C18" s="457"/>
      <c r="D18" s="457"/>
      <c r="E18" s="458"/>
      <c r="F18" s="458"/>
      <c r="G18" s="458"/>
      <c r="H18" s="458"/>
      <c r="I18" s="458"/>
      <c r="J18" s="458"/>
      <c r="K18" s="458"/>
      <c r="L18" s="459">
        <v>438.23</v>
      </c>
      <c r="M18" s="459"/>
      <c r="N18" s="459"/>
      <c r="O18" s="459"/>
      <c r="P18" s="459"/>
      <c r="Q18" s="459"/>
      <c r="R18" s="460"/>
      <c r="S18" s="460"/>
      <c r="T18" s="460"/>
      <c r="U18" s="460"/>
      <c r="V18" s="461"/>
      <c r="W18" s="477"/>
      <c r="X18" s="478"/>
      <c r="Y18" s="478"/>
      <c r="Z18" s="478"/>
      <c r="AA18" s="478"/>
      <c r="AB18" s="502"/>
      <c r="AC18" s="376">
        <v>81.099999999999994</v>
      </c>
      <c r="AD18" s="377"/>
      <c r="AE18" s="377"/>
      <c r="AF18" s="377"/>
      <c r="AG18" s="462"/>
      <c r="AH18" s="376">
        <v>78.8</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1053995147</v>
      </c>
      <c r="BO18" s="407"/>
      <c r="BP18" s="407"/>
      <c r="BQ18" s="407"/>
      <c r="BR18" s="407"/>
      <c r="BS18" s="407"/>
      <c r="BT18" s="407"/>
      <c r="BU18" s="408"/>
      <c r="BV18" s="406">
        <v>1011182361</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5">
      <c r="A19" s="163"/>
      <c r="B19" s="456" t="s">
        <v>149</v>
      </c>
      <c r="C19" s="457"/>
      <c r="D19" s="457"/>
      <c r="E19" s="458"/>
      <c r="F19" s="458"/>
      <c r="G19" s="458"/>
      <c r="H19" s="458"/>
      <c r="I19" s="458"/>
      <c r="J19" s="458"/>
      <c r="K19" s="458"/>
      <c r="L19" s="466">
        <v>8620</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1253218247</v>
      </c>
      <c r="BO19" s="407"/>
      <c r="BP19" s="407"/>
      <c r="BQ19" s="407"/>
      <c r="BR19" s="407"/>
      <c r="BS19" s="407"/>
      <c r="BT19" s="407"/>
      <c r="BU19" s="408"/>
      <c r="BV19" s="406">
        <v>1212271759</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5">
      <c r="A20" s="163"/>
      <c r="B20" s="456" t="s">
        <v>151</v>
      </c>
      <c r="C20" s="457"/>
      <c r="D20" s="457"/>
      <c r="E20" s="458"/>
      <c r="F20" s="458"/>
      <c r="G20" s="458"/>
      <c r="H20" s="458"/>
      <c r="I20" s="458"/>
      <c r="J20" s="458"/>
      <c r="K20" s="458"/>
      <c r="L20" s="466">
        <v>1753081</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5">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2">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2460075576</v>
      </c>
      <c r="BO22" s="436"/>
      <c r="BP22" s="436"/>
      <c r="BQ22" s="436"/>
      <c r="BR22" s="436"/>
      <c r="BS22" s="436"/>
      <c r="BT22" s="436"/>
      <c r="BU22" s="437"/>
      <c r="BV22" s="435">
        <v>2509555776</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2">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369685436</v>
      </c>
      <c r="BO23" s="407"/>
      <c r="BP23" s="407"/>
      <c r="BQ23" s="407"/>
      <c r="BR23" s="407"/>
      <c r="BS23" s="407"/>
      <c r="BT23" s="407"/>
      <c r="BU23" s="408"/>
      <c r="BV23" s="406">
        <v>390049974</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5">
      <c r="A24" s="163"/>
      <c r="B24" s="385"/>
      <c r="C24" s="386"/>
      <c r="D24" s="387"/>
      <c r="E24" s="362" t="s">
        <v>161</v>
      </c>
      <c r="F24" s="363"/>
      <c r="G24" s="363"/>
      <c r="H24" s="363"/>
      <c r="I24" s="363"/>
      <c r="J24" s="363"/>
      <c r="K24" s="364"/>
      <c r="L24" s="359">
        <v>1</v>
      </c>
      <c r="M24" s="360"/>
      <c r="N24" s="360"/>
      <c r="O24" s="360"/>
      <c r="P24" s="361"/>
      <c r="Q24" s="359">
        <v>15990</v>
      </c>
      <c r="R24" s="360"/>
      <c r="S24" s="360"/>
      <c r="T24" s="360"/>
      <c r="U24" s="360"/>
      <c r="V24" s="361"/>
      <c r="W24" s="449"/>
      <c r="X24" s="386"/>
      <c r="Y24" s="387"/>
      <c r="Z24" s="362" t="s">
        <v>162</v>
      </c>
      <c r="AA24" s="363"/>
      <c r="AB24" s="363"/>
      <c r="AC24" s="363"/>
      <c r="AD24" s="363"/>
      <c r="AE24" s="363"/>
      <c r="AF24" s="363"/>
      <c r="AG24" s="364"/>
      <c r="AH24" s="359">
        <v>21488</v>
      </c>
      <c r="AI24" s="360"/>
      <c r="AJ24" s="360"/>
      <c r="AK24" s="360"/>
      <c r="AL24" s="361"/>
      <c r="AM24" s="359">
        <v>67859104</v>
      </c>
      <c r="AN24" s="360"/>
      <c r="AO24" s="360"/>
      <c r="AP24" s="360"/>
      <c r="AQ24" s="360"/>
      <c r="AR24" s="361"/>
      <c r="AS24" s="359">
        <v>3158</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1829121945</v>
      </c>
      <c r="BO24" s="407"/>
      <c r="BP24" s="407"/>
      <c r="BQ24" s="407"/>
      <c r="BR24" s="407"/>
      <c r="BS24" s="407"/>
      <c r="BT24" s="407"/>
      <c r="BU24" s="408"/>
      <c r="BV24" s="406">
        <v>1844823982</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2">
      <c r="A25" s="163"/>
      <c r="B25" s="385"/>
      <c r="C25" s="386"/>
      <c r="D25" s="387"/>
      <c r="E25" s="362" t="s">
        <v>164</v>
      </c>
      <c r="F25" s="363"/>
      <c r="G25" s="363"/>
      <c r="H25" s="363"/>
      <c r="I25" s="363"/>
      <c r="J25" s="363"/>
      <c r="K25" s="364"/>
      <c r="L25" s="359">
        <v>4</v>
      </c>
      <c r="M25" s="360"/>
      <c r="N25" s="360"/>
      <c r="O25" s="360"/>
      <c r="P25" s="361"/>
      <c r="Q25" s="359">
        <v>12850</v>
      </c>
      <c r="R25" s="360"/>
      <c r="S25" s="360"/>
      <c r="T25" s="360"/>
      <c r="U25" s="360"/>
      <c r="V25" s="361"/>
      <c r="W25" s="449"/>
      <c r="X25" s="386"/>
      <c r="Y25" s="387"/>
      <c r="Z25" s="362" t="s">
        <v>165</v>
      </c>
      <c r="AA25" s="363"/>
      <c r="AB25" s="363"/>
      <c r="AC25" s="363"/>
      <c r="AD25" s="363"/>
      <c r="AE25" s="363"/>
      <c r="AF25" s="363"/>
      <c r="AG25" s="364"/>
      <c r="AH25" s="359">
        <v>3648</v>
      </c>
      <c r="AI25" s="360"/>
      <c r="AJ25" s="360"/>
      <c r="AK25" s="360"/>
      <c r="AL25" s="361"/>
      <c r="AM25" s="359">
        <v>11250432</v>
      </c>
      <c r="AN25" s="360"/>
      <c r="AO25" s="360"/>
      <c r="AP25" s="360"/>
      <c r="AQ25" s="360"/>
      <c r="AR25" s="361"/>
      <c r="AS25" s="359">
        <v>3084</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488788530</v>
      </c>
      <c r="BO25" s="436"/>
      <c r="BP25" s="436"/>
      <c r="BQ25" s="436"/>
      <c r="BR25" s="436"/>
      <c r="BS25" s="436"/>
      <c r="BT25" s="436"/>
      <c r="BU25" s="437"/>
      <c r="BV25" s="435">
        <v>465189306</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2">
      <c r="A26" s="163"/>
      <c r="B26" s="385"/>
      <c r="C26" s="386"/>
      <c r="D26" s="387"/>
      <c r="E26" s="362" t="s">
        <v>167</v>
      </c>
      <c r="F26" s="363"/>
      <c r="G26" s="363"/>
      <c r="H26" s="363"/>
      <c r="I26" s="363"/>
      <c r="J26" s="363"/>
      <c r="K26" s="364"/>
      <c r="L26" s="359">
        <v>1</v>
      </c>
      <c r="M26" s="360"/>
      <c r="N26" s="360"/>
      <c r="O26" s="360"/>
      <c r="P26" s="361"/>
      <c r="Q26" s="359">
        <v>9400</v>
      </c>
      <c r="R26" s="360"/>
      <c r="S26" s="360"/>
      <c r="T26" s="360"/>
      <c r="U26" s="360"/>
      <c r="V26" s="361"/>
      <c r="W26" s="449"/>
      <c r="X26" s="386"/>
      <c r="Y26" s="387"/>
      <c r="Z26" s="362" t="s">
        <v>168</v>
      </c>
      <c r="AA26" s="417"/>
      <c r="AB26" s="417"/>
      <c r="AC26" s="417"/>
      <c r="AD26" s="417"/>
      <c r="AE26" s="417"/>
      <c r="AF26" s="417"/>
      <c r="AG26" s="418"/>
      <c r="AH26" s="359">
        <v>2524</v>
      </c>
      <c r="AI26" s="360"/>
      <c r="AJ26" s="360"/>
      <c r="AK26" s="360"/>
      <c r="AL26" s="361"/>
      <c r="AM26" s="359">
        <v>7637624</v>
      </c>
      <c r="AN26" s="360"/>
      <c r="AO26" s="360"/>
      <c r="AP26" s="360"/>
      <c r="AQ26" s="360"/>
      <c r="AR26" s="361"/>
      <c r="AS26" s="359">
        <v>3026</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v>7677590</v>
      </c>
      <c r="BO26" s="407"/>
      <c r="BP26" s="407"/>
      <c r="BQ26" s="407"/>
      <c r="BR26" s="407"/>
      <c r="BS26" s="407"/>
      <c r="BT26" s="407"/>
      <c r="BU26" s="408"/>
      <c r="BV26" s="406">
        <v>8380742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5">
      <c r="A27" s="163"/>
      <c r="B27" s="385"/>
      <c r="C27" s="386"/>
      <c r="D27" s="387"/>
      <c r="E27" s="362" t="s">
        <v>170</v>
      </c>
      <c r="F27" s="363"/>
      <c r="G27" s="363"/>
      <c r="H27" s="363"/>
      <c r="I27" s="363"/>
      <c r="J27" s="363"/>
      <c r="K27" s="364"/>
      <c r="L27" s="359">
        <v>1</v>
      </c>
      <c r="M27" s="360"/>
      <c r="N27" s="360"/>
      <c r="O27" s="360"/>
      <c r="P27" s="361"/>
      <c r="Q27" s="359">
        <v>11790</v>
      </c>
      <c r="R27" s="360"/>
      <c r="S27" s="360"/>
      <c r="T27" s="360"/>
      <c r="U27" s="360"/>
      <c r="V27" s="361"/>
      <c r="W27" s="449"/>
      <c r="X27" s="386"/>
      <c r="Y27" s="387"/>
      <c r="Z27" s="362" t="s">
        <v>171</v>
      </c>
      <c r="AA27" s="363"/>
      <c r="AB27" s="363"/>
      <c r="AC27" s="363"/>
      <c r="AD27" s="363"/>
      <c r="AE27" s="363"/>
      <c r="AF27" s="363"/>
      <c r="AG27" s="364"/>
      <c r="AH27" s="359">
        <v>16078</v>
      </c>
      <c r="AI27" s="360"/>
      <c r="AJ27" s="360"/>
      <c r="AK27" s="360"/>
      <c r="AL27" s="361"/>
      <c r="AM27" s="359">
        <v>54929189</v>
      </c>
      <c r="AN27" s="360"/>
      <c r="AO27" s="360"/>
      <c r="AP27" s="360"/>
      <c r="AQ27" s="360"/>
      <c r="AR27" s="361"/>
      <c r="AS27" s="359">
        <v>3416</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63832141</v>
      </c>
      <c r="BO27" s="441"/>
      <c r="BP27" s="441"/>
      <c r="BQ27" s="441"/>
      <c r="BR27" s="441"/>
      <c r="BS27" s="441"/>
      <c r="BT27" s="441"/>
      <c r="BU27" s="442"/>
      <c r="BV27" s="440">
        <v>63498038</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2">
      <c r="A28" s="163"/>
      <c r="B28" s="385"/>
      <c r="C28" s="386"/>
      <c r="D28" s="387"/>
      <c r="E28" s="362" t="s">
        <v>173</v>
      </c>
      <c r="F28" s="363"/>
      <c r="G28" s="363"/>
      <c r="H28" s="363"/>
      <c r="I28" s="363"/>
      <c r="J28" s="363"/>
      <c r="K28" s="364"/>
      <c r="L28" s="359">
        <v>1</v>
      </c>
      <c r="M28" s="360"/>
      <c r="N28" s="360"/>
      <c r="O28" s="360"/>
      <c r="P28" s="361"/>
      <c r="Q28" s="359">
        <v>10610</v>
      </c>
      <c r="R28" s="360"/>
      <c r="S28" s="360"/>
      <c r="T28" s="360"/>
      <c r="U28" s="360"/>
      <c r="V28" s="361"/>
      <c r="W28" s="449"/>
      <c r="X28" s="386"/>
      <c r="Y28" s="387"/>
      <c r="Z28" s="362" t="s">
        <v>174</v>
      </c>
      <c r="AA28" s="363"/>
      <c r="AB28" s="363"/>
      <c r="AC28" s="363"/>
      <c r="AD28" s="363"/>
      <c r="AE28" s="363"/>
      <c r="AF28" s="363"/>
      <c r="AG28" s="364"/>
      <c r="AH28" s="359">
        <v>1079</v>
      </c>
      <c r="AI28" s="360"/>
      <c r="AJ28" s="360"/>
      <c r="AK28" s="360"/>
      <c r="AL28" s="361"/>
      <c r="AM28" s="359">
        <v>3246711</v>
      </c>
      <c r="AN28" s="360"/>
      <c r="AO28" s="360"/>
      <c r="AP28" s="360"/>
      <c r="AQ28" s="360"/>
      <c r="AR28" s="361"/>
      <c r="AS28" s="359">
        <v>3009</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46319009</v>
      </c>
      <c r="BO28" s="436"/>
      <c r="BP28" s="436"/>
      <c r="BQ28" s="436"/>
      <c r="BR28" s="436"/>
      <c r="BS28" s="436"/>
      <c r="BT28" s="436"/>
      <c r="BU28" s="437"/>
      <c r="BV28" s="435">
        <v>51648281</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2">
      <c r="A29" s="163"/>
      <c r="B29" s="385"/>
      <c r="C29" s="386"/>
      <c r="D29" s="387"/>
      <c r="E29" s="362" t="s">
        <v>176</v>
      </c>
      <c r="F29" s="363"/>
      <c r="G29" s="363"/>
      <c r="H29" s="363"/>
      <c r="I29" s="363"/>
      <c r="J29" s="363"/>
      <c r="K29" s="364"/>
      <c r="L29" s="359">
        <v>84</v>
      </c>
      <c r="M29" s="360"/>
      <c r="N29" s="360"/>
      <c r="O29" s="360"/>
      <c r="P29" s="361"/>
      <c r="Q29" s="359">
        <v>9530</v>
      </c>
      <c r="R29" s="360"/>
      <c r="S29" s="360"/>
      <c r="T29" s="360"/>
      <c r="U29" s="360"/>
      <c r="V29" s="361"/>
      <c r="W29" s="450"/>
      <c r="X29" s="451"/>
      <c r="Y29" s="452"/>
      <c r="Z29" s="362" t="s">
        <v>177</v>
      </c>
      <c r="AA29" s="363"/>
      <c r="AB29" s="363"/>
      <c r="AC29" s="363"/>
      <c r="AD29" s="363"/>
      <c r="AE29" s="363"/>
      <c r="AF29" s="363"/>
      <c r="AG29" s="364"/>
      <c r="AH29" s="359">
        <v>38645</v>
      </c>
      <c r="AI29" s="360"/>
      <c r="AJ29" s="360"/>
      <c r="AK29" s="360"/>
      <c r="AL29" s="361"/>
      <c r="AM29" s="359">
        <v>126035004</v>
      </c>
      <c r="AN29" s="360"/>
      <c r="AO29" s="360"/>
      <c r="AP29" s="360"/>
      <c r="AQ29" s="360"/>
      <c r="AR29" s="361"/>
      <c r="AS29" s="359">
        <v>3261</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t="s">
        <v>122</v>
      </c>
      <c r="BO29" s="407"/>
      <c r="BP29" s="407"/>
      <c r="BQ29" s="407"/>
      <c r="BR29" s="407"/>
      <c r="BS29" s="407"/>
      <c r="BT29" s="407"/>
      <c r="BU29" s="408"/>
      <c r="BV29" s="406" t="s">
        <v>122</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5">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100</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24732003</v>
      </c>
      <c r="BO30" s="441"/>
      <c r="BP30" s="441"/>
      <c r="BQ30" s="441"/>
      <c r="BR30" s="441"/>
      <c r="BS30" s="441"/>
      <c r="BT30" s="441"/>
      <c r="BU30" s="442"/>
      <c r="BV30" s="440">
        <v>19705791</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2">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2">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10</v>
      </c>
      <c r="V34" s="354"/>
      <c r="W34" s="355" t="str">
        <f>IF('各会計、関係団体の財政状況及び健全化判断比率'!B28="","",'各会計、関係団体の財政状況及び健全化判断比率'!B28)</f>
        <v>国民健康保険事業費会計</v>
      </c>
      <c r="X34" s="355"/>
      <c r="Y34" s="355"/>
      <c r="Z34" s="355"/>
      <c r="AA34" s="355"/>
      <c r="AB34" s="355"/>
      <c r="AC34" s="355"/>
      <c r="AD34" s="355"/>
      <c r="AE34" s="355"/>
      <c r="AF34" s="355"/>
      <c r="AG34" s="355"/>
      <c r="AH34" s="355"/>
      <c r="AI34" s="355"/>
      <c r="AJ34" s="355"/>
      <c r="AK34" s="355"/>
      <c r="AL34" s="163"/>
      <c r="AM34" s="354">
        <f>IF(AO34="","",MAX(C34:D43,U34:V43)+1)</f>
        <v>14</v>
      </c>
      <c r="AN34" s="354"/>
      <c r="AO34" s="355" t="str">
        <f>IF('各会計、関係団体の財政状況及び健全化判断比率'!B32="","",'各会計、関係団体の財政状況及び健全化判断比率'!B32)</f>
        <v>水道事業会計</v>
      </c>
      <c r="AP34" s="355"/>
      <c r="AQ34" s="355"/>
      <c r="AR34" s="355"/>
      <c r="AS34" s="355"/>
      <c r="AT34" s="355"/>
      <c r="AU34" s="355"/>
      <c r="AV34" s="355"/>
      <c r="AW34" s="355"/>
      <c r="AX34" s="355"/>
      <c r="AY34" s="355"/>
      <c r="AZ34" s="355"/>
      <c r="BA34" s="355"/>
      <c r="BB34" s="355"/>
      <c r="BC34" s="355"/>
      <c r="BD34" s="163"/>
      <c r="BE34" s="354">
        <f>IF(BG34="","",MAX(C34:D43,U34:V43,AM34:AN43)+1)</f>
        <v>21</v>
      </c>
      <c r="BF34" s="354"/>
      <c r="BG34" s="355" t="str">
        <f>IF('各会計、関係団体の財政状況及び健全化判断比率'!B39="","",'各会計、関係団体の財政状況及び健全化判断比率'!B39)</f>
        <v>港湾整備事業費会計</v>
      </c>
      <c r="BH34" s="355"/>
      <c r="BI34" s="355"/>
      <c r="BJ34" s="355"/>
      <c r="BK34" s="355"/>
      <c r="BL34" s="355"/>
      <c r="BM34" s="355"/>
      <c r="BN34" s="355"/>
      <c r="BO34" s="355"/>
      <c r="BP34" s="355"/>
      <c r="BQ34" s="355"/>
      <c r="BR34" s="355"/>
      <c r="BS34" s="355"/>
      <c r="BT34" s="355"/>
      <c r="BU34" s="355"/>
      <c r="BV34" s="163"/>
      <c r="BW34" s="354">
        <f>IF(BY34="","",MAX(C34:D43,U34:V43,AM34:AN43,BE34:BF43)+1)</f>
        <v>25</v>
      </c>
      <c r="BX34" s="354"/>
      <c r="BY34" s="355" t="str">
        <f>IF('各会計、関係団体の財政状況及び健全化判断比率'!B68="","",'各会計、関係団体の財政状況及び健全化判断比率'!B68)</f>
        <v>神奈川県内広域水道企業団（水道用水供給事業会計）</v>
      </c>
      <c r="BZ34" s="355"/>
      <c r="CA34" s="355"/>
      <c r="CB34" s="355"/>
      <c r="CC34" s="355"/>
      <c r="CD34" s="355"/>
      <c r="CE34" s="355"/>
      <c r="CF34" s="355"/>
      <c r="CG34" s="355"/>
      <c r="CH34" s="355"/>
      <c r="CI34" s="355"/>
      <c r="CJ34" s="355"/>
      <c r="CK34" s="355"/>
      <c r="CL34" s="355"/>
      <c r="CM34" s="355"/>
      <c r="CN34" s="163"/>
      <c r="CO34" s="354">
        <f>IF(CQ34="","",MAX(C34:D43,U34:V43,AM34:AN43,BE34:BF43,BW34:BX43)+1)</f>
        <v>28</v>
      </c>
      <c r="CP34" s="354"/>
      <c r="CQ34" s="355" t="str">
        <f>IF('各会計、関係団体の財政状況及び健全化判断比率'!BS7="","",'各会計、関係団体の財政状況及び健全化判断比率'!BS7)</f>
        <v>公益財団法人横浜市男女共同参画推進協会</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2">
      <c r="A35" s="163"/>
      <c r="B35" s="190"/>
      <c r="C35" s="354">
        <f>IF(E35="","",C34+1)</f>
        <v>2</v>
      </c>
      <c r="D35" s="354"/>
      <c r="E35" s="355" t="str">
        <f>IF('各会計、関係団体の財政状況及び健全化判断比率'!B8="","",'各会計、関係団体の財政状況及び健全化判断比率'!B8)</f>
        <v>市債金会計</v>
      </c>
      <c r="F35" s="355"/>
      <c r="G35" s="355"/>
      <c r="H35" s="355"/>
      <c r="I35" s="355"/>
      <c r="J35" s="355"/>
      <c r="K35" s="355"/>
      <c r="L35" s="355"/>
      <c r="M35" s="355"/>
      <c r="N35" s="355"/>
      <c r="O35" s="355"/>
      <c r="P35" s="355"/>
      <c r="Q35" s="355"/>
      <c r="R35" s="355"/>
      <c r="S35" s="355"/>
      <c r="T35" s="163"/>
      <c r="U35" s="354">
        <f>IF(W35="","",U34+1)</f>
        <v>11</v>
      </c>
      <c r="V35" s="354"/>
      <c r="W35" s="355" t="str">
        <f>IF('各会計、関係団体の財政状況及び健全化判断比率'!B29="","",'各会計、関係団体の財政状況及び健全化判断比率'!B29)</f>
        <v>介護保険事業費会計</v>
      </c>
      <c r="X35" s="355"/>
      <c r="Y35" s="355"/>
      <c r="Z35" s="355"/>
      <c r="AA35" s="355"/>
      <c r="AB35" s="355"/>
      <c r="AC35" s="355"/>
      <c r="AD35" s="355"/>
      <c r="AE35" s="355"/>
      <c r="AF35" s="355"/>
      <c r="AG35" s="355"/>
      <c r="AH35" s="355"/>
      <c r="AI35" s="355"/>
      <c r="AJ35" s="355"/>
      <c r="AK35" s="355"/>
      <c r="AL35" s="163"/>
      <c r="AM35" s="354">
        <f t="shared" ref="AM35:AM43" si="0">IF(AO35="","",AM34+1)</f>
        <v>15</v>
      </c>
      <c r="AN35" s="354"/>
      <c r="AO35" s="355" t="str">
        <f>IF('各会計、関係団体の財政状況及び健全化判断比率'!B33="","",'各会計、関係団体の財政状況及び健全化判断比率'!B33)</f>
        <v>工業用水道事業会計</v>
      </c>
      <c r="AP35" s="355"/>
      <c r="AQ35" s="355"/>
      <c r="AR35" s="355"/>
      <c r="AS35" s="355"/>
      <c r="AT35" s="355"/>
      <c r="AU35" s="355"/>
      <c r="AV35" s="355"/>
      <c r="AW35" s="355"/>
      <c r="AX35" s="355"/>
      <c r="AY35" s="355"/>
      <c r="AZ35" s="355"/>
      <c r="BA35" s="355"/>
      <c r="BB35" s="355"/>
      <c r="BC35" s="355"/>
      <c r="BD35" s="163"/>
      <c r="BE35" s="354">
        <f t="shared" ref="BE35:BE43" si="1">IF(BG35="","",BE34+1)</f>
        <v>22</v>
      </c>
      <c r="BF35" s="354"/>
      <c r="BG35" s="355" t="str">
        <f>IF('各会計、関係団体の財政状況及び健全化判断比率'!B40="","",'各会計、関係団体の財政状況及び健全化判断比率'!B40)</f>
        <v>中央卸売市場費会計</v>
      </c>
      <c r="BH35" s="355"/>
      <c r="BI35" s="355"/>
      <c r="BJ35" s="355"/>
      <c r="BK35" s="355"/>
      <c r="BL35" s="355"/>
      <c r="BM35" s="355"/>
      <c r="BN35" s="355"/>
      <c r="BO35" s="355"/>
      <c r="BP35" s="355"/>
      <c r="BQ35" s="355"/>
      <c r="BR35" s="355"/>
      <c r="BS35" s="355"/>
      <c r="BT35" s="355"/>
      <c r="BU35" s="355"/>
      <c r="BV35" s="163"/>
      <c r="BW35" s="354">
        <f t="shared" ref="BW35:BW43" si="2">IF(BY35="","",BW34+1)</f>
        <v>26</v>
      </c>
      <c r="BX35" s="354"/>
      <c r="BY35" s="355" t="str">
        <f>IF('各会計、関係団体の財政状況及び健全化判断比率'!B69="","",'各会計、関係団体の財政状況及び健全化判断比率'!B69)</f>
        <v>神奈川県後期高齢者医療広域連合（一般会計）</v>
      </c>
      <c r="BZ35" s="355"/>
      <c r="CA35" s="355"/>
      <c r="CB35" s="355"/>
      <c r="CC35" s="355"/>
      <c r="CD35" s="355"/>
      <c r="CE35" s="355"/>
      <c r="CF35" s="355"/>
      <c r="CG35" s="355"/>
      <c r="CH35" s="355"/>
      <c r="CI35" s="355"/>
      <c r="CJ35" s="355"/>
      <c r="CK35" s="355"/>
      <c r="CL35" s="355"/>
      <c r="CM35" s="355"/>
      <c r="CN35" s="163"/>
      <c r="CO35" s="354">
        <f t="shared" ref="CO35:CO43" si="3">IF(CQ35="","",CO34+1)</f>
        <v>29</v>
      </c>
      <c r="CP35" s="354"/>
      <c r="CQ35" s="355" t="str">
        <f>IF('各会計、関係団体の財政状況及び健全化判断比率'!BS8="","",'各会計、関係団体の財政状況及び健全化判断比率'!BS8)</f>
        <v>公益財団法人横浜市国際交流協会</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2">
      <c r="A36" s="163"/>
      <c r="B36" s="190"/>
      <c r="C36" s="354">
        <f>IF(E36="","",C35+1)</f>
        <v>3</v>
      </c>
      <c r="D36" s="354"/>
      <c r="E36" s="355" t="str">
        <f>IF('各会計、関係団体の財政状況及び健全化判断比率'!B9="","",'各会計、関係団体の財政状況及び健全化判断比率'!B9)</f>
        <v>母子父子寡婦福祉資金会計</v>
      </c>
      <c r="F36" s="355"/>
      <c r="G36" s="355"/>
      <c r="H36" s="355"/>
      <c r="I36" s="355"/>
      <c r="J36" s="355"/>
      <c r="K36" s="355"/>
      <c r="L36" s="355"/>
      <c r="M36" s="355"/>
      <c r="N36" s="355"/>
      <c r="O36" s="355"/>
      <c r="P36" s="355"/>
      <c r="Q36" s="355"/>
      <c r="R36" s="355"/>
      <c r="S36" s="355"/>
      <c r="T36" s="163"/>
      <c r="U36" s="354">
        <f t="shared" ref="U36:U43" si="4">IF(W36="","",U35+1)</f>
        <v>12</v>
      </c>
      <c r="V36" s="354"/>
      <c r="W36" s="355" t="str">
        <f>IF('各会計、関係団体の財政状況及び健全化判断比率'!B30="","",'各会計、関係団体の財政状況及び健全化判断比率'!B30)</f>
        <v>後期高齢者医療事業費会計</v>
      </c>
      <c r="X36" s="355"/>
      <c r="Y36" s="355"/>
      <c r="Z36" s="355"/>
      <c r="AA36" s="355"/>
      <c r="AB36" s="355"/>
      <c r="AC36" s="355"/>
      <c r="AD36" s="355"/>
      <c r="AE36" s="355"/>
      <c r="AF36" s="355"/>
      <c r="AG36" s="355"/>
      <c r="AH36" s="355"/>
      <c r="AI36" s="355"/>
      <c r="AJ36" s="355"/>
      <c r="AK36" s="355"/>
      <c r="AL36" s="163"/>
      <c r="AM36" s="354">
        <f t="shared" si="0"/>
        <v>16</v>
      </c>
      <c r="AN36" s="354"/>
      <c r="AO36" s="355" t="str">
        <f>IF('各会計、関係団体の財政状況及び健全化判断比率'!B34="","",'各会計、関係団体の財政状況及び健全化判断比率'!B34)</f>
        <v>自動車事業会計</v>
      </c>
      <c r="AP36" s="355"/>
      <c r="AQ36" s="355"/>
      <c r="AR36" s="355"/>
      <c r="AS36" s="355"/>
      <c r="AT36" s="355"/>
      <c r="AU36" s="355"/>
      <c r="AV36" s="355"/>
      <c r="AW36" s="355"/>
      <c r="AX36" s="355"/>
      <c r="AY36" s="355"/>
      <c r="AZ36" s="355"/>
      <c r="BA36" s="355"/>
      <c r="BB36" s="355"/>
      <c r="BC36" s="355"/>
      <c r="BD36" s="163"/>
      <c r="BE36" s="354">
        <f t="shared" si="1"/>
        <v>23</v>
      </c>
      <c r="BF36" s="354"/>
      <c r="BG36" s="355" t="str">
        <f>IF('各会計、関係団体の財政状況及び健全化判断比率'!B41="","",'各会計、関係団体の財政状況及び健全化判断比率'!B41)</f>
        <v>中央と畜場費会計</v>
      </c>
      <c r="BH36" s="355"/>
      <c r="BI36" s="355"/>
      <c r="BJ36" s="355"/>
      <c r="BK36" s="355"/>
      <c r="BL36" s="355"/>
      <c r="BM36" s="355"/>
      <c r="BN36" s="355"/>
      <c r="BO36" s="355"/>
      <c r="BP36" s="355"/>
      <c r="BQ36" s="355"/>
      <c r="BR36" s="355"/>
      <c r="BS36" s="355"/>
      <c r="BT36" s="355"/>
      <c r="BU36" s="355"/>
      <c r="BV36" s="163"/>
      <c r="BW36" s="354">
        <f t="shared" si="2"/>
        <v>27</v>
      </c>
      <c r="BX36" s="354"/>
      <c r="BY36" s="355" t="str">
        <f>IF('各会計、関係団体の財政状況及び健全化判断比率'!B70="","",'各会計、関係団体の財政状況及び健全化判断比率'!B70)</f>
        <v>神奈川県後期高齢者医療広域連合（後期高齢者医療特別会計）</v>
      </c>
      <c r="BZ36" s="355"/>
      <c r="CA36" s="355"/>
      <c r="CB36" s="355"/>
      <c r="CC36" s="355"/>
      <c r="CD36" s="355"/>
      <c r="CE36" s="355"/>
      <c r="CF36" s="355"/>
      <c r="CG36" s="355"/>
      <c r="CH36" s="355"/>
      <c r="CI36" s="355"/>
      <c r="CJ36" s="355"/>
      <c r="CK36" s="355"/>
      <c r="CL36" s="355"/>
      <c r="CM36" s="355"/>
      <c r="CN36" s="163"/>
      <c r="CO36" s="354">
        <f t="shared" si="3"/>
        <v>30</v>
      </c>
      <c r="CP36" s="354"/>
      <c r="CQ36" s="355" t="str">
        <f>IF('各会計、関係団体の財政状況及び健全化判断比率'!BS9="","",'各会計、関係団体の財政状況及び健全化判断比率'!BS9)</f>
        <v>公益財団法人横浜市スポーツ協会</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2">
      <c r="A37" s="163"/>
      <c r="B37" s="190"/>
      <c r="C37" s="354">
        <f>IF(E37="","",C36+1)</f>
        <v>4</v>
      </c>
      <c r="D37" s="354"/>
      <c r="E37" s="355" t="str">
        <f>IF('各会計、関係団体の財政状況及び健全化判断比率'!B10="","",'各会計、関係団体の財政状況及び健全化判断比率'!B10)</f>
        <v>勤労者福祉共済事業費会計</v>
      </c>
      <c r="F37" s="355"/>
      <c r="G37" s="355"/>
      <c r="H37" s="355"/>
      <c r="I37" s="355"/>
      <c r="J37" s="355"/>
      <c r="K37" s="355"/>
      <c r="L37" s="355"/>
      <c r="M37" s="355"/>
      <c r="N37" s="355"/>
      <c r="O37" s="355"/>
      <c r="P37" s="355"/>
      <c r="Q37" s="355"/>
      <c r="R37" s="355"/>
      <c r="S37" s="355"/>
      <c r="T37" s="163"/>
      <c r="U37" s="354">
        <f t="shared" si="4"/>
        <v>13</v>
      </c>
      <c r="V37" s="354"/>
      <c r="W37" s="355" t="str">
        <f>IF('各会計、関係団体の財政状況及び健全化判断比率'!B31="","",'各会計、関係団体の財政状況及び健全化判断比率'!B31)</f>
        <v>自動車駐車場事業費会計</v>
      </c>
      <c r="X37" s="355"/>
      <c r="Y37" s="355"/>
      <c r="Z37" s="355"/>
      <c r="AA37" s="355"/>
      <c r="AB37" s="355"/>
      <c r="AC37" s="355"/>
      <c r="AD37" s="355"/>
      <c r="AE37" s="355"/>
      <c r="AF37" s="355"/>
      <c r="AG37" s="355"/>
      <c r="AH37" s="355"/>
      <c r="AI37" s="355"/>
      <c r="AJ37" s="355"/>
      <c r="AK37" s="355"/>
      <c r="AL37" s="163"/>
      <c r="AM37" s="354">
        <f t="shared" si="0"/>
        <v>17</v>
      </c>
      <c r="AN37" s="354"/>
      <c r="AO37" s="355" t="str">
        <f>IF('各会計、関係団体の財政状況及び健全化判断比率'!B35="","",'各会計、関係団体の財政状況及び健全化判断比率'!B35)</f>
        <v>高速鉄道事業会計</v>
      </c>
      <c r="AP37" s="355"/>
      <c r="AQ37" s="355"/>
      <c r="AR37" s="355"/>
      <c r="AS37" s="355"/>
      <c r="AT37" s="355"/>
      <c r="AU37" s="355"/>
      <c r="AV37" s="355"/>
      <c r="AW37" s="355"/>
      <c r="AX37" s="355"/>
      <c r="AY37" s="355"/>
      <c r="AZ37" s="355"/>
      <c r="BA37" s="355"/>
      <c r="BB37" s="355"/>
      <c r="BC37" s="355"/>
      <c r="BD37" s="163"/>
      <c r="BE37" s="354">
        <f t="shared" si="1"/>
        <v>24</v>
      </c>
      <c r="BF37" s="354"/>
      <c r="BG37" s="355" t="str">
        <f>IF('各会計、関係団体の財政状況及び健全化判断比率'!B42="","",'各会計、関係団体の財政状況及び健全化判断比率'!B42)</f>
        <v>風力発電事業費会計</v>
      </c>
      <c r="BH37" s="355"/>
      <c r="BI37" s="355"/>
      <c r="BJ37" s="355"/>
      <c r="BK37" s="355"/>
      <c r="BL37" s="355"/>
      <c r="BM37" s="355"/>
      <c r="BN37" s="355"/>
      <c r="BO37" s="355"/>
      <c r="BP37" s="355"/>
      <c r="BQ37" s="355"/>
      <c r="BR37" s="355"/>
      <c r="BS37" s="355"/>
      <c r="BT37" s="355"/>
      <c r="BU37" s="355"/>
      <c r="BV37" s="163"/>
      <c r="BW37" s="354" t="str">
        <f t="shared" si="2"/>
        <v/>
      </c>
      <c r="BX37" s="354"/>
      <c r="BY37" s="355" t="str">
        <f>IF('各会計、関係団体の財政状況及び健全化判断比率'!B71="","",'各会計、関係団体の財政状況及び健全化判断比率'!B71)</f>
        <v/>
      </c>
      <c r="BZ37" s="355"/>
      <c r="CA37" s="355"/>
      <c r="CB37" s="355"/>
      <c r="CC37" s="355"/>
      <c r="CD37" s="355"/>
      <c r="CE37" s="355"/>
      <c r="CF37" s="355"/>
      <c r="CG37" s="355"/>
      <c r="CH37" s="355"/>
      <c r="CI37" s="355"/>
      <c r="CJ37" s="355"/>
      <c r="CK37" s="355"/>
      <c r="CL37" s="355"/>
      <c r="CM37" s="355"/>
      <c r="CN37" s="163"/>
      <c r="CO37" s="354">
        <f t="shared" si="3"/>
        <v>31</v>
      </c>
      <c r="CP37" s="354"/>
      <c r="CQ37" s="355" t="str">
        <f>IF('各会計、関係団体の財政状況及び健全化判断比率'!BS10="","",'各会計、関係団体の財政状況及び健全化判断比率'!BS10)</f>
        <v>公益財団法人横浜市芸術文化振興財団</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2">
      <c r="A38" s="163"/>
      <c r="B38" s="190"/>
      <c r="C38" s="354">
        <f t="shared" ref="C38:C43" si="5">IF(E38="","",C37+1)</f>
        <v>5</v>
      </c>
      <c r="D38" s="354"/>
      <c r="E38" s="355" t="str">
        <f>IF('各会計、関係団体の財政状況及び健全化判断比率'!B11="","",'各会計、関係団体の財政状況及び健全化判断比率'!B11)</f>
        <v>公害被害者救済事業費会計</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f t="shared" si="0"/>
        <v>18</v>
      </c>
      <c r="AN38" s="354"/>
      <c r="AO38" s="355" t="str">
        <f>IF('各会計、関係団体の財政状況及び健全化判断比率'!B36="","",'各会計、関係団体の財政状況及び健全化判断比率'!B36)</f>
        <v>下水道事業会計</v>
      </c>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t="str">
        <f t="shared" si="2"/>
        <v/>
      </c>
      <c r="BX38" s="354"/>
      <c r="BY38" s="355" t="str">
        <f>IF('各会計、関係団体の財政状況及び健全化判断比率'!B72="","",'各会計、関係団体の財政状況及び健全化判断比率'!B72)</f>
        <v/>
      </c>
      <c r="BZ38" s="355"/>
      <c r="CA38" s="355"/>
      <c r="CB38" s="355"/>
      <c r="CC38" s="355"/>
      <c r="CD38" s="355"/>
      <c r="CE38" s="355"/>
      <c r="CF38" s="355"/>
      <c r="CG38" s="355"/>
      <c r="CH38" s="355"/>
      <c r="CI38" s="355"/>
      <c r="CJ38" s="355"/>
      <c r="CK38" s="355"/>
      <c r="CL38" s="355"/>
      <c r="CM38" s="355"/>
      <c r="CN38" s="163"/>
      <c r="CO38" s="354">
        <f t="shared" si="3"/>
        <v>32</v>
      </c>
      <c r="CP38" s="354"/>
      <c r="CQ38" s="355" t="str">
        <f>IF('各会計、関係団体の財政状況及び健全化判断比率'!BS11="","",'各会計、関係団体の財政状況及び健全化判断比率'!BS11)</f>
        <v>公益財団法人三溪園保勝会</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2">
      <c r="A39" s="163"/>
      <c r="B39" s="190"/>
      <c r="C39" s="354">
        <f t="shared" si="5"/>
        <v>6</v>
      </c>
      <c r="D39" s="354"/>
      <c r="E39" s="355" t="str">
        <f>IF('各会計、関係団体の財政状況及び健全化判断比率'!B12="","",'各会計、関係団体の財政状況及び健全化判断比率'!B12)</f>
        <v>公共事業用地費会計</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f t="shared" si="0"/>
        <v>19</v>
      </c>
      <c r="AN39" s="354"/>
      <c r="AO39" s="355" t="str">
        <f>IF('各会計、関係団体の財政状況及び健全化判断比率'!B37="","",'各会計、関係団体の財政状況及び健全化判断比率'!B37)</f>
        <v>病院事業会計</v>
      </c>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t="str">
        <f t="shared" si="2"/>
        <v/>
      </c>
      <c r="BX39" s="354"/>
      <c r="BY39" s="355" t="str">
        <f>IF('各会計、関係団体の財政状況及び健全化判断比率'!B73="","",'各会計、関係団体の財政状況及び健全化判断比率'!B73)</f>
        <v/>
      </c>
      <c r="BZ39" s="355"/>
      <c r="CA39" s="355"/>
      <c r="CB39" s="355"/>
      <c r="CC39" s="355"/>
      <c r="CD39" s="355"/>
      <c r="CE39" s="355"/>
      <c r="CF39" s="355"/>
      <c r="CG39" s="355"/>
      <c r="CH39" s="355"/>
      <c r="CI39" s="355"/>
      <c r="CJ39" s="355"/>
      <c r="CK39" s="355"/>
      <c r="CL39" s="355"/>
      <c r="CM39" s="355"/>
      <c r="CN39" s="163"/>
      <c r="CO39" s="354">
        <f t="shared" si="3"/>
        <v>33</v>
      </c>
      <c r="CP39" s="354"/>
      <c r="CQ39" s="355" t="str">
        <f>IF('各会計、関係団体の財政状況及び健全化判断比率'!BS12="","",'各会計、関係団体の財政状況及び健全化判断比率'!BS12)</f>
        <v>公益財団法人横浜観光コンベンション・ビューロー</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2">
      <c r="A40" s="163"/>
      <c r="B40" s="190"/>
      <c r="C40" s="354">
        <f t="shared" si="5"/>
        <v>7</v>
      </c>
      <c r="D40" s="354"/>
      <c r="E40" s="355" t="str">
        <f>IF('各会計、関係団体の財政状況及び健全化判断比率'!B13="","",'各会計、関係団体の財政状況及び健全化判断比率'!B13)</f>
        <v>新墓園事業費会計</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f t="shared" si="0"/>
        <v>20</v>
      </c>
      <c r="AN40" s="354"/>
      <c r="AO40" s="355" t="str">
        <f>IF('各会計、関係団体の財政状況及び健全化判断比率'!B38="","",'各会計、関係団体の財政状況及び健全化判断比率'!B38)</f>
        <v>埋立事業会計</v>
      </c>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f t="shared" si="3"/>
        <v>34</v>
      </c>
      <c r="CP40" s="354"/>
      <c r="CQ40" s="355" t="str">
        <f>IF('各会計、関係団体の財政状況及び健全化判断比率'!BS13="","",'各会計、関係団体の財政状況及び健全化判断比率'!BS13)</f>
        <v>株式会社横浜国際平和会議場</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2">
      <c r="A41" s="163"/>
      <c r="B41" s="190"/>
      <c r="C41" s="354">
        <f t="shared" si="5"/>
        <v>8</v>
      </c>
      <c r="D41" s="354"/>
      <c r="E41" s="355" t="str">
        <f>IF('各会計、関係団体の財政状況及び健全化判断比率'!B14="","",'各会計、関係団体の財政状況及び健全化判断比率'!B14)</f>
        <v>みどり保全創造事業費会計</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f t="shared" si="3"/>
        <v>35</v>
      </c>
      <c r="CP41" s="354"/>
      <c r="CQ41" s="355" t="str">
        <f>IF('各会計、関係団体の財政状況及び健全化判断比率'!BS14="","",'各会計、関係団体の財政状況及び健全化判断比率'!BS14)</f>
        <v>公益財団法人木原記念横浜生命科学振興財団</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2">
      <c r="B42" s="190"/>
      <c r="C42" s="354">
        <f t="shared" si="5"/>
        <v>9</v>
      </c>
      <c r="D42" s="354"/>
      <c r="E42" s="355" t="str">
        <f>IF('各会計、関係団体の財政状況及び健全化判断比率'!B15="","",'各会計、関係団体の財政状況及び健全化判断比率'!B15)</f>
        <v>市街地開発事業費会計</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f t="shared" si="3"/>
        <v>36</v>
      </c>
      <c r="CP42" s="354"/>
      <c r="CQ42" s="355" t="str">
        <f>IF('各会計、関係団体の財政状況及び健全化判断比率'!BS15="","",'各会計、関係団体の財政状況及び健全化判断比率'!BS15)</f>
        <v>公益財団法人横浜企業経営支援財団</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2">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f t="shared" si="3"/>
        <v>37</v>
      </c>
      <c r="CP43" s="354"/>
      <c r="CQ43" s="355" t="str">
        <f>IF('各会計、関係団体の財政状況及び健全化判断比率'!BS16="","",'各会計、関係団体の財政状況及び健全化判断比率'!BS16)</f>
        <v>公益財団法人横浜市消費者協会</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2">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2">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2">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2">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2">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2">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2">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2"/>
    <row r="55" spans="5:113" x14ac:dyDescent="0.2"/>
    <row r="56" spans="5:113" x14ac:dyDescent="0.2"/>
  </sheetData>
  <sheetProtection algorithmName="SHA-512" hashValue="OAu6kd/yjLnX/2kbovfbOc+jZbyGd9f3Pi/Dso9lNx96LRyoiz3WuF7KBjUANh+lpKY4vBkMpj08Hxvs1M8LEA==" saltValue="e5yT76OExF083DrHoPnxi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543</v>
      </c>
      <c r="G33" s="29" t="s">
        <v>544</v>
      </c>
      <c r="H33" s="29" t="s">
        <v>545</v>
      </c>
      <c r="I33" s="29" t="s">
        <v>546</v>
      </c>
      <c r="J33" s="30" t="s">
        <v>547</v>
      </c>
      <c r="K33" s="22"/>
      <c r="L33" s="22"/>
      <c r="M33" s="22"/>
      <c r="N33" s="22"/>
      <c r="O33" s="22"/>
      <c r="P33" s="22"/>
    </row>
    <row r="34" spans="1:16" ht="39" customHeight="1" x14ac:dyDescent="0.2">
      <c r="A34" s="22"/>
      <c r="B34" s="31"/>
      <c r="C34" s="1136" t="s">
        <v>550</v>
      </c>
      <c r="D34" s="1136"/>
      <c r="E34" s="1137"/>
      <c r="F34" s="32">
        <v>4.5</v>
      </c>
      <c r="G34" s="33">
        <v>4.82</v>
      </c>
      <c r="H34" s="33">
        <v>5.63</v>
      </c>
      <c r="I34" s="33">
        <v>6.5</v>
      </c>
      <c r="J34" s="34">
        <v>5.67</v>
      </c>
      <c r="K34" s="22"/>
      <c r="L34" s="22"/>
      <c r="M34" s="22"/>
      <c r="N34" s="22"/>
      <c r="O34" s="22"/>
      <c r="P34" s="22"/>
    </row>
    <row r="35" spans="1:16" ht="39" customHeight="1" x14ac:dyDescent="0.2">
      <c r="A35" s="22"/>
      <c r="B35" s="35"/>
      <c r="C35" s="1132" t="s">
        <v>551</v>
      </c>
      <c r="D35" s="1132"/>
      <c r="E35" s="1133"/>
      <c r="F35" s="36">
        <v>2.15</v>
      </c>
      <c r="G35" s="37">
        <v>2.4500000000000002</v>
      </c>
      <c r="H35" s="37">
        <v>3.01</v>
      </c>
      <c r="I35" s="37">
        <v>3.04</v>
      </c>
      <c r="J35" s="38">
        <v>3.04</v>
      </c>
      <c r="K35" s="22"/>
      <c r="L35" s="22"/>
      <c r="M35" s="22"/>
      <c r="N35" s="22"/>
      <c r="O35" s="22"/>
      <c r="P35" s="22"/>
    </row>
    <row r="36" spans="1:16" ht="39" customHeight="1" x14ac:dyDescent="0.2">
      <c r="A36" s="22"/>
      <c r="B36" s="35"/>
      <c r="C36" s="1132" t="s">
        <v>552</v>
      </c>
      <c r="D36" s="1132"/>
      <c r="E36" s="1133"/>
      <c r="F36" s="36">
        <v>0.86</v>
      </c>
      <c r="G36" s="37">
        <v>1.38</v>
      </c>
      <c r="H36" s="37">
        <v>1.59</v>
      </c>
      <c r="I36" s="37">
        <v>1.19</v>
      </c>
      <c r="J36" s="38">
        <v>1.6</v>
      </c>
      <c r="K36" s="22"/>
      <c r="L36" s="22"/>
      <c r="M36" s="22"/>
      <c r="N36" s="22"/>
      <c r="O36" s="22"/>
      <c r="P36" s="22"/>
    </row>
    <row r="37" spans="1:16" ht="39" customHeight="1" x14ac:dyDescent="0.2">
      <c r="A37" s="22"/>
      <c r="B37" s="35"/>
      <c r="C37" s="1132" t="s">
        <v>553</v>
      </c>
      <c r="D37" s="1132"/>
      <c r="E37" s="1133"/>
      <c r="F37" s="36">
        <v>0.56000000000000005</v>
      </c>
      <c r="G37" s="37">
        <v>1.1200000000000001</v>
      </c>
      <c r="H37" s="37">
        <v>1.55</v>
      </c>
      <c r="I37" s="37">
        <v>0.74</v>
      </c>
      <c r="J37" s="38">
        <v>1.21</v>
      </c>
      <c r="K37" s="22"/>
      <c r="L37" s="22"/>
      <c r="M37" s="22"/>
      <c r="N37" s="22"/>
      <c r="O37" s="22"/>
      <c r="P37" s="22"/>
    </row>
    <row r="38" spans="1:16" ht="39" customHeight="1" x14ac:dyDescent="0.2">
      <c r="A38" s="22"/>
      <c r="B38" s="35"/>
      <c r="C38" s="1132" t="s">
        <v>554</v>
      </c>
      <c r="D38" s="1132"/>
      <c r="E38" s="1133"/>
      <c r="F38" s="36">
        <v>1.21</v>
      </c>
      <c r="G38" s="37">
        <v>1.1599999999999999</v>
      </c>
      <c r="H38" s="37">
        <v>1.46</v>
      </c>
      <c r="I38" s="37">
        <v>1.37</v>
      </c>
      <c r="J38" s="38">
        <v>0.76</v>
      </c>
      <c r="K38" s="22"/>
      <c r="L38" s="22"/>
      <c r="M38" s="22"/>
      <c r="N38" s="22"/>
      <c r="O38" s="22"/>
      <c r="P38" s="22"/>
    </row>
    <row r="39" spans="1:16" ht="39" customHeight="1" x14ac:dyDescent="0.2">
      <c r="A39" s="22"/>
      <c r="B39" s="35"/>
      <c r="C39" s="1132" t="s">
        <v>555</v>
      </c>
      <c r="D39" s="1132"/>
      <c r="E39" s="1133"/>
      <c r="F39" s="36">
        <v>0.26</v>
      </c>
      <c r="G39" s="37">
        <v>0.57999999999999996</v>
      </c>
      <c r="H39" s="37">
        <v>0.75</v>
      </c>
      <c r="I39" s="37">
        <v>0.77</v>
      </c>
      <c r="J39" s="38">
        <v>0.59</v>
      </c>
      <c r="K39" s="22"/>
      <c r="L39" s="22"/>
      <c r="M39" s="22"/>
      <c r="N39" s="22"/>
      <c r="O39" s="22"/>
      <c r="P39" s="22"/>
    </row>
    <row r="40" spans="1:16" ht="39" customHeight="1" x14ac:dyDescent="0.2">
      <c r="A40" s="22"/>
      <c r="B40" s="35"/>
      <c r="C40" s="1132" t="s">
        <v>556</v>
      </c>
      <c r="D40" s="1132"/>
      <c r="E40" s="1133"/>
      <c r="F40" s="36">
        <v>0.44</v>
      </c>
      <c r="G40" s="37">
        <v>0.44</v>
      </c>
      <c r="H40" s="37">
        <v>0.47</v>
      </c>
      <c r="I40" s="37">
        <v>0.54</v>
      </c>
      <c r="J40" s="38">
        <v>0.51</v>
      </c>
      <c r="K40" s="22"/>
      <c r="L40" s="22"/>
      <c r="M40" s="22"/>
      <c r="N40" s="22"/>
      <c r="O40" s="22"/>
      <c r="P40" s="22"/>
    </row>
    <row r="41" spans="1:16" ht="39" customHeight="1" x14ac:dyDescent="0.2">
      <c r="A41" s="22"/>
      <c r="B41" s="35"/>
      <c r="C41" s="1132" t="s">
        <v>557</v>
      </c>
      <c r="D41" s="1132"/>
      <c r="E41" s="1133"/>
      <c r="F41" s="36">
        <v>0.48</v>
      </c>
      <c r="G41" s="37">
        <v>0.47</v>
      </c>
      <c r="H41" s="37">
        <v>0.49</v>
      </c>
      <c r="I41" s="37">
        <v>0.43</v>
      </c>
      <c r="J41" s="38">
        <v>0.38</v>
      </c>
      <c r="K41" s="22"/>
      <c r="L41" s="22"/>
      <c r="M41" s="22"/>
      <c r="N41" s="22"/>
      <c r="O41" s="22"/>
      <c r="P41" s="22"/>
    </row>
    <row r="42" spans="1:16" ht="39" customHeight="1" x14ac:dyDescent="0.2">
      <c r="A42" s="22"/>
      <c r="B42" s="39"/>
      <c r="C42" s="1132" t="s">
        <v>558</v>
      </c>
      <c r="D42" s="1132"/>
      <c r="E42" s="1133"/>
      <c r="F42" s="36" t="s">
        <v>505</v>
      </c>
      <c r="G42" s="37" t="s">
        <v>505</v>
      </c>
      <c r="H42" s="37" t="s">
        <v>505</v>
      </c>
      <c r="I42" s="37" t="s">
        <v>505</v>
      </c>
      <c r="J42" s="38" t="s">
        <v>505</v>
      </c>
      <c r="K42" s="22"/>
      <c r="L42" s="22"/>
      <c r="M42" s="22"/>
      <c r="N42" s="22"/>
      <c r="O42" s="22"/>
      <c r="P42" s="22"/>
    </row>
    <row r="43" spans="1:16" ht="39" customHeight="1" thickBot="1" x14ac:dyDescent="0.25">
      <c r="A43" s="22"/>
      <c r="B43" s="40"/>
      <c r="C43" s="1134" t="s">
        <v>559</v>
      </c>
      <c r="D43" s="1134"/>
      <c r="E43" s="1135"/>
      <c r="F43" s="41">
        <v>0.54</v>
      </c>
      <c r="G43" s="42">
        <v>0.54</v>
      </c>
      <c r="H43" s="42">
        <v>0.23</v>
      </c>
      <c r="I43" s="42">
        <v>0.21</v>
      </c>
      <c r="J43" s="43">
        <v>0.34</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p3HU/wMvgy1q5cigHXNuZzjRgWlQSbfFGrolnMS2jEcGdODVOTfOLdXsWAeQEJSQzBUZZ403gmtUqz2eF2Qy1w==" saltValue="oLomtIkLBtE2W9ocBZ7Uv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543</v>
      </c>
      <c r="L44" s="54" t="s">
        <v>544</v>
      </c>
      <c r="M44" s="54" t="s">
        <v>545</v>
      </c>
      <c r="N44" s="54" t="s">
        <v>546</v>
      </c>
      <c r="O44" s="55" t="s">
        <v>547</v>
      </c>
      <c r="P44" s="46"/>
      <c r="Q44" s="46"/>
      <c r="R44" s="46"/>
      <c r="S44" s="46"/>
      <c r="T44" s="46"/>
      <c r="U44" s="46"/>
    </row>
    <row r="45" spans="1:21" ht="30.75" customHeight="1" x14ac:dyDescent="0.2">
      <c r="A45" s="46"/>
      <c r="B45" s="1161" t="s">
        <v>9</v>
      </c>
      <c r="C45" s="1162"/>
      <c r="D45" s="56"/>
      <c r="E45" s="1167" t="s">
        <v>10</v>
      </c>
      <c r="F45" s="1167"/>
      <c r="G45" s="1167"/>
      <c r="H45" s="1167"/>
      <c r="I45" s="1167"/>
      <c r="J45" s="1168"/>
      <c r="K45" s="57">
        <v>122220</v>
      </c>
      <c r="L45" s="58">
        <v>114468</v>
      </c>
      <c r="M45" s="58">
        <v>114870</v>
      </c>
      <c r="N45" s="58">
        <v>103842</v>
      </c>
      <c r="O45" s="59">
        <v>103692</v>
      </c>
      <c r="P45" s="46"/>
      <c r="Q45" s="46"/>
      <c r="R45" s="46"/>
      <c r="S45" s="46"/>
      <c r="T45" s="46"/>
      <c r="U45" s="46"/>
    </row>
    <row r="46" spans="1:21" ht="30.75" customHeight="1" x14ac:dyDescent="0.2">
      <c r="A46" s="46"/>
      <c r="B46" s="1163"/>
      <c r="C46" s="1164"/>
      <c r="D46" s="60"/>
      <c r="E46" s="1140" t="s">
        <v>11</v>
      </c>
      <c r="F46" s="1140"/>
      <c r="G46" s="1140"/>
      <c r="H46" s="1140"/>
      <c r="I46" s="1140"/>
      <c r="J46" s="1141"/>
      <c r="K46" s="61">
        <v>29478</v>
      </c>
      <c r="L46" s="62">
        <v>23891</v>
      </c>
      <c r="M46" s="62">
        <v>22518</v>
      </c>
      <c r="N46" s="62">
        <v>35834</v>
      </c>
      <c r="O46" s="63">
        <v>39894</v>
      </c>
      <c r="P46" s="46"/>
      <c r="Q46" s="46"/>
      <c r="R46" s="46"/>
      <c r="S46" s="46"/>
      <c r="T46" s="46"/>
      <c r="U46" s="46"/>
    </row>
    <row r="47" spans="1:21" ht="30.75" customHeight="1" x14ac:dyDescent="0.2">
      <c r="A47" s="46"/>
      <c r="B47" s="1163"/>
      <c r="C47" s="1164"/>
      <c r="D47" s="60"/>
      <c r="E47" s="1140" t="s">
        <v>12</v>
      </c>
      <c r="F47" s="1140"/>
      <c r="G47" s="1140"/>
      <c r="H47" s="1140"/>
      <c r="I47" s="1140"/>
      <c r="J47" s="1141"/>
      <c r="K47" s="61">
        <v>60203</v>
      </c>
      <c r="L47" s="62">
        <v>61101</v>
      </c>
      <c r="M47" s="62">
        <v>61172</v>
      </c>
      <c r="N47" s="62">
        <v>62654</v>
      </c>
      <c r="O47" s="63">
        <v>62050</v>
      </c>
      <c r="P47" s="46"/>
      <c r="Q47" s="46"/>
      <c r="R47" s="46"/>
      <c r="S47" s="46"/>
      <c r="T47" s="46"/>
      <c r="U47" s="46"/>
    </row>
    <row r="48" spans="1:21" ht="30.75" customHeight="1" x14ac:dyDescent="0.2">
      <c r="A48" s="46"/>
      <c r="B48" s="1163"/>
      <c r="C48" s="1164"/>
      <c r="D48" s="60"/>
      <c r="E48" s="1140" t="s">
        <v>13</v>
      </c>
      <c r="F48" s="1140"/>
      <c r="G48" s="1140"/>
      <c r="H48" s="1140"/>
      <c r="I48" s="1140"/>
      <c r="J48" s="1141"/>
      <c r="K48" s="61">
        <v>43151</v>
      </c>
      <c r="L48" s="62">
        <v>43269</v>
      </c>
      <c r="M48" s="62">
        <v>42493</v>
      </c>
      <c r="N48" s="62">
        <v>45283</v>
      </c>
      <c r="O48" s="63">
        <v>40594</v>
      </c>
      <c r="P48" s="46"/>
      <c r="Q48" s="46"/>
      <c r="R48" s="46"/>
      <c r="S48" s="46"/>
      <c r="T48" s="46"/>
      <c r="U48" s="46"/>
    </row>
    <row r="49" spans="1:21" ht="30.75" customHeight="1" x14ac:dyDescent="0.2">
      <c r="A49" s="46"/>
      <c r="B49" s="1163"/>
      <c r="C49" s="1164"/>
      <c r="D49" s="60"/>
      <c r="E49" s="1140" t="s">
        <v>14</v>
      </c>
      <c r="F49" s="1140"/>
      <c r="G49" s="1140"/>
      <c r="H49" s="1140"/>
      <c r="I49" s="1140"/>
      <c r="J49" s="1141"/>
      <c r="K49" s="61" t="s">
        <v>505</v>
      </c>
      <c r="L49" s="62" t="s">
        <v>505</v>
      </c>
      <c r="M49" s="62" t="s">
        <v>505</v>
      </c>
      <c r="N49" s="62" t="s">
        <v>505</v>
      </c>
      <c r="O49" s="63" t="s">
        <v>505</v>
      </c>
      <c r="P49" s="46"/>
      <c r="Q49" s="46"/>
      <c r="R49" s="46"/>
      <c r="S49" s="46"/>
      <c r="T49" s="46"/>
      <c r="U49" s="46"/>
    </row>
    <row r="50" spans="1:21" ht="30.75" customHeight="1" x14ac:dyDescent="0.2">
      <c r="A50" s="46"/>
      <c r="B50" s="1163"/>
      <c r="C50" s="1164"/>
      <c r="D50" s="60"/>
      <c r="E50" s="1140" t="s">
        <v>15</v>
      </c>
      <c r="F50" s="1140"/>
      <c r="G50" s="1140"/>
      <c r="H50" s="1140"/>
      <c r="I50" s="1140"/>
      <c r="J50" s="1141"/>
      <c r="K50" s="61">
        <v>3804</v>
      </c>
      <c r="L50" s="62">
        <v>3327</v>
      </c>
      <c r="M50" s="62">
        <v>3328</v>
      </c>
      <c r="N50" s="62">
        <v>4748</v>
      </c>
      <c r="O50" s="63">
        <v>4462</v>
      </c>
      <c r="P50" s="46"/>
      <c r="Q50" s="46"/>
      <c r="R50" s="46"/>
      <c r="S50" s="46"/>
      <c r="T50" s="46"/>
      <c r="U50" s="46"/>
    </row>
    <row r="51" spans="1:21" ht="30.75" customHeight="1" x14ac:dyDescent="0.2">
      <c r="A51" s="46"/>
      <c r="B51" s="1165"/>
      <c r="C51" s="1166"/>
      <c r="D51" s="64"/>
      <c r="E51" s="1140" t="s">
        <v>16</v>
      </c>
      <c r="F51" s="1140"/>
      <c r="G51" s="1140"/>
      <c r="H51" s="1140"/>
      <c r="I51" s="1140"/>
      <c r="J51" s="1141"/>
      <c r="K51" s="61">
        <v>3</v>
      </c>
      <c r="L51" s="62">
        <v>0</v>
      </c>
      <c r="M51" s="62" t="s">
        <v>505</v>
      </c>
      <c r="N51" s="62" t="s">
        <v>505</v>
      </c>
      <c r="O51" s="63" t="s">
        <v>505</v>
      </c>
      <c r="P51" s="46"/>
      <c r="Q51" s="46"/>
      <c r="R51" s="46"/>
      <c r="S51" s="46"/>
      <c r="T51" s="46"/>
      <c r="U51" s="46"/>
    </row>
    <row r="52" spans="1:21" ht="30.75" customHeight="1" x14ac:dyDescent="0.2">
      <c r="A52" s="46"/>
      <c r="B52" s="1138" t="s">
        <v>17</v>
      </c>
      <c r="C52" s="1139"/>
      <c r="D52" s="64"/>
      <c r="E52" s="1140" t="s">
        <v>18</v>
      </c>
      <c r="F52" s="1140"/>
      <c r="G52" s="1140"/>
      <c r="H52" s="1140"/>
      <c r="I52" s="1140"/>
      <c r="J52" s="1141"/>
      <c r="K52" s="61">
        <v>166684</v>
      </c>
      <c r="L52" s="62">
        <v>156175</v>
      </c>
      <c r="M52" s="62">
        <v>169860</v>
      </c>
      <c r="N52" s="62">
        <v>160215</v>
      </c>
      <c r="O52" s="63">
        <v>164666</v>
      </c>
      <c r="P52" s="46"/>
      <c r="Q52" s="46"/>
      <c r="R52" s="46"/>
      <c r="S52" s="46"/>
      <c r="T52" s="46"/>
      <c r="U52" s="46"/>
    </row>
    <row r="53" spans="1:21" ht="30.75" customHeight="1" thickBot="1" x14ac:dyDescent="0.25">
      <c r="A53" s="46"/>
      <c r="B53" s="1142" t="s">
        <v>19</v>
      </c>
      <c r="C53" s="1143"/>
      <c r="D53" s="65"/>
      <c r="E53" s="1144" t="s">
        <v>20</v>
      </c>
      <c r="F53" s="1144"/>
      <c r="G53" s="1144"/>
      <c r="H53" s="1144"/>
      <c r="I53" s="1144"/>
      <c r="J53" s="1145"/>
      <c r="K53" s="66">
        <v>92175</v>
      </c>
      <c r="L53" s="67">
        <v>89881</v>
      </c>
      <c r="M53" s="67">
        <v>74521</v>
      </c>
      <c r="N53" s="67">
        <v>92146</v>
      </c>
      <c r="O53" s="68">
        <v>86026</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560</v>
      </c>
      <c r="L57" s="79" t="s">
        <v>561</v>
      </c>
      <c r="M57" s="79" t="s">
        <v>562</v>
      </c>
      <c r="N57" s="79" t="s">
        <v>563</v>
      </c>
      <c r="O57" s="80" t="s">
        <v>564</v>
      </c>
      <c r="P57" s="46"/>
      <c r="Q57" s="46"/>
      <c r="R57" s="46"/>
      <c r="S57" s="46"/>
      <c r="T57" s="46"/>
      <c r="U57" s="46"/>
    </row>
    <row r="58" spans="1:21" ht="31.5" customHeight="1" x14ac:dyDescent="0.2">
      <c r="B58" s="1146" t="s">
        <v>24</v>
      </c>
      <c r="C58" s="1147"/>
      <c r="D58" s="1152" t="s">
        <v>25</v>
      </c>
      <c r="E58" s="1153"/>
      <c r="F58" s="1153"/>
      <c r="G58" s="1153"/>
      <c r="H58" s="1153"/>
      <c r="I58" s="1153"/>
      <c r="J58" s="1154"/>
      <c r="K58" s="81">
        <v>44672</v>
      </c>
      <c r="L58" s="82">
        <v>35008</v>
      </c>
      <c r="M58" s="82">
        <v>36544</v>
      </c>
      <c r="N58" s="82">
        <v>66637</v>
      </c>
      <c r="O58" s="83">
        <v>66832</v>
      </c>
    </row>
    <row r="59" spans="1:21" ht="31.5" customHeight="1" x14ac:dyDescent="0.2">
      <c r="B59" s="1148"/>
      <c r="C59" s="1149"/>
      <c r="D59" s="1155" t="s">
        <v>26</v>
      </c>
      <c r="E59" s="1156"/>
      <c r="F59" s="1156"/>
      <c r="G59" s="1156"/>
      <c r="H59" s="1156"/>
      <c r="I59" s="1156"/>
      <c r="J59" s="1157"/>
      <c r="K59" s="84">
        <v>141795</v>
      </c>
      <c r="L59" s="85">
        <v>136484</v>
      </c>
      <c r="M59" s="85">
        <v>174578</v>
      </c>
      <c r="N59" s="85">
        <v>220874</v>
      </c>
      <c r="O59" s="86">
        <v>190225</v>
      </c>
    </row>
    <row r="60" spans="1:21" ht="31.5" customHeight="1" thickBot="1" x14ac:dyDescent="0.25">
      <c r="B60" s="1150"/>
      <c r="C60" s="1151"/>
      <c r="D60" s="1158" t="s">
        <v>27</v>
      </c>
      <c r="E60" s="1159"/>
      <c r="F60" s="1159"/>
      <c r="G60" s="1159"/>
      <c r="H60" s="1159"/>
      <c r="I60" s="1159"/>
      <c r="J60" s="1160"/>
      <c r="K60" s="87">
        <v>416891</v>
      </c>
      <c r="L60" s="88">
        <v>429806</v>
      </c>
      <c r="M60" s="88">
        <v>454863</v>
      </c>
      <c r="N60" s="88">
        <v>477825</v>
      </c>
      <c r="O60" s="89">
        <v>471928</v>
      </c>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EbK2GvF5y1el8zgXaz8lIlivp+gzQO3lmOQYxUXXoJkSGse8l9Y7kilryy1pQYbuLdmERa/kH28m8kjDcBk7mQ==" saltValue="x04BKjE/rUcsQC8K59OQx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headerFooter alignWithMargins="0">
    <oddFooter>&amp;C&amp;P/&amp;N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s="94" customFormat="1" ht="15" customHeight="1" x14ac:dyDescent="0.2"/>
    <row r="29" s="94" customFormat="1" ht="15" customHeight="1" x14ac:dyDescent="0.2"/>
    <row r="30" s="94" customFormat="1" ht="15" customHeight="1" x14ac:dyDescent="0.2"/>
    <row r="31" s="94" customFormat="1" ht="15" customHeight="1" x14ac:dyDescent="0.2"/>
    <row r="32" s="94"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543</v>
      </c>
      <c r="J40" s="101" t="s">
        <v>544</v>
      </c>
      <c r="K40" s="101" t="s">
        <v>545</v>
      </c>
      <c r="L40" s="101" t="s">
        <v>546</v>
      </c>
      <c r="M40" s="102" t="s">
        <v>547</v>
      </c>
    </row>
    <row r="41" spans="2:13" ht="27.75" customHeight="1" x14ac:dyDescent="0.2">
      <c r="B41" s="1181" t="s">
        <v>30</v>
      </c>
      <c r="C41" s="1182"/>
      <c r="D41" s="103"/>
      <c r="E41" s="1183" t="s">
        <v>31</v>
      </c>
      <c r="F41" s="1183"/>
      <c r="G41" s="1183"/>
      <c r="H41" s="1184"/>
      <c r="I41" s="330">
        <v>2678080</v>
      </c>
      <c r="J41" s="331">
        <v>2701273</v>
      </c>
      <c r="K41" s="331">
        <v>2699944</v>
      </c>
      <c r="L41" s="331">
        <v>2646366</v>
      </c>
      <c r="M41" s="332">
        <v>2597332</v>
      </c>
    </row>
    <row r="42" spans="2:13" ht="27.75" customHeight="1" x14ac:dyDescent="0.2">
      <c r="B42" s="1171"/>
      <c r="C42" s="1172"/>
      <c r="D42" s="104"/>
      <c r="E42" s="1175" t="s">
        <v>32</v>
      </c>
      <c r="F42" s="1175"/>
      <c r="G42" s="1175"/>
      <c r="H42" s="1176"/>
      <c r="I42" s="333">
        <v>91230</v>
      </c>
      <c r="J42" s="334">
        <v>76748</v>
      </c>
      <c r="K42" s="334">
        <v>61995</v>
      </c>
      <c r="L42" s="334">
        <v>61919</v>
      </c>
      <c r="M42" s="335">
        <v>47035</v>
      </c>
    </row>
    <row r="43" spans="2:13" ht="27.75" customHeight="1" x14ac:dyDescent="0.2">
      <c r="B43" s="1171"/>
      <c r="C43" s="1172"/>
      <c r="D43" s="104"/>
      <c r="E43" s="1175" t="s">
        <v>33</v>
      </c>
      <c r="F43" s="1175"/>
      <c r="G43" s="1175"/>
      <c r="H43" s="1176"/>
      <c r="I43" s="333">
        <v>467958</v>
      </c>
      <c r="J43" s="334">
        <v>454545</v>
      </c>
      <c r="K43" s="334">
        <v>460674</v>
      </c>
      <c r="L43" s="334">
        <v>485871</v>
      </c>
      <c r="M43" s="335">
        <v>466552</v>
      </c>
    </row>
    <row r="44" spans="2:13" ht="27.75" customHeight="1" x14ac:dyDescent="0.2">
      <c r="B44" s="1171"/>
      <c r="C44" s="1172"/>
      <c r="D44" s="104"/>
      <c r="E44" s="1175" t="s">
        <v>34</v>
      </c>
      <c r="F44" s="1175"/>
      <c r="G44" s="1175"/>
      <c r="H44" s="1176"/>
      <c r="I44" s="333" t="s">
        <v>505</v>
      </c>
      <c r="J44" s="334" t="s">
        <v>505</v>
      </c>
      <c r="K44" s="334" t="s">
        <v>505</v>
      </c>
      <c r="L44" s="334" t="s">
        <v>505</v>
      </c>
      <c r="M44" s="335" t="s">
        <v>505</v>
      </c>
    </row>
    <row r="45" spans="2:13" ht="27.75" customHeight="1" x14ac:dyDescent="0.2">
      <c r="B45" s="1171"/>
      <c r="C45" s="1172"/>
      <c r="D45" s="104"/>
      <c r="E45" s="1175" t="s">
        <v>35</v>
      </c>
      <c r="F45" s="1175"/>
      <c r="G45" s="1175"/>
      <c r="H45" s="1176"/>
      <c r="I45" s="333">
        <v>205583</v>
      </c>
      <c r="J45" s="334">
        <v>207868</v>
      </c>
      <c r="K45" s="334">
        <v>207090</v>
      </c>
      <c r="L45" s="334">
        <v>212312</v>
      </c>
      <c r="M45" s="335">
        <v>216154</v>
      </c>
    </row>
    <row r="46" spans="2:13" ht="27.75" customHeight="1" x14ac:dyDescent="0.2">
      <c r="B46" s="1171"/>
      <c r="C46" s="1172"/>
      <c r="D46" s="105"/>
      <c r="E46" s="1175" t="s">
        <v>36</v>
      </c>
      <c r="F46" s="1175"/>
      <c r="G46" s="1175"/>
      <c r="H46" s="1176"/>
      <c r="I46" s="333">
        <v>39544</v>
      </c>
      <c r="J46" s="334">
        <v>10655</v>
      </c>
      <c r="K46" s="334">
        <v>7981</v>
      </c>
      <c r="L46" s="334">
        <v>7482</v>
      </c>
      <c r="M46" s="335">
        <v>6612</v>
      </c>
    </row>
    <row r="47" spans="2:13" ht="27.75" customHeight="1" x14ac:dyDescent="0.2">
      <c r="B47" s="1171"/>
      <c r="C47" s="1172"/>
      <c r="D47" s="106"/>
      <c r="E47" s="1185" t="s">
        <v>37</v>
      </c>
      <c r="F47" s="1186"/>
      <c r="G47" s="1186"/>
      <c r="H47" s="1187"/>
      <c r="I47" s="333" t="s">
        <v>505</v>
      </c>
      <c r="J47" s="334" t="s">
        <v>505</v>
      </c>
      <c r="K47" s="334" t="s">
        <v>505</v>
      </c>
      <c r="L47" s="334" t="s">
        <v>505</v>
      </c>
      <c r="M47" s="335" t="s">
        <v>505</v>
      </c>
    </row>
    <row r="48" spans="2:13" ht="27.75" customHeight="1" x14ac:dyDescent="0.2">
      <c r="B48" s="1171"/>
      <c r="C48" s="1172"/>
      <c r="D48" s="104"/>
      <c r="E48" s="1175" t="s">
        <v>38</v>
      </c>
      <c r="F48" s="1175"/>
      <c r="G48" s="1175"/>
      <c r="H48" s="1176"/>
      <c r="I48" s="333" t="s">
        <v>505</v>
      </c>
      <c r="J48" s="334" t="s">
        <v>505</v>
      </c>
      <c r="K48" s="334" t="s">
        <v>505</v>
      </c>
      <c r="L48" s="334" t="s">
        <v>505</v>
      </c>
      <c r="M48" s="335" t="s">
        <v>505</v>
      </c>
    </row>
    <row r="49" spans="2:13" ht="27.75" customHeight="1" x14ac:dyDescent="0.2">
      <c r="B49" s="1173"/>
      <c r="C49" s="1174"/>
      <c r="D49" s="104"/>
      <c r="E49" s="1175" t="s">
        <v>39</v>
      </c>
      <c r="F49" s="1175"/>
      <c r="G49" s="1175"/>
      <c r="H49" s="1176"/>
      <c r="I49" s="333" t="s">
        <v>505</v>
      </c>
      <c r="J49" s="334" t="s">
        <v>505</v>
      </c>
      <c r="K49" s="334" t="s">
        <v>505</v>
      </c>
      <c r="L49" s="334" t="s">
        <v>505</v>
      </c>
      <c r="M49" s="335" t="s">
        <v>505</v>
      </c>
    </row>
    <row r="50" spans="2:13" ht="27.75" customHeight="1" x14ac:dyDescent="0.2">
      <c r="B50" s="1169" t="s">
        <v>40</v>
      </c>
      <c r="C50" s="1170"/>
      <c r="D50" s="107"/>
      <c r="E50" s="1175" t="s">
        <v>41</v>
      </c>
      <c r="F50" s="1175"/>
      <c r="G50" s="1175"/>
      <c r="H50" s="1176"/>
      <c r="I50" s="333">
        <v>183880</v>
      </c>
      <c r="J50" s="334">
        <v>251655</v>
      </c>
      <c r="K50" s="334">
        <v>301421</v>
      </c>
      <c r="L50" s="334">
        <v>293073</v>
      </c>
      <c r="M50" s="335">
        <v>289231</v>
      </c>
    </row>
    <row r="51" spans="2:13" ht="27.75" customHeight="1" x14ac:dyDescent="0.2">
      <c r="B51" s="1171"/>
      <c r="C51" s="1172"/>
      <c r="D51" s="104"/>
      <c r="E51" s="1175" t="s">
        <v>42</v>
      </c>
      <c r="F51" s="1175"/>
      <c r="G51" s="1175"/>
      <c r="H51" s="1176"/>
      <c r="I51" s="333">
        <v>777426</v>
      </c>
      <c r="J51" s="334">
        <v>691902</v>
      </c>
      <c r="K51" s="334">
        <v>689257</v>
      </c>
      <c r="L51" s="334">
        <v>708303</v>
      </c>
      <c r="M51" s="335">
        <v>762380</v>
      </c>
    </row>
    <row r="52" spans="2:13" ht="27.75" customHeight="1" x14ac:dyDescent="0.2">
      <c r="B52" s="1173"/>
      <c r="C52" s="1174"/>
      <c r="D52" s="104"/>
      <c r="E52" s="1175" t="s">
        <v>43</v>
      </c>
      <c r="F52" s="1175"/>
      <c r="G52" s="1175"/>
      <c r="H52" s="1176"/>
      <c r="I52" s="333">
        <v>1348979</v>
      </c>
      <c r="J52" s="334">
        <v>1344210</v>
      </c>
      <c r="K52" s="334">
        <v>1306678</v>
      </c>
      <c r="L52" s="334">
        <v>1262336</v>
      </c>
      <c r="M52" s="335">
        <v>1206823</v>
      </c>
    </row>
    <row r="53" spans="2:13" ht="27.75" customHeight="1" thickBot="1" x14ac:dyDescent="0.25">
      <c r="B53" s="1177" t="s">
        <v>19</v>
      </c>
      <c r="C53" s="1178"/>
      <c r="D53" s="108"/>
      <c r="E53" s="1179" t="s">
        <v>44</v>
      </c>
      <c r="F53" s="1179"/>
      <c r="G53" s="1179"/>
      <c r="H53" s="1180"/>
      <c r="I53" s="336">
        <v>1172110</v>
      </c>
      <c r="J53" s="337">
        <v>1163322</v>
      </c>
      <c r="K53" s="337">
        <v>1140329</v>
      </c>
      <c r="L53" s="337">
        <v>1150237</v>
      </c>
      <c r="M53" s="338">
        <v>1075251</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aokPjuscoGvUwfaLTRhdcJWbxleJ/0Ag/BaC+j35HGCpa8NyJVmPupzJbP4AAWheLMscdweAgIa6uQFhrPPqKQ==" saltValue="ZYLfuDphjgjcZjpFffMij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headerFooter alignWithMargins="0">
    <oddFooter>&amp;C&amp;P/&amp;N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545</v>
      </c>
      <c r="G54" s="117" t="s">
        <v>546</v>
      </c>
      <c r="H54" s="118" t="s">
        <v>547</v>
      </c>
    </row>
    <row r="55" spans="2:8" ht="52.5" customHeight="1" x14ac:dyDescent="0.2">
      <c r="B55" s="119"/>
      <c r="C55" s="1196" t="s">
        <v>46</v>
      </c>
      <c r="D55" s="1196"/>
      <c r="E55" s="1197"/>
      <c r="F55" s="339">
        <v>31352</v>
      </c>
      <c r="G55" s="339">
        <v>51648</v>
      </c>
      <c r="H55" s="340">
        <v>46319</v>
      </c>
    </row>
    <row r="56" spans="2:8" ht="52.5" customHeight="1" x14ac:dyDescent="0.2">
      <c r="B56" s="120"/>
      <c r="C56" s="1198" t="s">
        <v>47</v>
      </c>
      <c r="D56" s="1198"/>
      <c r="E56" s="1199"/>
      <c r="F56" s="341" t="s">
        <v>505</v>
      </c>
      <c r="G56" s="341" t="s">
        <v>505</v>
      </c>
      <c r="H56" s="342" t="s">
        <v>505</v>
      </c>
    </row>
    <row r="57" spans="2:8" ht="53.25" customHeight="1" x14ac:dyDescent="0.2">
      <c r="B57" s="120"/>
      <c r="C57" s="1200" t="s">
        <v>48</v>
      </c>
      <c r="D57" s="1200"/>
      <c r="E57" s="1201"/>
      <c r="F57" s="343">
        <v>18475</v>
      </c>
      <c r="G57" s="343">
        <v>19706</v>
      </c>
      <c r="H57" s="344">
        <v>24732</v>
      </c>
    </row>
    <row r="58" spans="2:8" ht="45.75" customHeight="1" x14ac:dyDescent="0.2">
      <c r="B58" s="121"/>
      <c r="C58" s="1188" t="s">
        <v>570</v>
      </c>
      <c r="D58" s="1189"/>
      <c r="E58" s="1190"/>
      <c r="F58" s="345">
        <v>9504</v>
      </c>
      <c r="G58" s="345">
        <v>9515</v>
      </c>
      <c r="H58" s="346">
        <v>9528</v>
      </c>
    </row>
    <row r="59" spans="2:8" ht="45.75" customHeight="1" x14ac:dyDescent="0.2">
      <c r="B59" s="121"/>
      <c r="C59" s="1188" t="s">
        <v>567</v>
      </c>
      <c r="D59" s="1189"/>
      <c r="E59" s="1190"/>
      <c r="F59" s="345" t="s">
        <v>565</v>
      </c>
      <c r="G59" s="345" t="s">
        <v>565</v>
      </c>
      <c r="H59" s="346">
        <v>3408</v>
      </c>
    </row>
    <row r="60" spans="2:8" ht="45.75" customHeight="1" x14ac:dyDescent="0.2">
      <c r="B60" s="121"/>
      <c r="C60" s="1188" t="s">
        <v>569</v>
      </c>
      <c r="D60" s="1189"/>
      <c r="E60" s="1190"/>
      <c r="F60" s="345">
        <v>2057</v>
      </c>
      <c r="G60" s="345">
        <v>2694</v>
      </c>
      <c r="H60" s="346">
        <v>3220</v>
      </c>
    </row>
    <row r="61" spans="2:8" ht="45.75" customHeight="1" x14ac:dyDescent="0.2">
      <c r="B61" s="121"/>
      <c r="C61" s="1188" t="s">
        <v>568</v>
      </c>
      <c r="D61" s="1189"/>
      <c r="E61" s="1190"/>
      <c r="F61" s="345">
        <v>2581</v>
      </c>
      <c r="G61" s="345">
        <v>2581</v>
      </c>
      <c r="H61" s="346">
        <v>2582</v>
      </c>
    </row>
    <row r="62" spans="2:8" ht="45.75" customHeight="1" thickBot="1" x14ac:dyDescent="0.25">
      <c r="B62" s="122"/>
      <c r="C62" s="1191" t="s">
        <v>566</v>
      </c>
      <c r="D62" s="1192"/>
      <c r="E62" s="1193"/>
      <c r="F62" s="347">
        <v>972</v>
      </c>
      <c r="G62" s="347">
        <v>1562</v>
      </c>
      <c r="H62" s="348">
        <v>1638</v>
      </c>
    </row>
    <row r="63" spans="2:8" ht="52.5" customHeight="1" thickBot="1" x14ac:dyDescent="0.25">
      <c r="B63" s="123"/>
      <c r="C63" s="1194" t="s">
        <v>49</v>
      </c>
      <c r="D63" s="1194"/>
      <c r="E63" s="1195"/>
      <c r="F63" s="349">
        <v>49828</v>
      </c>
      <c r="G63" s="349">
        <v>71354</v>
      </c>
      <c r="H63" s="350">
        <v>71051</v>
      </c>
    </row>
    <row r="64" spans="2:8" ht="13" x14ac:dyDescent="0.2"/>
  </sheetData>
  <sheetProtection algorithmName="SHA-512" hashValue="svKMpbpFwNDRiLQX3+1MVNwQ/XV2vtKO3ZQjuY0adQxGHPnfvD8jeSLZcgBK4zRMudXqOyX36/yuVOI9rFDtGw==" saltValue="uoEALqNTuoYoZZosVKkVC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zoomScaleNormal="100"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542</v>
      </c>
      <c r="G2" s="137"/>
      <c r="H2" s="138"/>
    </row>
    <row r="3" spans="1:8" x14ac:dyDescent="0.2">
      <c r="A3" s="134" t="s">
        <v>535</v>
      </c>
      <c r="B3" s="139"/>
      <c r="C3" s="140"/>
      <c r="D3" s="141">
        <v>60904</v>
      </c>
      <c r="E3" s="142"/>
      <c r="F3" s="143">
        <v>58766</v>
      </c>
      <c r="G3" s="144"/>
      <c r="H3" s="145"/>
    </row>
    <row r="4" spans="1:8" x14ac:dyDescent="0.2">
      <c r="A4" s="146"/>
      <c r="B4" s="147"/>
      <c r="C4" s="148"/>
      <c r="D4" s="149">
        <v>32766</v>
      </c>
      <c r="E4" s="150"/>
      <c r="F4" s="151">
        <v>29363</v>
      </c>
      <c r="G4" s="152"/>
      <c r="H4" s="153"/>
    </row>
    <row r="5" spans="1:8" x14ac:dyDescent="0.2">
      <c r="A5" s="134" t="s">
        <v>537</v>
      </c>
      <c r="B5" s="139"/>
      <c r="C5" s="140"/>
      <c r="D5" s="141">
        <v>84110</v>
      </c>
      <c r="E5" s="142"/>
      <c r="F5" s="143">
        <v>62482</v>
      </c>
      <c r="G5" s="144"/>
      <c r="H5" s="145"/>
    </row>
    <row r="6" spans="1:8" x14ac:dyDescent="0.2">
      <c r="A6" s="146"/>
      <c r="B6" s="147"/>
      <c r="C6" s="148"/>
      <c r="D6" s="149">
        <v>60884</v>
      </c>
      <c r="E6" s="150"/>
      <c r="F6" s="151">
        <v>34626</v>
      </c>
      <c r="G6" s="152"/>
      <c r="H6" s="153"/>
    </row>
    <row r="7" spans="1:8" x14ac:dyDescent="0.2">
      <c r="A7" s="134" t="s">
        <v>538</v>
      </c>
      <c r="B7" s="139"/>
      <c r="C7" s="140"/>
      <c r="D7" s="141">
        <v>55695</v>
      </c>
      <c r="E7" s="142"/>
      <c r="F7" s="143">
        <v>59288</v>
      </c>
      <c r="G7" s="144"/>
      <c r="H7" s="145"/>
    </row>
    <row r="8" spans="1:8" x14ac:dyDescent="0.2">
      <c r="A8" s="146"/>
      <c r="B8" s="147"/>
      <c r="C8" s="148"/>
      <c r="D8" s="149">
        <v>35642</v>
      </c>
      <c r="E8" s="150"/>
      <c r="F8" s="151">
        <v>32670</v>
      </c>
      <c r="G8" s="152"/>
      <c r="H8" s="153"/>
    </row>
    <row r="9" spans="1:8" x14ac:dyDescent="0.2">
      <c r="A9" s="134" t="s">
        <v>539</v>
      </c>
      <c r="B9" s="139"/>
      <c r="C9" s="140"/>
      <c r="D9" s="141">
        <v>53627</v>
      </c>
      <c r="E9" s="142"/>
      <c r="F9" s="143">
        <v>63490</v>
      </c>
      <c r="G9" s="144"/>
      <c r="H9" s="145"/>
    </row>
    <row r="10" spans="1:8" x14ac:dyDescent="0.2">
      <c r="A10" s="146"/>
      <c r="B10" s="147"/>
      <c r="C10" s="148"/>
      <c r="D10" s="149">
        <v>32573</v>
      </c>
      <c r="E10" s="150"/>
      <c r="F10" s="151">
        <v>35347</v>
      </c>
      <c r="G10" s="152"/>
      <c r="H10" s="153"/>
    </row>
    <row r="11" spans="1:8" x14ac:dyDescent="0.2">
      <c r="A11" s="134" t="s">
        <v>540</v>
      </c>
      <c r="B11" s="139"/>
      <c r="C11" s="140"/>
      <c r="D11" s="141">
        <v>53647</v>
      </c>
      <c r="E11" s="142"/>
      <c r="F11" s="143">
        <v>68481</v>
      </c>
      <c r="G11" s="144"/>
      <c r="H11" s="145"/>
    </row>
    <row r="12" spans="1:8" x14ac:dyDescent="0.2">
      <c r="A12" s="146"/>
      <c r="B12" s="147"/>
      <c r="C12" s="154"/>
      <c r="D12" s="149">
        <v>31773</v>
      </c>
      <c r="E12" s="150"/>
      <c r="F12" s="151">
        <v>38966</v>
      </c>
      <c r="G12" s="152"/>
      <c r="H12" s="153"/>
    </row>
    <row r="13" spans="1:8" x14ac:dyDescent="0.2">
      <c r="A13" s="134"/>
      <c r="B13" s="139"/>
      <c r="C13" s="140"/>
      <c r="D13" s="141">
        <v>61597</v>
      </c>
      <c r="E13" s="142"/>
      <c r="F13" s="143">
        <v>62501</v>
      </c>
      <c r="G13" s="155"/>
      <c r="H13" s="145"/>
    </row>
    <row r="14" spans="1:8" x14ac:dyDescent="0.2">
      <c r="A14" s="146"/>
      <c r="B14" s="147"/>
      <c r="C14" s="148"/>
      <c r="D14" s="149">
        <v>38728</v>
      </c>
      <c r="E14" s="150"/>
      <c r="F14" s="151">
        <v>34194</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0.7</v>
      </c>
      <c r="C19" s="156">
        <f>ROUND(VALUE(SUBSTITUTE(実質収支比率等に係る経年分析!G$48,"▲","-")),2)</f>
        <v>1.4</v>
      </c>
      <c r="D19" s="156">
        <f>ROUND(VALUE(SUBSTITUTE(実質収支比率等に係る経年分析!H$48,"▲","-")),2)</f>
        <v>2.0099999999999998</v>
      </c>
      <c r="E19" s="156">
        <f>ROUND(VALUE(SUBSTITUTE(実質収支比率等に係る経年分析!I$48,"▲","-")),2)</f>
        <v>1.17</v>
      </c>
      <c r="F19" s="156">
        <f>ROUND(VALUE(SUBSTITUTE(実質収支比率等に係る経年分析!J$48,"▲","-")),2)</f>
        <v>1.7</v>
      </c>
    </row>
    <row r="20" spans="1:11" x14ac:dyDescent="0.2">
      <c r="A20" s="156" t="s">
        <v>53</v>
      </c>
      <c r="B20" s="156">
        <f>ROUND(VALUE(SUBSTITUTE(実質収支比率等に係る経年分析!F$47,"▲","-")),2)</f>
        <v>1.19</v>
      </c>
      <c r="C20" s="156">
        <f>ROUND(VALUE(SUBSTITUTE(実質収支比率等に係る経年分析!G$47,"▲","-")),2)</f>
        <v>3.13</v>
      </c>
      <c r="D20" s="156">
        <f>ROUND(VALUE(SUBSTITUTE(実質収支比率等に係る経年分析!H$47,"▲","-")),2)</f>
        <v>3.19</v>
      </c>
      <c r="E20" s="156">
        <f>ROUND(VALUE(SUBSTITUTE(実質収支比率等に係る経年分析!I$47,"▲","-")),2)</f>
        <v>5.16</v>
      </c>
      <c r="F20" s="156">
        <f>ROUND(VALUE(SUBSTITUTE(実質収支比率等に係る経年分析!J$47,"▲","-")),2)</f>
        <v>4.51</v>
      </c>
    </row>
    <row r="21" spans="1:11" x14ac:dyDescent="0.2">
      <c r="A21" s="156" t="s">
        <v>54</v>
      </c>
      <c r="B21" s="156">
        <f>IF(ISNUMBER(VALUE(SUBSTITUTE(実質収支比率等に係る経年分析!F$49,"▲","-"))),ROUND(VALUE(SUBSTITUTE(実質収支比率等に係る経年分析!F$49,"▲","-")),2),NA())</f>
        <v>-0.02</v>
      </c>
      <c r="C21" s="156">
        <f>IF(ISNUMBER(VALUE(SUBSTITUTE(実質収支比率等に係る経年分析!G$49,"▲","-"))),ROUND(VALUE(SUBSTITUTE(実質収支比率等に係る経年分析!G$49,"▲","-")),2),NA())</f>
        <v>2.4500000000000002</v>
      </c>
      <c r="D21" s="156">
        <f>IF(ISNUMBER(VALUE(SUBSTITUTE(実質収支比率等に係る経年分析!H$49,"▲","-"))),ROUND(VALUE(SUBSTITUTE(実質収支比率等に係る経年分析!H$49,"▲","-")),2),NA())</f>
        <v>0.02</v>
      </c>
      <c r="E21" s="156">
        <f>IF(ISNUMBER(VALUE(SUBSTITUTE(実質収支比率等に係る経年分析!I$49,"▲","-"))),ROUND(VALUE(SUBSTITUTE(実質収支比率等に係る経年分析!I$49,"▲","-")),2),NA())</f>
        <v>0.46</v>
      </c>
      <c r="F21" s="156">
        <f>IF(ISNUMBER(VALUE(SUBSTITUTE(実質収支比率等に係る経年分析!J$49,"▲","-"))),ROUND(VALUE(SUBSTITUTE(実質収支比率等に係る経年分析!J$49,"▲","-")),2),NA())</f>
        <v>-0.32</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0.54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0.54</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0.23</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0.21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0.34</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str">
        <f>IF(連結実質赤字比率に係る赤字・黒字の構成分析!C$41="",NA(),連結実質赤字比率に係る赤字・黒字の構成分析!C$41)</f>
        <v>工業用水道事業会計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0.48</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0.47</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0.49</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0.43</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0.38</v>
      </c>
    </row>
    <row r="30" spans="1:11" x14ac:dyDescent="0.2">
      <c r="A30" s="157" t="str">
        <f>IF(連結実質赤字比率に係る赤字・黒字の構成分析!C$40="",NA(),連結実質赤字比率に係る赤字・黒字の構成分析!C$40)</f>
        <v>自動車事業会計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0.44</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0.44</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0.47</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0.54</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0.51</v>
      </c>
    </row>
    <row r="31" spans="1:11" x14ac:dyDescent="0.2">
      <c r="A31" s="157" t="str">
        <f>IF(連結実質赤字比率に係る赤字・黒字の構成分析!C$39="",NA(),連結実質赤字比率に係る赤字・黒字の構成分析!C$39)</f>
        <v>病院事業会計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0.26</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0.57999999999999996</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0.75</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0.77</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0.59</v>
      </c>
    </row>
    <row r="32" spans="1:11" x14ac:dyDescent="0.2">
      <c r="A32" s="157" t="str">
        <f>IF(連結実質赤字比率に係る赤字・黒字の構成分析!C$38="",NA(),連結実質赤字比率に係る赤字・黒字の構成分析!C$38)</f>
        <v>介護保険事業費会計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1.21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1.1599999999999999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1.46</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1.37</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0.76</v>
      </c>
    </row>
    <row r="33" spans="1:16" x14ac:dyDescent="0.2">
      <c r="A33" s="157" t="str">
        <f>IF(連結実質赤字比率に係る赤字・黒字の構成分析!C$37="",NA(),連結実質赤字比率に係る赤字・黒字の構成分析!C$37)</f>
        <v>一般会計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0.56000000000000005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1.1200000000000001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1.55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0.74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1.21</v>
      </c>
    </row>
    <row r="34" spans="1:16" x14ac:dyDescent="0.2">
      <c r="A34" s="157" t="str">
        <f>IF(連結実質赤字比率に係る赤字・黒字の構成分析!C$36="",NA(),連結実質赤字比率に係る赤字・黒字の構成分析!C$36)</f>
        <v>国民健康保険事業費会計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0.86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1.38</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1.59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1.19</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1.6</v>
      </c>
    </row>
    <row r="35" spans="1:16" x14ac:dyDescent="0.2">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2.15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2.4500000000000002</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3.01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3.04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3.04</v>
      </c>
    </row>
    <row r="36" spans="1:16" x14ac:dyDescent="0.2">
      <c r="A36" s="157" t="str">
        <f>IF(連結実質赤字比率に係る赤字・黒字の構成分析!C$34="",NA(),連結実質赤字比率に係る赤字・黒字の構成分析!C$34)</f>
        <v>下水道事業会計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4.5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4.82</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5.63</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6.5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5.67</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166684</v>
      </c>
      <c r="E42" s="158"/>
      <c r="F42" s="158"/>
      <c r="G42" s="158">
        <f>'実質公債費比率（分子）の構造'!L$52</f>
        <v>156175</v>
      </c>
      <c r="H42" s="158"/>
      <c r="I42" s="158"/>
      <c r="J42" s="158">
        <f>'実質公債費比率（分子）の構造'!M$52</f>
        <v>169860</v>
      </c>
      <c r="K42" s="158"/>
      <c r="L42" s="158"/>
      <c r="M42" s="158">
        <f>'実質公債費比率（分子）の構造'!N$52</f>
        <v>160215</v>
      </c>
      <c r="N42" s="158"/>
      <c r="O42" s="158"/>
      <c r="P42" s="158">
        <f>'実質公債費比率（分子）の構造'!O$52</f>
        <v>164666</v>
      </c>
    </row>
    <row r="43" spans="1:16" x14ac:dyDescent="0.2">
      <c r="A43" s="158" t="s">
        <v>16</v>
      </c>
      <c r="B43" s="158">
        <f>'実質公債費比率（分子）の構造'!K$51</f>
        <v>3</v>
      </c>
      <c r="C43" s="158"/>
      <c r="D43" s="158"/>
      <c r="E43" s="158">
        <f>'実質公債費比率（分子）の構造'!L$51</f>
        <v>0</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3804</v>
      </c>
      <c r="C44" s="158"/>
      <c r="D44" s="158"/>
      <c r="E44" s="158">
        <f>'実質公債費比率（分子）の構造'!L$50</f>
        <v>3327</v>
      </c>
      <c r="F44" s="158"/>
      <c r="G44" s="158"/>
      <c r="H44" s="158">
        <f>'実質公債費比率（分子）の構造'!M$50</f>
        <v>3328</v>
      </c>
      <c r="I44" s="158"/>
      <c r="J44" s="158"/>
      <c r="K44" s="158">
        <f>'実質公債費比率（分子）の構造'!N$50</f>
        <v>4748</v>
      </c>
      <c r="L44" s="158"/>
      <c r="M44" s="158"/>
      <c r="N44" s="158">
        <f>'実質公債費比率（分子）の構造'!O$50</f>
        <v>4462</v>
      </c>
      <c r="O44" s="158"/>
      <c r="P44" s="158"/>
    </row>
    <row r="45" spans="1:16" x14ac:dyDescent="0.2">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43151</v>
      </c>
      <c r="C46" s="158"/>
      <c r="D46" s="158"/>
      <c r="E46" s="158">
        <f>'実質公債費比率（分子）の構造'!L$48</f>
        <v>43269</v>
      </c>
      <c r="F46" s="158"/>
      <c r="G46" s="158"/>
      <c r="H46" s="158">
        <f>'実質公債費比率（分子）の構造'!M$48</f>
        <v>42493</v>
      </c>
      <c r="I46" s="158"/>
      <c r="J46" s="158"/>
      <c r="K46" s="158">
        <f>'実質公債費比率（分子）の構造'!N$48</f>
        <v>45283</v>
      </c>
      <c r="L46" s="158"/>
      <c r="M46" s="158"/>
      <c r="N46" s="158">
        <f>'実質公債費比率（分子）の構造'!O$48</f>
        <v>40594</v>
      </c>
      <c r="O46" s="158"/>
      <c r="P46" s="158"/>
    </row>
    <row r="47" spans="1:16" x14ac:dyDescent="0.2">
      <c r="A47" s="158" t="s">
        <v>12</v>
      </c>
      <c r="B47" s="158">
        <f>'実質公債費比率（分子）の構造'!K$47</f>
        <v>60203</v>
      </c>
      <c r="C47" s="158"/>
      <c r="D47" s="158"/>
      <c r="E47" s="158">
        <f>'実質公債費比率（分子）の構造'!L$47</f>
        <v>61101</v>
      </c>
      <c r="F47" s="158"/>
      <c r="G47" s="158"/>
      <c r="H47" s="158">
        <f>'実質公債費比率（分子）の構造'!M$47</f>
        <v>61172</v>
      </c>
      <c r="I47" s="158"/>
      <c r="J47" s="158"/>
      <c r="K47" s="158">
        <f>'実質公債費比率（分子）の構造'!N$47</f>
        <v>62654</v>
      </c>
      <c r="L47" s="158"/>
      <c r="M47" s="158"/>
      <c r="N47" s="158">
        <f>'実質公債費比率（分子）の構造'!O$47</f>
        <v>62050</v>
      </c>
      <c r="O47" s="158"/>
      <c r="P47" s="158"/>
    </row>
    <row r="48" spans="1:16" x14ac:dyDescent="0.2">
      <c r="A48" s="158" t="s">
        <v>65</v>
      </c>
      <c r="B48" s="158">
        <f>'実質公債費比率（分子）の構造'!K$46</f>
        <v>29478</v>
      </c>
      <c r="C48" s="158"/>
      <c r="D48" s="158"/>
      <c r="E48" s="158">
        <f>'実質公債費比率（分子）の構造'!L$46</f>
        <v>23891</v>
      </c>
      <c r="F48" s="158"/>
      <c r="G48" s="158"/>
      <c r="H48" s="158">
        <f>'実質公債費比率（分子）の構造'!M$46</f>
        <v>22518</v>
      </c>
      <c r="I48" s="158"/>
      <c r="J48" s="158"/>
      <c r="K48" s="158">
        <f>'実質公債費比率（分子）の構造'!N$46</f>
        <v>35834</v>
      </c>
      <c r="L48" s="158"/>
      <c r="M48" s="158"/>
      <c r="N48" s="158">
        <f>'実質公債費比率（分子）の構造'!O$46</f>
        <v>39894</v>
      </c>
      <c r="O48" s="158"/>
      <c r="P48" s="158"/>
    </row>
    <row r="49" spans="1:16" x14ac:dyDescent="0.2">
      <c r="A49" s="158" t="s">
        <v>66</v>
      </c>
      <c r="B49" s="158">
        <f>'実質公債費比率（分子）の構造'!K$45</f>
        <v>122220</v>
      </c>
      <c r="C49" s="158"/>
      <c r="D49" s="158"/>
      <c r="E49" s="158">
        <f>'実質公債費比率（分子）の構造'!L$45</f>
        <v>114468</v>
      </c>
      <c r="F49" s="158"/>
      <c r="G49" s="158"/>
      <c r="H49" s="158">
        <f>'実質公債費比率（分子）の構造'!M$45</f>
        <v>114870</v>
      </c>
      <c r="I49" s="158"/>
      <c r="J49" s="158"/>
      <c r="K49" s="158">
        <f>'実質公債費比率（分子）の構造'!N$45</f>
        <v>103842</v>
      </c>
      <c r="L49" s="158"/>
      <c r="M49" s="158"/>
      <c r="N49" s="158">
        <f>'実質公債費比率（分子）の構造'!O$45</f>
        <v>103692</v>
      </c>
      <c r="O49" s="158"/>
      <c r="P49" s="158"/>
    </row>
    <row r="50" spans="1:16" x14ac:dyDescent="0.2">
      <c r="A50" s="158" t="s">
        <v>67</v>
      </c>
      <c r="B50" s="158" t="e">
        <f>NA()</f>
        <v>#N/A</v>
      </c>
      <c r="C50" s="158">
        <f>IF(ISNUMBER('実質公債費比率（分子）の構造'!K$53),'実質公債費比率（分子）の構造'!K$53,NA())</f>
        <v>92175</v>
      </c>
      <c r="D50" s="158" t="e">
        <f>NA()</f>
        <v>#N/A</v>
      </c>
      <c r="E50" s="158" t="e">
        <f>NA()</f>
        <v>#N/A</v>
      </c>
      <c r="F50" s="158">
        <f>IF(ISNUMBER('実質公債費比率（分子）の構造'!L$53),'実質公債費比率（分子）の構造'!L$53,NA())</f>
        <v>89881</v>
      </c>
      <c r="G50" s="158" t="e">
        <f>NA()</f>
        <v>#N/A</v>
      </c>
      <c r="H50" s="158" t="e">
        <f>NA()</f>
        <v>#N/A</v>
      </c>
      <c r="I50" s="158">
        <f>IF(ISNUMBER('実質公債費比率（分子）の構造'!M$53),'実質公債費比率（分子）の構造'!M$53,NA())</f>
        <v>74521</v>
      </c>
      <c r="J50" s="158" t="e">
        <f>NA()</f>
        <v>#N/A</v>
      </c>
      <c r="K50" s="158" t="e">
        <f>NA()</f>
        <v>#N/A</v>
      </c>
      <c r="L50" s="158">
        <f>IF(ISNUMBER('実質公債費比率（分子）の構造'!N$53),'実質公債費比率（分子）の構造'!N$53,NA())</f>
        <v>92146</v>
      </c>
      <c r="M50" s="158" t="e">
        <f>NA()</f>
        <v>#N/A</v>
      </c>
      <c r="N50" s="158" t="e">
        <f>NA()</f>
        <v>#N/A</v>
      </c>
      <c r="O50" s="158">
        <f>IF(ISNUMBER('実質公債費比率（分子）の構造'!O$53),'実質公債費比率（分子）の構造'!O$53,NA())</f>
        <v>86026</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1348979</v>
      </c>
      <c r="E56" s="157"/>
      <c r="F56" s="157"/>
      <c r="G56" s="157">
        <f>'将来負担比率（分子）の構造'!J$52</f>
        <v>1344210</v>
      </c>
      <c r="H56" s="157"/>
      <c r="I56" s="157"/>
      <c r="J56" s="157">
        <f>'将来負担比率（分子）の構造'!K$52</f>
        <v>1306678</v>
      </c>
      <c r="K56" s="157"/>
      <c r="L56" s="157"/>
      <c r="M56" s="157">
        <f>'将来負担比率（分子）の構造'!L$52</f>
        <v>1262336</v>
      </c>
      <c r="N56" s="157"/>
      <c r="O56" s="157"/>
      <c r="P56" s="157">
        <f>'将来負担比率（分子）の構造'!M$52</f>
        <v>1206823</v>
      </c>
    </row>
    <row r="57" spans="1:16" x14ac:dyDescent="0.2">
      <c r="A57" s="157" t="s">
        <v>42</v>
      </c>
      <c r="B57" s="157"/>
      <c r="C57" s="157"/>
      <c r="D57" s="157">
        <f>'将来負担比率（分子）の構造'!I$51</f>
        <v>777426</v>
      </c>
      <c r="E57" s="157"/>
      <c r="F57" s="157"/>
      <c r="G57" s="157">
        <f>'将来負担比率（分子）の構造'!J$51</f>
        <v>691902</v>
      </c>
      <c r="H57" s="157"/>
      <c r="I57" s="157"/>
      <c r="J57" s="157">
        <f>'将来負担比率（分子）の構造'!K$51</f>
        <v>689257</v>
      </c>
      <c r="K57" s="157"/>
      <c r="L57" s="157"/>
      <c r="M57" s="157">
        <f>'将来負担比率（分子）の構造'!L$51</f>
        <v>708303</v>
      </c>
      <c r="N57" s="157"/>
      <c r="O57" s="157"/>
      <c r="P57" s="157">
        <f>'将来負担比率（分子）の構造'!M$51</f>
        <v>762380</v>
      </c>
    </row>
    <row r="58" spans="1:16" x14ac:dyDescent="0.2">
      <c r="A58" s="157" t="s">
        <v>41</v>
      </c>
      <c r="B58" s="157"/>
      <c r="C58" s="157"/>
      <c r="D58" s="157">
        <f>'将来負担比率（分子）の構造'!I$50</f>
        <v>183880</v>
      </c>
      <c r="E58" s="157"/>
      <c r="F58" s="157"/>
      <c r="G58" s="157">
        <f>'将来負担比率（分子）の構造'!J$50</f>
        <v>251655</v>
      </c>
      <c r="H58" s="157"/>
      <c r="I58" s="157"/>
      <c r="J58" s="157">
        <f>'将来負担比率（分子）の構造'!K$50</f>
        <v>301421</v>
      </c>
      <c r="K58" s="157"/>
      <c r="L58" s="157"/>
      <c r="M58" s="157">
        <f>'将来負担比率（分子）の構造'!L$50</f>
        <v>293073</v>
      </c>
      <c r="N58" s="157"/>
      <c r="O58" s="157"/>
      <c r="P58" s="157">
        <f>'将来負担比率（分子）の構造'!M$50</f>
        <v>289231</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f>'将来負担比率（分子）の構造'!I$46</f>
        <v>39544</v>
      </c>
      <c r="C61" s="157"/>
      <c r="D61" s="157"/>
      <c r="E61" s="157">
        <f>'将来負担比率（分子）の構造'!J$46</f>
        <v>10655</v>
      </c>
      <c r="F61" s="157"/>
      <c r="G61" s="157"/>
      <c r="H61" s="157">
        <f>'将来負担比率（分子）の構造'!K$46</f>
        <v>7981</v>
      </c>
      <c r="I61" s="157"/>
      <c r="J61" s="157"/>
      <c r="K61" s="157">
        <f>'将来負担比率（分子）の構造'!L$46</f>
        <v>7482</v>
      </c>
      <c r="L61" s="157"/>
      <c r="M61" s="157"/>
      <c r="N61" s="157">
        <f>'将来負担比率（分子）の構造'!M$46</f>
        <v>6612</v>
      </c>
      <c r="O61" s="157"/>
      <c r="P61" s="157"/>
    </row>
    <row r="62" spans="1:16" x14ac:dyDescent="0.2">
      <c r="A62" s="157" t="s">
        <v>35</v>
      </c>
      <c r="B62" s="157">
        <f>'将来負担比率（分子）の構造'!I$45</f>
        <v>205583</v>
      </c>
      <c r="C62" s="157"/>
      <c r="D62" s="157"/>
      <c r="E62" s="157">
        <f>'将来負担比率（分子）の構造'!J$45</f>
        <v>207868</v>
      </c>
      <c r="F62" s="157"/>
      <c r="G62" s="157"/>
      <c r="H62" s="157">
        <f>'将来負担比率（分子）の構造'!K$45</f>
        <v>207090</v>
      </c>
      <c r="I62" s="157"/>
      <c r="J62" s="157"/>
      <c r="K62" s="157">
        <f>'将来負担比率（分子）の構造'!L$45</f>
        <v>212312</v>
      </c>
      <c r="L62" s="157"/>
      <c r="M62" s="157"/>
      <c r="N62" s="157">
        <f>'将来負担比率（分子）の構造'!M$45</f>
        <v>216154</v>
      </c>
      <c r="O62" s="157"/>
      <c r="P62" s="157"/>
    </row>
    <row r="63" spans="1:16" x14ac:dyDescent="0.2">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467958</v>
      </c>
      <c r="C64" s="157"/>
      <c r="D64" s="157"/>
      <c r="E64" s="157">
        <f>'将来負担比率（分子）の構造'!J$43</f>
        <v>454545</v>
      </c>
      <c r="F64" s="157"/>
      <c r="G64" s="157"/>
      <c r="H64" s="157">
        <f>'将来負担比率（分子）の構造'!K$43</f>
        <v>460674</v>
      </c>
      <c r="I64" s="157"/>
      <c r="J64" s="157"/>
      <c r="K64" s="157">
        <f>'将来負担比率（分子）の構造'!L$43</f>
        <v>485871</v>
      </c>
      <c r="L64" s="157"/>
      <c r="M64" s="157"/>
      <c r="N64" s="157">
        <f>'将来負担比率（分子）の構造'!M$43</f>
        <v>466552</v>
      </c>
      <c r="O64" s="157"/>
      <c r="P64" s="157"/>
    </row>
    <row r="65" spans="1:16" x14ac:dyDescent="0.2">
      <c r="A65" s="157" t="s">
        <v>32</v>
      </c>
      <c r="B65" s="157">
        <f>'将来負担比率（分子）の構造'!I$42</f>
        <v>91230</v>
      </c>
      <c r="C65" s="157"/>
      <c r="D65" s="157"/>
      <c r="E65" s="157">
        <f>'将来負担比率（分子）の構造'!J$42</f>
        <v>76748</v>
      </c>
      <c r="F65" s="157"/>
      <c r="G65" s="157"/>
      <c r="H65" s="157">
        <f>'将来負担比率（分子）の構造'!K$42</f>
        <v>61995</v>
      </c>
      <c r="I65" s="157"/>
      <c r="J65" s="157"/>
      <c r="K65" s="157">
        <f>'将来負担比率（分子）の構造'!L$42</f>
        <v>61919</v>
      </c>
      <c r="L65" s="157"/>
      <c r="M65" s="157"/>
      <c r="N65" s="157">
        <f>'将来負担比率（分子）の構造'!M$42</f>
        <v>47035</v>
      </c>
      <c r="O65" s="157"/>
      <c r="P65" s="157"/>
    </row>
    <row r="66" spans="1:16" x14ac:dyDescent="0.2">
      <c r="A66" s="157" t="s">
        <v>31</v>
      </c>
      <c r="B66" s="157">
        <f>'将来負担比率（分子）の構造'!I$41</f>
        <v>2678080</v>
      </c>
      <c r="C66" s="157"/>
      <c r="D66" s="157"/>
      <c r="E66" s="157">
        <f>'将来負担比率（分子）の構造'!J$41</f>
        <v>2701273</v>
      </c>
      <c r="F66" s="157"/>
      <c r="G66" s="157"/>
      <c r="H66" s="157">
        <f>'将来負担比率（分子）の構造'!K$41</f>
        <v>2699944</v>
      </c>
      <c r="I66" s="157"/>
      <c r="J66" s="157"/>
      <c r="K66" s="157">
        <f>'将来負担比率（分子）の構造'!L$41</f>
        <v>2646366</v>
      </c>
      <c r="L66" s="157"/>
      <c r="M66" s="157"/>
      <c r="N66" s="157">
        <f>'将来負担比率（分子）の構造'!M$41</f>
        <v>2597332</v>
      </c>
      <c r="O66" s="157"/>
      <c r="P66" s="157"/>
    </row>
    <row r="67" spans="1:16" x14ac:dyDescent="0.2">
      <c r="A67" s="157" t="s">
        <v>71</v>
      </c>
      <c r="B67" s="157" t="e">
        <f>NA()</f>
        <v>#N/A</v>
      </c>
      <c r="C67" s="157">
        <f>IF(ISNUMBER('将来負担比率（分子）の構造'!I$53), IF('将来負担比率（分子）の構造'!I$53 &lt; 0, 0, '将来負担比率（分子）の構造'!I$53), NA())</f>
        <v>1172110</v>
      </c>
      <c r="D67" s="157" t="e">
        <f>NA()</f>
        <v>#N/A</v>
      </c>
      <c r="E67" s="157" t="e">
        <f>NA()</f>
        <v>#N/A</v>
      </c>
      <c r="F67" s="157">
        <f>IF(ISNUMBER('将来負担比率（分子）の構造'!J$53), IF('将来負担比率（分子）の構造'!J$53 &lt; 0, 0, '将来負担比率（分子）の構造'!J$53), NA())</f>
        <v>1163322</v>
      </c>
      <c r="G67" s="157" t="e">
        <f>NA()</f>
        <v>#N/A</v>
      </c>
      <c r="H67" s="157" t="e">
        <f>NA()</f>
        <v>#N/A</v>
      </c>
      <c r="I67" s="157">
        <f>IF(ISNUMBER('将来負担比率（分子）の構造'!K$53), IF('将来負担比率（分子）の構造'!K$53 &lt; 0, 0, '将来負担比率（分子）の構造'!K$53), NA())</f>
        <v>1140329</v>
      </c>
      <c r="J67" s="157" t="e">
        <f>NA()</f>
        <v>#N/A</v>
      </c>
      <c r="K67" s="157" t="e">
        <f>NA()</f>
        <v>#N/A</v>
      </c>
      <c r="L67" s="157">
        <f>IF(ISNUMBER('将来負担比率（分子）の構造'!L$53), IF('将来負担比率（分子）の構造'!L$53 &lt; 0, 0, '将来負担比率（分子）の構造'!L$53), NA())</f>
        <v>1150237</v>
      </c>
      <c r="M67" s="157" t="e">
        <f>NA()</f>
        <v>#N/A</v>
      </c>
      <c r="N67" s="157" t="e">
        <f>NA()</f>
        <v>#N/A</v>
      </c>
      <c r="O67" s="157">
        <f>IF(ISNUMBER('将来負担比率（分子）の構造'!M$53), IF('将来負担比率（分子）の構造'!M$53 &lt; 0, 0, '将来負担比率（分子）の構造'!M$53), NA())</f>
        <v>1075251</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31352</v>
      </c>
      <c r="C72" s="161">
        <f>基金残高に係る経年分析!G55</f>
        <v>51648</v>
      </c>
      <c r="D72" s="161">
        <f>基金残高に係る経年分析!H55</f>
        <v>46319</v>
      </c>
    </row>
    <row r="73" spans="1:16" x14ac:dyDescent="0.2">
      <c r="A73" s="160" t="s">
        <v>74</v>
      </c>
      <c r="B73" s="161" t="str">
        <f>基金残高に係る経年分析!F56</f>
        <v>-</v>
      </c>
      <c r="C73" s="161" t="str">
        <f>基金残高に係る経年分析!G56</f>
        <v>-</v>
      </c>
      <c r="D73" s="161" t="str">
        <f>基金残高に係る経年分析!H56</f>
        <v>-</v>
      </c>
    </row>
    <row r="74" spans="1:16" x14ac:dyDescent="0.2">
      <c r="A74" s="160" t="s">
        <v>75</v>
      </c>
      <c r="B74" s="161">
        <f>基金残高に係る経年分析!F57</f>
        <v>18475</v>
      </c>
      <c r="C74" s="161">
        <f>基金残高に係る経年分析!G57</f>
        <v>19706</v>
      </c>
      <c r="D74" s="161">
        <f>基金残高に係る経年分析!H57</f>
        <v>24732</v>
      </c>
    </row>
  </sheetData>
  <sheetProtection algorithmName="SHA-512" hashValue="OnfC4KPErlupzupriOufuA7wd8z6z4LjkIhd0/DTX15GbWC/SNglDoI0+8L1lKz4Eoke4LOJ16XSug6x1yBBJg==" saltValue="dLqo4+A0MJjNKuD9YWedWA==" spinCount="100000" sheet="1" objects="1" scenarios="1"/>
  <phoneticPr fontId="2"/>
  <pageMargins left="0.78700000000000003" right="0.78700000000000003" top="0.98399999999999999" bottom="0.98399999999999999" header="0.51200000000000001" footer="0.51200000000000001"/>
  <pageSetup paperSize="9"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Normal="10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2">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2">
      <c r="B5" s="666" t="s">
        <v>215</v>
      </c>
      <c r="C5" s="667"/>
      <c r="D5" s="667"/>
      <c r="E5" s="667"/>
      <c r="F5" s="667"/>
      <c r="G5" s="667"/>
      <c r="H5" s="667"/>
      <c r="I5" s="667"/>
      <c r="J5" s="667"/>
      <c r="K5" s="667"/>
      <c r="L5" s="667"/>
      <c r="M5" s="667"/>
      <c r="N5" s="667"/>
      <c r="O5" s="667"/>
      <c r="P5" s="667"/>
      <c r="Q5" s="668"/>
      <c r="R5" s="663">
        <v>893707735</v>
      </c>
      <c r="S5" s="664"/>
      <c r="T5" s="664"/>
      <c r="U5" s="664"/>
      <c r="V5" s="664"/>
      <c r="W5" s="664"/>
      <c r="X5" s="664"/>
      <c r="Y5" s="689"/>
      <c r="Z5" s="702">
        <v>43.5</v>
      </c>
      <c r="AA5" s="702"/>
      <c r="AB5" s="702"/>
      <c r="AC5" s="702"/>
      <c r="AD5" s="703">
        <v>828986009</v>
      </c>
      <c r="AE5" s="703"/>
      <c r="AF5" s="703"/>
      <c r="AG5" s="703"/>
      <c r="AH5" s="703"/>
      <c r="AI5" s="703"/>
      <c r="AJ5" s="703"/>
      <c r="AK5" s="703"/>
      <c r="AL5" s="690">
        <v>78.3</v>
      </c>
      <c r="AM5" s="672"/>
      <c r="AN5" s="672"/>
      <c r="AO5" s="691"/>
      <c r="AP5" s="666" t="s">
        <v>216</v>
      </c>
      <c r="AQ5" s="667"/>
      <c r="AR5" s="667"/>
      <c r="AS5" s="667"/>
      <c r="AT5" s="667"/>
      <c r="AU5" s="667"/>
      <c r="AV5" s="667"/>
      <c r="AW5" s="667"/>
      <c r="AX5" s="667"/>
      <c r="AY5" s="667"/>
      <c r="AZ5" s="667"/>
      <c r="BA5" s="667"/>
      <c r="BB5" s="667"/>
      <c r="BC5" s="667"/>
      <c r="BD5" s="667"/>
      <c r="BE5" s="667"/>
      <c r="BF5" s="668"/>
      <c r="BG5" s="608">
        <v>809168427</v>
      </c>
      <c r="BH5" s="609"/>
      <c r="BI5" s="609"/>
      <c r="BJ5" s="609"/>
      <c r="BK5" s="609"/>
      <c r="BL5" s="609"/>
      <c r="BM5" s="609"/>
      <c r="BN5" s="610"/>
      <c r="BO5" s="646">
        <v>90.5</v>
      </c>
      <c r="BP5" s="646"/>
      <c r="BQ5" s="646"/>
      <c r="BR5" s="646"/>
      <c r="BS5" s="647">
        <v>11036193</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2">
      <c r="B6" s="605" t="s">
        <v>220</v>
      </c>
      <c r="C6" s="606"/>
      <c r="D6" s="606"/>
      <c r="E6" s="606"/>
      <c r="F6" s="606"/>
      <c r="G6" s="606"/>
      <c r="H6" s="606"/>
      <c r="I6" s="606"/>
      <c r="J6" s="606"/>
      <c r="K6" s="606"/>
      <c r="L6" s="606"/>
      <c r="M6" s="606"/>
      <c r="N6" s="606"/>
      <c r="O6" s="606"/>
      <c r="P6" s="606"/>
      <c r="Q6" s="607"/>
      <c r="R6" s="608">
        <v>8759353</v>
      </c>
      <c r="S6" s="609"/>
      <c r="T6" s="609"/>
      <c r="U6" s="609"/>
      <c r="V6" s="609"/>
      <c r="W6" s="609"/>
      <c r="X6" s="609"/>
      <c r="Y6" s="610"/>
      <c r="Z6" s="646">
        <v>0.4</v>
      </c>
      <c r="AA6" s="646"/>
      <c r="AB6" s="646"/>
      <c r="AC6" s="646"/>
      <c r="AD6" s="647">
        <v>8759353</v>
      </c>
      <c r="AE6" s="647"/>
      <c r="AF6" s="647"/>
      <c r="AG6" s="647"/>
      <c r="AH6" s="647"/>
      <c r="AI6" s="647"/>
      <c r="AJ6" s="647"/>
      <c r="AK6" s="647"/>
      <c r="AL6" s="611">
        <v>0.8</v>
      </c>
      <c r="AM6" s="612"/>
      <c r="AN6" s="612"/>
      <c r="AO6" s="648"/>
      <c r="AP6" s="605" t="s">
        <v>221</v>
      </c>
      <c r="AQ6" s="606"/>
      <c r="AR6" s="606"/>
      <c r="AS6" s="606"/>
      <c r="AT6" s="606"/>
      <c r="AU6" s="606"/>
      <c r="AV6" s="606"/>
      <c r="AW6" s="606"/>
      <c r="AX6" s="606"/>
      <c r="AY6" s="606"/>
      <c r="AZ6" s="606"/>
      <c r="BA6" s="606"/>
      <c r="BB6" s="606"/>
      <c r="BC6" s="606"/>
      <c r="BD6" s="606"/>
      <c r="BE6" s="606"/>
      <c r="BF6" s="607"/>
      <c r="BG6" s="608">
        <v>809168427</v>
      </c>
      <c r="BH6" s="609"/>
      <c r="BI6" s="609"/>
      <c r="BJ6" s="609"/>
      <c r="BK6" s="609"/>
      <c r="BL6" s="609"/>
      <c r="BM6" s="609"/>
      <c r="BN6" s="610"/>
      <c r="BO6" s="646">
        <v>90.5</v>
      </c>
      <c r="BP6" s="646"/>
      <c r="BQ6" s="646"/>
      <c r="BR6" s="646"/>
      <c r="BS6" s="647">
        <v>11036193</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3115473</v>
      </c>
      <c r="CS6" s="609"/>
      <c r="CT6" s="609"/>
      <c r="CU6" s="609"/>
      <c r="CV6" s="609"/>
      <c r="CW6" s="609"/>
      <c r="CX6" s="609"/>
      <c r="CY6" s="610"/>
      <c r="CZ6" s="690">
        <v>0.2</v>
      </c>
      <c r="DA6" s="672"/>
      <c r="DB6" s="672"/>
      <c r="DC6" s="692"/>
      <c r="DD6" s="614" t="s">
        <v>122</v>
      </c>
      <c r="DE6" s="609"/>
      <c r="DF6" s="609"/>
      <c r="DG6" s="609"/>
      <c r="DH6" s="609"/>
      <c r="DI6" s="609"/>
      <c r="DJ6" s="609"/>
      <c r="DK6" s="609"/>
      <c r="DL6" s="609"/>
      <c r="DM6" s="609"/>
      <c r="DN6" s="609"/>
      <c r="DO6" s="609"/>
      <c r="DP6" s="610"/>
      <c r="DQ6" s="614">
        <v>3114982</v>
      </c>
      <c r="DR6" s="609"/>
      <c r="DS6" s="609"/>
      <c r="DT6" s="609"/>
      <c r="DU6" s="609"/>
      <c r="DV6" s="609"/>
      <c r="DW6" s="609"/>
      <c r="DX6" s="609"/>
      <c r="DY6" s="609"/>
      <c r="DZ6" s="609"/>
      <c r="EA6" s="609"/>
      <c r="EB6" s="609"/>
      <c r="EC6" s="645"/>
    </row>
    <row r="7" spans="2:143" ht="11.25" customHeight="1" x14ac:dyDescent="0.2">
      <c r="B7" s="605" t="s">
        <v>223</v>
      </c>
      <c r="C7" s="606"/>
      <c r="D7" s="606"/>
      <c r="E7" s="606"/>
      <c r="F7" s="606"/>
      <c r="G7" s="606"/>
      <c r="H7" s="606"/>
      <c r="I7" s="606"/>
      <c r="J7" s="606"/>
      <c r="K7" s="606"/>
      <c r="L7" s="606"/>
      <c r="M7" s="606"/>
      <c r="N7" s="606"/>
      <c r="O7" s="606"/>
      <c r="P7" s="606"/>
      <c r="Q7" s="607"/>
      <c r="R7" s="608">
        <v>359537</v>
      </c>
      <c r="S7" s="609"/>
      <c r="T7" s="609"/>
      <c r="U7" s="609"/>
      <c r="V7" s="609"/>
      <c r="W7" s="609"/>
      <c r="X7" s="609"/>
      <c r="Y7" s="610"/>
      <c r="Z7" s="646">
        <v>0</v>
      </c>
      <c r="AA7" s="646"/>
      <c r="AB7" s="646"/>
      <c r="AC7" s="646"/>
      <c r="AD7" s="647">
        <v>359537</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481811490</v>
      </c>
      <c r="BH7" s="609"/>
      <c r="BI7" s="609"/>
      <c r="BJ7" s="609"/>
      <c r="BK7" s="609"/>
      <c r="BL7" s="609"/>
      <c r="BM7" s="609"/>
      <c r="BN7" s="610"/>
      <c r="BO7" s="646">
        <v>53.9</v>
      </c>
      <c r="BP7" s="646"/>
      <c r="BQ7" s="646"/>
      <c r="BR7" s="646"/>
      <c r="BS7" s="647">
        <v>11036193</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116548755</v>
      </c>
      <c r="CS7" s="609"/>
      <c r="CT7" s="609"/>
      <c r="CU7" s="609"/>
      <c r="CV7" s="609"/>
      <c r="CW7" s="609"/>
      <c r="CX7" s="609"/>
      <c r="CY7" s="610"/>
      <c r="CZ7" s="646">
        <v>5.8</v>
      </c>
      <c r="DA7" s="646"/>
      <c r="DB7" s="646"/>
      <c r="DC7" s="646"/>
      <c r="DD7" s="614">
        <v>3978556</v>
      </c>
      <c r="DE7" s="609"/>
      <c r="DF7" s="609"/>
      <c r="DG7" s="609"/>
      <c r="DH7" s="609"/>
      <c r="DI7" s="609"/>
      <c r="DJ7" s="609"/>
      <c r="DK7" s="609"/>
      <c r="DL7" s="609"/>
      <c r="DM7" s="609"/>
      <c r="DN7" s="609"/>
      <c r="DO7" s="609"/>
      <c r="DP7" s="610"/>
      <c r="DQ7" s="614">
        <v>90806602</v>
      </c>
      <c r="DR7" s="609"/>
      <c r="DS7" s="609"/>
      <c r="DT7" s="609"/>
      <c r="DU7" s="609"/>
      <c r="DV7" s="609"/>
      <c r="DW7" s="609"/>
      <c r="DX7" s="609"/>
      <c r="DY7" s="609"/>
      <c r="DZ7" s="609"/>
      <c r="EA7" s="609"/>
      <c r="EB7" s="609"/>
      <c r="EC7" s="645"/>
    </row>
    <row r="8" spans="2:143" ht="11.25" customHeight="1" x14ac:dyDescent="0.2">
      <c r="B8" s="605" t="s">
        <v>226</v>
      </c>
      <c r="C8" s="606"/>
      <c r="D8" s="606"/>
      <c r="E8" s="606"/>
      <c r="F8" s="606"/>
      <c r="G8" s="606"/>
      <c r="H8" s="606"/>
      <c r="I8" s="606"/>
      <c r="J8" s="606"/>
      <c r="K8" s="606"/>
      <c r="L8" s="606"/>
      <c r="M8" s="606"/>
      <c r="N8" s="606"/>
      <c r="O8" s="606"/>
      <c r="P8" s="606"/>
      <c r="Q8" s="607"/>
      <c r="R8" s="608">
        <v>8237653</v>
      </c>
      <c r="S8" s="609"/>
      <c r="T8" s="609"/>
      <c r="U8" s="609"/>
      <c r="V8" s="609"/>
      <c r="W8" s="609"/>
      <c r="X8" s="609"/>
      <c r="Y8" s="610"/>
      <c r="Z8" s="646">
        <v>0.4</v>
      </c>
      <c r="AA8" s="646"/>
      <c r="AB8" s="646"/>
      <c r="AC8" s="646"/>
      <c r="AD8" s="647">
        <v>8237653</v>
      </c>
      <c r="AE8" s="647"/>
      <c r="AF8" s="647"/>
      <c r="AG8" s="647"/>
      <c r="AH8" s="647"/>
      <c r="AI8" s="647"/>
      <c r="AJ8" s="647"/>
      <c r="AK8" s="647"/>
      <c r="AL8" s="611">
        <v>0.8</v>
      </c>
      <c r="AM8" s="612"/>
      <c r="AN8" s="612"/>
      <c r="AO8" s="648"/>
      <c r="AP8" s="605" t="s">
        <v>227</v>
      </c>
      <c r="AQ8" s="606"/>
      <c r="AR8" s="606"/>
      <c r="AS8" s="606"/>
      <c r="AT8" s="606"/>
      <c r="AU8" s="606"/>
      <c r="AV8" s="606"/>
      <c r="AW8" s="606"/>
      <c r="AX8" s="606"/>
      <c r="AY8" s="606"/>
      <c r="AZ8" s="606"/>
      <c r="BA8" s="606"/>
      <c r="BB8" s="606"/>
      <c r="BC8" s="606"/>
      <c r="BD8" s="606"/>
      <c r="BE8" s="606"/>
      <c r="BF8" s="607"/>
      <c r="BG8" s="608">
        <v>8057309</v>
      </c>
      <c r="BH8" s="609"/>
      <c r="BI8" s="609"/>
      <c r="BJ8" s="609"/>
      <c r="BK8" s="609"/>
      <c r="BL8" s="609"/>
      <c r="BM8" s="609"/>
      <c r="BN8" s="610"/>
      <c r="BO8" s="646">
        <v>0.9</v>
      </c>
      <c r="BP8" s="646"/>
      <c r="BQ8" s="646"/>
      <c r="BR8" s="646"/>
      <c r="BS8" s="647">
        <v>1838592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834752957</v>
      </c>
      <c r="CS8" s="609"/>
      <c r="CT8" s="609"/>
      <c r="CU8" s="609"/>
      <c r="CV8" s="609"/>
      <c r="CW8" s="609"/>
      <c r="CX8" s="609"/>
      <c r="CY8" s="610"/>
      <c r="CZ8" s="646">
        <v>41.2</v>
      </c>
      <c r="DA8" s="646"/>
      <c r="DB8" s="646"/>
      <c r="DC8" s="646"/>
      <c r="DD8" s="614">
        <v>10494912</v>
      </c>
      <c r="DE8" s="609"/>
      <c r="DF8" s="609"/>
      <c r="DG8" s="609"/>
      <c r="DH8" s="609"/>
      <c r="DI8" s="609"/>
      <c r="DJ8" s="609"/>
      <c r="DK8" s="609"/>
      <c r="DL8" s="609"/>
      <c r="DM8" s="609"/>
      <c r="DN8" s="609"/>
      <c r="DO8" s="609"/>
      <c r="DP8" s="610"/>
      <c r="DQ8" s="614">
        <v>433090844</v>
      </c>
      <c r="DR8" s="609"/>
      <c r="DS8" s="609"/>
      <c r="DT8" s="609"/>
      <c r="DU8" s="609"/>
      <c r="DV8" s="609"/>
      <c r="DW8" s="609"/>
      <c r="DX8" s="609"/>
      <c r="DY8" s="609"/>
      <c r="DZ8" s="609"/>
      <c r="EA8" s="609"/>
      <c r="EB8" s="609"/>
      <c r="EC8" s="645"/>
    </row>
    <row r="9" spans="2:143" ht="11.25" customHeight="1" x14ac:dyDescent="0.2">
      <c r="B9" s="605" t="s">
        <v>229</v>
      </c>
      <c r="C9" s="606"/>
      <c r="D9" s="606"/>
      <c r="E9" s="606"/>
      <c r="F9" s="606"/>
      <c r="G9" s="606"/>
      <c r="H9" s="606"/>
      <c r="I9" s="606"/>
      <c r="J9" s="606"/>
      <c r="K9" s="606"/>
      <c r="L9" s="606"/>
      <c r="M9" s="606"/>
      <c r="N9" s="606"/>
      <c r="O9" s="606"/>
      <c r="P9" s="606"/>
      <c r="Q9" s="607"/>
      <c r="R9" s="608">
        <v>11837205</v>
      </c>
      <c r="S9" s="609"/>
      <c r="T9" s="609"/>
      <c r="U9" s="609"/>
      <c r="V9" s="609"/>
      <c r="W9" s="609"/>
      <c r="X9" s="609"/>
      <c r="Y9" s="610"/>
      <c r="Z9" s="646">
        <v>0.6</v>
      </c>
      <c r="AA9" s="646"/>
      <c r="AB9" s="646"/>
      <c r="AC9" s="646"/>
      <c r="AD9" s="647">
        <v>11837205</v>
      </c>
      <c r="AE9" s="647"/>
      <c r="AF9" s="647"/>
      <c r="AG9" s="647"/>
      <c r="AH9" s="647"/>
      <c r="AI9" s="647"/>
      <c r="AJ9" s="647"/>
      <c r="AK9" s="647"/>
      <c r="AL9" s="611">
        <v>1.1000000000000001</v>
      </c>
      <c r="AM9" s="612"/>
      <c r="AN9" s="612"/>
      <c r="AO9" s="648"/>
      <c r="AP9" s="605" t="s">
        <v>230</v>
      </c>
      <c r="AQ9" s="606"/>
      <c r="AR9" s="606"/>
      <c r="AS9" s="606"/>
      <c r="AT9" s="606"/>
      <c r="AU9" s="606"/>
      <c r="AV9" s="606"/>
      <c r="AW9" s="606"/>
      <c r="AX9" s="606"/>
      <c r="AY9" s="606"/>
      <c r="AZ9" s="606"/>
      <c r="BA9" s="606"/>
      <c r="BB9" s="606"/>
      <c r="BC9" s="606"/>
      <c r="BD9" s="606"/>
      <c r="BE9" s="606"/>
      <c r="BF9" s="607"/>
      <c r="BG9" s="608">
        <v>414466605</v>
      </c>
      <c r="BH9" s="609"/>
      <c r="BI9" s="609"/>
      <c r="BJ9" s="609"/>
      <c r="BK9" s="609"/>
      <c r="BL9" s="609"/>
      <c r="BM9" s="609"/>
      <c r="BN9" s="610"/>
      <c r="BO9" s="646">
        <v>46.4</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128260373</v>
      </c>
      <c r="CS9" s="609"/>
      <c r="CT9" s="609"/>
      <c r="CU9" s="609"/>
      <c r="CV9" s="609"/>
      <c r="CW9" s="609"/>
      <c r="CX9" s="609"/>
      <c r="CY9" s="610"/>
      <c r="CZ9" s="646">
        <v>6.3</v>
      </c>
      <c r="DA9" s="646"/>
      <c r="DB9" s="646"/>
      <c r="DC9" s="646"/>
      <c r="DD9" s="614">
        <v>10981091</v>
      </c>
      <c r="DE9" s="609"/>
      <c r="DF9" s="609"/>
      <c r="DG9" s="609"/>
      <c r="DH9" s="609"/>
      <c r="DI9" s="609"/>
      <c r="DJ9" s="609"/>
      <c r="DK9" s="609"/>
      <c r="DL9" s="609"/>
      <c r="DM9" s="609"/>
      <c r="DN9" s="609"/>
      <c r="DO9" s="609"/>
      <c r="DP9" s="610"/>
      <c r="DQ9" s="614">
        <v>96408080</v>
      </c>
      <c r="DR9" s="609"/>
      <c r="DS9" s="609"/>
      <c r="DT9" s="609"/>
      <c r="DU9" s="609"/>
      <c r="DV9" s="609"/>
      <c r="DW9" s="609"/>
      <c r="DX9" s="609"/>
      <c r="DY9" s="609"/>
      <c r="DZ9" s="609"/>
      <c r="EA9" s="609"/>
      <c r="EB9" s="609"/>
      <c r="EC9" s="645"/>
    </row>
    <row r="10" spans="2:143" ht="11.25" customHeight="1" x14ac:dyDescent="0.2">
      <c r="B10" s="605" t="s">
        <v>232</v>
      </c>
      <c r="C10" s="606"/>
      <c r="D10" s="606"/>
      <c r="E10" s="606"/>
      <c r="F10" s="606"/>
      <c r="G10" s="606"/>
      <c r="H10" s="606"/>
      <c r="I10" s="606"/>
      <c r="J10" s="606"/>
      <c r="K10" s="606"/>
      <c r="L10" s="606"/>
      <c r="M10" s="606"/>
      <c r="N10" s="606"/>
      <c r="O10" s="606"/>
      <c r="P10" s="606"/>
      <c r="Q10" s="607"/>
      <c r="R10" s="608">
        <v>1265166</v>
      </c>
      <c r="S10" s="609"/>
      <c r="T10" s="609"/>
      <c r="U10" s="609"/>
      <c r="V10" s="609"/>
      <c r="W10" s="609"/>
      <c r="X10" s="609"/>
      <c r="Y10" s="610"/>
      <c r="Z10" s="646">
        <v>0.1</v>
      </c>
      <c r="AA10" s="646"/>
      <c r="AB10" s="646"/>
      <c r="AC10" s="646"/>
      <c r="AD10" s="647">
        <v>1265166</v>
      </c>
      <c r="AE10" s="647"/>
      <c r="AF10" s="647"/>
      <c r="AG10" s="647"/>
      <c r="AH10" s="647"/>
      <c r="AI10" s="647"/>
      <c r="AJ10" s="647"/>
      <c r="AK10" s="647"/>
      <c r="AL10" s="611">
        <v>0.1</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13889674</v>
      </c>
      <c r="BH10" s="609"/>
      <c r="BI10" s="609"/>
      <c r="BJ10" s="609"/>
      <c r="BK10" s="609"/>
      <c r="BL10" s="609"/>
      <c r="BM10" s="609"/>
      <c r="BN10" s="610"/>
      <c r="BO10" s="646">
        <v>1.6</v>
      </c>
      <c r="BP10" s="646"/>
      <c r="BQ10" s="646"/>
      <c r="BR10" s="646"/>
      <c r="BS10" s="647">
        <v>1147053</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1295830</v>
      </c>
      <c r="CS10" s="609"/>
      <c r="CT10" s="609"/>
      <c r="CU10" s="609"/>
      <c r="CV10" s="609"/>
      <c r="CW10" s="609"/>
      <c r="CX10" s="609"/>
      <c r="CY10" s="610"/>
      <c r="CZ10" s="646">
        <v>0.1</v>
      </c>
      <c r="DA10" s="646"/>
      <c r="DB10" s="646"/>
      <c r="DC10" s="646"/>
      <c r="DD10" s="614" t="s">
        <v>122</v>
      </c>
      <c r="DE10" s="609"/>
      <c r="DF10" s="609"/>
      <c r="DG10" s="609"/>
      <c r="DH10" s="609"/>
      <c r="DI10" s="609"/>
      <c r="DJ10" s="609"/>
      <c r="DK10" s="609"/>
      <c r="DL10" s="609"/>
      <c r="DM10" s="609"/>
      <c r="DN10" s="609"/>
      <c r="DO10" s="609"/>
      <c r="DP10" s="610"/>
      <c r="DQ10" s="614">
        <v>428413</v>
      </c>
      <c r="DR10" s="609"/>
      <c r="DS10" s="609"/>
      <c r="DT10" s="609"/>
      <c r="DU10" s="609"/>
      <c r="DV10" s="609"/>
      <c r="DW10" s="609"/>
      <c r="DX10" s="609"/>
      <c r="DY10" s="609"/>
      <c r="DZ10" s="609"/>
      <c r="EA10" s="609"/>
      <c r="EB10" s="609"/>
      <c r="EC10" s="645"/>
    </row>
    <row r="11" spans="2:143" ht="11.25" customHeight="1" x14ac:dyDescent="0.2">
      <c r="B11" s="605" t="s">
        <v>235</v>
      </c>
      <c r="C11" s="606"/>
      <c r="D11" s="606"/>
      <c r="E11" s="606"/>
      <c r="F11" s="606"/>
      <c r="G11" s="606"/>
      <c r="H11" s="606"/>
      <c r="I11" s="606"/>
      <c r="J11" s="606"/>
      <c r="K11" s="606"/>
      <c r="L11" s="606"/>
      <c r="M11" s="606"/>
      <c r="N11" s="606"/>
      <c r="O11" s="606"/>
      <c r="P11" s="606"/>
      <c r="Q11" s="607"/>
      <c r="R11" s="608">
        <v>93028160</v>
      </c>
      <c r="S11" s="609"/>
      <c r="T11" s="609"/>
      <c r="U11" s="609"/>
      <c r="V11" s="609"/>
      <c r="W11" s="609"/>
      <c r="X11" s="609"/>
      <c r="Y11" s="610"/>
      <c r="Z11" s="611">
        <v>4.5</v>
      </c>
      <c r="AA11" s="612"/>
      <c r="AB11" s="612"/>
      <c r="AC11" s="613"/>
      <c r="AD11" s="614">
        <v>93028160</v>
      </c>
      <c r="AE11" s="609"/>
      <c r="AF11" s="609"/>
      <c r="AG11" s="609"/>
      <c r="AH11" s="609"/>
      <c r="AI11" s="609"/>
      <c r="AJ11" s="609"/>
      <c r="AK11" s="610"/>
      <c r="AL11" s="611">
        <v>8.8000000000000007</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45397902</v>
      </c>
      <c r="BH11" s="609"/>
      <c r="BI11" s="609"/>
      <c r="BJ11" s="609"/>
      <c r="BK11" s="609"/>
      <c r="BL11" s="609"/>
      <c r="BM11" s="609"/>
      <c r="BN11" s="610"/>
      <c r="BO11" s="646">
        <v>5.0999999999999996</v>
      </c>
      <c r="BP11" s="646"/>
      <c r="BQ11" s="646"/>
      <c r="BR11" s="646"/>
      <c r="BS11" s="647">
        <v>8050548</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1904222</v>
      </c>
      <c r="CS11" s="609"/>
      <c r="CT11" s="609"/>
      <c r="CU11" s="609"/>
      <c r="CV11" s="609"/>
      <c r="CW11" s="609"/>
      <c r="CX11" s="609"/>
      <c r="CY11" s="610"/>
      <c r="CZ11" s="646">
        <v>0.1</v>
      </c>
      <c r="DA11" s="646"/>
      <c r="DB11" s="646"/>
      <c r="DC11" s="646"/>
      <c r="DD11" s="614">
        <v>172094</v>
      </c>
      <c r="DE11" s="609"/>
      <c r="DF11" s="609"/>
      <c r="DG11" s="609"/>
      <c r="DH11" s="609"/>
      <c r="DI11" s="609"/>
      <c r="DJ11" s="609"/>
      <c r="DK11" s="609"/>
      <c r="DL11" s="609"/>
      <c r="DM11" s="609"/>
      <c r="DN11" s="609"/>
      <c r="DO11" s="609"/>
      <c r="DP11" s="610"/>
      <c r="DQ11" s="614">
        <v>1695279</v>
      </c>
      <c r="DR11" s="609"/>
      <c r="DS11" s="609"/>
      <c r="DT11" s="609"/>
      <c r="DU11" s="609"/>
      <c r="DV11" s="609"/>
      <c r="DW11" s="609"/>
      <c r="DX11" s="609"/>
      <c r="DY11" s="609"/>
      <c r="DZ11" s="609"/>
      <c r="EA11" s="609"/>
      <c r="EB11" s="609"/>
      <c r="EC11" s="645"/>
    </row>
    <row r="12" spans="2:143" ht="11.25" customHeight="1" x14ac:dyDescent="0.2">
      <c r="B12" s="605" t="s">
        <v>238</v>
      </c>
      <c r="C12" s="606"/>
      <c r="D12" s="606"/>
      <c r="E12" s="606"/>
      <c r="F12" s="606"/>
      <c r="G12" s="606"/>
      <c r="H12" s="606"/>
      <c r="I12" s="606"/>
      <c r="J12" s="606"/>
      <c r="K12" s="606"/>
      <c r="L12" s="606"/>
      <c r="M12" s="606"/>
      <c r="N12" s="606"/>
      <c r="O12" s="606"/>
      <c r="P12" s="606"/>
      <c r="Q12" s="607"/>
      <c r="R12" s="608">
        <v>151449</v>
      </c>
      <c r="S12" s="609"/>
      <c r="T12" s="609"/>
      <c r="U12" s="609"/>
      <c r="V12" s="609"/>
      <c r="W12" s="609"/>
      <c r="X12" s="609"/>
      <c r="Y12" s="610"/>
      <c r="Z12" s="646">
        <v>0</v>
      </c>
      <c r="AA12" s="646"/>
      <c r="AB12" s="646"/>
      <c r="AC12" s="646"/>
      <c r="AD12" s="647">
        <v>151449</v>
      </c>
      <c r="AE12" s="647"/>
      <c r="AF12" s="647"/>
      <c r="AG12" s="647"/>
      <c r="AH12" s="647"/>
      <c r="AI12" s="647"/>
      <c r="AJ12" s="647"/>
      <c r="AK12" s="647"/>
      <c r="AL12" s="611">
        <v>0</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300780121</v>
      </c>
      <c r="BH12" s="609"/>
      <c r="BI12" s="609"/>
      <c r="BJ12" s="609"/>
      <c r="BK12" s="609"/>
      <c r="BL12" s="609"/>
      <c r="BM12" s="609"/>
      <c r="BN12" s="610"/>
      <c r="BO12" s="646">
        <v>33.700000000000003</v>
      </c>
      <c r="BP12" s="646"/>
      <c r="BQ12" s="646"/>
      <c r="BR12" s="646"/>
      <c r="BS12" s="647" t="s">
        <v>122</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92606142</v>
      </c>
      <c r="CS12" s="609"/>
      <c r="CT12" s="609"/>
      <c r="CU12" s="609"/>
      <c r="CV12" s="609"/>
      <c r="CW12" s="609"/>
      <c r="CX12" s="609"/>
      <c r="CY12" s="610"/>
      <c r="CZ12" s="646">
        <v>4.5999999999999996</v>
      </c>
      <c r="DA12" s="646"/>
      <c r="DB12" s="646"/>
      <c r="DC12" s="646"/>
      <c r="DD12" s="614">
        <v>7638970</v>
      </c>
      <c r="DE12" s="609"/>
      <c r="DF12" s="609"/>
      <c r="DG12" s="609"/>
      <c r="DH12" s="609"/>
      <c r="DI12" s="609"/>
      <c r="DJ12" s="609"/>
      <c r="DK12" s="609"/>
      <c r="DL12" s="609"/>
      <c r="DM12" s="609"/>
      <c r="DN12" s="609"/>
      <c r="DO12" s="609"/>
      <c r="DP12" s="610"/>
      <c r="DQ12" s="614">
        <v>17817741</v>
      </c>
      <c r="DR12" s="609"/>
      <c r="DS12" s="609"/>
      <c r="DT12" s="609"/>
      <c r="DU12" s="609"/>
      <c r="DV12" s="609"/>
      <c r="DW12" s="609"/>
      <c r="DX12" s="609"/>
      <c r="DY12" s="609"/>
      <c r="DZ12" s="609"/>
      <c r="EA12" s="609"/>
      <c r="EB12" s="609"/>
      <c r="EC12" s="645"/>
    </row>
    <row r="13" spans="2:143" ht="11.25" customHeight="1" x14ac:dyDescent="0.2">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299873125</v>
      </c>
      <c r="BH13" s="609"/>
      <c r="BI13" s="609"/>
      <c r="BJ13" s="609"/>
      <c r="BK13" s="609"/>
      <c r="BL13" s="609"/>
      <c r="BM13" s="609"/>
      <c r="BN13" s="610"/>
      <c r="BO13" s="646">
        <v>33.6</v>
      </c>
      <c r="BP13" s="646"/>
      <c r="BQ13" s="646"/>
      <c r="BR13" s="646"/>
      <c r="BS13" s="647" t="s">
        <v>122</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236206539</v>
      </c>
      <c r="CS13" s="609"/>
      <c r="CT13" s="609"/>
      <c r="CU13" s="609"/>
      <c r="CV13" s="609"/>
      <c r="CW13" s="609"/>
      <c r="CX13" s="609"/>
      <c r="CY13" s="610"/>
      <c r="CZ13" s="646">
        <v>11.7</v>
      </c>
      <c r="DA13" s="646"/>
      <c r="DB13" s="646"/>
      <c r="DC13" s="646"/>
      <c r="DD13" s="614">
        <v>121089496</v>
      </c>
      <c r="DE13" s="609"/>
      <c r="DF13" s="609"/>
      <c r="DG13" s="609"/>
      <c r="DH13" s="609"/>
      <c r="DI13" s="609"/>
      <c r="DJ13" s="609"/>
      <c r="DK13" s="609"/>
      <c r="DL13" s="609"/>
      <c r="DM13" s="609"/>
      <c r="DN13" s="609"/>
      <c r="DO13" s="609"/>
      <c r="DP13" s="610"/>
      <c r="DQ13" s="614">
        <v>114236419</v>
      </c>
      <c r="DR13" s="609"/>
      <c r="DS13" s="609"/>
      <c r="DT13" s="609"/>
      <c r="DU13" s="609"/>
      <c r="DV13" s="609"/>
      <c r="DW13" s="609"/>
      <c r="DX13" s="609"/>
      <c r="DY13" s="609"/>
      <c r="DZ13" s="609"/>
      <c r="EA13" s="609"/>
      <c r="EB13" s="609"/>
      <c r="EC13" s="645"/>
    </row>
    <row r="14" spans="2:143" ht="11.25" customHeight="1" x14ac:dyDescent="0.2">
      <c r="B14" s="605" t="s">
        <v>244</v>
      </c>
      <c r="C14" s="606"/>
      <c r="D14" s="606"/>
      <c r="E14" s="606"/>
      <c r="F14" s="606"/>
      <c r="G14" s="606"/>
      <c r="H14" s="606"/>
      <c r="I14" s="606"/>
      <c r="J14" s="606"/>
      <c r="K14" s="606"/>
      <c r="L14" s="606"/>
      <c r="M14" s="606"/>
      <c r="N14" s="606"/>
      <c r="O14" s="606"/>
      <c r="P14" s="606"/>
      <c r="Q14" s="607"/>
      <c r="R14" s="608">
        <v>12062270</v>
      </c>
      <c r="S14" s="609"/>
      <c r="T14" s="609"/>
      <c r="U14" s="609"/>
      <c r="V14" s="609"/>
      <c r="W14" s="609"/>
      <c r="X14" s="609"/>
      <c r="Y14" s="610"/>
      <c r="Z14" s="646">
        <v>0.6</v>
      </c>
      <c r="AA14" s="646"/>
      <c r="AB14" s="646"/>
      <c r="AC14" s="646"/>
      <c r="AD14" s="647">
        <v>12062270</v>
      </c>
      <c r="AE14" s="647"/>
      <c r="AF14" s="647"/>
      <c r="AG14" s="647"/>
      <c r="AH14" s="647"/>
      <c r="AI14" s="647"/>
      <c r="AJ14" s="647"/>
      <c r="AK14" s="647"/>
      <c r="AL14" s="611">
        <v>1.1000000000000001</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3665325</v>
      </c>
      <c r="BH14" s="609"/>
      <c r="BI14" s="609"/>
      <c r="BJ14" s="609"/>
      <c r="BK14" s="609"/>
      <c r="BL14" s="609"/>
      <c r="BM14" s="609"/>
      <c r="BN14" s="610"/>
      <c r="BO14" s="646">
        <v>0.4</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45043394</v>
      </c>
      <c r="CS14" s="609"/>
      <c r="CT14" s="609"/>
      <c r="CU14" s="609"/>
      <c r="CV14" s="609"/>
      <c r="CW14" s="609"/>
      <c r="CX14" s="609"/>
      <c r="CY14" s="610"/>
      <c r="CZ14" s="646">
        <v>2.2000000000000002</v>
      </c>
      <c r="DA14" s="646"/>
      <c r="DB14" s="646"/>
      <c r="DC14" s="646"/>
      <c r="DD14" s="614">
        <v>3788682</v>
      </c>
      <c r="DE14" s="609"/>
      <c r="DF14" s="609"/>
      <c r="DG14" s="609"/>
      <c r="DH14" s="609"/>
      <c r="DI14" s="609"/>
      <c r="DJ14" s="609"/>
      <c r="DK14" s="609"/>
      <c r="DL14" s="609"/>
      <c r="DM14" s="609"/>
      <c r="DN14" s="609"/>
      <c r="DO14" s="609"/>
      <c r="DP14" s="610"/>
      <c r="DQ14" s="614">
        <v>40760937</v>
      </c>
      <c r="DR14" s="609"/>
      <c r="DS14" s="609"/>
      <c r="DT14" s="609"/>
      <c r="DU14" s="609"/>
      <c r="DV14" s="609"/>
      <c r="DW14" s="609"/>
      <c r="DX14" s="609"/>
      <c r="DY14" s="609"/>
      <c r="DZ14" s="609"/>
      <c r="EA14" s="609"/>
      <c r="EB14" s="609"/>
      <c r="EC14" s="645"/>
    </row>
    <row r="15" spans="2:143" ht="11.25" customHeight="1" x14ac:dyDescent="0.2">
      <c r="B15" s="605" t="s">
        <v>247</v>
      </c>
      <c r="C15" s="606"/>
      <c r="D15" s="606"/>
      <c r="E15" s="606"/>
      <c r="F15" s="606"/>
      <c r="G15" s="606"/>
      <c r="H15" s="606"/>
      <c r="I15" s="606"/>
      <c r="J15" s="606"/>
      <c r="K15" s="606"/>
      <c r="L15" s="606"/>
      <c r="M15" s="606"/>
      <c r="N15" s="606"/>
      <c r="O15" s="606"/>
      <c r="P15" s="606"/>
      <c r="Q15" s="607"/>
      <c r="R15" s="608">
        <v>3086671</v>
      </c>
      <c r="S15" s="609"/>
      <c r="T15" s="609"/>
      <c r="U15" s="609"/>
      <c r="V15" s="609"/>
      <c r="W15" s="609"/>
      <c r="X15" s="609"/>
      <c r="Y15" s="610"/>
      <c r="Z15" s="646">
        <v>0.2</v>
      </c>
      <c r="AA15" s="646"/>
      <c r="AB15" s="646"/>
      <c r="AC15" s="646"/>
      <c r="AD15" s="647">
        <v>3086671</v>
      </c>
      <c r="AE15" s="647"/>
      <c r="AF15" s="647"/>
      <c r="AG15" s="647"/>
      <c r="AH15" s="647"/>
      <c r="AI15" s="647"/>
      <c r="AJ15" s="647"/>
      <c r="AK15" s="647"/>
      <c r="AL15" s="611">
        <v>0.3</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22911491</v>
      </c>
      <c r="BH15" s="609"/>
      <c r="BI15" s="609"/>
      <c r="BJ15" s="609"/>
      <c r="BK15" s="609"/>
      <c r="BL15" s="609"/>
      <c r="BM15" s="609"/>
      <c r="BN15" s="610"/>
      <c r="BO15" s="646">
        <v>2.6</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355259670</v>
      </c>
      <c r="CS15" s="609"/>
      <c r="CT15" s="609"/>
      <c r="CU15" s="609"/>
      <c r="CV15" s="609"/>
      <c r="CW15" s="609"/>
      <c r="CX15" s="609"/>
      <c r="CY15" s="610"/>
      <c r="CZ15" s="646">
        <v>17.5</v>
      </c>
      <c r="DA15" s="646"/>
      <c r="DB15" s="646"/>
      <c r="DC15" s="646"/>
      <c r="DD15" s="614">
        <v>43215015</v>
      </c>
      <c r="DE15" s="609"/>
      <c r="DF15" s="609"/>
      <c r="DG15" s="609"/>
      <c r="DH15" s="609"/>
      <c r="DI15" s="609"/>
      <c r="DJ15" s="609"/>
      <c r="DK15" s="609"/>
      <c r="DL15" s="609"/>
      <c r="DM15" s="609"/>
      <c r="DN15" s="609"/>
      <c r="DO15" s="609"/>
      <c r="DP15" s="610"/>
      <c r="DQ15" s="614">
        <v>247788504</v>
      </c>
      <c r="DR15" s="609"/>
      <c r="DS15" s="609"/>
      <c r="DT15" s="609"/>
      <c r="DU15" s="609"/>
      <c r="DV15" s="609"/>
      <c r="DW15" s="609"/>
      <c r="DX15" s="609"/>
      <c r="DY15" s="609"/>
      <c r="DZ15" s="609"/>
      <c r="EA15" s="609"/>
      <c r="EB15" s="609"/>
      <c r="EC15" s="645"/>
    </row>
    <row r="16" spans="2:143" ht="11.25" customHeight="1" x14ac:dyDescent="0.2">
      <c r="B16" s="605" t="s">
        <v>250</v>
      </c>
      <c r="C16" s="606"/>
      <c r="D16" s="606"/>
      <c r="E16" s="606"/>
      <c r="F16" s="606"/>
      <c r="G16" s="606"/>
      <c r="H16" s="606"/>
      <c r="I16" s="606"/>
      <c r="J16" s="606"/>
      <c r="K16" s="606"/>
      <c r="L16" s="606"/>
      <c r="M16" s="606"/>
      <c r="N16" s="606"/>
      <c r="O16" s="606"/>
      <c r="P16" s="606"/>
      <c r="Q16" s="607"/>
      <c r="R16" s="608">
        <v>10464656</v>
      </c>
      <c r="S16" s="609"/>
      <c r="T16" s="609"/>
      <c r="U16" s="609"/>
      <c r="V16" s="609"/>
      <c r="W16" s="609"/>
      <c r="X16" s="609"/>
      <c r="Y16" s="610"/>
      <c r="Z16" s="646">
        <v>0.5</v>
      </c>
      <c r="AA16" s="646"/>
      <c r="AB16" s="646"/>
      <c r="AC16" s="646"/>
      <c r="AD16" s="647">
        <v>10464656</v>
      </c>
      <c r="AE16" s="647"/>
      <c r="AF16" s="647"/>
      <c r="AG16" s="647"/>
      <c r="AH16" s="647"/>
      <c r="AI16" s="647"/>
      <c r="AJ16" s="647"/>
      <c r="AK16" s="647"/>
      <c r="AL16" s="611">
        <v>1</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2">
      <c r="B17" s="605" t="s">
        <v>253</v>
      </c>
      <c r="C17" s="606"/>
      <c r="D17" s="606"/>
      <c r="E17" s="606"/>
      <c r="F17" s="606"/>
      <c r="G17" s="606"/>
      <c r="H17" s="606"/>
      <c r="I17" s="606"/>
      <c r="J17" s="606"/>
      <c r="K17" s="606"/>
      <c r="L17" s="606"/>
      <c r="M17" s="606"/>
      <c r="N17" s="606"/>
      <c r="O17" s="606"/>
      <c r="P17" s="606"/>
      <c r="Q17" s="607"/>
      <c r="R17" s="608">
        <v>28134136</v>
      </c>
      <c r="S17" s="609"/>
      <c r="T17" s="609"/>
      <c r="U17" s="609"/>
      <c r="V17" s="609"/>
      <c r="W17" s="609"/>
      <c r="X17" s="609"/>
      <c r="Y17" s="610"/>
      <c r="Z17" s="646">
        <v>1.4</v>
      </c>
      <c r="AA17" s="646"/>
      <c r="AB17" s="646"/>
      <c r="AC17" s="646"/>
      <c r="AD17" s="647">
        <v>28134136</v>
      </c>
      <c r="AE17" s="647"/>
      <c r="AF17" s="647"/>
      <c r="AG17" s="647"/>
      <c r="AH17" s="647"/>
      <c r="AI17" s="647"/>
      <c r="AJ17" s="647"/>
      <c r="AK17" s="647"/>
      <c r="AL17" s="611">
        <v>2.7</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196244448</v>
      </c>
      <c r="CS17" s="609"/>
      <c r="CT17" s="609"/>
      <c r="CU17" s="609"/>
      <c r="CV17" s="609"/>
      <c r="CW17" s="609"/>
      <c r="CX17" s="609"/>
      <c r="CY17" s="610"/>
      <c r="CZ17" s="646">
        <v>9.6999999999999993</v>
      </c>
      <c r="DA17" s="646"/>
      <c r="DB17" s="646"/>
      <c r="DC17" s="646"/>
      <c r="DD17" s="614" t="s">
        <v>122</v>
      </c>
      <c r="DE17" s="609"/>
      <c r="DF17" s="609"/>
      <c r="DG17" s="609"/>
      <c r="DH17" s="609"/>
      <c r="DI17" s="609"/>
      <c r="DJ17" s="609"/>
      <c r="DK17" s="609"/>
      <c r="DL17" s="609"/>
      <c r="DM17" s="609"/>
      <c r="DN17" s="609"/>
      <c r="DO17" s="609"/>
      <c r="DP17" s="610"/>
      <c r="DQ17" s="614">
        <v>166302224</v>
      </c>
      <c r="DR17" s="609"/>
      <c r="DS17" s="609"/>
      <c r="DT17" s="609"/>
      <c r="DU17" s="609"/>
      <c r="DV17" s="609"/>
      <c r="DW17" s="609"/>
      <c r="DX17" s="609"/>
      <c r="DY17" s="609"/>
      <c r="DZ17" s="609"/>
      <c r="EA17" s="609"/>
      <c r="EB17" s="609"/>
      <c r="EC17" s="645"/>
    </row>
    <row r="18" spans="2:133" ht="11.25" customHeight="1" x14ac:dyDescent="0.2">
      <c r="B18" s="605" t="s">
        <v>256</v>
      </c>
      <c r="C18" s="606"/>
      <c r="D18" s="606"/>
      <c r="E18" s="606"/>
      <c r="F18" s="606"/>
      <c r="G18" s="606"/>
      <c r="H18" s="606"/>
      <c r="I18" s="606"/>
      <c r="J18" s="606"/>
      <c r="K18" s="606"/>
      <c r="L18" s="606"/>
      <c r="M18" s="606"/>
      <c r="N18" s="606"/>
      <c r="O18" s="606"/>
      <c r="P18" s="606"/>
      <c r="Q18" s="607"/>
      <c r="R18" s="608">
        <v>4518628</v>
      </c>
      <c r="S18" s="609"/>
      <c r="T18" s="609"/>
      <c r="U18" s="609"/>
      <c r="V18" s="609"/>
      <c r="W18" s="609"/>
      <c r="X18" s="609"/>
      <c r="Y18" s="610"/>
      <c r="Z18" s="646">
        <v>0.2</v>
      </c>
      <c r="AA18" s="646"/>
      <c r="AB18" s="646"/>
      <c r="AC18" s="646"/>
      <c r="AD18" s="647">
        <v>4518628</v>
      </c>
      <c r="AE18" s="647"/>
      <c r="AF18" s="647"/>
      <c r="AG18" s="647"/>
      <c r="AH18" s="647"/>
      <c r="AI18" s="647"/>
      <c r="AJ18" s="647"/>
      <c r="AK18" s="647"/>
      <c r="AL18" s="611">
        <v>0.4</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v>14525026</v>
      </c>
      <c r="CS18" s="609"/>
      <c r="CT18" s="609"/>
      <c r="CU18" s="609"/>
      <c r="CV18" s="609"/>
      <c r="CW18" s="609"/>
      <c r="CX18" s="609"/>
      <c r="CY18" s="610"/>
      <c r="CZ18" s="646">
        <v>0.7</v>
      </c>
      <c r="DA18" s="646"/>
      <c r="DB18" s="646"/>
      <c r="DC18" s="646"/>
      <c r="DD18" s="614" t="s">
        <v>122</v>
      </c>
      <c r="DE18" s="609"/>
      <c r="DF18" s="609"/>
      <c r="DG18" s="609"/>
      <c r="DH18" s="609"/>
      <c r="DI18" s="609"/>
      <c r="DJ18" s="609"/>
      <c r="DK18" s="609"/>
      <c r="DL18" s="609"/>
      <c r="DM18" s="609"/>
      <c r="DN18" s="609"/>
      <c r="DO18" s="609"/>
      <c r="DP18" s="610"/>
      <c r="DQ18" s="614">
        <v>10645941</v>
      </c>
      <c r="DR18" s="609"/>
      <c r="DS18" s="609"/>
      <c r="DT18" s="609"/>
      <c r="DU18" s="609"/>
      <c r="DV18" s="609"/>
      <c r="DW18" s="609"/>
      <c r="DX18" s="609"/>
      <c r="DY18" s="609"/>
      <c r="DZ18" s="609"/>
      <c r="EA18" s="609"/>
      <c r="EB18" s="609"/>
      <c r="EC18" s="645"/>
    </row>
    <row r="19" spans="2:133" ht="11.25" customHeight="1" x14ac:dyDescent="0.2">
      <c r="B19" s="605" t="s">
        <v>259</v>
      </c>
      <c r="C19" s="606"/>
      <c r="D19" s="606"/>
      <c r="E19" s="606"/>
      <c r="F19" s="606"/>
      <c r="G19" s="606"/>
      <c r="H19" s="606"/>
      <c r="I19" s="606"/>
      <c r="J19" s="606"/>
      <c r="K19" s="606"/>
      <c r="L19" s="606"/>
      <c r="M19" s="606"/>
      <c r="N19" s="606"/>
      <c r="O19" s="606"/>
      <c r="P19" s="606"/>
      <c r="Q19" s="607"/>
      <c r="R19" s="608">
        <v>23531047</v>
      </c>
      <c r="S19" s="609"/>
      <c r="T19" s="609"/>
      <c r="U19" s="609"/>
      <c r="V19" s="609"/>
      <c r="W19" s="609"/>
      <c r="X19" s="609"/>
      <c r="Y19" s="610"/>
      <c r="Z19" s="646">
        <v>1.1000000000000001</v>
      </c>
      <c r="AA19" s="646"/>
      <c r="AB19" s="646"/>
      <c r="AC19" s="646"/>
      <c r="AD19" s="647">
        <v>23531047</v>
      </c>
      <c r="AE19" s="647"/>
      <c r="AF19" s="647"/>
      <c r="AG19" s="647"/>
      <c r="AH19" s="647"/>
      <c r="AI19" s="647"/>
      <c r="AJ19" s="647"/>
      <c r="AK19" s="647"/>
      <c r="AL19" s="611">
        <v>2.2000000000000002</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84539308</v>
      </c>
      <c r="BH19" s="609"/>
      <c r="BI19" s="609"/>
      <c r="BJ19" s="609"/>
      <c r="BK19" s="609"/>
      <c r="BL19" s="609"/>
      <c r="BM19" s="609"/>
      <c r="BN19" s="610"/>
      <c r="BO19" s="646">
        <v>9.5</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2">
      <c r="B20" s="675" t="s">
        <v>262</v>
      </c>
      <c r="C20" s="676"/>
      <c r="D20" s="676"/>
      <c r="E20" s="676"/>
      <c r="F20" s="676"/>
      <c r="G20" s="676"/>
      <c r="H20" s="676"/>
      <c r="I20" s="676"/>
      <c r="J20" s="676"/>
      <c r="K20" s="676"/>
      <c r="L20" s="676"/>
      <c r="M20" s="676"/>
      <c r="N20" s="676"/>
      <c r="O20" s="676"/>
      <c r="P20" s="676"/>
      <c r="Q20" s="677"/>
      <c r="R20" s="608">
        <v>84461</v>
      </c>
      <c r="S20" s="609"/>
      <c r="T20" s="609"/>
      <c r="U20" s="609"/>
      <c r="V20" s="609"/>
      <c r="W20" s="609"/>
      <c r="X20" s="609"/>
      <c r="Y20" s="610"/>
      <c r="Z20" s="646">
        <v>0</v>
      </c>
      <c r="AA20" s="646"/>
      <c r="AB20" s="646"/>
      <c r="AC20" s="646"/>
      <c r="AD20" s="647">
        <v>84461</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84539308</v>
      </c>
      <c r="BH20" s="609"/>
      <c r="BI20" s="609"/>
      <c r="BJ20" s="609"/>
      <c r="BK20" s="609"/>
      <c r="BL20" s="609"/>
      <c r="BM20" s="609"/>
      <c r="BN20" s="610"/>
      <c r="BO20" s="646">
        <v>9.5</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2025762829</v>
      </c>
      <c r="CS20" s="609"/>
      <c r="CT20" s="609"/>
      <c r="CU20" s="609"/>
      <c r="CV20" s="609"/>
      <c r="CW20" s="609"/>
      <c r="CX20" s="609"/>
      <c r="CY20" s="610"/>
      <c r="CZ20" s="646">
        <v>100</v>
      </c>
      <c r="DA20" s="646"/>
      <c r="DB20" s="646"/>
      <c r="DC20" s="646"/>
      <c r="DD20" s="614">
        <v>201358816</v>
      </c>
      <c r="DE20" s="609"/>
      <c r="DF20" s="609"/>
      <c r="DG20" s="609"/>
      <c r="DH20" s="609"/>
      <c r="DI20" s="609"/>
      <c r="DJ20" s="609"/>
      <c r="DK20" s="609"/>
      <c r="DL20" s="609"/>
      <c r="DM20" s="609"/>
      <c r="DN20" s="609"/>
      <c r="DO20" s="609"/>
      <c r="DP20" s="610"/>
      <c r="DQ20" s="614">
        <v>1223095966</v>
      </c>
      <c r="DR20" s="609"/>
      <c r="DS20" s="609"/>
      <c r="DT20" s="609"/>
      <c r="DU20" s="609"/>
      <c r="DV20" s="609"/>
      <c r="DW20" s="609"/>
      <c r="DX20" s="609"/>
      <c r="DY20" s="609"/>
      <c r="DZ20" s="609"/>
      <c r="EA20" s="609"/>
      <c r="EB20" s="609"/>
      <c r="EC20" s="645"/>
    </row>
    <row r="21" spans="2:133" ht="11.25" customHeight="1" x14ac:dyDescent="0.2">
      <c r="B21" s="605" t="s">
        <v>265</v>
      </c>
      <c r="C21" s="606"/>
      <c r="D21" s="606"/>
      <c r="E21" s="606"/>
      <c r="F21" s="606"/>
      <c r="G21" s="606"/>
      <c r="H21" s="606"/>
      <c r="I21" s="606"/>
      <c r="J21" s="606"/>
      <c r="K21" s="606"/>
      <c r="L21" s="606"/>
      <c r="M21" s="606"/>
      <c r="N21" s="606"/>
      <c r="O21" s="606"/>
      <c r="P21" s="606"/>
      <c r="Q21" s="607"/>
      <c r="R21" s="608">
        <v>48814285</v>
      </c>
      <c r="S21" s="609"/>
      <c r="T21" s="609"/>
      <c r="U21" s="609"/>
      <c r="V21" s="609"/>
      <c r="W21" s="609"/>
      <c r="X21" s="609"/>
      <c r="Y21" s="610"/>
      <c r="Z21" s="646">
        <v>2.4</v>
      </c>
      <c r="AA21" s="646"/>
      <c r="AB21" s="646"/>
      <c r="AC21" s="646"/>
      <c r="AD21" s="647">
        <v>47121919</v>
      </c>
      <c r="AE21" s="647"/>
      <c r="AF21" s="647"/>
      <c r="AG21" s="647"/>
      <c r="AH21" s="647"/>
      <c r="AI21" s="647"/>
      <c r="AJ21" s="647"/>
      <c r="AK21" s="647"/>
      <c r="AL21" s="611">
        <v>4.5</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v>86796</v>
      </c>
      <c r="BH21" s="609"/>
      <c r="BI21" s="609"/>
      <c r="BJ21" s="609"/>
      <c r="BK21" s="609"/>
      <c r="BL21" s="609"/>
      <c r="BM21" s="609"/>
      <c r="BN21" s="610"/>
      <c r="BO21" s="646">
        <v>0</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2">
      <c r="B22" s="605" t="s">
        <v>267</v>
      </c>
      <c r="C22" s="606"/>
      <c r="D22" s="606"/>
      <c r="E22" s="606"/>
      <c r="F22" s="606"/>
      <c r="G22" s="606"/>
      <c r="H22" s="606"/>
      <c r="I22" s="606"/>
      <c r="J22" s="606"/>
      <c r="K22" s="606"/>
      <c r="L22" s="606"/>
      <c r="M22" s="606"/>
      <c r="N22" s="606"/>
      <c r="O22" s="606"/>
      <c r="P22" s="606"/>
      <c r="Q22" s="607"/>
      <c r="R22" s="608">
        <v>47121919</v>
      </c>
      <c r="S22" s="609"/>
      <c r="T22" s="609"/>
      <c r="U22" s="609"/>
      <c r="V22" s="609"/>
      <c r="W22" s="609"/>
      <c r="X22" s="609"/>
      <c r="Y22" s="610"/>
      <c r="Z22" s="646">
        <v>2.2999999999999998</v>
      </c>
      <c r="AA22" s="646"/>
      <c r="AB22" s="646"/>
      <c r="AC22" s="646"/>
      <c r="AD22" s="647">
        <v>47121919</v>
      </c>
      <c r="AE22" s="647"/>
      <c r="AF22" s="647"/>
      <c r="AG22" s="647"/>
      <c r="AH22" s="647"/>
      <c r="AI22" s="647"/>
      <c r="AJ22" s="647"/>
      <c r="AK22" s="647"/>
      <c r="AL22" s="611">
        <v>4.5</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v>19730786</v>
      </c>
      <c r="BH22" s="609"/>
      <c r="BI22" s="609"/>
      <c r="BJ22" s="609"/>
      <c r="BK22" s="609"/>
      <c r="BL22" s="609"/>
      <c r="BM22" s="609"/>
      <c r="BN22" s="610"/>
      <c r="BO22" s="646">
        <v>2.2000000000000002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2">
      <c r="B23" s="605" t="s">
        <v>270</v>
      </c>
      <c r="C23" s="606"/>
      <c r="D23" s="606"/>
      <c r="E23" s="606"/>
      <c r="F23" s="606"/>
      <c r="G23" s="606"/>
      <c r="H23" s="606"/>
      <c r="I23" s="606"/>
      <c r="J23" s="606"/>
      <c r="K23" s="606"/>
      <c r="L23" s="606"/>
      <c r="M23" s="606"/>
      <c r="N23" s="606"/>
      <c r="O23" s="606"/>
      <c r="P23" s="606"/>
      <c r="Q23" s="607"/>
      <c r="R23" s="608">
        <v>1691635</v>
      </c>
      <c r="S23" s="609"/>
      <c r="T23" s="609"/>
      <c r="U23" s="609"/>
      <c r="V23" s="609"/>
      <c r="W23" s="609"/>
      <c r="X23" s="609"/>
      <c r="Y23" s="610"/>
      <c r="Z23" s="646">
        <v>0.1</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v>64721726</v>
      </c>
      <c r="BH23" s="609"/>
      <c r="BI23" s="609"/>
      <c r="BJ23" s="609"/>
      <c r="BK23" s="609"/>
      <c r="BL23" s="609"/>
      <c r="BM23" s="609"/>
      <c r="BN23" s="610"/>
      <c r="BO23" s="646">
        <v>7.2</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2">
      <c r="B24" s="605" t="s">
        <v>277</v>
      </c>
      <c r="C24" s="606"/>
      <c r="D24" s="606"/>
      <c r="E24" s="606"/>
      <c r="F24" s="606"/>
      <c r="G24" s="606"/>
      <c r="H24" s="606"/>
      <c r="I24" s="606"/>
      <c r="J24" s="606"/>
      <c r="K24" s="606"/>
      <c r="L24" s="606"/>
      <c r="M24" s="606"/>
      <c r="N24" s="606"/>
      <c r="O24" s="606"/>
      <c r="P24" s="606"/>
      <c r="Q24" s="607"/>
      <c r="R24" s="608">
        <v>731</v>
      </c>
      <c r="S24" s="609"/>
      <c r="T24" s="609"/>
      <c r="U24" s="609"/>
      <c r="V24" s="609"/>
      <c r="W24" s="609"/>
      <c r="X24" s="609"/>
      <c r="Y24" s="610"/>
      <c r="Z24" s="646">
        <v>0</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1203783782</v>
      </c>
      <c r="CS24" s="664"/>
      <c r="CT24" s="664"/>
      <c r="CU24" s="664"/>
      <c r="CV24" s="664"/>
      <c r="CW24" s="664"/>
      <c r="CX24" s="664"/>
      <c r="CY24" s="689"/>
      <c r="CZ24" s="690">
        <v>59.4</v>
      </c>
      <c r="DA24" s="672"/>
      <c r="DB24" s="672"/>
      <c r="DC24" s="692"/>
      <c r="DD24" s="688">
        <v>741304162</v>
      </c>
      <c r="DE24" s="664"/>
      <c r="DF24" s="664"/>
      <c r="DG24" s="664"/>
      <c r="DH24" s="664"/>
      <c r="DI24" s="664"/>
      <c r="DJ24" s="664"/>
      <c r="DK24" s="689"/>
      <c r="DL24" s="688">
        <v>695481700</v>
      </c>
      <c r="DM24" s="664"/>
      <c r="DN24" s="664"/>
      <c r="DO24" s="664"/>
      <c r="DP24" s="664"/>
      <c r="DQ24" s="664"/>
      <c r="DR24" s="664"/>
      <c r="DS24" s="664"/>
      <c r="DT24" s="664"/>
      <c r="DU24" s="664"/>
      <c r="DV24" s="689"/>
      <c r="DW24" s="690">
        <v>65.3</v>
      </c>
      <c r="DX24" s="672"/>
      <c r="DY24" s="672"/>
      <c r="DZ24" s="672"/>
      <c r="EA24" s="672"/>
      <c r="EB24" s="672"/>
      <c r="EC24" s="691"/>
    </row>
    <row r="25" spans="2:133" ht="11.25" customHeight="1" x14ac:dyDescent="0.2">
      <c r="B25" s="605" t="s">
        <v>280</v>
      </c>
      <c r="C25" s="606"/>
      <c r="D25" s="606"/>
      <c r="E25" s="606"/>
      <c r="F25" s="606"/>
      <c r="G25" s="606"/>
      <c r="H25" s="606"/>
      <c r="I25" s="606"/>
      <c r="J25" s="606"/>
      <c r="K25" s="606"/>
      <c r="L25" s="606"/>
      <c r="M25" s="606"/>
      <c r="N25" s="606"/>
      <c r="O25" s="606"/>
      <c r="P25" s="606"/>
      <c r="Q25" s="607"/>
      <c r="R25" s="608">
        <v>1119908276</v>
      </c>
      <c r="S25" s="609"/>
      <c r="T25" s="609"/>
      <c r="U25" s="609"/>
      <c r="V25" s="609"/>
      <c r="W25" s="609"/>
      <c r="X25" s="609"/>
      <c r="Y25" s="610"/>
      <c r="Z25" s="646">
        <v>54.5</v>
      </c>
      <c r="AA25" s="646"/>
      <c r="AB25" s="646"/>
      <c r="AC25" s="646"/>
      <c r="AD25" s="647">
        <v>1053494184</v>
      </c>
      <c r="AE25" s="647"/>
      <c r="AF25" s="647"/>
      <c r="AG25" s="647"/>
      <c r="AH25" s="647"/>
      <c r="AI25" s="647"/>
      <c r="AJ25" s="647"/>
      <c r="AK25" s="647"/>
      <c r="AL25" s="611">
        <v>99.5</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386294741</v>
      </c>
      <c r="CS25" s="621"/>
      <c r="CT25" s="621"/>
      <c r="CU25" s="621"/>
      <c r="CV25" s="621"/>
      <c r="CW25" s="621"/>
      <c r="CX25" s="621"/>
      <c r="CY25" s="622"/>
      <c r="CZ25" s="611">
        <v>19.100000000000001</v>
      </c>
      <c r="DA25" s="623"/>
      <c r="DB25" s="623"/>
      <c r="DC25" s="624"/>
      <c r="DD25" s="614">
        <v>324259763</v>
      </c>
      <c r="DE25" s="621"/>
      <c r="DF25" s="621"/>
      <c r="DG25" s="621"/>
      <c r="DH25" s="621"/>
      <c r="DI25" s="621"/>
      <c r="DJ25" s="621"/>
      <c r="DK25" s="622"/>
      <c r="DL25" s="614">
        <v>320643228</v>
      </c>
      <c r="DM25" s="621"/>
      <c r="DN25" s="621"/>
      <c r="DO25" s="621"/>
      <c r="DP25" s="621"/>
      <c r="DQ25" s="621"/>
      <c r="DR25" s="621"/>
      <c r="DS25" s="621"/>
      <c r="DT25" s="621"/>
      <c r="DU25" s="621"/>
      <c r="DV25" s="622"/>
      <c r="DW25" s="611">
        <v>30.1</v>
      </c>
      <c r="DX25" s="623"/>
      <c r="DY25" s="623"/>
      <c r="DZ25" s="623"/>
      <c r="EA25" s="623"/>
      <c r="EB25" s="623"/>
      <c r="EC25" s="635"/>
    </row>
    <row r="26" spans="2:133" ht="11.25" customHeight="1" x14ac:dyDescent="0.2">
      <c r="B26" s="605" t="s">
        <v>283</v>
      </c>
      <c r="C26" s="606"/>
      <c r="D26" s="606"/>
      <c r="E26" s="606"/>
      <c r="F26" s="606"/>
      <c r="G26" s="606"/>
      <c r="H26" s="606"/>
      <c r="I26" s="606"/>
      <c r="J26" s="606"/>
      <c r="K26" s="606"/>
      <c r="L26" s="606"/>
      <c r="M26" s="606"/>
      <c r="N26" s="606"/>
      <c r="O26" s="606"/>
      <c r="P26" s="606"/>
      <c r="Q26" s="607"/>
      <c r="R26" s="608">
        <v>711078</v>
      </c>
      <c r="S26" s="609"/>
      <c r="T26" s="609"/>
      <c r="U26" s="609"/>
      <c r="V26" s="609"/>
      <c r="W26" s="609"/>
      <c r="X26" s="609"/>
      <c r="Y26" s="610"/>
      <c r="Z26" s="646">
        <v>0</v>
      </c>
      <c r="AA26" s="646"/>
      <c r="AB26" s="646"/>
      <c r="AC26" s="646"/>
      <c r="AD26" s="647">
        <v>711078</v>
      </c>
      <c r="AE26" s="647"/>
      <c r="AF26" s="647"/>
      <c r="AG26" s="647"/>
      <c r="AH26" s="647"/>
      <c r="AI26" s="647"/>
      <c r="AJ26" s="647"/>
      <c r="AK26" s="647"/>
      <c r="AL26" s="611">
        <v>0.1</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271504215</v>
      </c>
      <c r="CS26" s="609"/>
      <c r="CT26" s="609"/>
      <c r="CU26" s="609"/>
      <c r="CV26" s="609"/>
      <c r="CW26" s="609"/>
      <c r="CX26" s="609"/>
      <c r="CY26" s="610"/>
      <c r="CZ26" s="611">
        <v>13.4</v>
      </c>
      <c r="DA26" s="623"/>
      <c r="DB26" s="623"/>
      <c r="DC26" s="624"/>
      <c r="DD26" s="614">
        <v>227905301</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2">
      <c r="B27" s="605" t="s">
        <v>286</v>
      </c>
      <c r="C27" s="606"/>
      <c r="D27" s="606"/>
      <c r="E27" s="606"/>
      <c r="F27" s="606"/>
      <c r="G27" s="606"/>
      <c r="H27" s="606"/>
      <c r="I27" s="606"/>
      <c r="J27" s="606"/>
      <c r="K27" s="606"/>
      <c r="L27" s="606"/>
      <c r="M27" s="606"/>
      <c r="N27" s="606"/>
      <c r="O27" s="606"/>
      <c r="P27" s="606"/>
      <c r="Q27" s="607"/>
      <c r="R27" s="608">
        <v>27149287</v>
      </c>
      <c r="S27" s="609"/>
      <c r="T27" s="609"/>
      <c r="U27" s="609"/>
      <c r="V27" s="609"/>
      <c r="W27" s="609"/>
      <c r="X27" s="609"/>
      <c r="Y27" s="610"/>
      <c r="Z27" s="646">
        <v>1.3</v>
      </c>
      <c r="AA27" s="646"/>
      <c r="AB27" s="646"/>
      <c r="AC27" s="646"/>
      <c r="AD27" s="647">
        <v>82761</v>
      </c>
      <c r="AE27" s="647"/>
      <c r="AF27" s="647"/>
      <c r="AG27" s="647"/>
      <c r="AH27" s="647"/>
      <c r="AI27" s="647"/>
      <c r="AJ27" s="647"/>
      <c r="AK27" s="647"/>
      <c r="AL27" s="611">
        <v>0</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893707735</v>
      </c>
      <c r="BH27" s="609"/>
      <c r="BI27" s="609"/>
      <c r="BJ27" s="609"/>
      <c r="BK27" s="609"/>
      <c r="BL27" s="609"/>
      <c r="BM27" s="609"/>
      <c r="BN27" s="610"/>
      <c r="BO27" s="646">
        <v>100</v>
      </c>
      <c r="BP27" s="646"/>
      <c r="BQ27" s="646"/>
      <c r="BR27" s="646"/>
      <c r="BS27" s="647">
        <v>11036193</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621491633</v>
      </c>
      <c r="CS27" s="621"/>
      <c r="CT27" s="621"/>
      <c r="CU27" s="621"/>
      <c r="CV27" s="621"/>
      <c r="CW27" s="621"/>
      <c r="CX27" s="621"/>
      <c r="CY27" s="622"/>
      <c r="CZ27" s="611">
        <v>30.7</v>
      </c>
      <c r="DA27" s="623"/>
      <c r="DB27" s="623"/>
      <c r="DC27" s="624"/>
      <c r="DD27" s="614">
        <v>250988406</v>
      </c>
      <c r="DE27" s="621"/>
      <c r="DF27" s="621"/>
      <c r="DG27" s="621"/>
      <c r="DH27" s="621"/>
      <c r="DI27" s="621"/>
      <c r="DJ27" s="621"/>
      <c r="DK27" s="622"/>
      <c r="DL27" s="614">
        <v>214651215</v>
      </c>
      <c r="DM27" s="621"/>
      <c r="DN27" s="621"/>
      <c r="DO27" s="621"/>
      <c r="DP27" s="621"/>
      <c r="DQ27" s="621"/>
      <c r="DR27" s="621"/>
      <c r="DS27" s="621"/>
      <c r="DT27" s="621"/>
      <c r="DU27" s="621"/>
      <c r="DV27" s="622"/>
      <c r="DW27" s="611">
        <v>20.2</v>
      </c>
      <c r="DX27" s="623"/>
      <c r="DY27" s="623"/>
      <c r="DZ27" s="623"/>
      <c r="EA27" s="623"/>
      <c r="EB27" s="623"/>
      <c r="EC27" s="635"/>
    </row>
    <row r="28" spans="2:133" ht="11.25" customHeight="1" x14ac:dyDescent="0.2">
      <c r="B28" s="605" t="s">
        <v>289</v>
      </c>
      <c r="C28" s="606"/>
      <c r="D28" s="606"/>
      <c r="E28" s="606"/>
      <c r="F28" s="606"/>
      <c r="G28" s="606"/>
      <c r="H28" s="606"/>
      <c r="I28" s="606"/>
      <c r="J28" s="606"/>
      <c r="K28" s="606"/>
      <c r="L28" s="606"/>
      <c r="M28" s="606"/>
      <c r="N28" s="606"/>
      <c r="O28" s="606"/>
      <c r="P28" s="606"/>
      <c r="Q28" s="607"/>
      <c r="R28" s="608">
        <v>32473866</v>
      </c>
      <c r="S28" s="609"/>
      <c r="T28" s="609"/>
      <c r="U28" s="609"/>
      <c r="V28" s="609"/>
      <c r="W28" s="609"/>
      <c r="X28" s="609"/>
      <c r="Y28" s="610"/>
      <c r="Z28" s="646">
        <v>1.6</v>
      </c>
      <c r="AA28" s="646"/>
      <c r="AB28" s="646"/>
      <c r="AC28" s="646"/>
      <c r="AD28" s="647">
        <v>48241</v>
      </c>
      <c r="AE28" s="647"/>
      <c r="AF28" s="647"/>
      <c r="AG28" s="647"/>
      <c r="AH28" s="647"/>
      <c r="AI28" s="647"/>
      <c r="AJ28" s="647"/>
      <c r="AK28" s="647"/>
      <c r="AL28" s="611">
        <v>0</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195997408</v>
      </c>
      <c r="CS28" s="609"/>
      <c r="CT28" s="609"/>
      <c r="CU28" s="609"/>
      <c r="CV28" s="609"/>
      <c r="CW28" s="609"/>
      <c r="CX28" s="609"/>
      <c r="CY28" s="610"/>
      <c r="CZ28" s="611">
        <v>9.6999999999999993</v>
      </c>
      <c r="DA28" s="623"/>
      <c r="DB28" s="623"/>
      <c r="DC28" s="624"/>
      <c r="DD28" s="614">
        <v>166055993</v>
      </c>
      <c r="DE28" s="609"/>
      <c r="DF28" s="609"/>
      <c r="DG28" s="609"/>
      <c r="DH28" s="609"/>
      <c r="DI28" s="609"/>
      <c r="DJ28" s="609"/>
      <c r="DK28" s="610"/>
      <c r="DL28" s="614">
        <v>160187257</v>
      </c>
      <c r="DM28" s="609"/>
      <c r="DN28" s="609"/>
      <c r="DO28" s="609"/>
      <c r="DP28" s="609"/>
      <c r="DQ28" s="609"/>
      <c r="DR28" s="609"/>
      <c r="DS28" s="609"/>
      <c r="DT28" s="609"/>
      <c r="DU28" s="609"/>
      <c r="DV28" s="610"/>
      <c r="DW28" s="611">
        <v>15</v>
      </c>
      <c r="DX28" s="623"/>
      <c r="DY28" s="623"/>
      <c r="DZ28" s="623"/>
      <c r="EA28" s="623"/>
      <c r="EB28" s="623"/>
      <c r="EC28" s="635"/>
    </row>
    <row r="29" spans="2:133" ht="11.25" customHeight="1" x14ac:dyDescent="0.2">
      <c r="B29" s="605" t="s">
        <v>291</v>
      </c>
      <c r="C29" s="606"/>
      <c r="D29" s="606"/>
      <c r="E29" s="606"/>
      <c r="F29" s="606"/>
      <c r="G29" s="606"/>
      <c r="H29" s="606"/>
      <c r="I29" s="606"/>
      <c r="J29" s="606"/>
      <c r="K29" s="606"/>
      <c r="L29" s="606"/>
      <c r="M29" s="606"/>
      <c r="N29" s="606"/>
      <c r="O29" s="606"/>
      <c r="P29" s="606"/>
      <c r="Q29" s="607"/>
      <c r="R29" s="608">
        <v>8959027</v>
      </c>
      <c r="S29" s="609"/>
      <c r="T29" s="609"/>
      <c r="U29" s="609"/>
      <c r="V29" s="609"/>
      <c r="W29" s="609"/>
      <c r="X29" s="609"/>
      <c r="Y29" s="610"/>
      <c r="Z29" s="646">
        <v>0.4</v>
      </c>
      <c r="AA29" s="646"/>
      <c r="AB29" s="646"/>
      <c r="AC29" s="646"/>
      <c r="AD29" s="647">
        <v>47424</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195968927</v>
      </c>
      <c r="CS29" s="621"/>
      <c r="CT29" s="621"/>
      <c r="CU29" s="621"/>
      <c r="CV29" s="621"/>
      <c r="CW29" s="621"/>
      <c r="CX29" s="621"/>
      <c r="CY29" s="622"/>
      <c r="CZ29" s="611">
        <v>9.6999999999999993</v>
      </c>
      <c r="DA29" s="623"/>
      <c r="DB29" s="623"/>
      <c r="DC29" s="624"/>
      <c r="DD29" s="614">
        <v>166027512</v>
      </c>
      <c r="DE29" s="621"/>
      <c r="DF29" s="621"/>
      <c r="DG29" s="621"/>
      <c r="DH29" s="621"/>
      <c r="DI29" s="621"/>
      <c r="DJ29" s="621"/>
      <c r="DK29" s="622"/>
      <c r="DL29" s="614">
        <v>160158776</v>
      </c>
      <c r="DM29" s="621"/>
      <c r="DN29" s="621"/>
      <c r="DO29" s="621"/>
      <c r="DP29" s="621"/>
      <c r="DQ29" s="621"/>
      <c r="DR29" s="621"/>
      <c r="DS29" s="621"/>
      <c r="DT29" s="621"/>
      <c r="DU29" s="621"/>
      <c r="DV29" s="622"/>
      <c r="DW29" s="611">
        <v>15</v>
      </c>
      <c r="DX29" s="623"/>
      <c r="DY29" s="623"/>
      <c r="DZ29" s="623"/>
      <c r="EA29" s="623"/>
      <c r="EB29" s="623"/>
      <c r="EC29" s="635"/>
    </row>
    <row r="30" spans="2:133" ht="11.25" customHeight="1" x14ac:dyDescent="0.2">
      <c r="B30" s="605" t="s">
        <v>293</v>
      </c>
      <c r="C30" s="606"/>
      <c r="D30" s="606"/>
      <c r="E30" s="606"/>
      <c r="F30" s="606"/>
      <c r="G30" s="606"/>
      <c r="H30" s="606"/>
      <c r="I30" s="606"/>
      <c r="J30" s="606"/>
      <c r="K30" s="606"/>
      <c r="L30" s="606"/>
      <c r="M30" s="606"/>
      <c r="N30" s="606"/>
      <c r="O30" s="606"/>
      <c r="P30" s="606"/>
      <c r="Q30" s="607"/>
      <c r="R30" s="608">
        <v>432709639</v>
      </c>
      <c r="S30" s="609"/>
      <c r="T30" s="609"/>
      <c r="U30" s="609"/>
      <c r="V30" s="609"/>
      <c r="W30" s="609"/>
      <c r="X30" s="609"/>
      <c r="Y30" s="610"/>
      <c r="Z30" s="646">
        <v>21</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3"/>
      <c r="BI30" s="683"/>
      <c r="BJ30" s="683"/>
      <c r="BK30" s="683"/>
      <c r="BL30" s="683"/>
      <c r="BM30" s="683"/>
      <c r="BN30" s="683"/>
      <c r="BO30" s="683"/>
      <c r="BP30" s="683"/>
      <c r="BQ30" s="684"/>
      <c r="BR30" s="660"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174051220</v>
      </c>
      <c r="CS30" s="609"/>
      <c r="CT30" s="609"/>
      <c r="CU30" s="609"/>
      <c r="CV30" s="609"/>
      <c r="CW30" s="609"/>
      <c r="CX30" s="609"/>
      <c r="CY30" s="610"/>
      <c r="CZ30" s="611">
        <v>8.6</v>
      </c>
      <c r="DA30" s="623"/>
      <c r="DB30" s="623"/>
      <c r="DC30" s="624"/>
      <c r="DD30" s="614">
        <v>147490399</v>
      </c>
      <c r="DE30" s="609"/>
      <c r="DF30" s="609"/>
      <c r="DG30" s="609"/>
      <c r="DH30" s="609"/>
      <c r="DI30" s="609"/>
      <c r="DJ30" s="609"/>
      <c r="DK30" s="610"/>
      <c r="DL30" s="614">
        <v>142073936</v>
      </c>
      <c r="DM30" s="609"/>
      <c r="DN30" s="609"/>
      <c r="DO30" s="609"/>
      <c r="DP30" s="609"/>
      <c r="DQ30" s="609"/>
      <c r="DR30" s="609"/>
      <c r="DS30" s="609"/>
      <c r="DT30" s="609"/>
      <c r="DU30" s="609"/>
      <c r="DV30" s="610"/>
      <c r="DW30" s="611">
        <v>13.3</v>
      </c>
      <c r="DX30" s="623"/>
      <c r="DY30" s="623"/>
      <c r="DZ30" s="623"/>
      <c r="EA30" s="623"/>
      <c r="EB30" s="623"/>
      <c r="EC30" s="635"/>
    </row>
    <row r="31" spans="2:133" ht="11.25" customHeight="1" x14ac:dyDescent="0.2">
      <c r="B31" s="675" t="s">
        <v>297</v>
      </c>
      <c r="C31" s="676"/>
      <c r="D31" s="676"/>
      <c r="E31" s="676"/>
      <c r="F31" s="676"/>
      <c r="G31" s="676"/>
      <c r="H31" s="676"/>
      <c r="I31" s="676"/>
      <c r="J31" s="676"/>
      <c r="K31" s="676"/>
      <c r="L31" s="676"/>
      <c r="M31" s="676"/>
      <c r="N31" s="676"/>
      <c r="O31" s="676"/>
      <c r="P31" s="676"/>
      <c r="Q31" s="677"/>
      <c r="R31" s="608">
        <v>479952</v>
      </c>
      <c r="S31" s="609"/>
      <c r="T31" s="609"/>
      <c r="U31" s="609"/>
      <c r="V31" s="609"/>
      <c r="W31" s="609"/>
      <c r="X31" s="609"/>
      <c r="Y31" s="610"/>
      <c r="Z31" s="646">
        <v>0</v>
      </c>
      <c r="AA31" s="646"/>
      <c r="AB31" s="646"/>
      <c r="AC31" s="646"/>
      <c r="AD31" s="647">
        <v>479952</v>
      </c>
      <c r="AE31" s="647"/>
      <c r="AF31" s="647"/>
      <c r="AG31" s="647"/>
      <c r="AH31" s="647"/>
      <c r="AI31" s="647"/>
      <c r="AJ31" s="647"/>
      <c r="AK31" s="647"/>
      <c r="AL31" s="611">
        <v>0</v>
      </c>
      <c r="AM31" s="612"/>
      <c r="AN31" s="612"/>
      <c r="AO31" s="648"/>
      <c r="AP31" s="678" t="s">
        <v>298</v>
      </c>
      <c r="AQ31" s="679"/>
      <c r="AR31" s="679"/>
      <c r="AS31" s="679"/>
      <c r="AT31" s="680" t="s">
        <v>299</v>
      </c>
      <c r="AU31" s="200"/>
      <c r="AV31" s="200"/>
      <c r="AW31" s="200"/>
      <c r="AX31" s="666" t="s">
        <v>177</v>
      </c>
      <c r="AY31" s="667"/>
      <c r="AZ31" s="667"/>
      <c r="BA31" s="667"/>
      <c r="BB31" s="667"/>
      <c r="BC31" s="667"/>
      <c r="BD31" s="667"/>
      <c r="BE31" s="667"/>
      <c r="BF31" s="668"/>
      <c r="BG31" s="670">
        <v>99.6</v>
      </c>
      <c r="BH31" s="671"/>
      <c r="BI31" s="671"/>
      <c r="BJ31" s="671"/>
      <c r="BK31" s="671"/>
      <c r="BL31" s="671"/>
      <c r="BM31" s="672">
        <v>99.3</v>
      </c>
      <c r="BN31" s="671"/>
      <c r="BO31" s="671"/>
      <c r="BP31" s="671"/>
      <c r="BQ31" s="673"/>
      <c r="BR31" s="670">
        <v>99.6</v>
      </c>
      <c r="BS31" s="671"/>
      <c r="BT31" s="671"/>
      <c r="BU31" s="671"/>
      <c r="BV31" s="671"/>
      <c r="BW31" s="671"/>
      <c r="BX31" s="672">
        <v>99.4</v>
      </c>
      <c r="BY31" s="671"/>
      <c r="BZ31" s="671"/>
      <c r="CA31" s="671"/>
      <c r="CB31" s="673"/>
      <c r="CD31" s="629"/>
      <c r="CE31" s="630"/>
      <c r="CF31" s="605" t="s">
        <v>300</v>
      </c>
      <c r="CG31" s="606"/>
      <c r="CH31" s="606"/>
      <c r="CI31" s="606"/>
      <c r="CJ31" s="606"/>
      <c r="CK31" s="606"/>
      <c r="CL31" s="606"/>
      <c r="CM31" s="606"/>
      <c r="CN31" s="606"/>
      <c r="CO31" s="606"/>
      <c r="CP31" s="606"/>
      <c r="CQ31" s="607"/>
      <c r="CR31" s="608">
        <v>21917707</v>
      </c>
      <c r="CS31" s="621"/>
      <c r="CT31" s="621"/>
      <c r="CU31" s="621"/>
      <c r="CV31" s="621"/>
      <c r="CW31" s="621"/>
      <c r="CX31" s="621"/>
      <c r="CY31" s="622"/>
      <c r="CZ31" s="611">
        <v>1.1000000000000001</v>
      </c>
      <c r="DA31" s="623"/>
      <c r="DB31" s="623"/>
      <c r="DC31" s="624"/>
      <c r="DD31" s="614">
        <v>18537113</v>
      </c>
      <c r="DE31" s="621"/>
      <c r="DF31" s="621"/>
      <c r="DG31" s="621"/>
      <c r="DH31" s="621"/>
      <c r="DI31" s="621"/>
      <c r="DJ31" s="621"/>
      <c r="DK31" s="622"/>
      <c r="DL31" s="614">
        <v>18084840</v>
      </c>
      <c r="DM31" s="621"/>
      <c r="DN31" s="621"/>
      <c r="DO31" s="621"/>
      <c r="DP31" s="621"/>
      <c r="DQ31" s="621"/>
      <c r="DR31" s="621"/>
      <c r="DS31" s="621"/>
      <c r="DT31" s="621"/>
      <c r="DU31" s="621"/>
      <c r="DV31" s="622"/>
      <c r="DW31" s="611">
        <v>1.7</v>
      </c>
      <c r="DX31" s="623"/>
      <c r="DY31" s="623"/>
      <c r="DZ31" s="623"/>
      <c r="EA31" s="623"/>
      <c r="EB31" s="623"/>
      <c r="EC31" s="635"/>
    </row>
    <row r="32" spans="2:133" ht="11.25" customHeight="1" x14ac:dyDescent="0.2">
      <c r="B32" s="605" t="s">
        <v>301</v>
      </c>
      <c r="C32" s="606"/>
      <c r="D32" s="606"/>
      <c r="E32" s="606"/>
      <c r="F32" s="606"/>
      <c r="G32" s="606"/>
      <c r="H32" s="606"/>
      <c r="I32" s="606"/>
      <c r="J32" s="606"/>
      <c r="K32" s="606"/>
      <c r="L32" s="606"/>
      <c r="M32" s="606"/>
      <c r="N32" s="606"/>
      <c r="O32" s="606"/>
      <c r="P32" s="606"/>
      <c r="Q32" s="607"/>
      <c r="R32" s="608">
        <v>106756510</v>
      </c>
      <c r="S32" s="609"/>
      <c r="T32" s="609"/>
      <c r="U32" s="609"/>
      <c r="V32" s="609"/>
      <c r="W32" s="609"/>
      <c r="X32" s="609"/>
      <c r="Y32" s="610"/>
      <c r="Z32" s="646">
        <v>5.2</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302</v>
      </c>
      <c r="AX32" s="605" t="s">
        <v>303</v>
      </c>
      <c r="AY32" s="606"/>
      <c r="AZ32" s="606"/>
      <c r="BA32" s="606"/>
      <c r="BB32" s="606"/>
      <c r="BC32" s="606"/>
      <c r="BD32" s="606"/>
      <c r="BE32" s="606"/>
      <c r="BF32" s="607"/>
      <c r="BG32" s="674">
        <v>99.5</v>
      </c>
      <c r="BH32" s="621"/>
      <c r="BI32" s="621"/>
      <c r="BJ32" s="621"/>
      <c r="BK32" s="621"/>
      <c r="BL32" s="621"/>
      <c r="BM32" s="612">
        <v>99.1</v>
      </c>
      <c r="BN32" s="621"/>
      <c r="BO32" s="621"/>
      <c r="BP32" s="621"/>
      <c r="BQ32" s="644"/>
      <c r="BR32" s="674">
        <v>99.5</v>
      </c>
      <c r="BS32" s="621"/>
      <c r="BT32" s="621"/>
      <c r="BU32" s="621"/>
      <c r="BV32" s="621"/>
      <c r="BW32" s="621"/>
      <c r="BX32" s="612">
        <v>99.1</v>
      </c>
      <c r="BY32" s="621"/>
      <c r="BZ32" s="621"/>
      <c r="CA32" s="621"/>
      <c r="CB32" s="644"/>
      <c r="CD32" s="631"/>
      <c r="CE32" s="632"/>
      <c r="CF32" s="605" t="s">
        <v>304</v>
      </c>
      <c r="CG32" s="606"/>
      <c r="CH32" s="606"/>
      <c r="CI32" s="606"/>
      <c r="CJ32" s="606"/>
      <c r="CK32" s="606"/>
      <c r="CL32" s="606"/>
      <c r="CM32" s="606"/>
      <c r="CN32" s="606"/>
      <c r="CO32" s="606"/>
      <c r="CP32" s="606"/>
      <c r="CQ32" s="607"/>
      <c r="CR32" s="608">
        <v>28481</v>
      </c>
      <c r="CS32" s="609"/>
      <c r="CT32" s="609"/>
      <c r="CU32" s="609"/>
      <c r="CV32" s="609"/>
      <c r="CW32" s="609"/>
      <c r="CX32" s="609"/>
      <c r="CY32" s="610"/>
      <c r="CZ32" s="611">
        <v>0</v>
      </c>
      <c r="DA32" s="623"/>
      <c r="DB32" s="623"/>
      <c r="DC32" s="624"/>
      <c r="DD32" s="614">
        <v>28481</v>
      </c>
      <c r="DE32" s="609"/>
      <c r="DF32" s="609"/>
      <c r="DG32" s="609"/>
      <c r="DH32" s="609"/>
      <c r="DI32" s="609"/>
      <c r="DJ32" s="609"/>
      <c r="DK32" s="610"/>
      <c r="DL32" s="614">
        <v>28481</v>
      </c>
      <c r="DM32" s="609"/>
      <c r="DN32" s="609"/>
      <c r="DO32" s="609"/>
      <c r="DP32" s="609"/>
      <c r="DQ32" s="609"/>
      <c r="DR32" s="609"/>
      <c r="DS32" s="609"/>
      <c r="DT32" s="609"/>
      <c r="DU32" s="609"/>
      <c r="DV32" s="610"/>
      <c r="DW32" s="611">
        <v>0</v>
      </c>
      <c r="DX32" s="623"/>
      <c r="DY32" s="623"/>
      <c r="DZ32" s="623"/>
      <c r="EA32" s="623"/>
      <c r="EB32" s="623"/>
      <c r="EC32" s="635"/>
    </row>
    <row r="33" spans="2:133" ht="11.25" customHeight="1" x14ac:dyDescent="0.2">
      <c r="B33" s="605" t="s">
        <v>305</v>
      </c>
      <c r="C33" s="606"/>
      <c r="D33" s="606"/>
      <c r="E33" s="606"/>
      <c r="F33" s="606"/>
      <c r="G33" s="606"/>
      <c r="H33" s="606"/>
      <c r="I33" s="606"/>
      <c r="J33" s="606"/>
      <c r="K33" s="606"/>
      <c r="L33" s="606"/>
      <c r="M33" s="606"/>
      <c r="N33" s="606"/>
      <c r="O33" s="606"/>
      <c r="P33" s="606"/>
      <c r="Q33" s="607"/>
      <c r="R33" s="608">
        <v>37777336</v>
      </c>
      <c r="S33" s="609"/>
      <c r="T33" s="609"/>
      <c r="U33" s="609"/>
      <c r="V33" s="609"/>
      <c r="W33" s="609"/>
      <c r="X33" s="609"/>
      <c r="Y33" s="610"/>
      <c r="Z33" s="646">
        <v>1.8</v>
      </c>
      <c r="AA33" s="646"/>
      <c r="AB33" s="646"/>
      <c r="AC33" s="646"/>
      <c r="AD33" s="647">
        <v>1920023</v>
      </c>
      <c r="AE33" s="647"/>
      <c r="AF33" s="647"/>
      <c r="AG33" s="647"/>
      <c r="AH33" s="647"/>
      <c r="AI33" s="647"/>
      <c r="AJ33" s="647"/>
      <c r="AK33" s="647"/>
      <c r="AL33" s="611">
        <v>0.2</v>
      </c>
      <c r="AM33" s="612"/>
      <c r="AN33" s="612"/>
      <c r="AO33" s="648"/>
      <c r="AP33" s="651"/>
      <c r="AQ33" s="652"/>
      <c r="AR33" s="652"/>
      <c r="AS33" s="652"/>
      <c r="AT33" s="682"/>
      <c r="AU33" s="201"/>
      <c r="AV33" s="201"/>
      <c r="AW33" s="201"/>
      <c r="AX33" s="589" t="s">
        <v>306</v>
      </c>
      <c r="AY33" s="590"/>
      <c r="AZ33" s="590"/>
      <c r="BA33" s="590"/>
      <c r="BB33" s="590"/>
      <c r="BC33" s="590"/>
      <c r="BD33" s="590"/>
      <c r="BE33" s="590"/>
      <c r="BF33" s="591"/>
      <c r="BG33" s="669">
        <v>99.8</v>
      </c>
      <c r="BH33" s="593"/>
      <c r="BI33" s="593"/>
      <c r="BJ33" s="593"/>
      <c r="BK33" s="593"/>
      <c r="BL33" s="593"/>
      <c r="BM33" s="639">
        <v>99.7</v>
      </c>
      <c r="BN33" s="593"/>
      <c r="BO33" s="593"/>
      <c r="BP33" s="593"/>
      <c r="BQ33" s="656"/>
      <c r="BR33" s="669">
        <v>99.8</v>
      </c>
      <c r="BS33" s="593"/>
      <c r="BT33" s="593"/>
      <c r="BU33" s="593"/>
      <c r="BV33" s="593"/>
      <c r="BW33" s="593"/>
      <c r="BX33" s="639">
        <v>99.7</v>
      </c>
      <c r="BY33" s="593"/>
      <c r="BZ33" s="593"/>
      <c r="CA33" s="593"/>
      <c r="CB33" s="656"/>
      <c r="CD33" s="605" t="s">
        <v>307</v>
      </c>
      <c r="CE33" s="606"/>
      <c r="CF33" s="606"/>
      <c r="CG33" s="606"/>
      <c r="CH33" s="606"/>
      <c r="CI33" s="606"/>
      <c r="CJ33" s="606"/>
      <c r="CK33" s="606"/>
      <c r="CL33" s="606"/>
      <c r="CM33" s="606"/>
      <c r="CN33" s="606"/>
      <c r="CO33" s="606"/>
      <c r="CP33" s="606"/>
      <c r="CQ33" s="607"/>
      <c r="CR33" s="608">
        <v>620620231</v>
      </c>
      <c r="CS33" s="621"/>
      <c r="CT33" s="621"/>
      <c r="CU33" s="621"/>
      <c r="CV33" s="621"/>
      <c r="CW33" s="621"/>
      <c r="CX33" s="621"/>
      <c r="CY33" s="622"/>
      <c r="CZ33" s="611">
        <v>30.6</v>
      </c>
      <c r="DA33" s="623"/>
      <c r="DB33" s="623"/>
      <c r="DC33" s="624"/>
      <c r="DD33" s="614">
        <v>415220283</v>
      </c>
      <c r="DE33" s="621"/>
      <c r="DF33" s="621"/>
      <c r="DG33" s="621"/>
      <c r="DH33" s="621"/>
      <c r="DI33" s="621"/>
      <c r="DJ33" s="621"/>
      <c r="DK33" s="622"/>
      <c r="DL33" s="614">
        <v>358513447</v>
      </c>
      <c r="DM33" s="621"/>
      <c r="DN33" s="621"/>
      <c r="DO33" s="621"/>
      <c r="DP33" s="621"/>
      <c r="DQ33" s="621"/>
      <c r="DR33" s="621"/>
      <c r="DS33" s="621"/>
      <c r="DT33" s="621"/>
      <c r="DU33" s="621"/>
      <c r="DV33" s="622"/>
      <c r="DW33" s="611">
        <v>33.700000000000003</v>
      </c>
      <c r="DX33" s="623"/>
      <c r="DY33" s="623"/>
      <c r="DZ33" s="623"/>
      <c r="EA33" s="623"/>
      <c r="EB33" s="623"/>
      <c r="EC33" s="635"/>
    </row>
    <row r="34" spans="2:133" ht="11.25" customHeight="1" x14ac:dyDescent="0.2">
      <c r="B34" s="605" t="s">
        <v>308</v>
      </c>
      <c r="C34" s="606"/>
      <c r="D34" s="606"/>
      <c r="E34" s="606"/>
      <c r="F34" s="606"/>
      <c r="G34" s="606"/>
      <c r="H34" s="606"/>
      <c r="I34" s="606"/>
      <c r="J34" s="606"/>
      <c r="K34" s="606"/>
      <c r="L34" s="606"/>
      <c r="M34" s="606"/>
      <c r="N34" s="606"/>
      <c r="O34" s="606"/>
      <c r="P34" s="606"/>
      <c r="Q34" s="607"/>
      <c r="R34" s="608">
        <v>7229987</v>
      </c>
      <c r="S34" s="609"/>
      <c r="T34" s="609"/>
      <c r="U34" s="609"/>
      <c r="V34" s="609"/>
      <c r="W34" s="609"/>
      <c r="X34" s="609"/>
      <c r="Y34" s="610"/>
      <c r="Z34" s="646">
        <v>0.4</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221082196</v>
      </c>
      <c r="CS34" s="609"/>
      <c r="CT34" s="609"/>
      <c r="CU34" s="609"/>
      <c r="CV34" s="609"/>
      <c r="CW34" s="609"/>
      <c r="CX34" s="609"/>
      <c r="CY34" s="610"/>
      <c r="CZ34" s="611">
        <v>10.9</v>
      </c>
      <c r="DA34" s="623"/>
      <c r="DB34" s="623"/>
      <c r="DC34" s="624"/>
      <c r="DD34" s="614">
        <v>158109340</v>
      </c>
      <c r="DE34" s="609"/>
      <c r="DF34" s="609"/>
      <c r="DG34" s="609"/>
      <c r="DH34" s="609"/>
      <c r="DI34" s="609"/>
      <c r="DJ34" s="609"/>
      <c r="DK34" s="610"/>
      <c r="DL34" s="614">
        <v>149218410</v>
      </c>
      <c r="DM34" s="609"/>
      <c r="DN34" s="609"/>
      <c r="DO34" s="609"/>
      <c r="DP34" s="609"/>
      <c r="DQ34" s="609"/>
      <c r="DR34" s="609"/>
      <c r="DS34" s="609"/>
      <c r="DT34" s="609"/>
      <c r="DU34" s="609"/>
      <c r="DV34" s="610"/>
      <c r="DW34" s="611">
        <v>14</v>
      </c>
      <c r="DX34" s="623"/>
      <c r="DY34" s="623"/>
      <c r="DZ34" s="623"/>
      <c r="EA34" s="623"/>
      <c r="EB34" s="623"/>
      <c r="EC34" s="635"/>
    </row>
    <row r="35" spans="2:133" ht="11.25" customHeight="1" x14ac:dyDescent="0.2">
      <c r="B35" s="605" t="s">
        <v>310</v>
      </c>
      <c r="C35" s="606"/>
      <c r="D35" s="606"/>
      <c r="E35" s="606"/>
      <c r="F35" s="606"/>
      <c r="G35" s="606"/>
      <c r="H35" s="606"/>
      <c r="I35" s="606"/>
      <c r="J35" s="606"/>
      <c r="K35" s="606"/>
      <c r="L35" s="606"/>
      <c r="M35" s="606"/>
      <c r="N35" s="606"/>
      <c r="O35" s="606"/>
      <c r="P35" s="606"/>
      <c r="Q35" s="607"/>
      <c r="R35" s="608">
        <v>43297472</v>
      </c>
      <c r="S35" s="609"/>
      <c r="T35" s="609"/>
      <c r="U35" s="609"/>
      <c r="V35" s="609"/>
      <c r="W35" s="609"/>
      <c r="X35" s="609"/>
      <c r="Y35" s="610"/>
      <c r="Z35" s="646">
        <v>2.1</v>
      </c>
      <c r="AA35" s="646"/>
      <c r="AB35" s="646"/>
      <c r="AC35" s="646"/>
      <c r="AD35" s="647" t="s">
        <v>122</v>
      </c>
      <c r="AE35" s="647"/>
      <c r="AF35" s="647"/>
      <c r="AG35" s="647"/>
      <c r="AH35" s="647"/>
      <c r="AI35" s="647"/>
      <c r="AJ35" s="647"/>
      <c r="AK35" s="647"/>
      <c r="AL35" s="611" t="s">
        <v>122</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8452418</v>
      </c>
      <c r="CS35" s="621"/>
      <c r="CT35" s="621"/>
      <c r="CU35" s="621"/>
      <c r="CV35" s="621"/>
      <c r="CW35" s="621"/>
      <c r="CX35" s="621"/>
      <c r="CY35" s="622"/>
      <c r="CZ35" s="611">
        <v>0.4</v>
      </c>
      <c r="DA35" s="623"/>
      <c r="DB35" s="623"/>
      <c r="DC35" s="624"/>
      <c r="DD35" s="614">
        <v>3071382</v>
      </c>
      <c r="DE35" s="621"/>
      <c r="DF35" s="621"/>
      <c r="DG35" s="621"/>
      <c r="DH35" s="621"/>
      <c r="DI35" s="621"/>
      <c r="DJ35" s="621"/>
      <c r="DK35" s="622"/>
      <c r="DL35" s="614">
        <v>2826324</v>
      </c>
      <c r="DM35" s="621"/>
      <c r="DN35" s="621"/>
      <c r="DO35" s="621"/>
      <c r="DP35" s="621"/>
      <c r="DQ35" s="621"/>
      <c r="DR35" s="621"/>
      <c r="DS35" s="621"/>
      <c r="DT35" s="621"/>
      <c r="DU35" s="621"/>
      <c r="DV35" s="622"/>
      <c r="DW35" s="611">
        <v>0.3</v>
      </c>
      <c r="DX35" s="623"/>
      <c r="DY35" s="623"/>
      <c r="DZ35" s="623"/>
      <c r="EA35" s="623"/>
      <c r="EB35" s="623"/>
      <c r="EC35" s="635"/>
    </row>
    <row r="36" spans="2:133" ht="11.25" customHeight="1" x14ac:dyDescent="0.2">
      <c r="B36" s="605" t="s">
        <v>314</v>
      </c>
      <c r="C36" s="606"/>
      <c r="D36" s="606"/>
      <c r="E36" s="606"/>
      <c r="F36" s="606"/>
      <c r="G36" s="606"/>
      <c r="H36" s="606"/>
      <c r="I36" s="606"/>
      <c r="J36" s="606"/>
      <c r="K36" s="606"/>
      <c r="L36" s="606"/>
      <c r="M36" s="606"/>
      <c r="N36" s="606"/>
      <c r="O36" s="606"/>
      <c r="P36" s="606"/>
      <c r="Q36" s="607"/>
      <c r="R36" s="608">
        <v>23735550</v>
      </c>
      <c r="S36" s="609"/>
      <c r="T36" s="609"/>
      <c r="U36" s="609"/>
      <c r="V36" s="609"/>
      <c r="W36" s="609"/>
      <c r="X36" s="609"/>
      <c r="Y36" s="610"/>
      <c r="Z36" s="646">
        <v>1.2</v>
      </c>
      <c r="AA36" s="646"/>
      <c r="AB36" s="646"/>
      <c r="AC36" s="646"/>
      <c r="AD36" s="647" t="s">
        <v>122</v>
      </c>
      <c r="AE36" s="647"/>
      <c r="AF36" s="647"/>
      <c r="AG36" s="647"/>
      <c r="AH36" s="647"/>
      <c r="AI36" s="647"/>
      <c r="AJ36" s="647"/>
      <c r="AK36" s="647"/>
      <c r="AL36" s="611" t="s">
        <v>122</v>
      </c>
      <c r="AM36" s="612"/>
      <c r="AN36" s="612"/>
      <c r="AO36" s="648"/>
      <c r="AP36" s="206"/>
      <c r="AQ36" s="657" t="s">
        <v>315</v>
      </c>
      <c r="AR36" s="658"/>
      <c r="AS36" s="658"/>
      <c r="AT36" s="658"/>
      <c r="AU36" s="658"/>
      <c r="AV36" s="658"/>
      <c r="AW36" s="658"/>
      <c r="AX36" s="658"/>
      <c r="AY36" s="659"/>
      <c r="AZ36" s="663">
        <v>192617762</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16452475</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152009127</v>
      </c>
      <c r="CS36" s="609"/>
      <c r="CT36" s="609"/>
      <c r="CU36" s="609"/>
      <c r="CV36" s="609"/>
      <c r="CW36" s="609"/>
      <c r="CX36" s="609"/>
      <c r="CY36" s="610"/>
      <c r="CZ36" s="611">
        <v>7.5</v>
      </c>
      <c r="DA36" s="623"/>
      <c r="DB36" s="623"/>
      <c r="DC36" s="624"/>
      <c r="DD36" s="614">
        <v>128757855</v>
      </c>
      <c r="DE36" s="609"/>
      <c r="DF36" s="609"/>
      <c r="DG36" s="609"/>
      <c r="DH36" s="609"/>
      <c r="DI36" s="609"/>
      <c r="DJ36" s="609"/>
      <c r="DK36" s="610"/>
      <c r="DL36" s="614">
        <v>109646869</v>
      </c>
      <c r="DM36" s="609"/>
      <c r="DN36" s="609"/>
      <c r="DO36" s="609"/>
      <c r="DP36" s="609"/>
      <c r="DQ36" s="609"/>
      <c r="DR36" s="609"/>
      <c r="DS36" s="609"/>
      <c r="DT36" s="609"/>
      <c r="DU36" s="609"/>
      <c r="DV36" s="610"/>
      <c r="DW36" s="611">
        <v>10.3</v>
      </c>
      <c r="DX36" s="623"/>
      <c r="DY36" s="623"/>
      <c r="DZ36" s="623"/>
      <c r="EA36" s="623"/>
      <c r="EB36" s="623"/>
      <c r="EC36" s="635"/>
    </row>
    <row r="37" spans="2:133" ht="11.25" customHeight="1" x14ac:dyDescent="0.2">
      <c r="B37" s="605" t="s">
        <v>318</v>
      </c>
      <c r="C37" s="606"/>
      <c r="D37" s="606"/>
      <c r="E37" s="606"/>
      <c r="F37" s="606"/>
      <c r="G37" s="606"/>
      <c r="H37" s="606"/>
      <c r="I37" s="606"/>
      <c r="J37" s="606"/>
      <c r="K37" s="606"/>
      <c r="L37" s="606"/>
      <c r="M37" s="606"/>
      <c r="N37" s="606"/>
      <c r="O37" s="606"/>
      <c r="P37" s="606"/>
      <c r="Q37" s="607"/>
      <c r="R37" s="608">
        <v>105126110</v>
      </c>
      <c r="S37" s="609"/>
      <c r="T37" s="609"/>
      <c r="U37" s="609"/>
      <c r="V37" s="609"/>
      <c r="W37" s="609"/>
      <c r="X37" s="609"/>
      <c r="Y37" s="610"/>
      <c r="Z37" s="646">
        <v>5.0999999999999996</v>
      </c>
      <c r="AA37" s="646"/>
      <c r="AB37" s="646"/>
      <c r="AC37" s="646"/>
      <c r="AD37" s="647">
        <v>1596966</v>
      </c>
      <c r="AE37" s="647"/>
      <c r="AF37" s="647"/>
      <c r="AG37" s="647"/>
      <c r="AH37" s="647"/>
      <c r="AI37" s="647"/>
      <c r="AJ37" s="647"/>
      <c r="AK37" s="647"/>
      <c r="AL37" s="611">
        <v>0.2</v>
      </c>
      <c r="AM37" s="612"/>
      <c r="AN37" s="612"/>
      <c r="AO37" s="648"/>
      <c r="AQ37" s="641" t="s">
        <v>319</v>
      </c>
      <c r="AR37" s="642"/>
      <c r="AS37" s="642"/>
      <c r="AT37" s="642"/>
      <c r="AU37" s="642"/>
      <c r="AV37" s="642"/>
      <c r="AW37" s="642"/>
      <c r="AX37" s="642"/>
      <c r="AY37" s="643"/>
      <c r="AZ37" s="608">
        <v>35394118</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15834433</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114785</v>
      </c>
      <c r="CS37" s="621"/>
      <c r="CT37" s="621"/>
      <c r="CU37" s="621"/>
      <c r="CV37" s="621"/>
      <c r="CW37" s="621"/>
      <c r="CX37" s="621"/>
      <c r="CY37" s="622"/>
      <c r="CZ37" s="611">
        <v>0</v>
      </c>
      <c r="DA37" s="623"/>
      <c r="DB37" s="623"/>
      <c r="DC37" s="624"/>
      <c r="DD37" s="614">
        <v>114785</v>
      </c>
      <c r="DE37" s="621"/>
      <c r="DF37" s="621"/>
      <c r="DG37" s="621"/>
      <c r="DH37" s="621"/>
      <c r="DI37" s="621"/>
      <c r="DJ37" s="621"/>
      <c r="DK37" s="622"/>
      <c r="DL37" s="614">
        <v>114785</v>
      </c>
      <c r="DM37" s="621"/>
      <c r="DN37" s="621"/>
      <c r="DO37" s="621"/>
      <c r="DP37" s="621"/>
      <c r="DQ37" s="621"/>
      <c r="DR37" s="621"/>
      <c r="DS37" s="621"/>
      <c r="DT37" s="621"/>
      <c r="DU37" s="621"/>
      <c r="DV37" s="622"/>
      <c r="DW37" s="611">
        <v>0</v>
      </c>
      <c r="DX37" s="623"/>
      <c r="DY37" s="623"/>
      <c r="DZ37" s="623"/>
      <c r="EA37" s="623"/>
      <c r="EB37" s="623"/>
      <c r="EC37" s="635"/>
    </row>
    <row r="38" spans="2:133" ht="11.25" customHeight="1" x14ac:dyDescent="0.2">
      <c r="B38" s="605" t="s">
        <v>322</v>
      </c>
      <c r="C38" s="606"/>
      <c r="D38" s="606"/>
      <c r="E38" s="606"/>
      <c r="F38" s="606"/>
      <c r="G38" s="606"/>
      <c r="H38" s="606"/>
      <c r="I38" s="606"/>
      <c r="J38" s="606"/>
      <c r="K38" s="606"/>
      <c r="L38" s="606"/>
      <c r="M38" s="606"/>
      <c r="N38" s="606"/>
      <c r="O38" s="606"/>
      <c r="P38" s="606"/>
      <c r="Q38" s="607"/>
      <c r="R38" s="608">
        <v>109571020</v>
      </c>
      <c r="S38" s="609"/>
      <c r="T38" s="609"/>
      <c r="U38" s="609"/>
      <c r="V38" s="609"/>
      <c r="W38" s="609"/>
      <c r="X38" s="609"/>
      <c r="Y38" s="610"/>
      <c r="Z38" s="646">
        <v>5.3</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14525026</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412989</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125681134</v>
      </c>
      <c r="CS38" s="609"/>
      <c r="CT38" s="609"/>
      <c r="CU38" s="609"/>
      <c r="CV38" s="609"/>
      <c r="CW38" s="609"/>
      <c r="CX38" s="609"/>
      <c r="CY38" s="610"/>
      <c r="CZ38" s="611">
        <v>6.2</v>
      </c>
      <c r="DA38" s="623"/>
      <c r="DB38" s="623"/>
      <c r="DC38" s="624"/>
      <c r="DD38" s="614">
        <v>104598598</v>
      </c>
      <c r="DE38" s="609"/>
      <c r="DF38" s="609"/>
      <c r="DG38" s="609"/>
      <c r="DH38" s="609"/>
      <c r="DI38" s="609"/>
      <c r="DJ38" s="609"/>
      <c r="DK38" s="610"/>
      <c r="DL38" s="614">
        <v>96721907</v>
      </c>
      <c r="DM38" s="609"/>
      <c r="DN38" s="609"/>
      <c r="DO38" s="609"/>
      <c r="DP38" s="609"/>
      <c r="DQ38" s="609"/>
      <c r="DR38" s="609"/>
      <c r="DS38" s="609"/>
      <c r="DT38" s="609"/>
      <c r="DU38" s="609"/>
      <c r="DV38" s="610"/>
      <c r="DW38" s="611">
        <v>9.1</v>
      </c>
      <c r="DX38" s="623"/>
      <c r="DY38" s="623"/>
      <c r="DZ38" s="623"/>
      <c r="EA38" s="623"/>
      <c r="EB38" s="623"/>
      <c r="EC38" s="635"/>
    </row>
    <row r="39" spans="2:133" ht="11.25" customHeight="1" x14ac:dyDescent="0.2">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v>7472689</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585387</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25685012</v>
      </c>
      <c r="CS39" s="621"/>
      <c r="CT39" s="621"/>
      <c r="CU39" s="621"/>
      <c r="CV39" s="621"/>
      <c r="CW39" s="621"/>
      <c r="CX39" s="621"/>
      <c r="CY39" s="622"/>
      <c r="CZ39" s="611">
        <v>1.3</v>
      </c>
      <c r="DA39" s="623"/>
      <c r="DB39" s="623"/>
      <c r="DC39" s="624"/>
      <c r="DD39" s="614">
        <v>20528887</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2">
      <c r="B40" s="605" t="s">
        <v>330</v>
      </c>
      <c r="C40" s="606"/>
      <c r="D40" s="606"/>
      <c r="E40" s="606"/>
      <c r="F40" s="606"/>
      <c r="G40" s="606"/>
      <c r="H40" s="606"/>
      <c r="I40" s="606"/>
      <c r="J40" s="606"/>
      <c r="K40" s="606"/>
      <c r="L40" s="606"/>
      <c r="M40" s="606"/>
      <c r="N40" s="606"/>
      <c r="O40" s="606"/>
      <c r="P40" s="606"/>
      <c r="Q40" s="607"/>
      <c r="R40" s="608">
        <v>6144000</v>
      </c>
      <c r="S40" s="609"/>
      <c r="T40" s="609"/>
      <c r="U40" s="609"/>
      <c r="V40" s="609"/>
      <c r="W40" s="609"/>
      <c r="X40" s="609"/>
      <c r="Y40" s="610"/>
      <c r="Z40" s="646">
        <v>0.3</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v>5960823</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132</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87710344</v>
      </c>
      <c r="CS40" s="609"/>
      <c r="CT40" s="609"/>
      <c r="CU40" s="609"/>
      <c r="CV40" s="609"/>
      <c r="CW40" s="609"/>
      <c r="CX40" s="609"/>
      <c r="CY40" s="610"/>
      <c r="CZ40" s="611">
        <v>4.3</v>
      </c>
      <c r="DA40" s="623"/>
      <c r="DB40" s="623"/>
      <c r="DC40" s="624"/>
      <c r="DD40" s="614">
        <v>154221</v>
      </c>
      <c r="DE40" s="609"/>
      <c r="DF40" s="609"/>
      <c r="DG40" s="609"/>
      <c r="DH40" s="609"/>
      <c r="DI40" s="609"/>
      <c r="DJ40" s="609"/>
      <c r="DK40" s="610"/>
      <c r="DL40" s="614">
        <v>99937</v>
      </c>
      <c r="DM40" s="609"/>
      <c r="DN40" s="609"/>
      <c r="DO40" s="609"/>
      <c r="DP40" s="609"/>
      <c r="DQ40" s="609"/>
      <c r="DR40" s="609"/>
      <c r="DS40" s="609"/>
      <c r="DT40" s="609"/>
      <c r="DU40" s="609"/>
      <c r="DV40" s="610"/>
      <c r="DW40" s="611">
        <v>0</v>
      </c>
      <c r="DX40" s="623"/>
      <c r="DY40" s="623"/>
      <c r="DZ40" s="623"/>
      <c r="EA40" s="623"/>
      <c r="EB40" s="623"/>
      <c r="EC40" s="635"/>
    </row>
    <row r="41" spans="2:133" ht="11.25" customHeight="1" x14ac:dyDescent="0.2">
      <c r="B41" s="589" t="s">
        <v>335</v>
      </c>
      <c r="C41" s="590"/>
      <c r="D41" s="590"/>
      <c r="E41" s="590"/>
      <c r="F41" s="590"/>
      <c r="G41" s="590"/>
      <c r="H41" s="590"/>
      <c r="I41" s="590"/>
      <c r="J41" s="590"/>
      <c r="K41" s="590"/>
      <c r="L41" s="590"/>
      <c r="M41" s="590"/>
      <c r="N41" s="590"/>
      <c r="O41" s="590"/>
      <c r="P41" s="590"/>
      <c r="Q41" s="591"/>
      <c r="R41" s="592">
        <v>2055885110</v>
      </c>
      <c r="S41" s="633"/>
      <c r="T41" s="633"/>
      <c r="U41" s="633"/>
      <c r="V41" s="633"/>
      <c r="W41" s="633"/>
      <c r="X41" s="633"/>
      <c r="Y41" s="636"/>
      <c r="Z41" s="637">
        <v>100</v>
      </c>
      <c r="AA41" s="637"/>
      <c r="AB41" s="637"/>
      <c r="AC41" s="637"/>
      <c r="AD41" s="638">
        <v>1058380629</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28560928</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t="s">
        <v>122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2">
      <c r="AQ42" s="653" t="s">
        <v>339</v>
      </c>
      <c r="AR42" s="654"/>
      <c r="AS42" s="654"/>
      <c r="AT42" s="654"/>
      <c r="AU42" s="654"/>
      <c r="AV42" s="654"/>
      <c r="AW42" s="654"/>
      <c r="AX42" s="654"/>
      <c r="AY42" s="655"/>
      <c r="AZ42" s="592">
        <v>100704178</v>
      </c>
      <c r="BA42" s="633"/>
      <c r="BB42" s="633"/>
      <c r="BC42" s="633"/>
      <c r="BD42" s="593"/>
      <c r="BE42" s="593"/>
      <c r="BF42" s="656"/>
      <c r="BG42" s="651"/>
      <c r="BH42" s="652"/>
      <c r="BI42" s="652"/>
      <c r="BJ42" s="652"/>
      <c r="BK42" s="652"/>
      <c r="BL42" s="203"/>
      <c r="BM42" s="590" t="s">
        <v>340</v>
      </c>
      <c r="BN42" s="590"/>
      <c r="BO42" s="590"/>
      <c r="BP42" s="590"/>
      <c r="BQ42" s="590"/>
      <c r="BR42" s="590"/>
      <c r="BS42" s="590"/>
      <c r="BT42" s="590"/>
      <c r="BU42" s="591"/>
      <c r="BV42" s="592">
        <v>351</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201358816</v>
      </c>
      <c r="CS42" s="621"/>
      <c r="CT42" s="621"/>
      <c r="CU42" s="621"/>
      <c r="CV42" s="621"/>
      <c r="CW42" s="621"/>
      <c r="CX42" s="621"/>
      <c r="CY42" s="622"/>
      <c r="CZ42" s="611">
        <v>9.9</v>
      </c>
      <c r="DA42" s="623"/>
      <c r="DB42" s="623"/>
      <c r="DC42" s="624"/>
      <c r="DD42" s="614">
        <v>66571521</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2">
      <c r="B43" s="196" t="s">
        <v>342</v>
      </c>
      <c r="CD43" s="605" t="s">
        <v>343</v>
      </c>
      <c r="CE43" s="606"/>
      <c r="CF43" s="606"/>
      <c r="CG43" s="606"/>
      <c r="CH43" s="606"/>
      <c r="CI43" s="606"/>
      <c r="CJ43" s="606"/>
      <c r="CK43" s="606"/>
      <c r="CL43" s="606"/>
      <c r="CM43" s="606"/>
      <c r="CN43" s="606"/>
      <c r="CO43" s="606"/>
      <c r="CP43" s="606"/>
      <c r="CQ43" s="607"/>
      <c r="CR43" s="608">
        <v>4711116</v>
      </c>
      <c r="CS43" s="621"/>
      <c r="CT43" s="621"/>
      <c r="CU43" s="621"/>
      <c r="CV43" s="621"/>
      <c r="CW43" s="621"/>
      <c r="CX43" s="621"/>
      <c r="CY43" s="622"/>
      <c r="CZ43" s="611">
        <v>0.2</v>
      </c>
      <c r="DA43" s="623"/>
      <c r="DB43" s="623"/>
      <c r="DC43" s="624"/>
      <c r="DD43" s="614">
        <v>4710972</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2">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201358816</v>
      </c>
      <c r="CS44" s="609"/>
      <c r="CT44" s="609"/>
      <c r="CU44" s="609"/>
      <c r="CV44" s="609"/>
      <c r="CW44" s="609"/>
      <c r="CX44" s="609"/>
      <c r="CY44" s="610"/>
      <c r="CZ44" s="611">
        <v>9.9</v>
      </c>
      <c r="DA44" s="612"/>
      <c r="DB44" s="612"/>
      <c r="DC44" s="613"/>
      <c r="DD44" s="614">
        <v>66571521</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2">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70927014</v>
      </c>
      <c r="CS45" s="621"/>
      <c r="CT45" s="621"/>
      <c r="CU45" s="621"/>
      <c r="CV45" s="621"/>
      <c r="CW45" s="621"/>
      <c r="CX45" s="621"/>
      <c r="CY45" s="622"/>
      <c r="CZ45" s="611">
        <v>3.5</v>
      </c>
      <c r="DA45" s="623"/>
      <c r="DB45" s="623"/>
      <c r="DC45" s="624"/>
      <c r="DD45" s="614">
        <v>5242406</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2">
      <c r="B46" s="207"/>
      <c r="CD46" s="629"/>
      <c r="CE46" s="630"/>
      <c r="CF46" s="605" t="s">
        <v>348</v>
      </c>
      <c r="CG46" s="606"/>
      <c r="CH46" s="606"/>
      <c r="CI46" s="606"/>
      <c r="CJ46" s="606"/>
      <c r="CK46" s="606"/>
      <c r="CL46" s="606"/>
      <c r="CM46" s="606"/>
      <c r="CN46" s="606"/>
      <c r="CO46" s="606"/>
      <c r="CP46" s="606"/>
      <c r="CQ46" s="607"/>
      <c r="CR46" s="608">
        <v>119258343</v>
      </c>
      <c r="CS46" s="609"/>
      <c r="CT46" s="609"/>
      <c r="CU46" s="609"/>
      <c r="CV46" s="609"/>
      <c r="CW46" s="609"/>
      <c r="CX46" s="609"/>
      <c r="CY46" s="610"/>
      <c r="CZ46" s="611">
        <v>5.9</v>
      </c>
      <c r="DA46" s="612"/>
      <c r="DB46" s="612"/>
      <c r="DC46" s="613"/>
      <c r="DD46" s="614">
        <v>61124967</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2">
      <c r="B47" s="207"/>
      <c r="CD47" s="629"/>
      <c r="CE47" s="630"/>
      <c r="CF47" s="605" t="s">
        <v>349</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ht="11" x14ac:dyDescent="0.2">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2">
      <c r="B49" s="207"/>
      <c r="CD49" s="589" t="s">
        <v>351</v>
      </c>
      <c r="CE49" s="590"/>
      <c r="CF49" s="590"/>
      <c r="CG49" s="590"/>
      <c r="CH49" s="590"/>
      <c r="CI49" s="590"/>
      <c r="CJ49" s="590"/>
      <c r="CK49" s="590"/>
      <c r="CL49" s="590"/>
      <c r="CM49" s="590"/>
      <c r="CN49" s="590"/>
      <c r="CO49" s="590"/>
      <c r="CP49" s="590"/>
      <c r="CQ49" s="591"/>
      <c r="CR49" s="592">
        <v>2025762829</v>
      </c>
      <c r="CS49" s="593"/>
      <c r="CT49" s="593"/>
      <c r="CU49" s="593"/>
      <c r="CV49" s="593"/>
      <c r="CW49" s="593"/>
      <c r="CX49" s="593"/>
      <c r="CY49" s="594"/>
      <c r="CZ49" s="595">
        <v>100</v>
      </c>
      <c r="DA49" s="596"/>
      <c r="DB49" s="596"/>
      <c r="DC49" s="597"/>
      <c r="DD49" s="598">
        <v>1223095966</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Cr+mmhfCVJCcWoqB61sntT2pfY4Ay6l6ISeE0SE8m6pixI0jKGloxdthd4f54BW2Ky8TG48d28C139flqLVBfQ==" saltValue="5N7fgDbzXus+7l7yFHAjg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2">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7"/>
    </row>
    <row r="6" spans="1:131" s="218" customFormat="1" ht="26.25" customHeight="1" thickBot="1" x14ac:dyDescent="0.25">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2">
      <c r="A7" s="219">
        <v>1</v>
      </c>
      <c r="B7" s="1034" t="s">
        <v>374</v>
      </c>
      <c r="C7" s="1035"/>
      <c r="D7" s="1035"/>
      <c r="E7" s="1035"/>
      <c r="F7" s="1035"/>
      <c r="G7" s="1035"/>
      <c r="H7" s="1035"/>
      <c r="I7" s="1035"/>
      <c r="J7" s="1035"/>
      <c r="K7" s="1035"/>
      <c r="L7" s="1035"/>
      <c r="M7" s="1035"/>
      <c r="N7" s="1035"/>
      <c r="O7" s="1035"/>
      <c r="P7" s="1036"/>
      <c r="Q7" s="1089">
        <v>2033144.7919999999</v>
      </c>
      <c r="R7" s="1090"/>
      <c r="S7" s="1090"/>
      <c r="T7" s="1090"/>
      <c r="U7" s="1090"/>
      <c r="V7" s="1090">
        <v>2009286.953</v>
      </c>
      <c r="W7" s="1090"/>
      <c r="X7" s="1090"/>
      <c r="Y7" s="1090"/>
      <c r="Z7" s="1090"/>
      <c r="AA7" s="1090">
        <v>23857.839</v>
      </c>
      <c r="AB7" s="1090"/>
      <c r="AC7" s="1090"/>
      <c r="AD7" s="1090"/>
      <c r="AE7" s="1091"/>
      <c r="AF7" s="1092">
        <v>12488</v>
      </c>
      <c r="AG7" s="1093"/>
      <c r="AH7" s="1093"/>
      <c r="AI7" s="1093"/>
      <c r="AJ7" s="1094"/>
      <c r="AK7" s="1095">
        <v>9.2132950000000005</v>
      </c>
      <c r="AL7" s="1096"/>
      <c r="AM7" s="1096"/>
      <c r="AN7" s="1096"/>
      <c r="AO7" s="1096"/>
      <c r="AP7" s="1096">
        <v>2477637.64</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c r="BS7" s="1086" t="s">
        <v>574</v>
      </c>
      <c r="BT7" s="1087"/>
      <c r="BU7" s="1087"/>
      <c r="BV7" s="1087"/>
      <c r="BW7" s="1087"/>
      <c r="BX7" s="1087"/>
      <c r="BY7" s="1087"/>
      <c r="BZ7" s="1087"/>
      <c r="CA7" s="1087"/>
      <c r="CB7" s="1087"/>
      <c r="CC7" s="1087"/>
      <c r="CD7" s="1087"/>
      <c r="CE7" s="1087"/>
      <c r="CF7" s="1087"/>
      <c r="CG7" s="1099"/>
      <c r="CH7" s="1083" t="s">
        <v>612</v>
      </c>
      <c r="CI7" s="1084"/>
      <c r="CJ7" s="1084"/>
      <c r="CK7" s="1084"/>
      <c r="CL7" s="1085"/>
      <c r="CM7" s="1083">
        <v>173</v>
      </c>
      <c r="CN7" s="1084"/>
      <c r="CO7" s="1084"/>
      <c r="CP7" s="1084"/>
      <c r="CQ7" s="1085"/>
      <c r="CR7" s="1083">
        <v>30</v>
      </c>
      <c r="CS7" s="1084"/>
      <c r="CT7" s="1084"/>
      <c r="CU7" s="1084"/>
      <c r="CV7" s="1085"/>
      <c r="CW7" s="1083">
        <v>79</v>
      </c>
      <c r="CX7" s="1084"/>
      <c r="CY7" s="1084"/>
      <c r="CZ7" s="1084"/>
      <c r="DA7" s="1085"/>
      <c r="DB7" s="1083">
        <v>0</v>
      </c>
      <c r="DC7" s="1084"/>
      <c r="DD7" s="1084"/>
      <c r="DE7" s="1084"/>
      <c r="DF7" s="1085"/>
      <c r="DG7" s="1083">
        <v>0</v>
      </c>
      <c r="DH7" s="1084"/>
      <c r="DI7" s="1084"/>
      <c r="DJ7" s="1084"/>
      <c r="DK7" s="1085"/>
      <c r="DL7" s="1083">
        <v>0</v>
      </c>
      <c r="DM7" s="1084"/>
      <c r="DN7" s="1084"/>
      <c r="DO7" s="1084"/>
      <c r="DP7" s="1085"/>
      <c r="DQ7" s="1083">
        <v>0</v>
      </c>
      <c r="DR7" s="1084"/>
      <c r="DS7" s="1084"/>
      <c r="DT7" s="1084"/>
      <c r="DU7" s="1085"/>
      <c r="DV7" s="1086"/>
      <c r="DW7" s="1087"/>
      <c r="DX7" s="1087"/>
      <c r="DY7" s="1087"/>
      <c r="DZ7" s="1088"/>
      <c r="EA7" s="217"/>
    </row>
    <row r="8" spans="1:131" s="218" customFormat="1" ht="26.25" customHeight="1" x14ac:dyDescent="0.2">
      <c r="A8" s="221">
        <v>2</v>
      </c>
      <c r="B8" s="1017" t="s">
        <v>375</v>
      </c>
      <c r="C8" s="1018"/>
      <c r="D8" s="1018"/>
      <c r="E8" s="1018"/>
      <c r="F8" s="1018"/>
      <c r="G8" s="1018"/>
      <c r="H8" s="1018"/>
      <c r="I8" s="1018"/>
      <c r="J8" s="1018"/>
      <c r="K8" s="1018"/>
      <c r="L8" s="1018"/>
      <c r="M8" s="1018"/>
      <c r="N8" s="1018"/>
      <c r="O8" s="1018"/>
      <c r="P8" s="1019"/>
      <c r="Q8" s="1025">
        <v>471033.23700000002</v>
      </c>
      <c r="R8" s="1026"/>
      <c r="S8" s="1026"/>
      <c r="T8" s="1026"/>
      <c r="U8" s="1026"/>
      <c r="V8" s="1026">
        <v>471033.23700000002</v>
      </c>
      <c r="W8" s="1026"/>
      <c r="X8" s="1026"/>
      <c r="Y8" s="1026"/>
      <c r="Z8" s="1026"/>
      <c r="AA8" s="1026" t="s">
        <v>505</v>
      </c>
      <c r="AB8" s="1026"/>
      <c r="AC8" s="1026"/>
      <c r="AD8" s="1026"/>
      <c r="AE8" s="1027"/>
      <c r="AF8" s="1022" t="s">
        <v>122</v>
      </c>
      <c r="AG8" s="1023"/>
      <c r="AH8" s="1023"/>
      <c r="AI8" s="1023"/>
      <c r="AJ8" s="1024"/>
      <c r="AK8" s="1067">
        <v>192698.14906</v>
      </c>
      <c r="AL8" s="1068"/>
      <c r="AM8" s="1068"/>
      <c r="AN8" s="1068"/>
      <c r="AO8" s="1068"/>
      <c r="AP8" s="1068" t="s">
        <v>505</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t="s">
        <v>575</v>
      </c>
      <c r="BT8" s="980"/>
      <c r="BU8" s="980"/>
      <c r="BV8" s="980"/>
      <c r="BW8" s="980"/>
      <c r="BX8" s="980"/>
      <c r="BY8" s="980"/>
      <c r="BZ8" s="980"/>
      <c r="CA8" s="980"/>
      <c r="CB8" s="980"/>
      <c r="CC8" s="980"/>
      <c r="CD8" s="980"/>
      <c r="CE8" s="980"/>
      <c r="CF8" s="980"/>
      <c r="CG8" s="1001"/>
      <c r="CH8" s="976">
        <v>2</v>
      </c>
      <c r="CI8" s="977"/>
      <c r="CJ8" s="977"/>
      <c r="CK8" s="977"/>
      <c r="CL8" s="978"/>
      <c r="CM8" s="976">
        <v>675</v>
      </c>
      <c r="CN8" s="977"/>
      <c r="CO8" s="977"/>
      <c r="CP8" s="977"/>
      <c r="CQ8" s="978"/>
      <c r="CR8" s="976">
        <v>100</v>
      </c>
      <c r="CS8" s="977"/>
      <c r="CT8" s="977"/>
      <c r="CU8" s="977"/>
      <c r="CV8" s="978"/>
      <c r="CW8" s="976">
        <v>195</v>
      </c>
      <c r="CX8" s="977"/>
      <c r="CY8" s="977"/>
      <c r="CZ8" s="977"/>
      <c r="DA8" s="978"/>
      <c r="DB8" s="976">
        <v>0</v>
      </c>
      <c r="DC8" s="977"/>
      <c r="DD8" s="977"/>
      <c r="DE8" s="977"/>
      <c r="DF8" s="978"/>
      <c r="DG8" s="976">
        <v>0</v>
      </c>
      <c r="DH8" s="977"/>
      <c r="DI8" s="977"/>
      <c r="DJ8" s="977"/>
      <c r="DK8" s="978"/>
      <c r="DL8" s="976">
        <v>0</v>
      </c>
      <c r="DM8" s="977"/>
      <c r="DN8" s="977"/>
      <c r="DO8" s="977"/>
      <c r="DP8" s="978"/>
      <c r="DQ8" s="976">
        <v>0</v>
      </c>
      <c r="DR8" s="977"/>
      <c r="DS8" s="977"/>
      <c r="DT8" s="977"/>
      <c r="DU8" s="978"/>
      <c r="DV8" s="979"/>
      <c r="DW8" s="980"/>
      <c r="DX8" s="980"/>
      <c r="DY8" s="980"/>
      <c r="DZ8" s="981"/>
      <c r="EA8" s="217"/>
    </row>
    <row r="9" spans="1:131" s="218" customFormat="1" ht="26.25" customHeight="1" x14ac:dyDescent="0.2">
      <c r="A9" s="221">
        <v>3</v>
      </c>
      <c r="B9" s="1017" t="s">
        <v>376</v>
      </c>
      <c r="C9" s="1018"/>
      <c r="D9" s="1018"/>
      <c r="E9" s="1018"/>
      <c r="F9" s="1018"/>
      <c r="G9" s="1018"/>
      <c r="H9" s="1018"/>
      <c r="I9" s="1018"/>
      <c r="J9" s="1018"/>
      <c r="K9" s="1018"/>
      <c r="L9" s="1018"/>
      <c r="M9" s="1018"/>
      <c r="N9" s="1018"/>
      <c r="O9" s="1018"/>
      <c r="P9" s="1019"/>
      <c r="Q9" s="1025">
        <v>817.25800000000004</v>
      </c>
      <c r="R9" s="1026"/>
      <c r="S9" s="1026"/>
      <c r="T9" s="1026"/>
      <c r="U9" s="1026"/>
      <c r="V9" s="1026">
        <v>175.64500000000001</v>
      </c>
      <c r="W9" s="1026"/>
      <c r="X9" s="1026"/>
      <c r="Y9" s="1026"/>
      <c r="Z9" s="1026"/>
      <c r="AA9" s="1026">
        <v>641.61300000000006</v>
      </c>
      <c r="AB9" s="1026"/>
      <c r="AC9" s="1026"/>
      <c r="AD9" s="1026"/>
      <c r="AE9" s="1027"/>
      <c r="AF9" s="1022">
        <v>642</v>
      </c>
      <c r="AG9" s="1023"/>
      <c r="AH9" s="1023"/>
      <c r="AI9" s="1023"/>
      <c r="AJ9" s="1024"/>
      <c r="AK9" s="1067">
        <v>29.035229999999999</v>
      </c>
      <c r="AL9" s="1068"/>
      <c r="AM9" s="1068"/>
      <c r="AN9" s="1068"/>
      <c r="AO9" s="1068"/>
      <c r="AP9" s="1068">
        <v>1952.8779999999999</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t="s">
        <v>576</v>
      </c>
      <c r="BT9" s="980"/>
      <c r="BU9" s="980"/>
      <c r="BV9" s="980"/>
      <c r="BW9" s="980"/>
      <c r="BX9" s="980"/>
      <c r="BY9" s="980"/>
      <c r="BZ9" s="980"/>
      <c r="CA9" s="980"/>
      <c r="CB9" s="980"/>
      <c r="CC9" s="980"/>
      <c r="CD9" s="980"/>
      <c r="CE9" s="980"/>
      <c r="CF9" s="980"/>
      <c r="CG9" s="1001"/>
      <c r="CH9" s="976">
        <v>266</v>
      </c>
      <c r="CI9" s="977"/>
      <c r="CJ9" s="977"/>
      <c r="CK9" s="977"/>
      <c r="CL9" s="978"/>
      <c r="CM9" s="976">
        <v>3601</v>
      </c>
      <c r="CN9" s="977"/>
      <c r="CO9" s="977"/>
      <c r="CP9" s="977"/>
      <c r="CQ9" s="978"/>
      <c r="CR9" s="976">
        <v>75</v>
      </c>
      <c r="CS9" s="977"/>
      <c r="CT9" s="977"/>
      <c r="CU9" s="977"/>
      <c r="CV9" s="978"/>
      <c r="CW9" s="976">
        <v>491</v>
      </c>
      <c r="CX9" s="977"/>
      <c r="CY9" s="977"/>
      <c r="CZ9" s="977"/>
      <c r="DA9" s="978"/>
      <c r="DB9" s="976">
        <v>0</v>
      </c>
      <c r="DC9" s="977"/>
      <c r="DD9" s="977"/>
      <c r="DE9" s="977"/>
      <c r="DF9" s="978"/>
      <c r="DG9" s="976">
        <v>0</v>
      </c>
      <c r="DH9" s="977"/>
      <c r="DI9" s="977"/>
      <c r="DJ9" s="977"/>
      <c r="DK9" s="978"/>
      <c r="DL9" s="976">
        <v>0</v>
      </c>
      <c r="DM9" s="977"/>
      <c r="DN9" s="977"/>
      <c r="DO9" s="977"/>
      <c r="DP9" s="978"/>
      <c r="DQ9" s="976">
        <v>0</v>
      </c>
      <c r="DR9" s="977"/>
      <c r="DS9" s="977"/>
      <c r="DT9" s="977"/>
      <c r="DU9" s="978"/>
      <c r="DV9" s="979"/>
      <c r="DW9" s="980"/>
      <c r="DX9" s="980"/>
      <c r="DY9" s="980"/>
      <c r="DZ9" s="981"/>
      <c r="EA9" s="217"/>
    </row>
    <row r="10" spans="1:131" s="218" customFormat="1" ht="26.25" customHeight="1" x14ac:dyDescent="0.2">
      <c r="A10" s="221">
        <v>4</v>
      </c>
      <c r="B10" s="1017" t="s">
        <v>377</v>
      </c>
      <c r="C10" s="1018"/>
      <c r="D10" s="1018"/>
      <c r="E10" s="1018"/>
      <c r="F10" s="1018"/>
      <c r="G10" s="1018"/>
      <c r="H10" s="1018"/>
      <c r="I10" s="1018"/>
      <c r="J10" s="1018"/>
      <c r="K10" s="1018"/>
      <c r="L10" s="1018"/>
      <c r="M10" s="1018"/>
      <c r="N10" s="1018"/>
      <c r="O10" s="1018"/>
      <c r="P10" s="1019"/>
      <c r="Q10" s="1025">
        <v>617.33000000000004</v>
      </c>
      <c r="R10" s="1026"/>
      <c r="S10" s="1026"/>
      <c r="T10" s="1026"/>
      <c r="U10" s="1026"/>
      <c r="V10" s="1026">
        <v>508.65</v>
      </c>
      <c r="W10" s="1026"/>
      <c r="X10" s="1026"/>
      <c r="Y10" s="1026"/>
      <c r="Z10" s="1026"/>
      <c r="AA10" s="1026">
        <v>108.86</v>
      </c>
      <c r="AB10" s="1026"/>
      <c r="AC10" s="1026"/>
      <c r="AD10" s="1026"/>
      <c r="AE10" s="1027"/>
      <c r="AF10" s="1022">
        <v>109</v>
      </c>
      <c r="AG10" s="1023"/>
      <c r="AH10" s="1023"/>
      <c r="AI10" s="1023"/>
      <c r="AJ10" s="1024"/>
      <c r="AK10" s="1067">
        <v>20.2</v>
      </c>
      <c r="AL10" s="1068"/>
      <c r="AM10" s="1068"/>
      <c r="AN10" s="1068"/>
      <c r="AO10" s="1068"/>
      <c r="AP10" s="1068" t="s">
        <v>505</v>
      </c>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t="s">
        <v>577</v>
      </c>
      <c r="BT10" s="980"/>
      <c r="BU10" s="980"/>
      <c r="BV10" s="980"/>
      <c r="BW10" s="980"/>
      <c r="BX10" s="980"/>
      <c r="BY10" s="980"/>
      <c r="BZ10" s="980"/>
      <c r="CA10" s="980"/>
      <c r="CB10" s="980"/>
      <c r="CC10" s="980"/>
      <c r="CD10" s="980"/>
      <c r="CE10" s="980"/>
      <c r="CF10" s="980"/>
      <c r="CG10" s="1001"/>
      <c r="CH10" s="976">
        <v>8</v>
      </c>
      <c r="CI10" s="977"/>
      <c r="CJ10" s="977"/>
      <c r="CK10" s="977"/>
      <c r="CL10" s="978"/>
      <c r="CM10" s="976">
        <v>1281</v>
      </c>
      <c r="CN10" s="977"/>
      <c r="CO10" s="977"/>
      <c r="CP10" s="977"/>
      <c r="CQ10" s="978"/>
      <c r="CR10" s="976">
        <v>100</v>
      </c>
      <c r="CS10" s="977"/>
      <c r="CT10" s="977"/>
      <c r="CU10" s="977"/>
      <c r="CV10" s="978"/>
      <c r="CW10" s="976">
        <v>168</v>
      </c>
      <c r="CX10" s="977"/>
      <c r="CY10" s="977"/>
      <c r="CZ10" s="977"/>
      <c r="DA10" s="978"/>
      <c r="DB10" s="976">
        <v>0</v>
      </c>
      <c r="DC10" s="977"/>
      <c r="DD10" s="977"/>
      <c r="DE10" s="977"/>
      <c r="DF10" s="978"/>
      <c r="DG10" s="976">
        <v>0</v>
      </c>
      <c r="DH10" s="977"/>
      <c r="DI10" s="977"/>
      <c r="DJ10" s="977"/>
      <c r="DK10" s="978"/>
      <c r="DL10" s="976">
        <v>0</v>
      </c>
      <c r="DM10" s="977"/>
      <c r="DN10" s="977"/>
      <c r="DO10" s="977"/>
      <c r="DP10" s="978"/>
      <c r="DQ10" s="976">
        <v>0</v>
      </c>
      <c r="DR10" s="977"/>
      <c r="DS10" s="977"/>
      <c r="DT10" s="977"/>
      <c r="DU10" s="978"/>
      <c r="DV10" s="979"/>
      <c r="DW10" s="980"/>
      <c r="DX10" s="980"/>
      <c r="DY10" s="980"/>
      <c r="DZ10" s="981"/>
      <c r="EA10" s="217"/>
    </row>
    <row r="11" spans="1:131" s="218" customFormat="1" ht="26.25" customHeight="1" x14ac:dyDescent="0.2">
      <c r="A11" s="221">
        <v>5</v>
      </c>
      <c r="B11" s="1017" t="s">
        <v>378</v>
      </c>
      <c r="C11" s="1018"/>
      <c r="D11" s="1018"/>
      <c r="E11" s="1018"/>
      <c r="F11" s="1018"/>
      <c r="G11" s="1018"/>
      <c r="H11" s="1018"/>
      <c r="I11" s="1018"/>
      <c r="J11" s="1018"/>
      <c r="K11" s="1018"/>
      <c r="L11" s="1018"/>
      <c r="M11" s="1018"/>
      <c r="N11" s="1018"/>
      <c r="O11" s="1018"/>
      <c r="P11" s="1019"/>
      <c r="Q11" s="1025">
        <v>42.167999999999999</v>
      </c>
      <c r="R11" s="1026"/>
      <c r="S11" s="1026"/>
      <c r="T11" s="1026"/>
      <c r="U11" s="1026"/>
      <c r="V11" s="1026">
        <v>21.753</v>
      </c>
      <c r="W11" s="1026"/>
      <c r="X11" s="1026"/>
      <c r="Y11" s="1026"/>
      <c r="Z11" s="1026"/>
      <c r="AA11" s="1026">
        <v>20.414999999999999</v>
      </c>
      <c r="AB11" s="1026"/>
      <c r="AC11" s="1026"/>
      <c r="AD11" s="1026"/>
      <c r="AE11" s="1027"/>
      <c r="AF11" s="1022">
        <v>20</v>
      </c>
      <c r="AG11" s="1023"/>
      <c r="AH11" s="1023"/>
      <c r="AI11" s="1023"/>
      <c r="AJ11" s="1024"/>
      <c r="AK11" s="1067">
        <v>9.9105740000000004</v>
      </c>
      <c r="AL11" s="1068"/>
      <c r="AM11" s="1068"/>
      <c r="AN11" s="1068"/>
      <c r="AO11" s="1068"/>
      <c r="AP11" s="1068" t="s">
        <v>505</v>
      </c>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t="s">
        <v>578</v>
      </c>
      <c r="BT11" s="980"/>
      <c r="BU11" s="980"/>
      <c r="BV11" s="980"/>
      <c r="BW11" s="980"/>
      <c r="BX11" s="980"/>
      <c r="BY11" s="980"/>
      <c r="BZ11" s="980"/>
      <c r="CA11" s="980"/>
      <c r="CB11" s="980"/>
      <c r="CC11" s="980"/>
      <c r="CD11" s="980"/>
      <c r="CE11" s="980"/>
      <c r="CF11" s="980"/>
      <c r="CG11" s="1001"/>
      <c r="CH11" s="976">
        <v>0</v>
      </c>
      <c r="CI11" s="977"/>
      <c r="CJ11" s="977"/>
      <c r="CK11" s="977"/>
      <c r="CL11" s="978"/>
      <c r="CM11" s="976">
        <v>2968</v>
      </c>
      <c r="CN11" s="977"/>
      <c r="CO11" s="977"/>
      <c r="CP11" s="977"/>
      <c r="CQ11" s="978"/>
      <c r="CR11" s="976">
        <v>0</v>
      </c>
      <c r="CS11" s="977"/>
      <c r="CT11" s="977"/>
      <c r="CU11" s="977"/>
      <c r="CV11" s="978"/>
      <c r="CW11" s="976">
        <v>178</v>
      </c>
      <c r="CX11" s="977"/>
      <c r="CY11" s="977"/>
      <c r="CZ11" s="977"/>
      <c r="DA11" s="978"/>
      <c r="DB11" s="976">
        <v>0</v>
      </c>
      <c r="DC11" s="977"/>
      <c r="DD11" s="977"/>
      <c r="DE11" s="977"/>
      <c r="DF11" s="978"/>
      <c r="DG11" s="976">
        <v>0</v>
      </c>
      <c r="DH11" s="977"/>
      <c r="DI11" s="977"/>
      <c r="DJ11" s="977"/>
      <c r="DK11" s="978"/>
      <c r="DL11" s="976">
        <v>0</v>
      </c>
      <c r="DM11" s="977"/>
      <c r="DN11" s="977"/>
      <c r="DO11" s="977"/>
      <c r="DP11" s="978"/>
      <c r="DQ11" s="976">
        <v>0</v>
      </c>
      <c r="DR11" s="977"/>
      <c r="DS11" s="977"/>
      <c r="DT11" s="977"/>
      <c r="DU11" s="978"/>
      <c r="DV11" s="979"/>
      <c r="DW11" s="980"/>
      <c r="DX11" s="980"/>
      <c r="DY11" s="980"/>
      <c r="DZ11" s="981"/>
      <c r="EA11" s="217"/>
    </row>
    <row r="12" spans="1:131" s="218" customFormat="1" ht="26.25" customHeight="1" x14ac:dyDescent="0.2">
      <c r="A12" s="221">
        <v>6</v>
      </c>
      <c r="B12" s="1017" t="s">
        <v>379</v>
      </c>
      <c r="C12" s="1018"/>
      <c r="D12" s="1018"/>
      <c r="E12" s="1018"/>
      <c r="F12" s="1018"/>
      <c r="G12" s="1018"/>
      <c r="H12" s="1018"/>
      <c r="I12" s="1018"/>
      <c r="J12" s="1018"/>
      <c r="K12" s="1018"/>
      <c r="L12" s="1018"/>
      <c r="M12" s="1018"/>
      <c r="N12" s="1018"/>
      <c r="O12" s="1018"/>
      <c r="P12" s="1019"/>
      <c r="Q12" s="1025">
        <v>3557.4270000000001</v>
      </c>
      <c r="R12" s="1026"/>
      <c r="S12" s="1026"/>
      <c r="T12" s="1026"/>
      <c r="U12" s="1026"/>
      <c r="V12" s="1026">
        <v>2655.1350000000002</v>
      </c>
      <c r="W12" s="1026"/>
      <c r="X12" s="1026"/>
      <c r="Y12" s="1026"/>
      <c r="Z12" s="1026"/>
      <c r="AA12" s="1026">
        <v>902.29200000000003</v>
      </c>
      <c r="AB12" s="1026"/>
      <c r="AC12" s="1026"/>
      <c r="AD12" s="1026"/>
      <c r="AE12" s="1027"/>
      <c r="AF12" s="1022">
        <v>902</v>
      </c>
      <c r="AG12" s="1023"/>
      <c r="AH12" s="1023"/>
      <c r="AI12" s="1023"/>
      <c r="AJ12" s="1024"/>
      <c r="AK12" s="1067">
        <v>535.38761199999999</v>
      </c>
      <c r="AL12" s="1068"/>
      <c r="AM12" s="1068"/>
      <c r="AN12" s="1068"/>
      <c r="AO12" s="1068"/>
      <c r="AP12" s="1068">
        <v>2542.297</v>
      </c>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t="s">
        <v>579</v>
      </c>
      <c r="BT12" s="980"/>
      <c r="BU12" s="980"/>
      <c r="BV12" s="980"/>
      <c r="BW12" s="980"/>
      <c r="BX12" s="980"/>
      <c r="BY12" s="980"/>
      <c r="BZ12" s="980"/>
      <c r="CA12" s="980"/>
      <c r="CB12" s="980"/>
      <c r="CC12" s="980"/>
      <c r="CD12" s="980"/>
      <c r="CE12" s="980"/>
      <c r="CF12" s="980"/>
      <c r="CG12" s="1001"/>
      <c r="CH12" s="976">
        <v>21</v>
      </c>
      <c r="CI12" s="977"/>
      <c r="CJ12" s="977"/>
      <c r="CK12" s="977"/>
      <c r="CL12" s="978"/>
      <c r="CM12" s="976">
        <v>1097</v>
      </c>
      <c r="CN12" s="977"/>
      <c r="CO12" s="977"/>
      <c r="CP12" s="977"/>
      <c r="CQ12" s="978"/>
      <c r="CR12" s="976">
        <v>350</v>
      </c>
      <c r="CS12" s="977"/>
      <c r="CT12" s="977"/>
      <c r="CU12" s="977"/>
      <c r="CV12" s="978"/>
      <c r="CW12" s="976">
        <v>621</v>
      </c>
      <c r="CX12" s="977"/>
      <c r="CY12" s="977"/>
      <c r="CZ12" s="977"/>
      <c r="DA12" s="978"/>
      <c r="DB12" s="976">
        <v>0</v>
      </c>
      <c r="DC12" s="977"/>
      <c r="DD12" s="977"/>
      <c r="DE12" s="977"/>
      <c r="DF12" s="978"/>
      <c r="DG12" s="976">
        <v>0</v>
      </c>
      <c r="DH12" s="977"/>
      <c r="DI12" s="977"/>
      <c r="DJ12" s="977"/>
      <c r="DK12" s="978"/>
      <c r="DL12" s="976">
        <v>0</v>
      </c>
      <c r="DM12" s="977"/>
      <c r="DN12" s="977"/>
      <c r="DO12" s="977"/>
      <c r="DP12" s="978"/>
      <c r="DQ12" s="976">
        <v>0</v>
      </c>
      <c r="DR12" s="977"/>
      <c r="DS12" s="977"/>
      <c r="DT12" s="977"/>
      <c r="DU12" s="978"/>
      <c r="DV12" s="979"/>
      <c r="DW12" s="980"/>
      <c r="DX12" s="980"/>
      <c r="DY12" s="980"/>
      <c r="DZ12" s="981"/>
      <c r="EA12" s="217"/>
    </row>
    <row r="13" spans="1:131" s="218" customFormat="1" ht="26.25" customHeight="1" x14ac:dyDescent="0.2">
      <c r="A13" s="221">
        <v>7</v>
      </c>
      <c r="B13" s="1017" t="s">
        <v>380</v>
      </c>
      <c r="C13" s="1018"/>
      <c r="D13" s="1018"/>
      <c r="E13" s="1018"/>
      <c r="F13" s="1018"/>
      <c r="G13" s="1018"/>
      <c r="H13" s="1018"/>
      <c r="I13" s="1018"/>
      <c r="J13" s="1018"/>
      <c r="K13" s="1018"/>
      <c r="L13" s="1018"/>
      <c r="M13" s="1018"/>
      <c r="N13" s="1018"/>
      <c r="O13" s="1018"/>
      <c r="P13" s="1019"/>
      <c r="Q13" s="1025">
        <v>1798.345</v>
      </c>
      <c r="R13" s="1026"/>
      <c r="S13" s="1026"/>
      <c r="T13" s="1026"/>
      <c r="U13" s="1026"/>
      <c r="V13" s="1026">
        <v>1798.067</v>
      </c>
      <c r="W13" s="1026"/>
      <c r="X13" s="1026"/>
      <c r="Y13" s="1026"/>
      <c r="Z13" s="1026"/>
      <c r="AA13" s="1026">
        <v>0.27800000000000002</v>
      </c>
      <c r="AB13" s="1026"/>
      <c r="AC13" s="1026"/>
      <c r="AD13" s="1026"/>
      <c r="AE13" s="1027"/>
      <c r="AF13" s="1022">
        <v>0</v>
      </c>
      <c r="AG13" s="1023"/>
      <c r="AH13" s="1023"/>
      <c r="AI13" s="1023"/>
      <c r="AJ13" s="1024"/>
      <c r="AK13" s="1067" t="s">
        <v>505</v>
      </c>
      <c r="AL13" s="1068"/>
      <c r="AM13" s="1068"/>
      <c r="AN13" s="1068"/>
      <c r="AO13" s="1068"/>
      <c r="AP13" s="1068">
        <v>4039</v>
      </c>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t="s">
        <v>580</v>
      </c>
      <c r="BT13" s="980"/>
      <c r="BU13" s="980"/>
      <c r="BV13" s="980"/>
      <c r="BW13" s="980"/>
      <c r="BX13" s="980"/>
      <c r="BY13" s="980"/>
      <c r="BZ13" s="980"/>
      <c r="CA13" s="980"/>
      <c r="CB13" s="980"/>
      <c r="CC13" s="980"/>
      <c r="CD13" s="980"/>
      <c r="CE13" s="980"/>
      <c r="CF13" s="980"/>
      <c r="CG13" s="1001"/>
      <c r="CH13" s="976">
        <v>992</v>
      </c>
      <c r="CI13" s="977"/>
      <c r="CJ13" s="977"/>
      <c r="CK13" s="977"/>
      <c r="CL13" s="978"/>
      <c r="CM13" s="976">
        <v>11694</v>
      </c>
      <c r="CN13" s="977"/>
      <c r="CO13" s="977"/>
      <c r="CP13" s="977"/>
      <c r="CQ13" s="978"/>
      <c r="CR13" s="976">
        <v>4100</v>
      </c>
      <c r="CS13" s="977"/>
      <c r="CT13" s="977"/>
      <c r="CU13" s="977"/>
      <c r="CV13" s="978"/>
      <c r="CW13" s="976">
        <v>0</v>
      </c>
      <c r="CX13" s="977"/>
      <c r="CY13" s="977"/>
      <c r="CZ13" s="977"/>
      <c r="DA13" s="978"/>
      <c r="DB13" s="976">
        <v>7650</v>
      </c>
      <c r="DC13" s="977"/>
      <c r="DD13" s="977"/>
      <c r="DE13" s="977"/>
      <c r="DF13" s="978"/>
      <c r="DG13" s="976">
        <v>0</v>
      </c>
      <c r="DH13" s="977"/>
      <c r="DI13" s="977"/>
      <c r="DJ13" s="977"/>
      <c r="DK13" s="978"/>
      <c r="DL13" s="976">
        <v>936</v>
      </c>
      <c r="DM13" s="977"/>
      <c r="DN13" s="977"/>
      <c r="DO13" s="977"/>
      <c r="DP13" s="978"/>
      <c r="DQ13" s="976">
        <v>0</v>
      </c>
      <c r="DR13" s="977"/>
      <c r="DS13" s="977"/>
      <c r="DT13" s="977"/>
      <c r="DU13" s="978"/>
      <c r="DV13" s="979"/>
      <c r="DW13" s="980"/>
      <c r="DX13" s="980"/>
      <c r="DY13" s="980"/>
      <c r="DZ13" s="981"/>
      <c r="EA13" s="217"/>
    </row>
    <row r="14" spans="1:131" s="218" customFormat="1" ht="26.25" customHeight="1" x14ac:dyDescent="0.2">
      <c r="A14" s="221">
        <v>8</v>
      </c>
      <c r="B14" s="1017" t="s">
        <v>381</v>
      </c>
      <c r="C14" s="1018"/>
      <c r="D14" s="1018"/>
      <c r="E14" s="1018"/>
      <c r="F14" s="1018"/>
      <c r="G14" s="1018"/>
      <c r="H14" s="1018"/>
      <c r="I14" s="1018"/>
      <c r="J14" s="1018"/>
      <c r="K14" s="1018"/>
      <c r="L14" s="1018"/>
      <c r="M14" s="1018"/>
      <c r="N14" s="1018"/>
      <c r="O14" s="1018"/>
      <c r="P14" s="1019"/>
      <c r="Q14" s="1025">
        <v>10607.048000000001</v>
      </c>
      <c r="R14" s="1026"/>
      <c r="S14" s="1026"/>
      <c r="T14" s="1026"/>
      <c r="U14" s="1026"/>
      <c r="V14" s="1026">
        <v>9957.0480000000007</v>
      </c>
      <c r="W14" s="1026"/>
      <c r="X14" s="1026"/>
      <c r="Y14" s="1026"/>
      <c r="Z14" s="1026"/>
      <c r="AA14" s="1026">
        <v>650</v>
      </c>
      <c r="AB14" s="1026"/>
      <c r="AC14" s="1026"/>
      <c r="AD14" s="1026"/>
      <c r="AE14" s="1027"/>
      <c r="AF14" s="1022" t="s">
        <v>122</v>
      </c>
      <c r="AG14" s="1023"/>
      <c r="AH14" s="1023"/>
      <c r="AI14" s="1023"/>
      <c r="AJ14" s="1024"/>
      <c r="AK14" s="1067">
        <v>3365.0049469999999</v>
      </c>
      <c r="AL14" s="1068"/>
      <c r="AM14" s="1068"/>
      <c r="AN14" s="1068"/>
      <c r="AO14" s="1068"/>
      <c r="AP14" s="1068">
        <v>47048.885999999999</v>
      </c>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t="s">
        <v>581</v>
      </c>
      <c r="BT14" s="980"/>
      <c r="BU14" s="980"/>
      <c r="BV14" s="980"/>
      <c r="BW14" s="980"/>
      <c r="BX14" s="980"/>
      <c r="BY14" s="980"/>
      <c r="BZ14" s="980"/>
      <c r="CA14" s="980"/>
      <c r="CB14" s="980"/>
      <c r="CC14" s="980"/>
      <c r="CD14" s="980"/>
      <c r="CE14" s="980"/>
      <c r="CF14" s="980"/>
      <c r="CG14" s="1001"/>
      <c r="CH14" s="976">
        <v>133</v>
      </c>
      <c r="CI14" s="977"/>
      <c r="CJ14" s="977"/>
      <c r="CK14" s="977"/>
      <c r="CL14" s="978"/>
      <c r="CM14" s="976">
        <v>1358</v>
      </c>
      <c r="CN14" s="977"/>
      <c r="CO14" s="977"/>
      <c r="CP14" s="977"/>
      <c r="CQ14" s="978"/>
      <c r="CR14" s="976">
        <v>500</v>
      </c>
      <c r="CS14" s="977"/>
      <c r="CT14" s="977"/>
      <c r="CU14" s="977"/>
      <c r="CV14" s="978"/>
      <c r="CW14" s="976">
        <v>81</v>
      </c>
      <c r="CX14" s="977"/>
      <c r="CY14" s="977"/>
      <c r="CZ14" s="977"/>
      <c r="DA14" s="978"/>
      <c r="DB14" s="976">
        <v>0</v>
      </c>
      <c r="DC14" s="977"/>
      <c r="DD14" s="977"/>
      <c r="DE14" s="977"/>
      <c r="DF14" s="978"/>
      <c r="DG14" s="976">
        <v>0</v>
      </c>
      <c r="DH14" s="977"/>
      <c r="DI14" s="977"/>
      <c r="DJ14" s="977"/>
      <c r="DK14" s="978"/>
      <c r="DL14" s="976">
        <v>0</v>
      </c>
      <c r="DM14" s="977"/>
      <c r="DN14" s="977"/>
      <c r="DO14" s="977"/>
      <c r="DP14" s="978"/>
      <c r="DQ14" s="976">
        <v>0</v>
      </c>
      <c r="DR14" s="977"/>
      <c r="DS14" s="977"/>
      <c r="DT14" s="977"/>
      <c r="DU14" s="978"/>
      <c r="DV14" s="979"/>
      <c r="DW14" s="980"/>
      <c r="DX14" s="980"/>
      <c r="DY14" s="980"/>
      <c r="DZ14" s="981"/>
      <c r="EA14" s="217"/>
    </row>
    <row r="15" spans="1:131" s="218" customFormat="1" ht="26.25" customHeight="1" x14ac:dyDescent="0.2">
      <c r="A15" s="221">
        <v>9</v>
      </c>
      <c r="B15" s="1017" t="s">
        <v>382</v>
      </c>
      <c r="C15" s="1018"/>
      <c r="D15" s="1018"/>
      <c r="E15" s="1018"/>
      <c r="F15" s="1018"/>
      <c r="G15" s="1018"/>
      <c r="H15" s="1018"/>
      <c r="I15" s="1018"/>
      <c r="J15" s="1018"/>
      <c r="K15" s="1018"/>
      <c r="L15" s="1018"/>
      <c r="M15" s="1018"/>
      <c r="N15" s="1018"/>
      <c r="O15" s="1018"/>
      <c r="P15" s="1019"/>
      <c r="Q15" s="1025">
        <v>22284.805</v>
      </c>
      <c r="R15" s="1026"/>
      <c r="S15" s="1026"/>
      <c r="T15" s="1026"/>
      <c r="U15" s="1026"/>
      <c r="V15" s="1026">
        <v>22255.574000000001</v>
      </c>
      <c r="W15" s="1026"/>
      <c r="X15" s="1026"/>
      <c r="Y15" s="1026"/>
      <c r="Z15" s="1026"/>
      <c r="AA15" s="1026">
        <v>29.231000000000002</v>
      </c>
      <c r="AB15" s="1026"/>
      <c r="AC15" s="1026"/>
      <c r="AD15" s="1026"/>
      <c r="AE15" s="1027"/>
      <c r="AF15" s="1022">
        <v>5</v>
      </c>
      <c r="AG15" s="1023"/>
      <c r="AH15" s="1023"/>
      <c r="AI15" s="1023"/>
      <c r="AJ15" s="1024"/>
      <c r="AK15" s="1067">
        <v>3907.1439730000002</v>
      </c>
      <c r="AL15" s="1068"/>
      <c r="AM15" s="1068"/>
      <c r="AN15" s="1068"/>
      <c r="AO15" s="1068"/>
      <c r="AP15" s="1068">
        <v>64110.843999999997</v>
      </c>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t="s">
        <v>582</v>
      </c>
      <c r="BT15" s="980"/>
      <c r="BU15" s="980"/>
      <c r="BV15" s="980"/>
      <c r="BW15" s="980"/>
      <c r="BX15" s="980"/>
      <c r="BY15" s="980"/>
      <c r="BZ15" s="980"/>
      <c r="CA15" s="980"/>
      <c r="CB15" s="980"/>
      <c r="CC15" s="980"/>
      <c r="CD15" s="980"/>
      <c r="CE15" s="980"/>
      <c r="CF15" s="980"/>
      <c r="CG15" s="1001"/>
      <c r="CH15" s="976">
        <v>-401</v>
      </c>
      <c r="CI15" s="977"/>
      <c r="CJ15" s="977"/>
      <c r="CK15" s="977"/>
      <c r="CL15" s="978"/>
      <c r="CM15" s="976">
        <v>10697</v>
      </c>
      <c r="CN15" s="977"/>
      <c r="CO15" s="977"/>
      <c r="CP15" s="977"/>
      <c r="CQ15" s="978"/>
      <c r="CR15" s="976">
        <v>100</v>
      </c>
      <c r="CS15" s="977"/>
      <c r="CT15" s="977"/>
      <c r="CU15" s="977"/>
      <c r="CV15" s="978"/>
      <c r="CW15" s="976">
        <v>582</v>
      </c>
      <c r="CX15" s="977"/>
      <c r="CY15" s="977"/>
      <c r="CZ15" s="977"/>
      <c r="DA15" s="978"/>
      <c r="DB15" s="976">
        <v>158</v>
      </c>
      <c r="DC15" s="977"/>
      <c r="DD15" s="977"/>
      <c r="DE15" s="977"/>
      <c r="DF15" s="978"/>
      <c r="DG15" s="976">
        <v>0</v>
      </c>
      <c r="DH15" s="977"/>
      <c r="DI15" s="977"/>
      <c r="DJ15" s="977"/>
      <c r="DK15" s="978"/>
      <c r="DL15" s="976">
        <v>0</v>
      </c>
      <c r="DM15" s="977"/>
      <c r="DN15" s="977"/>
      <c r="DO15" s="977"/>
      <c r="DP15" s="978"/>
      <c r="DQ15" s="976">
        <v>0</v>
      </c>
      <c r="DR15" s="977"/>
      <c r="DS15" s="977"/>
      <c r="DT15" s="977"/>
      <c r="DU15" s="978"/>
      <c r="DV15" s="979"/>
      <c r="DW15" s="980"/>
      <c r="DX15" s="980"/>
      <c r="DY15" s="980"/>
      <c r="DZ15" s="981"/>
      <c r="EA15" s="217"/>
    </row>
    <row r="16" spans="1:131" s="218" customFormat="1" ht="26.25" customHeight="1" x14ac:dyDescent="0.2">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t="s">
        <v>583</v>
      </c>
      <c r="BT16" s="980"/>
      <c r="BU16" s="980"/>
      <c r="BV16" s="980"/>
      <c r="BW16" s="980"/>
      <c r="BX16" s="980"/>
      <c r="BY16" s="980"/>
      <c r="BZ16" s="980"/>
      <c r="CA16" s="980"/>
      <c r="CB16" s="980"/>
      <c r="CC16" s="980"/>
      <c r="CD16" s="980"/>
      <c r="CE16" s="980"/>
      <c r="CF16" s="980"/>
      <c r="CG16" s="1001"/>
      <c r="CH16" s="976">
        <v>16</v>
      </c>
      <c r="CI16" s="977"/>
      <c r="CJ16" s="977"/>
      <c r="CK16" s="977"/>
      <c r="CL16" s="978"/>
      <c r="CM16" s="976">
        <v>91</v>
      </c>
      <c r="CN16" s="977"/>
      <c r="CO16" s="977"/>
      <c r="CP16" s="977"/>
      <c r="CQ16" s="978"/>
      <c r="CR16" s="976">
        <v>5</v>
      </c>
      <c r="CS16" s="977"/>
      <c r="CT16" s="977"/>
      <c r="CU16" s="977"/>
      <c r="CV16" s="978"/>
      <c r="CW16" s="976">
        <v>8</v>
      </c>
      <c r="CX16" s="977"/>
      <c r="CY16" s="977"/>
      <c r="CZ16" s="977"/>
      <c r="DA16" s="978"/>
      <c r="DB16" s="976">
        <v>0</v>
      </c>
      <c r="DC16" s="977"/>
      <c r="DD16" s="977"/>
      <c r="DE16" s="977"/>
      <c r="DF16" s="978"/>
      <c r="DG16" s="976">
        <v>0</v>
      </c>
      <c r="DH16" s="977"/>
      <c r="DI16" s="977"/>
      <c r="DJ16" s="977"/>
      <c r="DK16" s="978"/>
      <c r="DL16" s="976">
        <v>0</v>
      </c>
      <c r="DM16" s="977"/>
      <c r="DN16" s="977"/>
      <c r="DO16" s="977"/>
      <c r="DP16" s="978"/>
      <c r="DQ16" s="976">
        <v>0</v>
      </c>
      <c r="DR16" s="977"/>
      <c r="DS16" s="977"/>
      <c r="DT16" s="977"/>
      <c r="DU16" s="978"/>
      <c r="DV16" s="979"/>
      <c r="DW16" s="980"/>
      <c r="DX16" s="980"/>
      <c r="DY16" s="980"/>
      <c r="DZ16" s="981"/>
      <c r="EA16" s="217"/>
    </row>
    <row r="17" spans="1:131" s="218" customFormat="1" ht="26.25" customHeight="1" x14ac:dyDescent="0.2">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t="s">
        <v>584</v>
      </c>
      <c r="BT17" s="980"/>
      <c r="BU17" s="980"/>
      <c r="BV17" s="980"/>
      <c r="BW17" s="980"/>
      <c r="BX17" s="980"/>
      <c r="BY17" s="980"/>
      <c r="BZ17" s="980"/>
      <c r="CA17" s="980"/>
      <c r="CB17" s="980"/>
      <c r="CC17" s="980"/>
      <c r="CD17" s="980"/>
      <c r="CE17" s="980"/>
      <c r="CF17" s="980"/>
      <c r="CG17" s="1001"/>
      <c r="CH17" s="976">
        <v>58</v>
      </c>
      <c r="CI17" s="977"/>
      <c r="CJ17" s="977"/>
      <c r="CK17" s="977"/>
      <c r="CL17" s="978"/>
      <c r="CM17" s="976">
        <v>644</v>
      </c>
      <c r="CN17" s="977"/>
      <c r="CO17" s="977"/>
      <c r="CP17" s="977"/>
      <c r="CQ17" s="978"/>
      <c r="CR17" s="976">
        <v>10</v>
      </c>
      <c r="CS17" s="977"/>
      <c r="CT17" s="977"/>
      <c r="CU17" s="977"/>
      <c r="CV17" s="978"/>
      <c r="CW17" s="976">
        <v>42</v>
      </c>
      <c r="CX17" s="977"/>
      <c r="CY17" s="977"/>
      <c r="CZ17" s="977"/>
      <c r="DA17" s="978"/>
      <c r="DB17" s="976">
        <v>0</v>
      </c>
      <c r="DC17" s="977"/>
      <c r="DD17" s="977"/>
      <c r="DE17" s="977"/>
      <c r="DF17" s="978"/>
      <c r="DG17" s="976">
        <v>0</v>
      </c>
      <c r="DH17" s="977"/>
      <c r="DI17" s="977"/>
      <c r="DJ17" s="977"/>
      <c r="DK17" s="978"/>
      <c r="DL17" s="976">
        <v>0</v>
      </c>
      <c r="DM17" s="977"/>
      <c r="DN17" s="977"/>
      <c r="DO17" s="977"/>
      <c r="DP17" s="978"/>
      <c r="DQ17" s="976">
        <v>0</v>
      </c>
      <c r="DR17" s="977"/>
      <c r="DS17" s="977"/>
      <c r="DT17" s="977"/>
      <c r="DU17" s="978"/>
      <c r="DV17" s="979"/>
      <c r="DW17" s="980"/>
      <c r="DX17" s="980"/>
      <c r="DY17" s="980"/>
      <c r="DZ17" s="981"/>
      <c r="EA17" s="217"/>
    </row>
    <row r="18" spans="1:131" s="218" customFormat="1" ht="26.25" customHeight="1" x14ac:dyDescent="0.2">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t="s">
        <v>585</v>
      </c>
      <c r="BT18" s="980"/>
      <c r="BU18" s="980"/>
      <c r="BV18" s="980"/>
      <c r="BW18" s="980"/>
      <c r="BX18" s="980"/>
      <c r="BY18" s="980"/>
      <c r="BZ18" s="980"/>
      <c r="CA18" s="980"/>
      <c r="CB18" s="980"/>
      <c r="CC18" s="980"/>
      <c r="CD18" s="980"/>
      <c r="CE18" s="980"/>
      <c r="CF18" s="980"/>
      <c r="CG18" s="1001"/>
      <c r="CH18" s="976">
        <v>2246</v>
      </c>
      <c r="CI18" s="977"/>
      <c r="CJ18" s="977"/>
      <c r="CK18" s="977"/>
      <c r="CL18" s="978"/>
      <c r="CM18" s="976">
        <v>41890</v>
      </c>
      <c r="CN18" s="977"/>
      <c r="CO18" s="977"/>
      <c r="CP18" s="977"/>
      <c r="CQ18" s="978"/>
      <c r="CR18" s="976">
        <v>7628</v>
      </c>
      <c r="CS18" s="977"/>
      <c r="CT18" s="977"/>
      <c r="CU18" s="977"/>
      <c r="CV18" s="978"/>
      <c r="CW18" s="976">
        <v>891</v>
      </c>
      <c r="CX18" s="977"/>
      <c r="CY18" s="977"/>
      <c r="CZ18" s="977"/>
      <c r="DA18" s="978"/>
      <c r="DB18" s="976">
        <v>72054</v>
      </c>
      <c r="DC18" s="977"/>
      <c r="DD18" s="977"/>
      <c r="DE18" s="977"/>
      <c r="DF18" s="978"/>
      <c r="DG18" s="976">
        <v>0</v>
      </c>
      <c r="DH18" s="977"/>
      <c r="DI18" s="977"/>
      <c r="DJ18" s="977"/>
      <c r="DK18" s="978"/>
      <c r="DL18" s="976">
        <v>0</v>
      </c>
      <c r="DM18" s="977"/>
      <c r="DN18" s="977"/>
      <c r="DO18" s="977"/>
      <c r="DP18" s="978"/>
      <c r="DQ18" s="976">
        <v>0</v>
      </c>
      <c r="DR18" s="977"/>
      <c r="DS18" s="977"/>
      <c r="DT18" s="977"/>
      <c r="DU18" s="978"/>
      <c r="DV18" s="979" t="s">
        <v>613</v>
      </c>
      <c r="DW18" s="980"/>
      <c r="DX18" s="980"/>
      <c r="DY18" s="980"/>
      <c r="DZ18" s="981"/>
      <c r="EA18" s="217"/>
    </row>
    <row r="19" spans="1:131" s="218" customFormat="1" ht="26.25" customHeight="1" x14ac:dyDescent="0.2">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t="s">
        <v>586</v>
      </c>
      <c r="BT19" s="980"/>
      <c r="BU19" s="980"/>
      <c r="BV19" s="980"/>
      <c r="BW19" s="980"/>
      <c r="BX19" s="980"/>
      <c r="BY19" s="980"/>
      <c r="BZ19" s="980"/>
      <c r="CA19" s="980"/>
      <c r="CB19" s="980"/>
      <c r="CC19" s="980"/>
      <c r="CD19" s="980"/>
      <c r="CE19" s="980"/>
      <c r="CF19" s="980"/>
      <c r="CG19" s="1001"/>
      <c r="CH19" s="976">
        <v>131</v>
      </c>
      <c r="CI19" s="977"/>
      <c r="CJ19" s="977"/>
      <c r="CK19" s="977"/>
      <c r="CL19" s="978"/>
      <c r="CM19" s="976">
        <v>1322</v>
      </c>
      <c r="CN19" s="977"/>
      <c r="CO19" s="977"/>
      <c r="CP19" s="977"/>
      <c r="CQ19" s="978"/>
      <c r="CR19" s="976">
        <v>25</v>
      </c>
      <c r="CS19" s="977"/>
      <c r="CT19" s="977"/>
      <c r="CU19" s="977"/>
      <c r="CV19" s="978"/>
      <c r="CW19" s="976">
        <v>4</v>
      </c>
      <c r="CX19" s="977"/>
      <c r="CY19" s="977"/>
      <c r="CZ19" s="977"/>
      <c r="DA19" s="978"/>
      <c r="DB19" s="976">
        <v>0</v>
      </c>
      <c r="DC19" s="977"/>
      <c r="DD19" s="977"/>
      <c r="DE19" s="977"/>
      <c r="DF19" s="978"/>
      <c r="DG19" s="976">
        <v>0</v>
      </c>
      <c r="DH19" s="977"/>
      <c r="DI19" s="977"/>
      <c r="DJ19" s="977"/>
      <c r="DK19" s="978"/>
      <c r="DL19" s="976">
        <v>0</v>
      </c>
      <c r="DM19" s="977"/>
      <c r="DN19" s="977"/>
      <c r="DO19" s="977"/>
      <c r="DP19" s="978"/>
      <c r="DQ19" s="976">
        <v>0</v>
      </c>
      <c r="DR19" s="977"/>
      <c r="DS19" s="977"/>
      <c r="DT19" s="977"/>
      <c r="DU19" s="978"/>
      <c r="DV19" s="979"/>
      <c r="DW19" s="980"/>
      <c r="DX19" s="980"/>
      <c r="DY19" s="980"/>
      <c r="DZ19" s="981"/>
      <c r="EA19" s="217"/>
    </row>
    <row r="20" spans="1:131" s="218" customFormat="1" ht="26.25" customHeight="1" x14ac:dyDescent="0.2">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t="s">
        <v>587</v>
      </c>
      <c r="BT20" s="980"/>
      <c r="BU20" s="980"/>
      <c r="BV20" s="980"/>
      <c r="BW20" s="980"/>
      <c r="BX20" s="980"/>
      <c r="BY20" s="980"/>
      <c r="BZ20" s="980"/>
      <c r="CA20" s="980"/>
      <c r="CB20" s="980"/>
      <c r="CC20" s="980"/>
      <c r="CD20" s="980"/>
      <c r="CE20" s="980"/>
      <c r="CF20" s="980"/>
      <c r="CG20" s="1001"/>
      <c r="CH20" s="976">
        <v>45</v>
      </c>
      <c r="CI20" s="977"/>
      <c r="CJ20" s="977"/>
      <c r="CK20" s="977"/>
      <c r="CL20" s="978"/>
      <c r="CM20" s="976">
        <v>200</v>
      </c>
      <c r="CN20" s="977"/>
      <c r="CO20" s="977"/>
      <c r="CP20" s="977"/>
      <c r="CQ20" s="978"/>
      <c r="CR20" s="976">
        <v>50</v>
      </c>
      <c r="CS20" s="977"/>
      <c r="CT20" s="977"/>
      <c r="CU20" s="977"/>
      <c r="CV20" s="978"/>
      <c r="CW20" s="976">
        <v>237</v>
      </c>
      <c r="CX20" s="977"/>
      <c r="CY20" s="977"/>
      <c r="CZ20" s="977"/>
      <c r="DA20" s="978"/>
      <c r="DB20" s="976">
        <v>580</v>
      </c>
      <c r="DC20" s="977"/>
      <c r="DD20" s="977"/>
      <c r="DE20" s="977"/>
      <c r="DF20" s="978"/>
      <c r="DG20" s="976">
        <v>0</v>
      </c>
      <c r="DH20" s="977"/>
      <c r="DI20" s="977"/>
      <c r="DJ20" s="977"/>
      <c r="DK20" s="978"/>
      <c r="DL20" s="976">
        <v>0</v>
      </c>
      <c r="DM20" s="977"/>
      <c r="DN20" s="977"/>
      <c r="DO20" s="977"/>
      <c r="DP20" s="978"/>
      <c r="DQ20" s="976">
        <v>0</v>
      </c>
      <c r="DR20" s="977"/>
      <c r="DS20" s="977"/>
      <c r="DT20" s="977"/>
      <c r="DU20" s="978"/>
      <c r="DV20" s="979"/>
      <c r="DW20" s="980"/>
      <c r="DX20" s="980"/>
      <c r="DY20" s="980"/>
      <c r="DZ20" s="981"/>
      <c r="EA20" s="217"/>
    </row>
    <row r="21" spans="1:131" s="218" customFormat="1" ht="26.25" customHeight="1" thickBot="1" x14ac:dyDescent="0.25">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t="s">
        <v>588</v>
      </c>
      <c r="BT21" s="980"/>
      <c r="BU21" s="980"/>
      <c r="BV21" s="980"/>
      <c r="BW21" s="980"/>
      <c r="BX21" s="980"/>
      <c r="BY21" s="980"/>
      <c r="BZ21" s="980"/>
      <c r="CA21" s="980"/>
      <c r="CB21" s="980"/>
      <c r="CC21" s="980"/>
      <c r="CD21" s="980"/>
      <c r="CE21" s="980"/>
      <c r="CF21" s="980"/>
      <c r="CG21" s="1001"/>
      <c r="CH21" s="976">
        <v>6</v>
      </c>
      <c r="CI21" s="977"/>
      <c r="CJ21" s="977"/>
      <c r="CK21" s="977"/>
      <c r="CL21" s="978"/>
      <c r="CM21" s="976">
        <v>10</v>
      </c>
      <c r="CN21" s="977"/>
      <c r="CO21" s="977"/>
      <c r="CP21" s="977"/>
      <c r="CQ21" s="978"/>
      <c r="CR21" s="976">
        <v>5</v>
      </c>
      <c r="CS21" s="977"/>
      <c r="CT21" s="977"/>
      <c r="CU21" s="977"/>
      <c r="CV21" s="978"/>
      <c r="CW21" s="976">
        <v>582</v>
      </c>
      <c r="CX21" s="977"/>
      <c r="CY21" s="977"/>
      <c r="CZ21" s="977"/>
      <c r="DA21" s="978"/>
      <c r="DB21" s="976">
        <v>0</v>
      </c>
      <c r="DC21" s="977"/>
      <c r="DD21" s="977"/>
      <c r="DE21" s="977"/>
      <c r="DF21" s="978"/>
      <c r="DG21" s="976">
        <v>0</v>
      </c>
      <c r="DH21" s="977"/>
      <c r="DI21" s="977"/>
      <c r="DJ21" s="977"/>
      <c r="DK21" s="978"/>
      <c r="DL21" s="976">
        <v>0</v>
      </c>
      <c r="DM21" s="977"/>
      <c r="DN21" s="977"/>
      <c r="DO21" s="977"/>
      <c r="DP21" s="978"/>
      <c r="DQ21" s="976">
        <v>0</v>
      </c>
      <c r="DR21" s="977"/>
      <c r="DS21" s="977"/>
      <c r="DT21" s="977"/>
      <c r="DU21" s="978"/>
      <c r="DV21" s="979"/>
      <c r="DW21" s="980"/>
      <c r="DX21" s="980"/>
      <c r="DY21" s="980"/>
      <c r="DZ21" s="981"/>
      <c r="EA21" s="217"/>
    </row>
    <row r="22" spans="1:131" s="218" customFormat="1" ht="26.25" customHeight="1" x14ac:dyDescent="0.2">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383</v>
      </c>
      <c r="BA22" s="1015"/>
      <c r="BB22" s="1015"/>
      <c r="BC22" s="1015"/>
      <c r="BD22" s="1016"/>
      <c r="BE22" s="215"/>
      <c r="BF22" s="215"/>
      <c r="BG22" s="215"/>
      <c r="BH22" s="215"/>
      <c r="BI22" s="215"/>
      <c r="BJ22" s="215"/>
      <c r="BK22" s="215"/>
      <c r="BL22" s="215"/>
      <c r="BM22" s="215"/>
      <c r="BN22" s="215"/>
      <c r="BO22" s="215"/>
      <c r="BP22" s="215"/>
      <c r="BQ22" s="221">
        <v>16</v>
      </c>
      <c r="BR22" s="222"/>
      <c r="BS22" s="979" t="s">
        <v>589</v>
      </c>
      <c r="BT22" s="980"/>
      <c r="BU22" s="980"/>
      <c r="BV22" s="980"/>
      <c r="BW22" s="980"/>
      <c r="BX22" s="980"/>
      <c r="BY22" s="980"/>
      <c r="BZ22" s="980"/>
      <c r="CA22" s="980"/>
      <c r="CB22" s="980"/>
      <c r="CC22" s="980"/>
      <c r="CD22" s="980"/>
      <c r="CE22" s="980"/>
      <c r="CF22" s="980"/>
      <c r="CG22" s="1001"/>
      <c r="CH22" s="976">
        <v>4</v>
      </c>
      <c r="CI22" s="977"/>
      <c r="CJ22" s="977"/>
      <c r="CK22" s="977"/>
      <c r="CL22" s="978"/>
      <c r="CM22" s="976">
        <v>533</v>
      </c>
      <c r="CN22" s="977"/>
      <c r="CO22" s="977"/>
      <c r="CP22" s="977"/>
      <c r="CQ22" s="978"/>
      <c r="CR22" s="976">
        <v>290</v>
      </c>
      <c r="CS22" s="977"/>
      <c r="CT22" s="977"/>
      <c r="CU22" s="977"/>
      <c r="CV22" s="978"/>
      <c r="CW22" s="976">
        <v>655</v>
      </c>
      <c r="CX22" s="977"/>
      <c r="CY22" s="977"/>
      <c r="CZ22" s="977"/>
      <c r="DA22" s="978"/>
      <c r="DB22" s="976">
        <v>0</v>
      </c>
      <c r="DC22" s="977"/>
      <c r="DD22" s="977"/>
      <c r="DE22" s="977"/>
      <c r="DF22" s="978"/>
      <c r="DG22" s="976">
        <v>0</v>
      </c>
      <c r="DH22" s="977"/>
      <c r="DI22" s="977"/>
      <c r="DJ22" s="977"/>
      <c r="DK22" s="978"/>
      <c r="DL22" s="976">
        <v>0</v>
      </c>
      <c r="DM22" s="977"/>
      <c r="DN22" s="977"/>
      <c r="DO22" s="977"/>
      <c r="DP22" s="978"/>
      <c r="DQ22" s="976">
        <v>0</v>
      </c>
      <c r="DR22" s="977"/>
      <c r="DS22" s="977"/>
      <c r="DT22" s="977"/>
      <c r="DU22" s="978"/>
      <c r="DV22" s="979"/>
      <c r="DW22" s="980"/>
      <c r="DX22" s="980"/>
      <c r="DY22" s="980"/>
      <c r="DZ22" s="981"/>
      <c r="EA22" s="217"/>
    </row>
    <row r="23" spans="1:131" s="218" customFormat="1" ht="26.25" customHeight="1" thickBot="1" x14ac:dyDescent="0.25">
      <c r="A23" s="223" t="s">
        <v>384</v>
      </c>
      <c r="B23" s="924" t="s">
        <v>385</v>
      </c>
      <c r="C23" s="925"/>
      <c r="D23" s="925"/>
      <c r="E23" s="925"/>
      <c r="F23" s="925"/>
      <c r="G23" s="925"/>
      <c r="H23" s="925"/>
      <c r="I23" s="925"/>
      <c r="J23" s="925"/>
      <c r="K23" s="925"/>
      <c r="L23" s="925"/>
      <c r="M23" s="925"/>
      <c r="N23" s="925"/>
      <c r="O23" s="925"/>
      <c r="P23" s="935"/>
      <c r="Q23" s="1054">
        <v>2343328</v>
      </c>
      <c r="R23" s="1048"/>
      <c r="S23" s="1048"/>
      <c r="T23" s="1048"/>
      <c r="U23" s="1048"/>
      <c r="V23" s="1048">
        <v>2317118</v>
      </c>
      <c r="W23" s="1048"/>
      <c r="X23" s="1048"/>
      <c r="Y23" s="1048"/>
      <c r="Z23" s="1048"/>
      <c r="AA23" s="1048">
        <v>26210</v>
      </c>
      <c r="AB23" s="1048"/>
      <c r="AC23" s="1048"/>
      <c r="AD23" s="1048"/>
      <c r="AE23" s="1055"/>
      <c r="AF23" s="1056">
        <v>14166</v>
      </c>
      <c r="AG23" s="1048"/>
      <c r="AH23" s="1048"/>
      <c r="AI23" s="1048"/>
      <c r="AJ23" s="1057"/>
      <c r="AK23" s="1058"/>
      <c r="AL23" s="1059"/>
      <c r="AM23" s="1059"/>
      <c r="AN23" s="1059"/>
      <c r="AO23" s="1059"/>
      <c r="AP23" s="1048">
        <v>2597332</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t="s">
        <v>590</v>
      </c>
      <c r="BT23" s="980"/>
      <c r="BU23" s="980"/>
      <c r="BV23" s="980"/>
      <c r="BW23" s="980"/>
      <c r="BX23" s="980"/>
      <c r="BY23" s="980"/>
      <c r="BZ23" s="980"/>
      <c r="CA23" s="980"/>
      <c r="CB23" s="980"/>
      <c r="CC23" s="980"/>
      <c r="CD23" s="980"/>
      <c r="CE23" s="980"/>
      <c r="CF23" s="980"/>
      <c r="CG23" s="1001"/>
      <c r="CH23" s="976">
        <v>13</v>
      </c>
      <c r="CI23" s="977"/>
      <c r="CJ23" s="977"/>
      <c r="CK23" s="977"/>
      <c r="CL23" s="978"/>
      <c r="CM23" s="976">
        <v>57</v>
      </c>
      <c r="CN23" s="977"/>
      <c r="CO23" s="977"/>
      <c r="CP23" s="977"/>
      <c r="CQ23" s="978"/>
      <c r="CR23" s="976">
        <v>1</v>
      </c>
      <c r="CS23" s="977"/>
      <c r="CT23" s="977"/>
      <c r="CU23" s="977"/>
      <c r="CV23" s="978"/>
      <c r="CW23" s="976">
        <v>0</v>
      </c>
      <c r="CX23" s="977"/>
      <c r="CY23" s="977"/>
      <c r="CZ23" s="977"/>
      <c r="DA23" s="978"/>
      <c r="DB23" s="976">
        <v>0</v>
      </c>
      <c r="DC23" s="977"/>
      <c r="DD23" s="977"/>
      <c r="DE23" s="977"/>
      <c r="DF23" s="978"/>
      <c r="DG23" s="976">
        <v>0</v>
      </c>
      <c r="DH23" s="977"/>
      <c r="DI23" s="977"/>
      <c r="DJ23" s="977"/>
      <c r="DK23" s="978"/>
      <c r="DL23" s="976">
        <v>0</v>
      </c>
      <c r="DM23" s="977"/>
      <c r="DN23" s="977"/>
      <c r="DO23" s="977"/>
      <c r="DP23" s="978"/>
      <c r="DQ23" s="976">
        <v>0</v>
      </c>
      <c r="DR23" s="977"/>
      <c r="DS23" s="977"/>
      <c r="DT23" s="977"/>
      <c r="DU23" s="978"/>
      <c r="DV23" s="979"/>
      <c r="DW23" s="980"/>
      <c r="DX23" s="980"/>
      <c r="DY23" s="980"/>
      <c r="DZ23" s="981"/>
      <c r="EA23" s="217"/>
    </row>
    <row r="24" spans="1:131" s="218" customFormat="1" ht="26.25" customHeight="1" x14ac:dyDescent="0.2">
      <c r="A24" s="1047" t="s">
        <v>386</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t="s">
        <v>591</v>
      </c>
      <c r="BT24" s="980"/>
      <c r="BU24" s="980"/>
      <c r="BV24" s="980"/>
      <c r="BW24" s="980"/>
      <c r="BX24" s="980"/>
      <c r="BY24" s="980"/>
      <c r="BZ24" s="980"/>
      <c r="CA24" s="980"/>
      <c r="CB24" s="980"/>
      <c r="CC24" s="980"/>
      <c r="CD24" s="980"/>
      <c r="CE24" s="980"/>
      <c r="CF24" s="980"/>
      <c r="CG24" s="1001"/>
      <c r="CH24" s="976">
        <v>-79</v>
      </c>
      <c r="CI24" s="977"/>
      <c r="CJ24" s="977"/>
      <c r="CK24" s="977"/>
      <c r="CL24" s="978"/>
      <c r="CM24" s="976">
        <v>725</v>
      </c>
      <c r="CN24" s="977"/>
      <c r="CO24" s="977"/>
      <c r="CP24" s="977"/>
      <c r="CQ24" s="978"/>
      <c r="CR24" s="976">
        <v>300</v>
      </c>
      <c r="CS24" s="977"/>
      <c r="CT24" s="977"/>
      <c r="CU24" s="977"/>
      <c r="CV24" s="978"/>
      <c r="CW24" s="976">
        <v>31</v>
      </c>
      <c r="CX24" s="977"/>
      <c r="CY24" s="977"/>
      <c r="CZ24" s="977"/>
      <c r="DA24" s="978"/>
      <c r="DB24" s="976">
        <v>0</v>
      </c>
      <c r="DC24" s="977"/>
      <c r="DD24" s="977"/>
      <c r="DE24" s="977"/>
      <c r="DF24" s="978"/>
      <c r="DG24" s="976">
        <v>0</v>
      </c>
      <c r="DH24" s="977"/>
      <c r="DI24" s="977"/>
      <c r="DJ24" s="977"/>
      <c r="DK24" s="978"/>
      <c r="DL24" s="976">
        <v>0</v>
      </c>
      <c r="DM24" s="977"/>
      <c r="DN24" s="977"/>
      <c r="DO24" s="977"/>
      <c r="DP24" s="978"/>
      <c r="DQ24" s="976">
        <v>0</v>
      </c>
      <c r="DR24" s="977"/>
      <c r="DS24" s="977"/>
      <c r="DT24" s="977"/>
      <c r="DU24" s="978"/>
      <c r="DV24" s="979"/>
      <c r="DW24" s="980"/>
      <c r="DX24" s="980"/>
      <c r="DY24" s="980"/>
      <c r="DZ24" s="981"/>
      <c r="EA24" s="217"/>
    </row>
    <row r="25" spans="1:131" ht="26.25" customHeight="1" thickBot="1" x14ac:dyDescent="0.25">
      <c r="A25" s="1046" t="s">
        <v>387</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t="s">
        <v>592</v>
      </c>
      <c r="BT25" s="980"/>
      <c r="BU25" s="980"/>
      <c r="BV25" s="980"/>
      <c r="BW25" s="980"/>
      <c r="BX25" s="980"/>
      <c r="BY25" s="980"/>
      <c r="BZ25" s="980"/>
      <c r="CA25" s="980"/>
      <c r="CB25" s="980"/>
      <c r="CC25" s="980"/>
      <c r="CD25" s="980"/>
      <c r="CE25" s="980"/>
      <c r="CF25" s="980"/>
      <c r="CG25" s="1001"/>
      <c r="CH25" s="976">
        <v>-106</v>
      </c>
      <c r="CI25" s="977"/>
      <c r="CJ25" s="977"/>
      <c r="CK25" s="977"/>
      <c r="CL25" s="978"/>
      <c r="CM25" s="976">
        <v>6198</v>
      </c>
      <c r="CN25" s="977"/>
      <c r="CO25" s="977"/>
      <c r="CP25" s="977"/>
      <c r="CQ25" s="978"/>
      <c r="CR25" s="976">
        <v>0</v>
      </c>
      <c r="CS25" s="977"/>
      <c r="CT25" s="977"/>
      <c r="CU25" s="977"/>
      <c r="CV25" s="978"/>
      <c r="CW25" s="976">
        <v>5055</v>
      </c>
      <c r="CX25" s="977"/>
      <c r="CY25" s="977"/>
      <c r="CZ25" s="977"/>
      <c r="DA25" s="978"/>
      <c r="DB25" s="976">
        <v>0</v>
      </c>
      <c r="DC25" s="977"/>
      <c r="DD25" s="977"/>
      <c r="DE25" s="977"/>
      <c r="DF25" s="978"/>
      <c r="DG25" s="976">
        <v>0</v>
      </c>
      <c r="DH25" s="977"/>
      <c r="DI25" s="977"/>
      <c r="DJ25" s="977"/>
      <c r="DK25" s="978"/>
      <c r="DL25" s="976">
        <v>4920</v>
      </c>
      <c r="DM25" s="977"/>
      <c r="DN25" s="977"/>
      <c r="DO25" s="977"/>
      <c r="DP25" s="978"/>
      <c r="DQ25" s="976">
        <v>4428</v>
      </c>
      <c r="DR25" s="977"/>
      <c r="DS25" s="977"/>
      <c r="DT25" s="977"/>
      <c r="DU25" s="978"/>
      <c r="DV25" s="979"/>
      <c r="DW25" s="980"/>
      <c r="DX25" s="980"/>
      <c r="DY25" s="980"/>
      <c r="DZ25" s="981"/>
      <c r="EA25" s="212"/>
    </row>
    <row r="26" spans="1:131" ht="26.25" customHeight="1" x14ac:dyDescent="0.2">
      <c r="A26" s="982" t="s">
        <v>357</v>
      </c>
      <c r="B26" s="983"/>
      <c r="C26" s="983"/>
      <c r="D26" s="983"/>
      <c r="E26" s="983"/>
      <c r="F26" s="983"/>
      <c r="G26" s="983"/>
      <c r="H26" s="983"/>
      <c r="I26" s="983"/>
      <c r="J26" s="983"/>
      <c r="K26" s="983"/>
      <c r="L26" s="983"/>
      <c r="M26" s="983"/>
      <c r="N26" s="983"/>
      <c r="O26" s="983"/>
      <c r="P26" s="984"/>
      <c r="Q26" s="988" t="s">
        <v>388</v>
      </c>
      <c r="R26" s="989"/>
      <c r="S26" s="989"/>
      <c r="T26" s="989"/>
      <c r="U26" s="990"/>
      <c r="V26" s="988" t="s">
        <v>389</v>
      </c>
      <c r="W26" s="989"/>
      <c r="X26" s="989"/>
      <c r="Y26" s="989"/>
      <c r="Z26" s="990"/>
      <c r="AA26" s="988" t="s">
        <v>390</v>
      </c>
      <c r="AB26" s="989"/>
      <c r="AC26" s="989"/>
      <c r="AD26" s="989"/>
      <c r="AE26" s="989"/>
      <c r="AF26" s="1042" t="s">
        <v>391</v>
      </c>
      <c r="AG26" s="995"/>
      <c r="AH26" s="995"/>
      <c r="AI26" s="995"/>
      <c r="AJ26" s="1043"/>
      <c r="AK26" s="989" t="s">
        <v>392</v>
      </c>
      <c r="AL26" s="989"/>
      <c r="AM26" s="989"/>
      <c r="AN26" s="989"/>
      <c r="AO26" s="990"/>
      <c r="AP26" s="988" t="s">
        <v>393</v>
      </c>
      <c r="AQ26" s="989"/>
      <c r="AR26" s="989"/>
      <c r="AS26" s="989"/>
      <c r="AT26" s="990"/>
      <c r="AU26" s="988" t="s">
        <v>394</v>
      </c>
      <c r="AV26" s="989"/>
      <c r="AW26" s="989"/>
      <c r="AX26" s="989"/>
      <c r="AY26" s="990"/>
      <c r="AZ26" s="988" t="s">
        <v>395</v>
      </c>
      <c r="BA26" s="989"/>
      <c r="BB26" s="989"/>
      <c r="BC26" s="989"/>
      <c r="BD26" s="990"/>
      <c r="BE26" s="988" t="s">
        <v>364</v>
      </c>
      <c r="BF26" s="989"/>
      <c r="BG26" s="989"/>
      <c r="BH26" s="989"/>
      <c r="BI26" s="1002"/>
      <c r="BJ26" s="214"/>
      <c r="BK26" s="214"/>
      <c r="BL26" s="214"/>
      <c r="BM26" s="214"/>
      <c r="BN26" s="214"/>
      <c r="BO26" s="224"/>
      <c r="BP26" s="224"/>
      <c r="BQ26" s="221">
        <v>20</v>
      </c>
      <c r="BR26" s="222"/>
      <c r="BS26" s="979" t="s">
        <v>593</v>
      </c>
      <c r="BT26" s="980"/>
      <c r="BU26" s="980"/>
      <c r="BV26" s="980"/>
      <c r="BW26" s="980"/>
      <c r="BX26" s="980"/>
      <c r="BY26" s="980"/>
      <c r="BZ26" s="980"/>
      <c r="CA26" s="980"/>
      <c r="CB26" s="980"/>
      <c r="CC26" s="980"/>
      <c r="CD26" s="980"/>
      <c r="CE26" s="980"/>
      <c r="CF26" s="980"/>
      <c r="CG26" s="1001"/>
      <c r="CH26" s="976">
        <v>-143</v>
      </c>
      <c r="CI26" s="977"/>
      <c r="CJ26" s="977"/>
      <c r="CK26" s="977"/>
      <c r="CL26" s="978"/>
      <c r="CM26" s="976">
        <v>1132</v>
      </c>
      <c r="CN26" s="977"/>
      <c r="CO26" s="977"/>
      <c r="CP26" s="977"/>
      <c r="CQ26" s="978"/>
      <c r="CR26" s="976">
        <v>30</v>
      </c>
      <c r="CS26" s="977"/>
      <c r="CT26" s="977"/>
      <c r="CU26" s="977"/>
      <c r="CV26" s="978"/>
      <c r="CW26" s="976">
        <v>389</v>
      </c>
      <c r="CX26" s="977"/>
      <c r="CY26" s="977"/>
      <c r="CZ26" s="977"/>
      <c r="DA26" s="978"/>
      <c r="DB26" s="976">
        <v>0</v>
      </c>
      <c r="DC26" s="977"/>
      <c r="DD26" s="977"/>
      <c r="DE26" s="977"/>
      <c r="DF26" s="978"/>
      <c r="DG26" s="976">
        <v>0</v>
      </c>
      <c r="DH26" s="977"/>
      <c r="DI26" s="977"/>
      <c r="DJ26" s="977"/>
      <c r="DK26" s="978"/>
      <c r="DL26" s="976">
        <v>0</v>
      </c>
      <c r="DM26" s="977"/>
      <c r="DN26" s="977"/>
      <c r="DO26" s="977"/>
      <c r="DP26" s="978"/>
      <c r="DQ26" s="976">
        <v>0</v>
      </c>
      <c r="DR26" s="977"/>
      <c r="DS26" s="977"/>
      <c r="DT26" s="977"/>
      <c r="DU26" s="978"/>
      <c r="DV26" s="979"/>
      <c r="DW26" s="980"/>
      <c r="DX26" s="980"/>
      <c r="DY26" s="980"/>
      <c r="DZ26" s="981"/>
      <c r="EA26" s="212"/>
    </row>
    <row r="27" spans="1:131" ht="26.25" customHeight="1" thickBot="1" x14ac:dyDescent="0.25">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t="s">
        <v>594</v>
      </c>
      <c r="BT27" s="980"/>
      <c r="BU27" s="980"/>
      <c r="BV27" s="980"/>
      <c r="BW27" s="980"/>
      <c r="BX27" s="980"/>
      <c r="BY27" s="980"/>
      <c r="BZ27" s="980"/>
      <c r="CA27" s="980"/>
      <c r="CB27" s="980"/>
      <c r="CC27" s="980"/>
      <c r="CD27" s="980"/>
      <c r="CE27" s="980"/>
      <c r="CF27" s="980"/>
      <c r="CG27" s="1001"/>
      <c r="CH27" s="976">
        <v>-89</v>
      </c>
      <c r="CI27" s="977"/>
      <c r="CJ27" s="977"/>
      <c r="CK27" s="977"/>
      <c r="CL27" s="978"/>
      <c r="CM27" s="976">
        <v>5392</v>
      </c>
      <c r="CN27" s="977"/>
      <c r="CO27" s="977"/>
      <c r="CP27" s="977"/>
      <c r="CQ27" s="978"/>
      <c r="CR27" s="976">
        <v>1</v>
      </c>
      <c r="CS27" s="977"/>
      <c r="CT27" s="977"/>
      <c r="CU27" s="977"/>
      <c r="CV27" s="978"/>
      <c r="CW27" s="976">
        <v>51</v>
      </c>
      <c r="CX27" s="977"/>
      <c r="CY27" s="977"/>
      <c r="CZ27" s="977"/>
      <c r="DA27" s="978"/>
      <c r="DB27" s="976">
        <v>0</v>
      </c>
      <c r="DC27" s="977"/>
      <c r="DD27" s="977"/>
      <c r="DE27" s="977"/>
      <c r="DF27" s="978"/>
      <c r="DG27" s="976">
        <v>0</v>
      </c>
      <c r="DH27" s="977"/>
      <c r="DI27" s="977"/>
      <c r="DJ27" s="977"/>
      <c r="DK27" s="978"/>
      <c r="DL27" s="976">
        <v>0</v>
      </c>
      <c r="DM27" s="977"/>
      <c r="DN27" s="977"/>
      <c r="DO27" s="977"/>
      <c r="DP27" s="978"/>
      <c r="DQ27" s="976">
        <v>0</v>
      </c>
      <c r="DR27" s="977"/>
      <c r="DS27" s="977"/>
      <c r="DT27" s="977"/>
      <c r="DU27" s="978"/>
      <c r="DV27" s="979"/>
      <c r="DW27" s="980"/>
      <c r="DX27" s="980"/>
      <c r="DY27" s="980"/>
      <c r="DZ27" s="981"/>
      <c r="EA27" s="212"/>
    </row>
    <row r="28" spans="1:131" ht="26.25" customHeight="1" thickTop="1" x14ac:dyDescent="0.2">
      <c r="A28" s="225">
        <v>1</v>
      </c>
      <c r="B28" s="1034" t="s">
        <v>396</v>
      </c>
      <c r="C28" s="1035"/>
      <c r="D28" s="1035"/>
      <c r="E28" s="1035"/>
      <c r="F28" s="1035"/>
      <c r="G28" s="1035"/>
      <c r="H28" s="1035"/>
      <c r="I28" s="1035"/>
      <c r="J28" s="1035"/>
      <c r="K28" s="1035"/>
      <c r="L28" s="1035"/>
      <c r="M28" s="1035"/>
      <c r="N28" s="1035"/>
      <c r="O28" s="1035"/>
      <c r="P28" s="1036"/>
      <c r="Q28" s="1037">
        <v>326934.03600000002</v>
      </c>
      <c r="R28" s="1038"/>
      <c r="S28" s="1038"/>
      <c r="T28" s="1038"/>
      <c r="U28" s="1038"/>
      <c r="V28" s="1038">
        <v>310481.56199999998</v>
      </c>
      <c r="W28" s="1038"/>
      <c r="X28" s="1038"/>
      <c r="Y28" s="1038"/>
      <c r="Z28" s="1038"/>
      <c r="AA28" s="1038">
        <v>16452.473999999998</v>
      </c>
      <c r="AB28" s="1038"/>
      <c r="AC28" s="1038"/>
      <c r="AD28" s="1038"/>
      <c r="AE28" s="1039"/>
      <c r="AF28" s="1040">
        <v>16452</v>
      </c>
      <c r="AG28" s="1038"/>
      <c r="AH28" s="1038"/>
      <c r="AI28" s="1038"/>
      <c r="AJ28" s="1041"/>
      <c r="AK28" s="1029">
        <v>28560.928</v>
      </c>
      <c r="AL28" s="1030"/>
      <c r="AM28" s="1030"/>
      <c r="AN28" s="1030"/>
      <c r="AO28" s="1030"/>
      <c r="AP28" s="1030">
        <v>0</v>
      </c>
      <c r="AQ28" s="1030"/>
      <c r="AR28" s="1030"/>
      <c r="AS28" s="1030"/>
      <c r="AT28" s="1030"/>
      <c r="AU28" s="1030">
        <v>0</v>
      </c>
      <c r="AV28" s="1030"/>
      <c r="AW28" s="1030"/>
      <c r="AX28" s="1030"/>
      <c r="AY28" s="1030"/>
      <c r="AZ28" s="1031"/>
      <c r="BA28" s="1031"/>
      <c r="BB28" s="1031"/>
      <c r="BC28" s="1031"/>
      <c r="BD28" s="1031"/>
      <c r="BE28" s="1032"/>
      <c r="BF28" s="1032"/>
      <c r="BG28" s="1032"/>
      <c r="BH28" s="1032"/>
      <c r="BI28" s="1033"/>
      <c r="BJ28" s="214"/>
      <c r="BK28" s="214"/>
      <c r="BL28" s="214"/>
      <c r="BM28" s="214"/>
      <c r="BN28" s="214"/>
      <c r="BO28" s="224"/>
      <c r="BP28" s="224"/>
      <c r="BQ28" s="221">
        <v>22</v>
      </c>
      <c r="BR28" s="222"/>
      <c r="BS28" s="979" t="s">
        <v>595</v>
      </c>
      <c r="BT28" s="980"/>
      <c r="BU28" s="980"/>
      <c r="BV28" s="980"/>
      <c r="BW28" s="980"/>
      <c r="BX28" s="980"/>
      <c r="BY28" s="980"/>
      <c r="BZ28" s="980"/>
      <c r="CA28" s="980"/>
      <c r="CB28" s="980"/>
      <c r="CC28" s="980"/>
      <c r="CD28" s="980"/>
      <c r="CE28" s="980"/>
      <c r="CF28" s="980"/>
      <c r="CG28" s="1001"/>
      <c r="CH28" s="976">
        <v>-29</v>
      </c>
      <c r="CI28" s="977"/>
      <c r="CJ28" s="977"/>
      <c r="CK28" s="977"/>
      <c r="CL28" s="978"/>
      <c r="CM28" s="976">
        <v>671</v>
      </c>
      <c r="CN28" s="977"/>
      <c r="CO28" s="977"/>
      <c r="CP28" s="977"/>
      <c r="CQ28" s="978"/>
      <c r="CR28" s="976">
        <v>10</v>
      </c>
      <c r="CS28" s="977"/>
      <c r="CT28" s="977"/>
      <c r="CU28" s="977"/>
      <c r="CV28" s="978"/>
      <c r="CW28" s="976">
        <v>0</v>
      </c>
      <c r="CX28" s="977"/>
      <c r="CY28" s="977"/>
      <c r="CZ28" s="977"/>
      <c r="DA28" s="978"/>
      <c r="DB28" s="976">
        <v>0</v>
      </c>
      <c r="DC28" s="977"/>
      <c r="DD28" s="977"/>
      <c r="DE28" s="977"/>
      <c r="DF28" s="978"/>
      <c r="DG28" s="976">
        <v>0</v>
      </c>
      <c r="DH28" s="977"/>
      <c r="DI28" s="977"/>
      <c r="DJ28" s="977"/>
      <c r="DK28" s="978"/>
      <c r="DL28" s="976">
        <v>0</v>
      </c>
      <c r="DM28" s="977"/>
      <c r="DN28" s="977"/>
      <c r="DO28" s="977"/>
      <c r="DP28" s="978"/>
      <c r="DQ28" s="976">
        <v>0</v>
      </c>
      <c r="DR28" s="977"/>
      <c r="DS28" s="977"/>
      <c r="DT28" s="977"/>
      <c r="DU28" s="978"/>
      <c r="DV28" s="979"/>
      <c r="DW28" s="980"/>
      <c r="DX28" s="980"/>
      <c r="DY28" s="980"/>
      <c r="DZ28" s="981"/>
      <c r="EA28" s="212"/>
    </row>
    <row r="29" spans="1:131" ht="26.25" customHeight="1" x14ac:dyDescent="0.2">
      <c r="A29" s="225">
        <v>2</v>
      </c>
      <c r="B29" s="1017" t="s">
        <v>397</v>
      </c>
      <c r="C29" s="1018"/>
      <c r="D29" s="1018"/>
      <c r="E29" s="1018"/>
      <c r="F29" s="1018"/>
      <c r="G29" s="1018"/>
      <c r="H29" s="1018"/>
      <c r="I29" s="1018"/>
      <c r="J29" s="1018"/>
      <c r="K29" s="1018"/>
      <c r="L29" s="1018"/>
      <c r="M29" s="1018"/>
      <c r="N29" s="1018"/>
      <c r="O29" s="1018"/>
      <c r="P29" s="1019"/>
      <c r="Q29" s="1025">
        <v>352548.07</v>
      </c>
      <c r="R29" s="1026"/>
      <c r="S29" s="1026"/>
      <c r="T29" s="1026"/>
      <c r="U29" s="1026"/>
      <c r="V29" s="1026">
        <v>344711.29</v>
      </c>
      <c r="W29" s="1026"/>
      <c r="X29" s="1026"/>
      <c r="Y29" s="1026"/>
      <c r="Z29" s="1026"/>
      <c r="AA29" s="1026">
        <v>7836.78</v>
      </c>
      <c r="AB29" s="1026"/>
      <c r="AC29" s="1026"/>
      <c r="AD29" s="1026"/>
      <c r="AE29" s="1027"/>
      <c r="AF29" s="1022">
        <v>7837</v>
      </c>
      <c r="AG29" s="1023"/>
      <c r="AH29" s="1023"/>
      <c r="AI29" s="1023"/>
      <c r="AJ29" s="1024"/>
      <c r="AK29" s="967">
        <v>50851.269067000001</v>
      </c>
      <c r="AL29" s="958"/>
      <c r="AM29" s="958"/>
      <c r="AN29" s="958"/>
      <c r="AO29" s="958"/>
      <c r="AP29" s="958">
        <v>0</v>
      </c>
      <c r="AQ29" s="958"/>
      <c r="AR29" s="958"/>
      <c r="AS29" s="958"/>
      <c r="AT29" s="958"/>
      <c r="AU29" s="958">
        <v>0</v>
      </c>
      <c r="AV29" s="958"/>
      <c r="AW29" s="958"/>
      <c r="AX29" s="958"/>
      <c r="AY29" s="958"/>
      <c r="AZ29" s="1028"/>
      <c r="BA29" s="1028"/>
      <c r="BB29" s="1028"/>
      <c r="BC29" s="1028"/>
      <c r="BD29" s="1028"/>
      <c r="BE29" s="959"/>
      <c r="BF29" s="959"/>
      <c r="BG29" s="959"/>
      <c r="BH29" s="959"/>
      <c r="BI29" s="960"/>
      <c r="BJ29" s="214"/>
      <c r="BK29" s="214"/>
      <c r="BL29" s="214"/>
      <c r="BM29" s="214"/>
      <c r="BN29" s="214"/>
      <c r="BO29" s="224"/>
      <c r="BP29" s="224"/>
      <c r="BQ29" s="221">
        <v>23</v>
      </c>
      <c r="BR29" s="222"/>
      <c r="BS29" s="979" t="s">
        <v>596</v>
      </c>
      <c r="BT29" s="980"/>
      <c r="BU29" s="980"/>
      <c r="BV29" s="980"/>
      <c r="BW29" s="980"/>
      <c r="BX29" s="980"/>
      <c r="BY29" s="980"/>
      <c r="BZ29" s="980"/>
      <c r="CA29" s="980"/>
      <c r="CB29" s="980"/>
      <c r="CC29" s="980"/>
      <c r="CD29" s="980"/>
      <c r="CE29" s="980"/>
      <c r="CF29" s="980"/>
      <c r="CG29" s="1001"/>
      <c r="CH29" s="976">
        <v>338</v>
      </c>
      <c r="CI29" s="977"/>
      <c r="CJ29" s="977"/>
      <c r="CK29" s="977"/>
      <c r="CL29" s="978"/>
      <c r="CM29" s="976">
        <v>16587</v>
      </c>
      <c r="CN29" s="977"/>
      <c r="CO29" s="977"/>
      <c r="CP29" s="977"/>
      <c r="CQ29" s="978"/>
      <c r="CR29" s="976">
        <v>10</v>
      </c>
      <c r="CS29" s="977"/>
      <c r="CT29" s="977"/>
      <c r="CU29" s="977"/>
      <c r="CV29" s="978"/>
      <c r="CW29" s="976">
        <v>34</v>
      </c>
      <c r="CX29" s="977"/>
      <c r="CY29" s="977"/>
      <c r="CZ29" s="977"/>
      <c r="DA29" s="978"/>
      <c r="DB29" s="976">
        <v>0</v>
      </c>
      <c r="DC29" s="977"/>
      <c r="DD29" s="977"/>
      <c r="DE29" s="977"/>
      <c r="DF29" s="978"/>
      <c r="DG29" s="976">
        <v>0</v>
      </c>
      <c r="DH29" s="977"/>
      <c r="DI29" s="977"/>
      <c r="DJ29" s="977"/>
      <c r="DK29" s="978"/>
      <c r="DL29" s="976">
        <v>2180</v>
      </c>
      <c r="DM29" s="977"/>
      <c r="DN29" s="977"/>
      <c r="DO29" s="977"/>
      <c r="DP29" s="978"/>
      <c r="DQ29" s="976">
        <v>218</v>
      </c>
      <c r="DR29" s="977"/>
      <c r="DS29" s="977"/>
      <c r="DT29" s="977"/>
      <c r="DU29" s="978"/>
      <c r="DV29" s="979"/>
      <c r="DW29" s="980"/>
      <c r="DX29" s="980"/>
      <c r="DY29" s="980"/>
      <c r="DZ29" s="981"/>
      <c r="EA29" s="212"/>
    </row>
    <row r="30" spans="1:131" ht="26.25" customHeight="1" x14ac:dyDescent="0.2">
      <c r="A30" s="225">
        <v>3</v>
      </c>
      <c r="B30" s="1017" t="s">
        <v>398</v>
      </c>
      <c r="C30" s="1018"/>
      <c r="D30" s="1018"/>
      <c r="E30" s="1018"/>
      <c r="F30" s="1018"/>
      <c r="G30" s="1018"/>
      <c r="H30" s="1018"/>
      <c r="I30" s="1018"/>
      <c r="J30" s="1018"/>
      <c r="K30" s="1018"/>
      <c r="L30" s="1018"/>
      <c r="M30" s="1018"/>
      <c r="N30" s="1018"/>
      <c r="O30" s="1018"/>
      <c r="P30" s="1019"/>
      <c r="Q30" s="1025">
        <v>102422.07</v>
      </c>
      <c r="R30" s="1026"/>
      <c r="S30" s="1026"/>
      <c r="T30" s="1026"/>
      <c r="U30" s="1026"/>
      <c r="V30" s="1026">
        <v>101952.003</v>
      </c>
      <c r="W30" s="1026"/>
      <c r="X30" s="1026"/>
      <c r="Y30" s="1026"/>
      <c r="Z30" s="1026"/>
      <c r="AA30" s="1026">
        <v>470.06700000000001</v>
      </c>
      <c r="AB30" s="1026"/>
      <c r="AC30" s="1026"/>
      <c r="AD30" s="1026"/>
      <c r="AE30" s="1027"/>
      <c r="AF30" s="1022">
        <v>470</v>
      </c>
      <c r="AG30" s="1023"/>
      <c r="AH30" s="1023"/>
      <c r="AI30" s="1023"/>
      <c r="AJ30" s="1024"/>
      <c r="AK30" s="967">
        <v>43179.983999999997</v>
      </c>
      <c r="AL30" s="958"/>
      <c r="AM30" s="958"/>
      <c r="AN30" s="958"/>
      <c r="AO30" s="958"/>
      <c r="AP30" s="958">
        <v>0</v>
      </c>
      <c r="AQ30" s="958"/>
      <c r="AR30" s="958"/>
      <c r="AS30" s="958"/>
      <c r="AT30" s="958"/>
      <c r="AU30" s="958">
        <v>0</v>
      </c>
      <c r="AV30" s="958"/>
      <c r="AW30" s="958"/>
      <c r="AX30" s="958"/>
      <c r="AY30" s="958"/>
      <c r="AZ30" s="1028"/>
      <c r="BA30" s="1028"/>
      <c r="BB30" s="1028"/>
      <c r="BC30" s="1028"/>
      <c r="BD30" s="1028"/>
      <c r="BE30" s="959"/>
      <c r="BF30" s="959"/>
      <c r="BG30" s="959"/>
      <c r="BH30" s="959"/>
      <c r="BI30" s="960"/>
      <c r="BJ30" s="214"/>
      <c r="BK30" s="214"/>
      <c r="BL30" s="214"/>
      <c r="BM30" s="214"/>
      <c r="BN30" s="214"/>
      <c r="BO30" s="224"/>
      <c r="BP30" s="224"/>
      <c r="BQ30" s="221">
        <v>24</v>
      </c>
      <c r="BR30" s="222"/>
      <c r="BS30" s="979" t="s">
        <v>597</v>
      </c>
      <c r="BT30" s="980"/>
      <c r="BU30" s="980"/>
      <c r="BV30" s="980"/>
      <c r="BW30" s="980"/>
      <c r="BX30" s="980"/>
      <c r="BY30" s="980"/>
      <c r="BZ30" s="980"/>
      <c r="CA30" s="980"/>
      <c r="CB30" s="980"/>
      <c r="CC30" s="980"/>
      <c r="CD30" s="980"/>
      <c r="CE30" s="980"/>
      <c r="CF30" s="980"/>
      <c r="CG30" s="1001"/>
      <c r="CH30" s="976">
        <v>258</v>
      </c>
      <c r="CI30" s="977"/>
      <c r="CJ30" s="977"/>
      <c r="CK30" s="977"/>
      <c r="CL30" s="978"/>
      <c r="CM30" s="976">
        <v>20794</v>
      </c>
      <c r="CN30" s="977"/>
      <c r="CO30" s="977"/>
      <c r="CP30" s="977"/>
      <c r="CQ30" s="978"/>
      <c r="CR30" s="976">
        <v>33</v>
      </c>
      <c r="CS30" s="977"/>
      <c r="CT30" s="977"/>
      <c r="CU30" s="977"/>
      <c r="CV30" s="978"/>
      <c r="CW30" s="976">
        <v>0</v>
      </c>
      <c r="CX30" s="977"/>
      <c r="CY30" s="977"/>
      <c r="CZ30" s="977"/>
      <c r="DA30" s="978"/>
      <c r="DB30" s="976">
        <v>0</v>
      </c>
      <c r="DC30" s="977"/>
      <c r="DD30" s="977"/>
      <c r="DE30" s="977"/>
      <c r="DF30" s="978"/>
      <c r="DG30" s="976">
        <v>0</v>
      </c>
      <c r="DH30" s="977"/>
      <c r="DI30" s="977"/>
      <c r="DJ30" s="977"/>
      <c r="DK30" s="978"/>
      <c r="DL30" s="976">
        <v>0</v>
      </c>
      <c r="DM30" s="977"/>
      <c r="DN30" s="977"/>
      <c r="DO30" s="977"/>
      <c r="DP30" s="978"/>
      <c r="DQ30" s="976">
        <v>0</v>
      </c>
      <c r="DR30" s="977"/>
      <c r="DS30" s="977"/>
      <c r="DT30" s="977"/>
      <c r="DU30" s="978"/>
      <c r="DV30" s="979"/>
      <c r="DW30" s="980"/>
      <c r="DX30" s="980"/>
      <c r="DY30" s="980"/>
      <c r="DZ30" s="981"/>
      <c r="EA30" s="212"/>
    </row>
    <row r="31" spans="1:131" ht="26.25" customHeight="1" x14ac:dyDescent="0.2">
      <c r="A31" s="225">
        <v>4</v>
      </c>
      <c r="B31" s="1017" t="s">
        <v>399</v>
      </c>
      <c r="C31" s="1018"/>
      <c r="D31" s="1018"/>
      <c r="E31" s="1018"/>
      <c r="F31" s="1018"/>
      <c r="G31" s="1018"/>
      <c r="H31" s="1018"/>
      <c r="I31" s="1018"/>
      <c r="J31" s="1018"/>
      <c r="K31" s="1018"/>
      <c r="L31" s="1018"/>
      <c r="M31" s="1018"/>
      <c r="N31" s="1018"/>
      <c r="O31" s="1018"/>
      <c r="P31" s="1019"/>
      <c r="Q31" s="1025">
        <v>293.98599999999999</v>
      </c>
      <c r="R31" s="1026"/>
      <c r="S31" s="1026"/>
      <c r="T31" s="1026"/>
      <c r="U31" s="1026"/>
      <c r="V31" s="1026">
        <v>177.74100000000001</v>
      </c>
      <c r="W31" s="1026"/>
      <c r="X31" s="1026"/>
      <c r="Y31" s="1026"/>
      <c r="Z31" s="1026"/>
      <c r="AA31" s="1026">
        <v>116.245</v>
      </c>
      <c r="AB31" s="1026"/>
      <c r="AC31" s="1026"/>
      <c r="AD31" s="1026"/>
      <c r="AE31" s="1027"/>
      <c r="AF31" s="1022">
        <v>116</v>
      </c>
      <c r="AG31" s="1023"/>
      <c r="AH31" s="1023"/>
      <c r="AI31" s="1023"/>
      <c r="AJ31" s="1024"/>
      <c r="AK31" s="967">
        <v>115.25333000000001</v>
      </c>
      <c r="AL31" s="958"/>
      <c r="AM31" s="958"/>
      <c r="AN31" s="958"/>
      <c r="AO31" s="958"/>
      <c r="AP31" s="958">
        <v>518</v>
      </c>
      <c r="AQ31" s="958"/>
      <c r="AR31" s="958"/>
      <c r="AS31" s="958"/>
      <c r="AT31" s="958"/>
      <c r="AU31" s="958">
        <v>450.142</v>
      </c>
      <c r="AV31" s="958"/>
      <c r="AW31" s="958"/>
      <c r="AX31" s="958"/>
      <c r="AY31" s="958"/>
      <c r="AZ31" s="1028"/>
      <c r="BA31" s="1028"/>
      <c r="BB31" s="1028"/>
      <c r="BC31" s="1028"/>
      <c r="BD31" s="1028"/>
      <c r="BE31" s="959"/>
      <c r="BF31" s="959"/>
      <c r="BG31" s="959"/>
      <c r="BH31" s="959"/>
      <c r="BI31" s="960"/>
      <c r="BJ31" s="214"/>
      <c r="BK31" s="214"/>
      <c r="BL31" s="214"/>
      <c r="BM31" s="214"/>
      <c r="BN31" s="214"/>
      <c r="BO31" s="224"/>
      <c r="BP31" s="224"/>
      <c r="BQ31" s="221">
        <v>25</v>
      </c>
      <c r="BR31" s="222"/>
      <c r="BS31" s="979" t="s">
        <v>598</v>
      </c>
      <c r="BT31" s="980"/>
      <c r="BU31" s="980"/>
      <c r="BV31" s="980"/>
      <c r="BW31" s="980"/>
      <c r="BX31" s="980"/>
      <c r="BY31" s="980"/>
      <c r="BZ31" s="980"/>
      <c r="CA31" s="980"/>
      <c r="CB31" s="980"/>
      <c r="CC31" s="980"/>
      <c r="CD31" s="980"/>
      <c r="CE31" s="980"/>
      <c r="CF31" s="980"/>
      <c r="CG31" s="1001"/>
      <c r="CH31" s="976">
        <v>-51</v>
      </c>
      <c r="CI31" s="977"/>
      <c r="CJ31" s="977"/>
      <c r="CK31" s="977"/>
      <c r="CL31" s="978"/>
      <c r="CM31" s="976">
        <v>3186</v>
      </c>
      <c r="CN31" s="977"/>
      <c r="CO31" s="977"/>
      <c r="CP31" s="977"/>
      <c r="CQ31" s="978"/>
      <c r="CR31" s="976">
        <v>1550</v>
      </c>
      <c r="CS31" s="977"/>
      <c r="CT31" s="977"/>
      <c r="CU31" s="977"/>
      <c r="CV31" s="978"/>
      <c r="CW31" s="976">
        <v>0</v>
      </c>
      <c r="CX31" s="977"/>
      <c r="CY31" s="977"/>
      <c r="CZ31" s="977"/>
      <c r="DA31" s="978"/>
      <c r="DB31" s="976">
        <v>0</v>
      </c>
      <c r="DC31" s="977"/>
      <c r="DD31" s="977"/>
      <c r="DE31" s="977"/>
      <c r="DF31" s="978"/>
      <c r="DG31" s="976">
        <v>0</v>
      </c>
      <c r="DH31" s="977"/>
      <c r="DI31" s="977"/>
      <c r="DJ31" s="977"/>
      <c r="DK31" s="978"/>
      <c r="DL31" s="976">
        <v>0</v>
      </c>
      <c r="DM31" s="977"/>
      <c r="DN31" s="977"/>
      <c r="DO31" s="977"/>
      <c r="DP31" s="978"/>
      <c r="DQ31" s="976">
        <v>0</v>
      </c>
      <c r="DR31" s="977"/>
      <c r="DS31" s="977"/>
      <c r="DT31" s="977"/>
      <c r="DU31" s="978"/>
      <c r="DV31" s="979"/>
      <c r="DW31" s="980"/>
      <c r="DX31" s="980"/>
      <c r="DY31" s="980"/>
      <c r="DZ31" s="981"/>
      <c r="EA31" s="212"/>
    </row>
    <row r="32" spans="1:131" ht="26.25" customHeight="1" x14ac:dyDescent="0.2">
      <c r="A32" s="225">
        <v>5</v>
      </c>
      <c r="B32" s="1017" t="s">
        <v>400</v>
      </c>
      <c r="C32" s="1018"/>
      <c r="D32" s="1018"/>
      <c r="E32" s="1018"/>
      <c r="F32" s="1018"/>
      <c r="G32" s="1018"/>
      <c r="H32" s="1018"/>
      <c r="I32" s="1018"/>
      <c r="J32" s="1018"/>
      <c r="K32" s="1018"/>
      <c r="L32" s="1018"/>
      <c r="M32" s="1018"/>
      <c r="N32" s="1018"/>
      <c r="O32" s="1018"/>
      <c r="P32" s="1019"/>
      <c r="Q32" s="1025">
        <v>86055.55</v>
      </c>
      <c r="R32" s="1026"/>
      <c r="S32" s="1026"/>
      <c r="T32" s="1026"/>
      <c r="U32" s="1026"/>
      <c r="V32" s="1026">
        <v>78999.524000000005</v>
      </c>
      <c r="W32" s="1026"/>
      <c r="X32" s="1026"/>
      <c r="Y32" s="1026"/>
      <c r="Z32" s="1026"/>
      <c r="AA32" s="1026">
        <v>7056.0259999999998</v>
      </c>
      <c r="AB32" s="1026"/>
      <c r="AC32" s="1026"/>
      <c r="AD32" s="1026"/>
      <c r="AE32" s="1027"/>
      <c r="AF32" s="1022">
        <v>31227</v>
      </c>
      <c r="AG32" s="1023"/>
      <c r="AH32" s="1023"/>
      <c r="AI32" s="1023"/>
      <c r="AJ32" s="1024"/>
      <c r="AK32" s="967">
        <v>3626.8440000000001</v>
      </c>
      <c r="AL32" s="958"/>
      <c r="AM32" s="958"/>
      <c r="AN32" s="958"/>
      <c r="AO32" s="958"/>
      <c r="AP32" s="958">
        <v>176490.74900000001</v>
      </c>
      <c r="AQ32" s="958"/>
      <c r="AR32" s="958"/>
      <c r="AS32" s="958"/>
      <c r="AT32" s="958"/>
      <c r="AU32" s="958">
        <v>3529.8139999999999</v>
      </c>
      <c r="AV32" s="958"/>
      <c r="AW32" s="958"/>
      <c r="AX32" s="958"/>
      <c r="AY32" s="958"/>
      <c r="AZ32" s="1028"/>
      <c r="BA32" s="1028"/>
      <c r="BB32" s="1028"/>
      <c r="BC32" s="1028"/>
      <c r="BD32" s="1028"/>
      <c r="BE32" s="959" t="s">
        <v>401</v>
      </c>
      <c r="BF32" s="959"/>
      <c r="BG32" s="959"/>
      <c r="BH32" s="959"/>
      <c r="BI32" s="960"/>
      <c r="BJ32" s="214"/>
      <c r="BK32" s="214"/>
      <c r="BL32" s="214"/>
      <c r="BM32" s="214"/>
      <c r="BN32" s="214"/>
      <c r="BO32" s="224"/>
      <c r="BP32" s="224"/>
      <c r="BQ32" s="221">
        <v>26</v>
      </c>
      <c r="BR32" s="222"/>
      <c r="BS32" s="979" t="s">
        <v>599</v>
      </c>
      <c r="BT32" s="980"/>
      <c r="BU32" s="980"/>
      <c r="BV32" s="980"/>
      <c r="BW32" s="980"/>
      <c r="BX32" s="980"/>
      <c r="BY32" s="980"/>
      <c r="BZ32" s="980"/>
      <c r="CA32" s="980"/>
      <c r="CB32" s="980"/>
      <c r="CC32" s="980"/>
      <c r="CD32" s="980"/>
      <c r="CE32" s="980"/>
      <c r="CF32" s="980"/>
      <c r="CG32" s="1001"/>
      <c r="CH32" s="976">
        <v>1103</v>
      </c>
      <c r="CI32" s="977"/>
      <c r="CJ32" s="977"/>
      <c r="CK32" s="977"/>
      <c r="CL32" s="978"/>
      <c r="CM32" s="976">
        <v>35864</v>
      </c>
      <c r="CN32" s="977"/>
      <c r="CO32" s="977"/>
      <c r="CP32" s="977"/>
      <c r="CQ32" s="978"/>
      <c r="CR32" s="976">
        <v>32197</v>
      </c>
      <c r="CS32" s="977"/>
      <c r="CT32" s="977"/>
      <c r="CU32" s="977"/>
      <c r="CV32" s="978"/>
      <c r="CW32" s="976">
        <v>281</v>
      </c>
      <c r="CX32" s="977"/>
      <c r="CY32" s="977"/>
      <c r="CZ32" s="977"/>
      <c r="DA32" s="978"/>
      <c r="DB32" s="976">
        <v>35487</v>
      </c>
      <c r="DC32" s="977"/>
      <c r="DD32" s="977"/>
      <c r="DE32" s="977"/>
      <c r="DF32" s="978"/>
      <c r="DG32" s="976">
        <v>0</v>
      </c>
      <c r="DH32" s="977"/>
      <c r="DI32" s="977"/>
      <c r="DJ32" s="977"/>
      <c r="DK32" s="978"/>
      <c r="DL32" s="976">
        <v>34059</v>
      </c>
      <c r="DM32" s="977"/>
      <c r="DN32" s="977"/>
      <c r="DO32" s="977"/>
      <c r="DP32" s="978"/>
      <c r="DQ32" s="976">
        <v>3406</v>
      </c>
      <c r="DR32" s="977"/>
      <c r="DS32" s="977"/>
      <c r="DT32" s="977"/>
      <c r="DU32" s="978"/>
      <c r="DV32" s="979"/>
      <c r="DW32" s="980"/>
      <c r="DX32" s="980"/>
      <c r="DY32" s="980"/>
      <c r="DZ32" s="981"/>
      <c r="EA32" s="212"/>
    </row>
    <row r="33" spans="1:131" ht="26.25" customHeight="1" x14ac:dyDescent="0.2">
      <c r="A33" s="225">
        <v>6</v>
      </c>
      <c r="B33" s="1017" t="s">
        <v>402</v>
      </c>
      <c r="C33" s="1018"/>
      <c r="D33" s="1018"/>
      <c r="E33" s="1018"/>
      <c r="F33" s="1018"/>
      <c r="G33" s="1018"/>
      <c r="H33" s="1018"/>
      <c r="I33" s="1018"/>
      <c r="J33" s="1018"/>
      <c r="K33" s="1018"/>
      <c r="L33" s="1018"/>
      <c r="M33" s="1018"/>
      <c r="N33" s="1018"/>
      <c r="O33" s="1018"/>
      <c r="P33" s="1019"/>
      <c r="Q33" s="1025">
        <v>2737.99</v>
      </c>
      <c r="R33" s="1026"/>
      <c r="S33" s="1026"/>
      <c r="T33" s="1026"/>
      <c r="U33" s="1026"/>
      <c r="V33" s="1026">
        <v>2165.2849999999999</v>
      </c>
      <c r="W33" s="1026"/>
      <c r="X33" s="1026"/>
      <c r="Y33" s="1026"/>
      <c r="Z33" s="1026"/>
      <c r="AA33" s="1026">
        <v>572.70500000000004</v>
      </c>
      <c r="AB33" s="1026"/>
      <c r="AC33" s="1026"/>
      <c r="AD33" s="1026"/>
      <c r="AE33" s="1027"/>
      <c r="AF33" s="1022">
        <v>3954</v>
      </c>
      <c r="AG33" s="1023"/>
      <c r="AH33" s="1023"/>
      <c r="AI33" s="1023"/>
      <c r="AJ33" s="1024"/>
      <c r="AK33" s="967">
        <v>1.04</v>
      </c>
      <c r="AL33" s="958"/>
      <c r="AM33" s="958"/>
      <c r="AN33" s="958"/>
      <c r="AO33" s="958"/>
      <c r="AP33" s="958">
        <v>4267.9830000000002</v>
      </c>
      <c r="AQ33" s="958"/>
      <c r="AR33" s="958"/>
      <c r="AS33" s="958"/>
      <c r="AT33" s="958"/>
      <c r="AU33" s="958">
        <v>0</v>
      </c>
      <c r="AV33" s="958"/>
      <c r="AW33" s="958"/>
      <c r="AX33" s="958"/>
      <c r="AY33" s="958"/>
      <c r="AZ33" s="1028"/>
      <c r="BA33" s="1028"/>
      <c r="BB33" s="1028"/>
      <c r="BC33" s="1028"/>
      <c r="BD33" s="1028"/>
      <c r="BE33" s="959" t="s">
        <v>401</v>
      </c>
      <c r="BF33" s="959"/>
      <c r="BG33" s="959"/>
      <c r="BH33" s="959"/>
      <c r="BI33" s="960"/>
      <c r="BJ33" s="214"/>
      <c r="BK33" s="214"/>
      <c r="BL33" s="214"/>
      <c r="BM33" s="214"/>
      <c r="BN33" s="214"/>
      <c r="BO33" s="224"/>
      <c r="BP33" s="224"/>
      <c r="BQ33" s="221">
        <v>27</v>
      </c>
      <c r="BR33" s="222"/>
      <c r="BS33" s="979" t="s">
        <v>600</v>
      </c>
      <c r="BT33" s="980"/>
      <c r="BU33" s="980"/>
      <c r="BV33" s="980"/>
      <c r="BW33" s="980"/>
      <c r="BX33" s="980"/>
      <c r="BY33" s="980"/>
      <c r="BZ33" s="980"/>
      <c r="CA33" s="980"/>
      <c r="CB33" s="980"/>
      <c r="CC33" s="980"/>
      <c r="CD33" s="980"/>
      <c r="CE33" s="980"/>
      <c r="CF33" s="980"/>
      <c r="CG33" s="1001"/>
      <c r="CH33" s="976">
        <v>30</v>
      </c>
      <c r="CI33" s="977"/>
      <c r="CJ33" s="977"/>
      <c r="CK33" s="977"/>
      <c r="CL33" s="978"/>
      <c r="CM33" s="976">
        <v>7157</v>
      </c>
      <c r="CN33" s="977"/>
      <c r="CO33" s="977"/>
      <c r="CP33" s="977"/>
      <c r="CQ33" s="978"/>
      <c r="CR33" s="976">
        <v>100</v>
      </c>
      <c r="CS33" s="977"/>
      <c r="CT33" s="977"/>
      <c r="CU33" s="977"/>
      <c r="CV33" s="978"/>
      <c r="CW33" s="976">
        <v>66</v>
      </c>
      <c r="CX33" s="977"/>
      <c r="CY33" s="977"/>
      <c r="CZ33" s="977"/>
      <c r="DA33" s="978"/>
      <c r="DB33" s="976">
        <v>0</v>
      </c>
      <c r="DC33" s="977"/>
      <c r="DD33" s="977"/>
      <c r="DE33" s="977"/>
      <c r="DF33" s="978"/>
      <c r="DG33" s="976">
        <v>0</v>
      </c>
      <c r="DH33" s="977"/>
      <c r="DI33" s="977"/>
      <c r="DJ33" s="977"/>
      <c r="DK33" s="978"/>
      <c r="DL33" s="976">
        <v>0</v>
      </c>
      <c r="DM33" s="977"/>
      <c r="DN33" s="977"/>
      <c r="DO33" s="977"/>
      <c r="DP33" s="978"/>
      <c r="DQ33" s="976">
        <v>0</v>
      </c>
      <c r="DR33" s="977"/>
      <c r="DS33" s="977"/>
      <c r="DT33" s="977"/>
      <c r="DU33" s="978"/>
      <c r="DV33" s="979"/>
      <c r="DW33" s="980"/>
      <c r="DX33" s="980"/>
      <c r="DY33" s="980"/>
      <c r="DZ33" s="981"/>
      <c r="EA33" s="212"/>
    </row>
    <row r="34" spans="1:131" ht="26.25" customHeight="1" x14ac:dyDescent="0.2">
      <c r="A34" s="225">
        <v>7</v>
      </c>
      <c r="B34" s="1017" t="s">
        <v>403</v>
      </c>
      <c r="C34" s="1018"/>
      <c r="D34" s="1018"/>
      <c r="E34" s="1018"/>
      <c r="F34" s="1018"/>
      <c r="G34" s="1018"/>
      <c r="H34" s="1018"/>
      <c r="I34" s="1018"/>
      <c r="J34" s="1018"/>
      <c r="K34" s="1018"/>
      <c r="L34" s="1018"/>
      <c r="M34" s="1018"/>
      <c r="N34" s="1018"/>
      <c r="O34" s="1018"/>
      <c r="P34" s="1019"/>
      <c r="Q34" s="1025">
        <v>19900.998</v>
      </c>
      <c r="R34" s="1026"/>
      <c r="S34" s="1026"/>
      <c r="T34" s="1026"/>
      <c r="U34" s="1026"/>
      <c r="V34" s="1026">
        <v>20546.89</v>
      </c>
      <c r="W34" s="1026"/>
      <c r="X34" s="1026"/>
      <c r="Y34" s="1026"/>
      <c r="Z34" s="1026"/>
      <c r="AA34" s="1026">
        <v>-645.89200000000005</v>
      </c>
      <c r="AB34" s="1026"/>
      <c r="AC34" s="1026"/>
      <c r="AD34" s="1026"/>
      <c r="AE34" s="1027"/>
      <c r="AF34" s="1022">
        <v>5290</v>
      </c>
      <c r="AG34" s="1023"/>
      <c r="AH34" s="1023"/>
      <c r="AI34" s="1023"/>
      <c r="AJ34" s="1024"/>
      <c r="AK34" s="967">
        <v>778.15800000000002</v>
      </c>
      <c r="AL34" s="958"/>
      <c r="AM34" s="958"/>
      <c r="AN34" s="958"/>
      <c r="AO34" s="958"/>
      <c r="AP34" s="958">
        <v>5199.2</v>
      </c>
      <c r="AQ34" s="958"/>
      <c r="AR34" s="958"/>
      <c r="AS34" s="958"/>
      <c r="AT34" s="958"/>
      <c r="AU34" s="958">
        <v>1476.5719999999999</v>
      </c>
      <c r="AV34" s="958"/>
      <c r="AW34" s="958"/>
      <c r="AX34" s="958"/>
      <c r="AY34" s="958"/>
      <c r="AZ34" s="1028"/>
      <c r="BA34" s="1028"/>
      <c r="BB34" s="1028"/>
      <c r="BC34" s="1028"/>
      <c r="BD34" s="1028"/>
      <c r="BE34" s="959" t="s">
        <v>401</v>
      </c>
      <c r="BF34" s="959"/>
      <c r="BG34" s="959"/>
      <c r="BH34" s="959"/>
      <c r="BI34" s="960"/>
      <c r="BJ34" s="214"/>
      <c r="BK34" s="214"/>
      <c r="BL34" s="214"/>
      <c r="BM34" s="214"/>
      <c r="BN34" s="214"/>
      <c r="BO34" s="224"/>
      <c r="BP34" s="224"/>
      <c r="BQ34" s="221">
        <v>28</v>
      </c>
      <c r="BR34" s="222"/>
      <c r="BS34" s="979" t="s">
        <v>601</v>
      </c>
      <c r="BT34" s="980"/>
      <c r="BU34" s="980"/>
      <c r="BV34" s="980"/>
      <c r="BW34" s="980"/>
      <c r="BX34" s="980"/>
      <c r="BY34" s="980"/>
      <c r="BZ34" s="980"/>
      <c r="CA34" s="980"/>
      <c r="CB34" s="980"/>
      <c r="CC34" s="980"/>
      <c r="CD34" s="980"/>
      <c r="CE34" s="980"/>
      <c r="CF34" s="980"/>
      <c r="CG34" s="1001"/>
      <c r="CH34" s="976">
        <v>504</v>
      </c>
      <c r="CI34" s="977"/>
      <c r="CJ34" s="977"/>
      <c r="CK34" s="977"/>
      <c r="CL34" s="978"/>
      <c r="CM34" s="976">
        <v>5995</v>
      </c>
      <c r="CN34" s="977"/>
      <c r="CO34" s="977"/>
      <c r="CP34" s="977"/>
      <c r="CQ34" s="978"/>
      <c r="CR34" s="976">
        <v>6400</v>
      </c>
      <c r="CS34" s="977"/>
      <c r="CT34" s="977"/>
      <c r="CU34" s="977"/>
      <c r="CV34" s="978"/>
      <c r="CW34" s="976">
        <v>0</v>
      </c>
      <c r="CX34" s="977"/>
      <c r="CY34" s="977"/>
      <c r="CZ34" s="977"/>
      <c r="DA34" s="978"/>
      <c r="DB34" s="976">
        <v>0</v>
      </c>
      <c r="DC34" s="977"/>
      <c r="DD34" s="977"/>
      <c r="DE34" s="977"/>
      <c r="DF34" s="978"/>
      <c r="DG34" s="976">
        <v>0</v>
      </c>
      <c r="DH34" s="977"/>
      <c r="DI34" s="977"/>
      <c r="DJ34" s="977"/>
      <c r="DK34" s="978"/>
      <c r="DL34" s="976">
        <v>0</v>
      </c>
      <c r="DM34" s="977"/>
      <c r="DN34" s="977"/>
      <c r="DO34" s="977"/>
      <c r="DP34" s="978"/>
      <c r="DQ34" s="976">
        <v>0</v>
      </c>
      <c r="DR34" s="977"/>
      <c r="DS34" s="977"/>
      <c r="DT34" s="977"/>
      <c r="DU34" s="978"/>
      <c r="DV34" s="979"/>
      <c r="DW34" s="980"/>
      <c r="DX34" s="980"/>
      <c r="DY34" s="980"/>
      <c r="DZ34" s="981"/>
      <c r="EA34" s="212"/>
    </row>
    <row r="35" spans="1:131" ht="26.25" customHeight="1" x14ac:dyDescent="0.2">
      <c r="A35" s="225">
        <v>8</v>
      </c>
      <c r="B35" s="1017" t="s">
        <v>404</v>
      </c>
      <c r="C35" s="1018"/>
      <c r="D35" s="1018"/>
      <c r="E35" s="1018"/>
      <c r="F35" s="1018"/>
      <c r="G35" s="1018"/>
      <c r="H35" s="1018"/>
      <c r="I35" s="1018"/>
      <c r="J35" s="1018"/>
      <c r="K35" s="1018"/>
      <c r="L35" s="1018"/>
      <c r="M35" s="1018"/>
      <c r="N35" s="1018"/>
      <c r="O35" s="1018"/>
      <c r="P35" s="1019"/>
      <c r="Q35" s="1025">
        <v>47578.794999999998</v>
      </c>
      <c r="R35" s="1026"/>
      <c r="S35" s="1026"/>
      <c r="T35" s="1026"/>
      <c r="U35" s="1026"/>
      <c r="V35" s="1026">
        <v>42280.779000000002</v>
      </c>
      <c r="W35" s="1026"/>
      <c r="X35" s="1026"/>
      <c r="Y35" s="1026"/>
      <c r="Z35" s="1026"/>
      <c r="AA35" s="1026">
        <v>5298.0159999999996</v>
      </c>
      <c r="AB35" s="1026"/>
      <c r="AC35" s="1026"/>
      <c r="AD35" s="1026"/>
      <c r="AE35" s="1027"/>
      <c r="AF35" s="1022" t="s">
        <v>122</v>
      </c>
      <c r="AG35" s="1023"/>
      <c r="AH35" s="1023"/>
      <c r="AI35" s="1023"/>
      <c r="AJ35" s="1024"/>
      <c r="AK35" s="967">
        <v>6371.6459999999997</v>
      </c>
      <c r="AL35" s="958"/>
      <c r="AM35" s="958"/>
      <c r="AN35" s="958"/>
      <c r="AO35" s="958"/>
      <c r="AP35" s="958">
        <v>300662.89199999999</v>
      </c>
      <c r="AQ35" s="958"/>
      <c r="AR35" s="958"/>
      <c r="AS35" s="958"/>
      <c r="AT35" s="958"/>
      <c r="AU35" s="958">
        <v>46302.084999999999</v>
      </c>
      <c r="AV35" s="958"/>
      <c r="AW35" s="958"/>
      <c r="AX35" s="958"/>
      <c r="AY35" s="958"/>
      <c r="AZ35" s="1028"/>
      <c r="BA35" s="1028"/>
      <c r="BB35" s="1028"/>
      <c r="BC35" s="1028"/>
      <c r="BD35" s="1028"/>
      <c r="BE35" s="959" t="s">
        <v>401</v>
      </c>
      <c r="BF35" s="959"/>
      <c r="BG35" s="959"/>
      <c r="BH35" s="959"/>
      <c r="BI35" s="960"/>
      <c r="BJ35" s="214"/>
      <c r="BK35" s="214"/>
      <c r="BL35" s="214"/>
      <c r="BM35" s="214"/>
      <c r="BN35" s="214"/>
      <c r="BO35" s="224"/>
      <c r="BP35" s="224"/>
      <c r="BQ35" s="221">
        <v>29</v>
      </c>
      <c r="BR35" s="222"/>
      <c r="BS35" s="979" t="s">
        <v>602</v>
      </c>
      <c r="BT35" s="980"/>
      <c r="BU35" s="980"/>
      <c r="BV35" s="980"/>
      <c r="BW35" s="980"/>
      <c r="BX35" s="980"/>
      <c r="BY35" s="980"/>
      <c r="BZ35" s="980"/>
      <c r="CA35" s="980"/>
      <c r="CB35" s="980"/>
      <c r="CC35" s="980"/>
      <c r="CD35" s="980"/>
      <c r="CE35" s="980"/>
      <c r="CF35" s="980"/>
      <c r="CG35" s="1001"/>
      <c r="CH35" s="976">
        <v>474</v>
      </c>
      <c r="CI35" s="977"/>
      <c r="CJ35" s="977"/>
      <c r="CK35" s="977"/>
      <c r="CL35" s="978"/>
      <c r="CM35" s="976">
        <v>7120</v>
      </c>
      <c r="CN35" s="977"/>
      <c r="CO35" s="977"/>
      <c r="CP35" s="977"/>
      <c r="CQ35" s="978"/>
      <c r="CR35" s="976">
        <v>1921</v>
      </c>
      <c r="CS35" s="977"/>
      <c r="CT35" s="977"/>
      <c r="CU35" s="977"/>
      <c r="CV35" s="978"/>
      <c r="CW35" s="976">
        <v>0</v>
      </c>
      <c r="CX35" s="977"/>
      <c r="CY35" s="977"/>
      <c r="CZ35" s="977"/>
      <c r="DA35" s="978"/>
      <c r="DB35" s="976">
        <v>0</v>
      </c>
      <c r="DC35" s="977"/>
      <c r="DD35" s="977"/>
      <c r="DE35" s="977"/>
      <c r="DF35" s="978"/>
      <c r="DG35" s="976">
        <v>0</v>
      </c>
      <c r="DH35" s="977"/>
      <c r="DI35" s="977"/>
      <c r="DJ35" s="977"/>
      <c r="DK35" s="978"/>
      <c r="DL35" s="976">
        <v>0</v>
      </c>
      <c r="DM35" s="977"/>
      <c r="DN35" s="977"/>
      <c r="DO35" s="977"/>
      <c r="DP35" s="978"/>
      <c r="DQ35" s="976">
        <v>0</v>
      </c>
      <c r="DR35" s="977"/>
      <c r="DS35" s="977"/>
      <c r="DT35" s="977"/>
      <c r="DU35" s="978"/>
      <c r="DV35" s="979"/>
      <c r="DW35" s="980"/>
      <c r="DX35" s="980"/>
      <c r="DY35" s="980"/>
      <c r="DZ35" s="981"/>
      <c r="EA35" s="212"/>
    </row>
    <row r="36" spans="1:131" ht="26.25" customHeight="1" x14ac:dyDescent="0.2">
      <c r="A36" s="225">
        <v>9</v>
      </c>
      <c r="B36" s="1017" t="s">
        <v>405</v>
      </c>
      <c r="C36" s="1018"/>
      <c r="D36" s="1018"/>
      <c r="E36" s="1018"/>
      <c r="F36" s="1018"/>
      <c r="G36" s="1018"/>
      <c r="H36" s="1018"/>
      <c r="I36" s="1018"/>
      <c r="J36" s="1018"/>
      <c r="K36" s="1018"/>
      <c r="L36" s="1018"/>
      <c r="M36" s="1018"/>
      <c r="N36" s="1018"/>
      <c r="O36" s="1018"/>
      <c r="P36" s="1019"/>
      <c r="Q36" s="1025">
        <v>122083.57799999999</v>
      </c>
      <c r="R36" s="1026"/>
      <c r="S36" s="1026"/>
      <c r="T36" s="1026"/>
      <c r="U36" s="1026"/>
      <c r="V36" s="1026">
        <v>118237.303</v>
      </c>
      <c r="W36" s="1026"/>
      <c r="X36" s="1026"/>
      <c r="Y36" s="1026"/>
      <c r="Z36" s="1026"/>
      <c r="AA36" s="1026">
        <v>3846.2750000000001</v>
      </c>
      <c r="AB36" s="1026"/>
      <c r="AC36" s="1026"/>
      <c r="AD36" s="1026"/>
      <c r="AE36" s="1027"/>
      <c r="AF36" s="1022">
        <v>58299</v>
      </c>
      <c r="AG36" s="1023"/>
      <c r="AH36" s="1023"/>
      <c r="AI36" s="1023"/>
      <c r="AJ36" s="1024"/>
      <c r="AK36" s="967">
        <v>35394.118000000002</v>
      </c>
      <c r="AL36" s="958"/>
      <c r="AM36" s="958"/>
      <c r="AN36" s="958"/>
      <c r="AO36" s="958"/>
      <c r="AP36" s="958">
        <v>583213.647</v>
      </c>
      <c r="AQ36" s="958"/>
      <c r="AR36" s="958"/>
      <c r="AS36" s="958"/>
      <c r="AT36" s="958"/>
      <c r="AU36" s="958">
        <v>365091.74300000002</v>
      </c>
      <c r="AV36" s="958"/>
      <c r="AW36" s="958"/>
      <c r="AX36" s="958"/>
      <c r="AY36" s="958"/>
      <c r="AZ36" s="1028"/>
      <c r="BA36" s="1028"/>
      <c r="BB36" s="1028"/>
      <c r="BC36" s="1028"/>
      <c r="BD36" s="1028"/>
      <c r="BE36" s="959" t="s">
        <v>401</v>
      </c>
      <c r="BF36" s="959"/>
      <c r="BG36" s="959"/>
      <c r="BH36" s="959"/>
      <c r="BI36" s="960"/>
      <c r="BJ36" s="214"/>
      <c r="BK36" s="214"/>
      <c r="BL36" s="214"/>
      <c r="BM36" s="214"/>
      <c r="BN36" s="214"/>
      <c r="BO36" s="224"/>
      <c r="BP36" s="224"/>
      <c r="BQ36" s="221">
        <v>30</v>
      </c>
      <c r="BR36" s="222"/>
      <c r="BS36" s="979" t="s">
        <v>603</v>
      </c>
      <c r="BT36" s="980"/>
      <c r="BU36" s="980"/>
      <c r="BV36" s="980"/>
      <c r="BW36" s="980"/>
      <c r="BX36" s="980"/>
      <c r="BY36" s="980"/>
      <c r="BZ36" s="980"/>
      <c r="CA36" s="980"/>
      <c r="CB36" s="980"/>
      <c r="CC36" s="980"/>
      <c r="CD36" s="980"/>
      <c r="CE36" s="980"/>
      <c r="CF36" s="980"/>
      <c r="CG36" s="1001"/>
      <c r="CH36" s="976">
        <v>1285</v>
      </c>
      <c r="CI36" s="977"/>
      <c r="CJ36" s="977"/>
      <c r="CK36" s="977"/>
      <c r="CL36" s="978"/>
      <c r="CM36" s="976">
        <v>33131</v>
      </c>
      <c r="CN36" s="977"/>
      <c r="CO36" s="977"/>
      <c r="CP36" s="977"/>
      <c r="CQ36" s="978"/>
      <c r="CR36" s="976">
        <v>28292</v>
      </c>
      <c r="CS36" s="977"/>
      <c r="CT36" s="977"/>
      <c r="CU36" s="977"/>
      <c r="CV36" s="978"/>
      <c r="CW36" s="976">
        <v>0</v>
      </c>
      <c r="CX36" s="977"/>
      <c r="CY36" s="977"/>
      <c r="CZ36" s="977"/>
      <c r="DA36" s="978"/>
      <c r="DB36" s="976">
        <v>0</v>
      </c>
      <c r="DC36" s="977"/>
      <c r="DD36" s="977"/>
      <c r="DE36" s="977"/>
      <c r="DF36" s="978"/>
      <c r="DG36" s="976">
        <v>0</v>
      </c>
      <c r="DH36" s="977"/>
      <c r="DI36" s="977"/>
      <c r="DJ36" s="977"/>
      <c r="DK36" s="978"/>
      <c r="DL36" s="976">
        <v>0</v>
      </c>
      <c r="DM36" s="977"/>
      <c r="DN36" s="977"/>
      <c r="DO36" s="977"/>
      <c r="DP36" s="978"/>
      <c r="DQ36" s="976">
        <v>0</v>
      </c>
      <c r="DR36" s="977"/>
      <c r="DS36" s="977"/>
      <c r="DT36" s="977"/>
      <c r="DU36" s="978"/>
      <c r="DV36" s="979"/>
      <c r="DW36" s="980"/>
      <c r="DX36" s="980"/>
      <c r="DY36" s="980"/>
      <c r="DZ36" s="981"/>
      <c r="EA36" s="212"/>
    </row>
    <row r="37" spans="1:131" ht="26.25" customHeight="1" x14ac:dyDescent="0.2">
      <c r="A37" s="225">
        <v>10</v>
      </c>
      <c r="B37" s="1017" t="s">
        <v>406</v>
      </c>
      <c r="C37" s="1018"/>
      <c r="D37" s="1018"/>
      <c r="E37" s="1018"/>
      <c r="F37" s="1018"/>
      <c r="G37" s="1018"/>
      <c r="H37" s="1018"/>
      <c r="I37" s="1018"/>
      <c r="J37" s="1018"/>
      <c r="K37" s="1018"/>
      <c r="L37" s="1018"/>
      <c r="M37" s="1018"/>
      <c r="N37" s="1018"/>
      <c r="O37" s="1018"/>
      <c r="P37" s="1019"/>
      <c r="Q37" s="1025">
        <v>42508.411</v>
      </c>
      <c r="R37" s="1026"/>
      <c r="S37" s="1026"/>
      <c r="T37" s="1026"/>
      <c r="U37" s="1026"/>
      <c r="V37" s="1026">
        <v>45718.502999999997</v>
      </c>
      <c r="W37" s="1026"/>
      <c r="X37" s="1026"/>
      <c r="Y37" s="1026"/>
      <c r="Z37" s="1026"/>
      <c r="AA37" s="1026">
        <v>-3210.0920000000001</v>
      </c>
      <c r="AB37" s="1026"/>
      <c r="AC37" s="1026"/>
      <c r="AD37" s="1026"/>
      <c r="AE37" s="1027"/>
      <c r="AF37" s="1022">
        <v>6067</v>
      </c>
      <c r="AG37" s="1023"/>
      <c r="AH37" s="1023"/>
      <c r="AI37" s="1023"/>
      <c r="AJ37" s="1024"/>
      <c r="AK37" s="967">
        <v>7472.6880000000001</v>
      </c>
      <c r="AL37" s="958"/>
      <c r="AM37" s="958"/>
      <c r="AN37" s="958"/>
      <c r="AO37" s="958"/>
      <c r="AP37" s="958">
        <v>63393.284</v>
      </c>
      <c r="AQ37" s="958"/>
      <c r="AR37" s="958"/>
      <c r="AS37" s="958"/>
      <c r="AT37" s="958"/>
      <c r="AU37" s="958">
        <v>36965.19</v>
      </c>
      <c r="AV37" s="958"/>
      <c r="AW37" s="958"/>
      <c r="AX37" s="958"/>
      <c r="AY37" s="958"/>
      <c r="AZ37" s="1028"/>
      <c r="BA37" s="1028"/>
      <c r="BB37" s="1028"/>
      <c r="BC37" s="1028"/>
      <c r="BD37" s="1028"/>
      <c r="BE37" s="959" t="s">
        <v>401</v>
      </c>
      <c r="BF37" s="959"/>
      <c r="BG37" s="959"/>
      <c r="BH37" s="959"/>
      <c r="BI37" s="960"/>
      <c r="BJ37" s="214"/>
      <c r="BK37" s="214"/>
      <c r="BL37" s="214"/>
      <c r="BM37" s="214"/>
      <c r="BN37" s="214"/>
      <c r="BO37" s="224"/>
      <c r="BP37" s="224"/>
      <c r="BQ37" s="221">
        <v>31</v>
      </c>
      <c r="BR37" s="222"/>
      <c r="BS37" s="979" t="s">
        <v>604</v>
      </c>
      <c r="BT37" s="980"/>
      <c r="BU37" s="980"/>
      <c r="BV37" s="980"/>
      <c r="BW37" s="980"/>
      <c r="BX37" s="980"/>
      <c r="BY37" s="980"/>
      <c r="BZ37" s="980"/>
      <c r="CA37" s="980"/>
      <c r="CB37" s="980"/>
      <c r="CC37" s="980"/>
      <c r="CD37" s="980"/>
      <c r="CE37" s="980"/>
      <c r="CF37" s="980"/>
      <c r="CG37" s="1001"/>
      <c r="CH37" s="976">
        <v>13</v>
      </c>
      <c r="CI37" s="977"/>
      <c r="CJ37" s="977"/>
      <c r="CK37" s="977"/>
      <c r="CL37" s="978"/>
      <c r="CM37" s="976">
        <v>1627</v>
      </c>
      <c r="CN37" s="977"/>
      <c r="CO37" s="977"/>
      <c r="CP37" s="977"/>
      <c r="CQ37" s="978"/>
      <c r="CR37" s="976">
        <v>810</v>
      </c>
      <c r="CS37" s="977"/>
      <c r="CT37" s="977"/>
      <c r="CU37" s="977"/>
      <c r="CV37" s="978"/>
      <c r="CW37" s="976">
        <v>0</v>
      </c>
      <c r="CX37" s="977"/>
      <c r="CY37" s="977"/>
      <c r="CZ37" s="977"/>
      <c r="DA37" s="978"/>
      <c r="DB37" s="976">
        <v>0</v>
      </c>
      <c r="DC37" s="977"/>
      <c r="DD37" s="977"/>
      <c r="DE37" s="977"/>
      <c r="DF37" s="978"/>
      <c r="DG37" s="976">
        <v>0</v>
      </c>
      <c r="DH37" s="977"/>
      <c r="DI37" s="977"/>
      <c r="DJ37" s="977"/>
      <c r="DK37" s="978"/>
      <c r="DL37" s="976">
        <v>0</v>
      </c>
      <c r="DM37" s="977"/>
      <c r="DN37" s="977"/>
      <c r="DO37" s="977"/>
      <c r="DP37" s="978"/>
      <c r="DQ37" s="976">
        <v>0</v>
      </c>
      <c r="DR37" s="977"/>
      <c r="DS37" s="977"/>
      <c r="DT37" s="977"/>
      <c r="DU37" s="978"/>
      <c r="DV37" s="979"/>
      <c r="DW37" s="980"/>
      <c r="DX37" s="980"/>
      <c r="DY37" s="980"/>
      <c r="DZ37" s="981"/>
      <c r="EA37" s="212"/>
    </row>
    <row r="38" spans="1:131" ht="26.25" customHeight="1" x14ac:dyDescent="0.2">
      <c r="A38" s="225">
        <v>11</v>
      </c>
      <c r="B38" s="1017" t="s">
        <v>407</v>
      </c>
      <c r="C38" s="1018"/>
      <c r="D38" s="1018"/>
      <c r="E38" s="1018"/>
      <c r="F38" s="1018"/>
      <c r="G38" s="1018"/>
      <c r="H38" s="1018"/>
      <c r="I38" s="1018"/>
      <c r="J38" s="1018"/>
      <c r="K38" s="1018"/>
      <c r="L38" s="1018"/>
      <c r="M38" s="1018"/>
      <c r="N38" s="1018"/>
      <c r="O38" s="1018"/>
      <c r="P38" s="1019"/>
      <c r="Q38" s="1025">
        <v>74.215999999999994</v>
      </c>
      <c r="R38" s="1026"/>
      <c r="S38" s="1026"/>
      <c r="T38" s="1026"/>
      <c r="U38" s="1026"/>
      <c r="V38" s="1026">
        <v>336.98099999999999</v>
      </c>
      <c r="W38" s="1026"/>
      <c r="X38" s="1026"/>
      <c r="Y38" s="1026"/>
      <c r="Z38" s="1026"/>
      <c r="AA38" s="1026">
        <v>-262.76499999999999</v>
      </c>
      <c r="AB38" s="1026"/>
      <c r="AC38" s="1026"/>
      <c r="AD38" s="1026"/>
      <c r="AE38" s="1027"/>
      <c r="AF38" s="1022" t="s">
        <v>122</v>
      </c>
      <c r="AG38" s="1023"/>
      <c r="AH38" s="1023"/>
      <c r="AI38" s="1023"/>
      <c r="AJ38" s="1024"/>
      <c r="AK38" s="967">
        <v>0</v>
      </c>
      <c r="AL38" s="958"/>
      <c r="AM38" s="958"/>
      <c r="AN38" s="958"/>
      <c r="AO38" s="958"/>
      <c r="AP38" s="958">
        <v>84100</v>
      </c>
      <c r="AQ38" s="958"/>
      <c r="AR38" s="958"/>
      <c r="AS38" s="958"/>
      <c r="AT38" s="958"/>
      <c r="AU38" s="958">
        <v>4580.7070000000003</v>
      </c>
      <c r="AV38" s="958"/>
      <c r="AW38" s="958"/>
      <c r="AX38" s="958"/>
      <c r="AY38" s="958"/>
      <c r="AZ38" s="1028"/>
      <c r="BA38" s="1028"/>
      <c r="BB38" s="1028"/>
      <c r="BC38" s="1028"/>
      <c r="BD38" s="1028"/>
      <c r="BE38" s="959" t="s">
        <v>401</v>
      </c>
      <c r="BF38" s="959"/>
      <c r="BG38" s="959"/>
      <c r="BH38" s="959"/>
      <c r="BI38" s="960"/>
      <c r="BJ38" s="214"/>
      <c r="BK38" s="214"/>
      <c r="BL38" s="214"/>
      <c r="BM38" s="214"/>
      <c r="BN38" s="214"/>
      <c r="BO38" s="224"/>
      <c r="BP38" s="224"/>
      <c r="BQ38" s="221">
        <v>32</v>
      </c>
      <c r="BR38" s="222"/>
      <c r="BS38" s="979" t="s">
        <v>605</v>
      </c>
      <c r="BT38" s="980"/>
      <c r="BU38" s="980"/>
      <c r="BV38" s="980"/>
      <c r="BW38" s="980"/>
      <c r="BX38" s="980"/>
      <c r="BY38" s="980"/>
      <c r="BZ38" s="980"/>
      <c r="CA38" s="980"/>
      <c r="CB38" s="980"/>
      <c r="CC38" s="980"/>
      <c r="CD38" s="980"/>
      <c r="CE38" s="980"/>
      <c r="CF38" s="980"/>
      <c r="CG38" s="1001"/>
      <c r="CH38" s="976">
        <v>313</v>
      </c>
      <c r="CI38" s="977"/>
      <c r="CJ38" s="977"/>
      <c r="CK38" s="977"/>
      <c r="CL38" s="978"/>
      <c r="CM38" s="976">
        <v>6058</v>
      </c>
      <c r="CN38" s="977"/>
      <c r="CO38" s="977"/>
      <c r="CP38" s="977"/>
      <c r="CQ38" s="978"/>
      <c r="CR38" s="976">
        <v>2040</v>
      </c>
      <c r="CS38" s="977"/>
      <c r="CT38" s="977"/>
      <c r="CU38" s="977"/>
      <c r="CV38" s="978"/>
      <c r="CW38" s="976">
        <v>0</v>
      </c>
      <c r="CX38" s="977"/>
      <c r="CY38" s="977"/>
      <c r="CZ38" s="977"/>
      <c r="DA38" s="978"/>
      <c r="DB38" s="976">
        <v>0</v>
      </c>
      <c r="DC38" s="977"/>
      <c r="DD38" s="977"/>
      <c r="DE38" s="977"/>
      <c r="DF38" s="978"/>
      <c r="DG38" s="976">
        <v>0</v>
      </c>
      <c r="DH38" s="977"/>
      <c r="DI38" s="977"/>
      <c r="DJ38" s="977"/>
      <c r="DK38" s="978"/>
      <c r="DL38" s="976">
        <v>0</v>
      </c>
      <c r="DM38" s="977"/>
      <c r="DN38" s="977"/>
      <c r="DO38" s="977"/>
      <c r="DP38" s="978"/>
      <c r="DQ38" s="976">
        <v>0</v>
      </c>
      <c r="DR38" s="977"/>
      <c r="DS38" s="977"/>
      <c r="DT38" s="977"/>
      <c r="DU38" s="978"/>
      <c r="DV38" s="979"/>
      <c r="DW38" s="980"/>
      <c r="DX38" s="980"/>
      <c r="DY38" s="980"/>
      <c r="DZ38" s="981"/>
      <c r="EA38" s="212"/>
    </row>
    <row r="39" spans="1:131" ht="26.25" customHeight="1" x14ac:dyDescent="0.2">
      <c r="A39" s="225">
        <v>12</v>
      </c>
      <c r="B39" s="1017" t="s">
        <v>408</v>
      </c>
      <c r="C39" s="1018"/>
      <c r="D39" s="1018"/>
      <c r="E39" s="1018"/>
      <c r="F39" s="1018"/>
      <c r="G39" s="1018"/>
      <c r="H39" s="1018"/>
      <c r="I39" s="1018"/>
      <c r="J39" s="1018"/>
      <c r="K39" s="1018"/>
      <c r="L39" s="1018"/>
      <c r="M39" s="1018"/>
      <c r="N39" s="1018"/>
      <c r="O39" s="1018"/>
      <c r="P39" s="1019"/>
      <c r="Q39" s="1025">
        <v>30947.582999999999</v>
      </c>
      <c r="R39" s="1026"/>
      <c r="S39" s="1026"/>
      <c r="T39" s="1026"/>
      <c r="U39" s="1026"/>
      <c r="V39" s="1026">
        <v>21141.623</v>
      </c>
      <c r="W39" s="1026"/>
      <c r="X39" s="1026"/>
      <c r="Y39" s="1026"/>
      <c r="Z39" s="1026"/>
      <c r="AA39" s="1026">
        <v>9805.9599999999991</v>
      </c>
      <c r="AB39" s="1026"/>
      <c r="AC39" s="1026"/>
      <c r="AD39" s="1026"/>
      <c r="AE39" s="1027"/>
      <c r="AF39" s="1022" t="s">
        <v>122</v>
      </c>
      <c r="AG39" s="1023"/>
      <c r="AH39" s="1023"/>
      <c r="AI39" s="1023"/>
      <c r="AJ39" s="1024"/>
      <c r="AK39" s="967">
        <v>275.77283899999998</v>
      </c>
      <c r="AL39" s="958"/>
      <c r="AM39" s="958"/>
      <c r="AN39" s="958"/>
      <c r="AO39" s="958"/>
      <c r="AP39" s="958">
        <v>104172.334</v>
      </c>
      <c r="AQ39" s="958"/>
      <c r="AR39" s="958"/>
      <c r="AS39" s="958"/>
      <c r="AT39" s="958"/>
      <c r="AU39" s="958">
        <v>723.24300000000005</v>
      </c>
      <c r="AV39" s="958"/>
      <c r="AW39" s="958"/>
      <c r="AX39" s="958"/>
      <c r="AY39" s="958"/>
      <c r="AZ39" s="1028"/>
      <c r="BA39" s="1028"/>
      <c r="BB39" s="1028"/>
      <c r="BC39" s="1028"/>
      <c r="BD39" s="1028"/>
      <c r="BE39" s="959" t="s">
        <v>409</v>
      </c>
      <c r="BF39" s="959"/>
      <c r="BG39" s="959"/>
      <c r="BH39" s="959"/>
      <c r="BI39" s="960"/>
      <c r="BJ39" s="214"/>
      <c r="BK39" s="214"/>
      <c r="BL39" s="214"/>
      <c r="BM39" s="214"/>
      <c r="BN39" s="214"/>
      <c r="BO39" s="224"/>
      <c r="BP39" s="224"/>
      <c r="BQ39" s="221">
        <v>33</v>
      </c>
      <c r="BR39" s="222"/>
      <c r="BS39" s="979" t="s">
        <v>606</v>
      </c>
      <c r="BT39" s="980"/>
      <c r="BU39" s="980"/>
      <c r="BV39" s="980"/>
      <c r="BW39" s="980"/>
      <c r="BX39" s="980"/>
      <c r="BY39" s="980"/>
      <c r="BZ39" s="980"/>
      <c r="CA39" s="980"/>
      <c r="CB39" s="980"/>
      <c r="CC39" s="980"/>
      <c r="CD39" s="980"/>
      <c r="CE39" s="980"/>
      <c r="CF39" s="980"/>
      <c r="CG39" s="1001"/>
      <c r="CH39" s="976">
        <v>22</v>
      </c>
      <c r="CI39" s="977"/>
      <c r="CJ39" s="977"/>
      <c r="CK39" s="977"/>
      <c r="CL39" s="978"/>
      <c r="CM39" s="976">
        <v>376</v>
      </c>
      <c r="CN39" s="977"/>
      <c r="CO39" s="977"/>
      <c r="CP39" s="977"/>
      <c r="CQ39" s="978"/>
      <c r="CR39" s="976">
        <v>100</v>
      </c>
      <c r="CS39" s="977"/>
      <c r="CT39" s="977"/>
      <c r="CU39" s="977"/>
      <c r="CV39" s="978"/>
      <c r="CW39" s="976">
        <v>0</v>
      </c>
      <c r="CX39" s="977"/>
      <c r="CY39" s="977"/>
      <c r="CZ39" s="977"/>
      <c r="DA39" s="978"/>
      <c r="DB39" s="976">
        <v>0</v>
      </c>
      <c r="DC39" s="977"/>
      <c r="DD39" s="977"/>
      <c r="DE39" s="977"/>
      <c r="DF39" s="978"/>
      <c r="DG39" s="976">
        <v>0</v>
      </c>
      <c r="DH39" s="977"/>
      <c r="DI39" s="977"/>
      <c r="DJ39" s="977"/>
      <c r="DK39" s="978"/>
      <c r="DL39" s="976">
        <v>0</v>
      </c>
      <c r="DM39" s="977"/>
      <c r="DN39" s="977"/>
      <c r="DO39" s="977"/>
      <c r="DP39" s="978"/>
      <c r="DQ39" s="976">
        <v>0</v>
      </c>
      <c r="DR39" s="977"/>
      <c r="DS39" s="977"/>
      <c r="DT39" s="977"/>
      <c r="DU39" s="978"/>
      <c r="DV39" s="979"/>
      <c r="DW39" s="980"/>
      <c r="DX39" s="980"/>
      <c r="DY39" s="980"/>
      <c r="DZ39" s="981"/>
      <c r="EA39" s="212"/>
    </row>
    <row r="40" spans="1:131" ht="26.25" customHeight="1" x14ac:dyDescent="0.2">
      <c r="A40" s="221">
        <v>13</v>
      </c>
      <c r="B40" s="1017" t="s">
        <v>410</v>
      </c>
      <c r="C40" s="1018"/>
      <c r="D40" s="1018"/>
      <c r="E40" s="1018"/>
      <c r="F40" s="1018"/>
      <c r="G40" s="1018"/>
      <c r="H40" s="1018"/>
      <c r="I40" s="1018"/>
      <c r="J40" s="1018"/>
      <c r="K40" s="1018"/>
      <c r="L40" s="1018"/>
      <c r="M40" s="1018"/>
      <c r="N40" s="1018"/>
      <c r="O40" s="1018"/>
      <c r="P40" s="1019"/>
      <c r="Q40" s="1025">
        <v>4473.2730000000001</v>
      </c>
      <c r="R40" s="1026"/>
      <c r="S40" s="1026"/>
      <c r="T40" s="1026"/>
      <c r="U40" s="1026"/>
      <c r="V40" s="1026">
        <v>3523.78</v>
      </c>
      <c r="W40" s="1026"/>
      <c r="X40" s="1026"/>
      <c r="Y40" s="1026"/>
      <c r="Z40" s="1026"/>
      <c r="AA40" s="1026">
        <v>949.49300000000005</v>
      </c>
      <c r="AB40" s="1026"/>
      <c r="AC40" s="1026"/>
      <c r="AD40" s="1026"/>
      <c r="AE40" s="1027"/>
      <c r="AF40" s="1022">
        <v>929</v>
      </c>
      <c r="AG40" s="1023"/>
      <c r="AH40" s="1023"/>
      <c r="AI40" s="1023"/>
      <c r="AJ40" s="1024"/>
      <c r="AK40" s="967">
        <v>118.362365</v>
      </c>
      <c r="AL40" s="958"/>
      <c r="AM40" s="958"/>
      <c r="AN40" s="958"/>
      <c r="AO40" s="958"/>
      <c r="AP40" s="958">
        <v>11214.957</v>
      </c>
      <c r="AQ40" s="958"/>
      <c r="AR40" s="958"/>
      <c r="AS40" s="958"/>
      <c r="AT40" s="958"/>
      <c r="AU40" s="958">
        <v>3925.2339999999999</v>
      </c>
      <c r="AV40" s="958"/>
      <c r="AW40" s="958"/>
      <c r="AX40" s="958"/>
      <c r="AY40" s="958"/>
      <c r="AZ40" s="1028"/>
      <c r="BA40" s="1028"/>
      <c r="BB40" s="1028"/>
      <c r="BC40" s="1028"/>
      <c r="BD40" s="1028"/>
      <c r="BE40" s="959" t="s">
        <v>409</v>
      </c>
      <c r="BF40" s="959"/>
      <c r="BG40" s="959"/>
      <c r="BH40" s="959"/>
      <c r="BI40" s="960"/>
      <c r="BJ40" s="214"/>
      <c r="BK40" s="214"/>
      <c r="BL40" s="214"/>
      <c r="BM40" s="214"/>
      <c r="BN40" s="214"/>
      <c r="BO40" s="224"/>
      <c r="BP40" s="224"/>
      <c r="BQ40" s="221">
        <v>34</v>
      </c>
      <c r="BR40" s="222"/>
      <c r="BS40" s="979" t="s">
        <v>607</v>
      </c>
      <c r="BT40" s="980"/>
      <c r="BU40" s="980"/>
      <c r="BV40" s="980"/>
      <c r="BW40" s="980"/>
      <c r="BX40" s="980"/>
      <c r="BY40" s="980"/>
      <c r="BZ40" s="980"/>
      <c r="CA40" s="980"/>
      <c r="CB40" s="980"/>
      <c r="CC40" s="980"/>
      <c r="CD40" s="980"/>
      <c r="CE40" s="980"/>
      <c r="CF40" s="980"/>
      <c r="CG40" s="1001"/>
      <c r="CH40" s="976">
        <v>191</v>
      </c>
      <c r="CI40" s="977"/>
      <c r="CJ40" s="977"/>
      <c r="CK40" s="977"/>
      <c r="CL40" s="978"/>
      <c r="CM40" s="976">
        <v>1587</v>
      </c>
      <c r="CN40" s="977"/>
      <c r="CO40" s="977"/>
      <c r="CP40" s="977"/>
      <c r="CQ40" s="978"/>
      <c r="CR40" s="976">
        <v>90</v>
      </c>
      <c r="CS40" s="977"/>
      <c r="CT40" s="977"/>
      <c r="CU40" s="977"/>
      <c r="CV40" s="978"/>
      <c r="CW40" s="976">
        <v>0</v>
      </c>
      <c r="CX40" s="977"/>
      <c r="CY40" s="977"/>
      <c r="CZ40" s="977"/>
      <c r="DA40" s="978"/>
      <c r="DB40" s="976">
        <v>0</v>
      </c>
      <c r="DC40" s="977"/>
      <c r="DD40" s="977"/>
      <c r="DE40" s="977"/>
      <c r="DF40" s="978"/>
      <c r="DG40" s="976">
        <v>0</v>
      </c>
      <c r="DH40" s="977"/>
      <c r="DI40" s="977"/>
      <c r="DJ40" s="977"/>
      <c r="DK40" s="978"/>
      <c r="DL40" s="976">
        <v>0</v>
      </c>
      <c r="DM40" s="977"/>
      <c r="DN40" s="977"/>
      <c r="DO40" s="977"/>
      <c r="DP40" s="978"/>
      <c r="DQ40" s="976">
        <v>0</v>
      </c>
      <c r="DR40" s="977"/>
      <c r="DS40" s="977"/>
      <c r="DT40" s="977"/>
      <c r="DU40" s="978"/>
      <c r="DV40" s="979"/>
      <c r="DW40" s="980"/>
      <c r="DX40" s="980"/>
      <c r="DY40" s="980"/>
      <c r="DZ40" s="981"/>
      <c r="EA40" s="212"/>
    </row>
    <row r="41" spans="1:131" ht="26.25" customHeight="1" x14ac:dyDescent="0.2">
      <c r="A41" s="221">
        <v>14</v>
      </c>
      <c r="B41" s="1017" t="s">
        <v>411</v>
      </c>
      <c r="C41" s="1018"/>
      <c r="D41" s="1018"/>
      <c r="E41" s="1018"/>
      <c r="F41" s="1018"/>
      <c r="G41" s="1018"/>
      <c r="H41" s="1018"/>
      <c r="I41" s="1018"/>
      <c r="J41" s="1018"/>
      <c r="K41" s="1018"/>
      <c r="L41" s="1018"/>
      <c r="M41" s="1018"/>
      <c r="N41" s="1018"/>
      <c r="O41" s="1018"/>
      <c r="P41" s="1019"/>
      <c r="Q41" s="1025">
        <v>3740.9369999999999</v>
      </c>
      <c r="R41" s="1026"/>
      <c r="S41" s="1026"/>
      <c r="T41" s="1026"/>
      <c r="U41" s="1026"/>
      <c r="V41" s="1026">
        <v>3556.3389999999999</v>
      </c>
      <c r="W41" s="1026"/>
      <c r="X41" s="1026"/>
      <c r="Y41" s="1026"/>
      <c r="Z41" s="1026"/>
      <c r="AA41" s="1026">
        <v>184.59800000000001</v>
      </c>
      <c r="AB41" s="1026"/>
      <c r="AC41" s="1026"/>
      <c r="AD41" s="1026"/>
      <c r="AE41" s="1027"/>
      <c r="AF41" s="1022">
        <v>185</v>
      </c>
      <c r="AG41" s="1023"/>
      <c r="AH41" s="1023"/>
      <c r="AI41" s="1023"/>
      <c r="AJ41" s="1024"/>
      <c r="AK41" s="967">
        <v>2455.982</v>
      </c>
      <c r="AL41" s="958"/>
      <c r="AM41" s="958"/>
      <c r="AN41" s="958"/>
      <c r="AO41" s="958"/>
      <c r="AP41" s="958">
        <v>4439.9960000000001</v>
      </c>
      <c r="AQ41" s="958"/>
      <c r="AR41" s="958"/>
      <c r="AS41" s="958"/>
      <c r="AT41" s="958"/>
      <c r="AU41" s="958">
        <v>3507.596</v>
      </c>
      <c r="AV41" s="958"/>
      <c r="AW41" s="958"/>
      <c r="AX41" s="958"/>
      <c r="AY41" s="958"/>
      <c r="AZ41" s="1028"/>
      <c r="BA41" s="1028"/>
      <c r="BB41" s="1028"/>
      <c r="BC41" s="1028"/>
      <c r="BD41" s="1028"/>
      <c r="BE41" s="959" t="s">
        <v>409</v>
      </c>
      <c r="BF41" s="959"/>
      <c r="BG41" s="959"/>
      <c r="BH41" s="959"/>
      <c r="BI41" s="960"/>
      <c r="BJ41" s="214"/>
      <c r="BK41" s="214"/>
      <c r="BL41" s="214"/>
      <c r="BM41" s="214"/>
      <c r="BN41" s="214"/>
      <c r="BO41" s="224"/>
      <c r="BP41" s="224"/>
      <c r="BQ41" s="221">
        <v>35</v>
      </c>
      <c r="BR41" s="222"/>
      <c r="BS41" s="979" t="s">
        <v>608</v>
      </c>
      <c r="BT41" s="980"/>
      <c r="BU41" s="980"/>
      <c r="BV41" s="980"/>
      <c r="BW41" s="980"/>
      <c r="BX41" s="980"/>
      <c r="BY41" s="980"/>
      <c r="BZ41" s="980"/>
      <c r="CA41" s="980"/>
      <c r="CB41" s="980"/>
      <c r="CC41" s="980"/>
      <c r="CD41" s="980"/>
      <c r="CE41" s="980"/>
      <c r="CF41" s="980"/>
      <c r="CG41" s="1001"/>
      <c r="CH41" s="976">
        <v>-16</v>
      </c>
      <c r="CI41" s="977"/>
      <c r="CJ41" s="977"/>
      <c r="CK41" s="977"/>
      <c r="CL41" s="978"/>
      <c r="CM41" s="976">
        <v>154</v>
      </c>
      <c r="CN41" s="977"/>
      <c r="CO41" s="977"/>
      <c r="CP41" s="977"/>
      <c r="CQ41" s="978"/>
      <c r="CR41" s="976">
        <v>100</v>
      </c>
      <c r="CS41" s="977"/>
      <c r="CT41" s="977"/>
      <c r="CU41" s="977"/>
      <c r="CV41" s="978"/>
      <c r="CW41" s="976">
        <v>0</v>
      </c>
      <c r="CX41" s="977"/>
      <c r="CY41" s="977"/>
      <c r="CZ41" s="977"/>
      <c r="DA41" s="978"/>
      <c r="DB41" s="976">
        <v>0</v>
      </c>
      <c r="DC41" s="977"/>
      <c r="DD41" s="977"/>
      <c r="DE41" s="977"/>
      <c r="DF41" s="978"/>
      <c r="DG41" s="976">
        <v>0</v>
      </c>
      <c r="DH41" s="977"/>
      <c r="DI41" s="977"/>
      <c r="DJ41" s="977"/>
      <c r="DK41" s="978"/>
      <c r="DL41" s="976">
        <v>0</v>
      </c>
      <c r="DM41" s="977"/>
      <c r="DN41" s="977"/>
      <c r="DO41" s="977"/>
      <c r="DP41" s="978"/>
      <c r="DQ41" s="976">
        <v>0</v>
      </c>
      <c r="DR41" s="977"/>
      <c r="DS41" s="977"/>
      <c r="DT41" s="977"/>
      <c r="DU41" s="978"/>
      <c r="DV41" s="979"/>
      <c r="DW41" s="980"/>
      <c r="DX41" s="980"/>
      <c r="DY41" s="980"/>
      <c r="DZ41" s="981"/>
      <c r="EA41" s="212"/>
    </row>
    <row r="42" spans="1:131" ht="26.25" customHeight="1" x14ac:dyDescent="0.2">
      <c r="A42" s="221">
        <v>15</v>
      </c>
      <c r="B42" s="1017" t="s">
        <v>412</v>
      </c>
      <c r="C42" s="1018"/>
      <c r="D42" s="1018"/>
      <c r="E42" s="1018"/>
      <c r="F42" s="1018"/>
      <c r="G42" s="1018"/>
      <c r="H42" s="1018"/>
      <c r="I42" s="1018"/>
      <c r="J42" s="1018"/>
      <c r="K42" s="1018"/>
      <c r="L42" s="1018"/>
      <c r="M42" s="1018"/>
      <c r="N42" s="1018"/>
      <c r="O42" s="1018"/>
      <c r="P42" s="1019"/>
      <c r="Q42" s="1025">
        <v>168.71799999999999</v>
      </c>
      <c r="R42" s="1026"/>
      <c r="S42" s="1026"/>
      <c r="T42" s="1026"/>
      <c r="U42" s="1026"/>
      <c r="V42" s="1026">
        <v>36.308999999999997</v>
      </c>
      <c r="W42" s="1026"/>
      <c r="X42" s="1026"/>
      <c r="Y42" s="1026"/>
      <c r="Z42" s="1026"/>
      <c r="AA42" s="1026">
        <v>132.40899999999999</v>
      </c>
      <c r="AB42" s="1026"/>
      <c r="AC42" s="1026"/>
      <c r="AD42" s="1026"/>
      <c r="AE42" s="1027"/>
      <c r="AF42" s="1022">
        <v>132</v>
      </c>
      <c r="AG42" s="1023"/>
      <c r="AH42" s="1023"/>
      <c r="AI42" s="1023"/>
      <c r="AJ42" s="1024"/>
      <c r="AK42" s="967">
        <v>0</v>
      </c>
      <c r="AL42" s="958"/>
      <c r="AM42" s="958"/>
      <c r="AN42" s="958"/>
      <c r="AO42" s="958"/>
      <c r="AP42" s="958">
        <v>0</v>
      </c>
      <c r="AQ42" s="958"/>
      <c r="AR42" s="958"/>
      <c r="AS42" s="958"/>
      <c r="AT42" s="958"/>
      <c r="AU42" s="958">
        <v>0</v>
      </c>
      <c r="AV42" s="958"/>
      <c r="AW42" s="958"/>
      <c r="AX42" s="958"/>
      <c r="AY42" s="958"/>
      <c r="AZ42" s="1028"/>
      <c r="BA42" s="1028"/>
      <c r="BB42" s="1028"/>
      <c r="BC42" s="1028"/>
      <c r="BD42" s="1028"/>
      <c r="BE42" s="959" t="s">
        <v>409</v>
      </c>
      <c r="BF42" s="959"/>
      <c r="BG42" s="959"/>
      <c r="BH42" s="959"/>
      <c r="BI42" s="960"/>
      <c r="BJ42" s="214"/>
      <c r="BK42" s="214"/>
      <c r="BL42" s="214"/>
      <c r="BM42" s="214"/>
      <c r="BN42" s="214"/>
      <c r="BO42" s="224"/>
      <c r="BP42" s="224"/>
      <c r="BQ42" s="221">
        <v>36</v>
      </c>
      <c r="BR42" s="222"/>
      <c r="BS42" s="979" t="s">
        <v>609</v>
      </c>
      <c r="BT42" s="980"/>
      <c r="BU42" s="980"/>
      <c r="BV42" s="980"/>
      <c r="BW42" s="980"/>
      <c r="BX42" s="980"/>
      <c r="BY42" s="980"/>
      <c r="BZ42" s="980"/>
      <c r="CA42" s="980"/>
      <c r="CB42" s="980"/>
      <c r="CC42" s="980"/>
      <c r="CD42" s="980"/>
      <c r="CE42" s="980"/>
      <c r="CF42" s="980"/>
      <c r="CG42" s="1001"/>
      <c r="CH42" s="976">
        <v>96</v>
      </c>
      <c r="CI42" s="977"/>
      <c r="CJ42" s="977"/>
      <c r="CK42" s="977"/>
      <c r="CL42" s="978"/>
      <c r="CM42" s="976">
        <v>287</v>
      </c>
      <c r="CN42" s="977"/>
      <c r="CO42" s="977"/>
      <c r="CP42" s="977"/>
      <c r="CQ42" s="978"/>
      <c r="CR42" s="976">
        <v>0</v>
      </c>
      <c r="CS42" s="977"/>
      <c r="CT42" s="977"/>
      <c r="CU42" s="977"/>
      <c r="CV42" s="978"/>
      <c r="CW42" s="976">
        <v>0</v>
      </c>
      <c r="CX42" s="977"/>
      <c r="CY42" s="977"/>
      <c r="CZ42" s="977"/>
      <c r="DA42" s="978"/>
      <c r="DB42" s="976">
        <v>0</v>
      </c>
      <c r="DC42" s="977"/>
      <c r="DD42" s="977"/>
      <c r="DE42" s="977"/>
      <c r="DF42" s="978"/>
      <c r="DG42" s="976">
        <v>0</v>
      </c>
      <c r="DH42" s="977"/>
      <c r="DI42" s="977"/>
      <c r="DJ42" s="977"/>
      <c r="DK42" s="978"/>
      <c r="DL42" s="976">
        <v>0</v>
      </c>
      <c r="DM42" s="977"/>
      <c r="DN42" s="977"/>
      <c r="DO42" s="977"/>
      <c r="DP42" s="978"/>
      <c r="DQ42" s="976">
        <v>0</v>
      </c>
      <c r="DR42" s="977"/>
      <c r="DS42" s="977"/>
      <c r="DT42" s="977"/>
      <c r="DU42" s="978"/>
      <c r="DV42" s="979"/>
      <c r="DW42" s="980"/>
      <c r="DX42" s="980"/>
      <c r="DY42" s="980"/>
      <c r="DZ42" s="981"/>
      <c r="EA42" s="212"/>
    </row>
    <row r="43" spans="1:131" ht="26.25" customHeight="1" x14ac:dyDescent="0.2">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t="s">
        <v>610</v>
      </c>
      <c r="BT43" s="980"/>
      <c r="BU43" s="980"/>
      <c r="BV43" s="980"/>
      <c r="BW43" s="980"/>
      <c r="BX43" s="980"/>
      <c r="BY43" s="980"/>
      <c r="BZ43" s="980"/>
      <c r="CA43" s="980"/>
      <c r="CB43" s="980"/>
      <c r="CC43" s="980"/>
      <c r="CD43" s="980"/>
      <c r="CE43" s="980"/>
      <c r="CF43" s="980"/>
      <c r="CG43" s="1001"/>
      <c r="CH43" s="976">
        <v>-1524</v>
      </c>
      <c r="CI43" s="977"/>
      <c r="CJ43" s="977"/>
      <c r="CK43" s="977"/>
      <c r="CL43" s="978"/>
      <c r="CM43" s="976">
        <v>35928</v>
      </c>
      <c r="CN43" s="977"/>
      <c r="CO43" s="977"/>
      <c r="CP43" s="977"/>
      <c r="CQ43" s="978"/>
      <c r="CR43" s="976">
        <v>18959</v>
      </c>
      <c r="CS43" s="977"/>
      <c r="CT43" s="977"/>
      <c r="CU43" s="977"/>
      <c r="CV43" s="978"/>
      <c r="CW43" s="976">
        <v>285</v>
      </c>
      <c r="CX43" s="977"/>
      <c r="CY43" s="977"/>
      <c r="CZ43" s="977"/>
      <c r="DA43" s="978"/>
      <c r="DB43" s="976">
        <v>1500</v>
      </c>
      <c r="DC43" s="977"/>
      <c r="DD43" s="977"/>
      <c r="DE43" s="977"/>
      <c r="DF43" s="978"/>
      <c r="DG43" s="976">
        <v>0</v>
      </c>
      <c r="DH43" s="977"/>
      <c r="DI43" s="977"/>
      <c r="DJ43" s="977"/>
      <c r="DK43" s="978"/>
      <c r="DL43" s="976">
        <v>0</v>
      </c>
      <c r="DM43" s="977"/>
      <c r="DN43" s="977"/>
      <c r="DO43" s="977"/>
      <c r="DP43" s="978"/>
      <c r="DQ43" s="976">
        <v>0</v>
      </c>
      <c r="DR43" s="977"/>
      <c r="DS43" s="977"/>
      <c r="DT43" s="977"/>
      <c r="DU43" s="978"/>
      <c r="DV43" s="979"/>
      <c r="DW43" s="980"/>
      <c r="DX43" s="980"/>
      <c r="DY43" s="980"/>
      <c r="DZ43" s="981"/>
      <c r="EA43" s="212"/>
    </row>
    <row r="44" spans="1:131" ht="26.25" customHeight="1" x14ac:dyDescent="0.2">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t="s">
        <v>611</v>
      </c>
      <c r="BT44" s="980"/>
      <c r="BU44" s="980"/>
      <c r="BV44" s="980"/>
      <c r="BW44" s="980"/>
      <c r="BX44" s="980"/>
      <c r="BY44" s="980"/>
      <c r="BZ44" s="980"/>
      <c r="CA44" s="980"/>
      <c r="CB44" s="980"/>
      <c r="CC44" s="980"/>
      <c r="CD44" s="980"/>
      <c r="CE44" s="980"/>
      <c r="CF44" s="980"/>
      <c r="CG44" s="1001"/>
      <c r="CH44" s="976">
        <v>344</v>
      </c>
      <c r="CI44" s="977"/>
      <c r="CJ44" s="977"/>
      <c r="CK44" s="977"/>
      <c r="CL44" s="978"/>
      <c r="CM44" s="976">
        <v>4891</v>
      </c>
      <c r="CN44" s="977"/>
      <c r="CO44" s="977"/>
      <c r="CP44" s="977"/>
      <c r="CQ44" s="978"/>
      <c r="CR44" s="976">
        <v>945</v>
      </c>
      <c r="CS44" s="977"/>
      <c r="CT44" s="977"/>
      <c r="CU44" s="977"/>
      <c r="CV44" s="978"/>
      <c r="CW44" s="976">
        <v>0</v>
      </c>
      <c r="CX44" s="977"/>
      <c r="CY44" s="977"/>
      <c r="CZ44" s="977"/>
      <c r="DA44" s="978"/>
      <c r="DB44" s="976">
        <v>4123</v>
      </c>
      <c r="DC44" s="977"/>
      <c r="DD44" s="977"/>
      <c r="DE44" s="977"/>
      <c r="DF44" s="978"/>
      <c r="DG44" s="976">
        <v>0</v>
      </c>
      <c r="DH44" s="977"/>
      <c r="DI44" s="977"/>
      <c r="DJ44" s="977"/>
      <c r="DK44" s="978"/>
      <c r="DL44" s="976">
        <v>0</v>
      </c>
      <c r="DM44" s="977"/>
      <c r="DN44" s="977"/>
      <c r="DO44" s="977"/>
      <c r="DP44" s="978"/>
      <c r="DQ44" s="976">
        <v>0</v>
      </c>
      <c r="DR44" s="977"/>
      <c r="DS44" s="977"/>
      <c r="DT44" s="977"/>
      <c r="DU44" s="978"/>
      <c r="DV44" s="979"/>
      <c r="DW44" s="980"/>
      <c r="DX44" s="980"/>
      <c r="DY44" s="980"/>
      <c r="DZ44" s="981"/>
      <c r="EA44" s="212"/>
    </row>
    <row r="45" spans="1:131" ht="26.25" customHeight="1" x14ac:dyDescent="0.2">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2">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2">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2">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2">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2">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2">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2">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2">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2">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2">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2">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2">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2">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2">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2">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5">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2">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413</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5">
      <c r="A63" s="223" t="s">
        <v>384</v>
      </c>
      <c r="B63" s="924" t="s">
        <v>414</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130958</v>
      </c>
      <c r="AG63" s="946"/>
      <c r="AH63" s="946"/>
      <c r="AI63" s="946"/>
      <c r="AJ63" s="1009"/>
      <c r="AK63" s="1010"/>
      <c r="AL63" s="950"/>
      <c r="AM63" s="950"/>
      <c r="AN63" s="950"/>
      <c r="AO63" s="950"/>
      <c r="AP63" s="946">
        <f>SUM(AP28:AT42)</f>
        <v>1337673.0419999999</v>
      </c>
      <c r="AQ63" s="946"/>
      <c r="AR63" s="946"/>
      <c r="AS63" s="946"/>
      <c r="AT63" s="946"/>
      <c r="AU63" s="946">
        <f>SUM(AU28:AY42)</f>
        <v>466552.32600000006</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5">
      <c r="A65" s="214" t="s">
        <v>415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2">
      <c r="A66" s="982" t="s">
        <v>416</v>
      </c>
      <c r="B66" s="983"/>
      <c r="C66" s="983"/>
      <c r="D66" s="983"/>
      <c r="E66" s="983"/>
      <c r="F66" s="983"/>
      <c r="G66" s="983"/>
      <c r="H66" s="983"/>
      <c r="I66" s="983"/>
      <c r="J66" s="983"/>
      <c r="K66" s="983"/>
      <c r="L66" s="983"/>
      <c r="M66" s="983"/>
      <c r="N66" s="983"/>
      <c r="O66" s="983"/>
      <c r="P66" s="984"/>
      <c r="Q66" s="988" t="s">
        <v>388</v>
      </c>
      <c r="R66" s="989"/>
      <c r="S66" s="989"/>
      <c r="T66" s="989"/>
      <c r="U66" s="990"/>
      <c r="V66" s="988" t="s">
        <v>389</v>
      </c>
      <c r="W66" s="989"/>
      <c r="X66" s="989"/>
      <c r="Y66" s="989"/>
      <c r="Z66" s="990"/>
      <c r="AA66" s="988" t="s">
        <v>390</v>
      </c>
      <c r="AB66" s="989"/>
      <c r="AC66" s="989"/>
      <c r="AD66" s="989"/>
      <c r="AE66" s="990"/>
      <c r="AF66" s="994" t="s">
        <v>391</v>
      </c>
      <c r="AG66" s="995"/>
      <c r="AH66" s="995"/>
      <c r="AI66" s="995"/>
      <c r="AJ66" s="996"/>
      <c r="AK66" s="988" t="s">
        <v>392</v>
      </c>
      <c r="AL66" s="983"/>
      <c r="AM66" s="983"/>
      <c r="AN66" s="983"/>
      <c r="AO66" s="984"/>
      <c r="AP66" s="988" t="s">
        <v>393</v>
      </c>
      <c r="AQ66" s="989"/>
      <c r="AR66" s="989"/>
      <c r="AS66" s="989"/>
      <c r="AT66" s="990"/>
      <c r="AU66" s="988" t="s">
        <v>417</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5">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2">
      <c r="A68" s="219">
        <v>1</v>
      </c>
      <c r="B68" s="972" t="s">
        <v>571</v>
      </c>
      <c r="C68" s="973"/>
      <c r="D68" s="973"/>
      <c r="E68" s="973"/>
      <c r="F68" s="973"/>
      <c r="G68" s="973"/>
      <c r="H68" s="973"/>
      <c r="I68" s="973"/>
      <c r="J68" s="973"/>
      <c r="K68" s="973"/>
      <c r="L68" s="973"/>
      <c r="M68" s="973"/>
      <c r="N68" s="973"/>
      <c r="O68" s="973"/>
      <c r="P68" s="974"/>
      <c r="Q68" s="975">
        <v>42344.305999999997</v>
      </c>
      <c r="R68" s="969"/>
      <c r="S68" s="969"/>
      <c r="T68" s="969"/>
      <c r="U68" s="969"/>
      <c r="V68" s="969">
        <v>36083.553999999996</v>
      </c>
      <c r="W68" s="969"/>
      <c r="X68" s="969"/>
      <c r="Y68" s="969"/>
      <c r="Z68" s="969"/>
      <c r="AA68" s="969">
        <v>6260.7520000000004</v>
      </c>
      <c r="AB68" s="969"/>
      <c r="AC68" s="969"/>
      <c r="AD68" s="969"/>
      <c r="AE68" s="969"/>
      <c r="AF68" s="969">
        <v>18484.554</v>
      </c>
      <c r="AG68" s="969"/>
      <c r="AH68" s="969"/>
      <c r="AI68" s="969"/>
      <c r="AJ68" s="969"/>
      <c r="AK68" s="969" t="s">
        <v>505</v>
      </c>
      <c r="AL68" s="969"/>
      <c r="AM68" s="969"/>
      <c r="AN68" s="969"/>
      <c r="AO68" s="969"/>
      <c r="AP68" s="969">
        <v>49690.875999999997</v>
      </c>
      <c r="AQ68" s="969"/>
      <c r="AR68" s="969"/>
      <c r="AS68" s="969"/>
      <c r="AT68" s="969"/>
      <c r="AU68" s="969">
        <v>0</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2">
      <c r="A69" s="221">
        <v>2</v>
      </c>
      <c r="B69" s="961" t="s">
        <v>572</v>
      </c>
      <c r="C69" s="962"/>
      <c r="D69" s="962"/>
      <c r="E69" s="962"/>
      <c r="F69" s="962"/>
      <c r="G69" s="962"/>
      <c r="H69" s="962"/>
      <c r="I69" s="962"/>
      <c r="J69" s="962"/>
      <c r="K69" s="962"/>
      <c r="L69" s="962"/>
      <c r="M69" s="962"/>
      <c r="N69" s="962"/>
      <c r="O69" s="962"/>
      <c r="P69" s="963"/>
      <c r="Q69" s="964">
        <v>5235.9880000000003</v>
      </c>
      <c r="R69" s="958"/>
      <c r="S69" s="958"/>
      <c r="T69" s="958"/>
      <c r="U69" s="958"/>
      <c r="V69" s="958">
        <v>4899.2190000000001</v>
      </c>
      <c r="W69" s="958"/>
      <c r="X69" s="958"/>
      <c r="Y69" s="958"/>
      <c r="Z69" s="958"/>
      <c r="AA69" s="958">
        <v>336.76900000000001</v>
      </c>
      <c r="AB69" s="958"/>
      <c r="AC69" s="958"/>
      <c r="AD69" s="958"/>
      <c r="AE69" s="958"/>
      <c r="AF69" s="958">
        <v>336.76900000000001</v>
      </c>
      <c r="AG69" s="958"/>
      <c r="AH69" s="958"/>
      <c r="AI69" s="958"/>
      <c r="AJ69" s="958"/>
      <c r="AK69" s="958" t="s">
        <v>505</v>
      </c>
      <c r="AL69" s="958"/>
      <c r="AM69" s="958"/>
      <c r="AN69" s="958"/>
      <c r="AO69" s="958"/>
      <c r="AP69" s="958">
        <v>0</v>
      </c>
      <c r="AQ69" s="958"/>
      <c r="AR69" s="958"/>
      <c r="AS69" s="958"/>
      <c r="AT69" s="958"/>
      <c r="AU69" s="958">
        <v>0</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2">
      <c r="A70" s="221">
        <v>3</v>
      </c>
      <c r="B70" s="961" t="s">
        <v>573</v>
      </c>
      <c r="C70" s="962"/>
      <c r="D70" s="962"/>
      <c r="E70" s="962"/>
      <c r="F70" s="962"/>
      <c r="G70" s="962"/>
      <c r="H70" s="962"/>
      <c r="I70" s="962"/>
      <c r="J70" s="962"/>
      <c r="K70" s="962"/>
      <c r="L70" s="962"/>
      <c r="M70" s="962"/>
      <c r="N70" s="962"/>
      <c r="O70" s="962"/>
      <c r="P70" s="963"/>
      <c r="Q70" s="964">
        <v>1148479.0349999999</v>
      </c>
      <c r="R70" s="958"/>
      <c r="S70" s="958"/>
      <c r="T70" s="958"/>
      <c r="U70" s="958"/>
      <c r="V70" s="958">
        <v>1132468.7790000001</v>
      </c>
      <c r="W70" s="958"/>
      <c r="X70" s="958"/>
      <c r="Y70" s="958"/>
      <c r="Z70" s="958"/>
      <c r="AA70" s="958">
        <v>16010.255999999999</v>
      </c>
      <c r="AB70" s="958"/>
      <c r="AC70" s="958"/>
      <c r="AD70" s="958"/>
      <c r="AE70" s="958"/>
      <c r="AF70" s="958">
        <v>16010.255999999999</v>
      </c>
      <c r="AG70" s="958"/>
      <c r="AH70" s="958"/>
      <c r="AI70" s="958"/>
      <c r="AJ70" s="958"/>
      <c r="AK70" s="958" t="s">
        <v>505</v>
      </c>
      <c r="AL70" s="958"/>
      <c r="AM70" s="958"/>
      <c r="AN70" s="958"/>
      <c r="AO70" s="958"/>
      <c r="AP70" s="958">
        <v>0</v>
      </c>
      <c r="AQ70" s="958"/>
      <c r="AR70" s="958"/>
      <c r="AS70" s="958"/>
      <c r="AT70" s="958"/>
      <c r="AU70" s="958">
        <v>0</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2">
      <c r="A71" s="221">
        <v>4</v>
      </c>
      <c r="B71" s="961"/>
      <c r="C71" s="962"/>
      <c r="D71" s="962"/>
      <c r="E71" s="962"/>
      <c r="F71" s="962"/>
      <c r="G71" s="962"/>
      <c r="H71" s="962"/>
      <c r="I71" s="962"/>
      <c r="J71" s="962"/>
      <c r="K71" s="962"/>
      <c r="L71" s="962"/>
      <c r="M71" s="962"/>
      <c r="N71" s="962"/>
      <c r="O71" s="962"/>
      <c r="P71" s="963"/>
      <c r="Q71" s="964"/>
      <c r="R71" s="958"/>
      <c r="S71" s="958"/>
      <c r="T71" s="958"/>
      <c r="U71" s="958"/>
      <c r="V71" s="958"/>
      <c r="W71" s="958"/>
      <c r="X71" s="958"/>
      <c r="Y71" s="958"/>
      <c r="Z71" s="958"/>
      <c r="AA71" s="958"/>
      <c r="AB71" s="958"/>
      <c r="AC71" s="958"/>
      <c r="AD71" s="958"/>
      <c r="AE71" s="958"/>
      <c r="AF71" s="958"/>
      <c r="AG71" s="958"/>
      <c r="AH71" s="958"/>
      <c r="AI71" s="958"/>
      <c r="AJ71" s="958"/>
      <c r="AK71" s="958"/>
      <c r="AL71" s="958"/>
      <c r="AM71" s="958"/>
      <c r="AN71" s="958"/>
      <c r="AO71" s="958"/>
      <c r="AP71" s="958"/>
      <c r="AQ71" s="958"/>
      <c r="AR71" s="958"/>
      <c r="AS71" s="958"/>
      <c r="AT71" s="958"/>
      <c r="AU71" s="958"/>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2">
      <c r="A72" s="221">
        <v>5</v>
      </c>
      <c r="B72" s="961"/>
      <c r="C72" s="962"/>
      <c r="D72" s="962"/>
      <c r="E72" s="962"/>
      <c r="F72" s="962"/>
      <c r="G72" s="962"/>
      <c r="H72" s="962"/>
      <c r="I72" s="962"/>
      <c r="J72" s="962"/>
      <c r="K72" s="962"/>
      <c r="L72" s="962"/>
      <c r="M72" s="962"/>
      <c r="N72" s="962"/>
      <c r="O72" s="962"/>
      <c r="P72" s="963"/>
      <c r="Q72" s="964"/>
      <c r="R72" s="958"/>
      <c r="S72" s="958"/>
      <c r="T72" s="958"/>
      <c r="U72" s="958"/>
      <c r="V72" s="958"/>
      <c r="W72" s="958"/>
      <c r="X72" s="958"/>
      <c r="Y72" s="958"/>
      <c r="Z72" s="958"/>
      <c r="AA72" s="958"/>
      <c r="AB72" s="958"/>
      <c r="AC72" s="958"/>
      <c r="AD72" s="958"/>
      <c r="AE72" s="958"/>
      <c r="AF72" s="958"/>
      <c r="AG72" s="958"/>
      <c r="AH72" s="958"/>
      <c r="AI72" s="958"/>
      <c r="AJ72" s="958"/>
      <c r="AK72" s="958"/>
      <c r="AL72" s="958"/>
      <c r="AM72" s="958"/>
      <c r="AN72" s="958"/>
      <c r="AO72" s="958"/>
      <c r="AP72" s="958"/>
      <c r="AQ72" s="958"/>
      <c r="AR72" s="958"/>
      <c r="AS72" s="958"/>
      <c r="AT72" s="958"/>
      <c r="AU72" s="958"/>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2">
      <c r="A73" s="221">
        <v>6</v>
      </c>
      <c r="B73" s="961"/>
      <c r="C73" s="962"/>
      <c r="D73" s="962"/>
      <c r="E73" s="962"/>
      <c r="F73" s="962"/>
      <c r="G73" s="962"/>
      <c r="H73" s="962"/>
      <c r="I73" s="962"/>
      <c r="J73" s="962"/>
      <c r="K73" s="962"/>
      <c r="L73" s="962"/>
      <c r="M73" s="962"/>
      <c r="N73" s="962"/>
      <c r="O73" s="962"/>
      <c r="P73" s="963"/>
      <c r="Q73" s="964"/>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2">
      <c r="A74" s="221">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2">
      <c r="A75" s="221">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2">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2">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2">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2">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2">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2">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2">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2">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2">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2">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2">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2">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5">
      <c r="A88" s="223" t="s">
        <v>384</v>
      </c>
      <c r="B88" s="924" t="s">
        <v>418</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f>SUM(AF68:AJ70)</f>
        <v>34831.578999999998</v>
      </c>
      <c r="AG88" s="946"/>
      <c r="AH88" s="946"/>
      <c r="AI88" s="946"/>
      <c r="AJ88" s="946"/>
      <c r="AK88" s="950"/>
      <c r="AL88" s="950"/>
      <c r="AM88" s="950"/>
      <c r="AN88" s="950"/>
      <c r="AO88" s="950"/>
      <c r="AP88" s="946">
        <f>SUM(AP68:AT70)</f>
        <v>49690.875999999997</v>
      </c>
      <c r="AQ88" s="946"/>
      <c r="AR88" s="946"/>
      <c r="AS88" s="946"/>
      <c r="AT88" s="946"/>
      <c r="AU88" s="946">
        <f>SUM(AU68:AY70)</f>
        <v>0</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384</v>
      </c>
      <c r="BR102" s="924" t="s">
        <v>419</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f>SUM(CR7:CV44)</f>
        <v>107257</v>
      </c>
      <c r="CS102" s="940"/>
      <c r="CT102" s="940"/>
      <c r="CU102" s="940"/>
      <c r="CV102" s="941"/>
      <c r="CW102" s="939">
        <f t="shared" ref="CW102" si="0">SUM(CW7:DA44)</f>
        <v>11006</v>
      </c>
      <c r="CX102" s="940"/>
      <c r="CY102" s="940"/>
      <c r="CZ102" s="940"/>
      <c r="DA102" s="941"/>
      <c r="DB102" s="939">
        <f t="shared" ref="DB102" si="1">SUM(DB7:DF44)</f>
        <v>121552</v>
      </c>
      <c r="DC102" s="940"/>
      <c r="DD102" s="940"/>
      <c r="DE102" s="940"/>
      <c r="DF102" s="941"/>
      <c r="DG102" s="939">
        <f t="shared" ref="DG102" si="2">SUM(DG7:DK44)</f>
        <v>0</v>
      </c>
      <c r="DH102" s="940"/>
      <c r="DI102" s="940"/>
      <c r="DJ102" s="940"/>
      <c r="DK102" s="941"/>
      <c r="DL102" s="939">
        <f t="shared" ref="DL102" si="3">SUM(DL7:DP44)</f>
        <v>42095</v>
      </c>
      <c r="DM102" s="940"/>
      <c r="DN102" s="940"/>
      <c r="DO102" s="940"/>
      <c r="DP102" s="941"/>
      <c r="DQ102" s="939">
        <f>SUM(DQ7:DU44)</f>
        <v>8052</v>
      </c>
      <c r="DR102" s="940"/>
      <c r="DS102" s="940"/>
      <c r="DT102" s="940"/>
      <c r="DU102" s="941"/>
      <c r="DV102" s="924"/>
      <c r="DW102" s="925"/>
      <c r="DX102" s="925"/>
      <c r="DY102" s="925"/>
      <c r="DZ102" s="926"/>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420</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421</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422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423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29" t="s">
        <v>424</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425</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2">
      <c r="A109" s="882" t="s">
        <v>426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427</v>
      </c>
      <c r="AB109" s="883"/>
      <c r="AC109" s="883"/>
      <c r="AD109" s="883"/>
      <c r="AE109" s="884"/>
      <c r="AF109" s="885" t="s">
        <v>428</v>
      </c>
      <c r="AG109" s="883"/>
      <c r="AH109" s="883"/>
      <c r="AI109" s="883"/>
      <c r="AJ109" s="884"/>
      <c r="AK109" s="885" t="s">
        <v>294</v>
      </c>
      <c r="AL109" s="883"/>
      <c r="AM109" s="883"/>
      <c r="AN109" s="883"/>
      <c r="AO109" s="884"/>
      <c r="AP109" s="885" t="s">
        <v>429</v>
      </c>
      <c r="AQ109" s="883"/>
      <c r="AR109" s="883"/>
      <c r="AS109" s="883"/>
      <c r="AT109" s="916"/>
      <c r="AU109" s="882" t="s">
        <v>426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427</v>
      </c>
      <c r="BR109" s="883"/>
      <c r="BS109" s="883"/>
      <c r="BT109" s="883"/>
      <c r="BU109" s="884"/>
      <c r="BV109" s="885" t="s">
        <v>428</v>
      </c>
      <c r="BW109" s="883"/>
      <c r="BX109" s="883"/>
      <c r="BY109" s="883"/>
      <c r="BZ109" s="884"/>
      <c r="CA109" s="885" t="s">
        <v>294</v>
      </c>
      <c r="CB109" s="883"/>
      <c r="CC109" s="883"/>
      <c r="CD109" s="883"/>
      <c r="CE109" s="884"/>
      <c r="CF109" s="923" t="s">
        <v>429</v>
      </c>
      <c r="CG109" s="923"/>
      <c r="CH109" s="923"/>
      <c r="CI109" s="923"/>
      <c r="CJ109" s="923"/>
      <c r="CK109" s="885" t="s">
        <v>430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427</v>
      </c>
      <c r="DH109" s="883"/>
      <c r="DI109" s="883"/>
      <c r="DJ109" s="883"/>
      <c r="DK109" s="884"/>
      <c r="DL109" s="885" t="s">
        <v>428</v>
      </c>
      <c r="DM109" s="883"/>
      <c r="DN109" s="883"/>
      <c r="DO109" s="883"/>
      <c r="DP109" s="884"/>
      <c r="DQ109" s="885" t="s">
        <v>294</v>
      </c>
      <c r="DR109" s="883"/>
      <c r="DS109" s="883"/>
      <c r="DT109" s="883"/>
      <c r="DU109" s="884"/>
      <c r="DV109" s="885" t="s">
        <v>429</v>
      </c>
      <c r="DW109" s="883"/>
      <c r="DX109" s="883"/>
      <c r="DY109" s="883"/>
      <c r="DZ109" s="916"/>
    </row>
    <row r="110" spans="1:131" s="212" customFormat="1" ht="26.25" customHeight="1" x14ac:dyDescent="0.2">
      <c r="A110" s="794" t="s">
        <v>431</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114870002</v>
      </c>
      <c r="AB110" s="876"/>
      <c r="AC110" s="876"/>
      <c r="AD110" s="876"/>
      <c r="AE110" s="877"/>
      <c r="AF110" s="878">
        <v>103841864</v>
      </c>
      <c r="AG110" s="876"/>
      <c r="AH110" s="876"/>
      <c r="AI110" s="876"/>
      <c r="AJ110" s="877"/>
      <c r="AK110" s="878">
        <v>103691928</v>
      </c>
      <c r="AL110" s="876"/>
      <c r="AM110" s="876"/>
      <c r="AN110" s="876"/>
      <c r="AO110" s="877"/>
      <c r="AP110" s="879">
        <v>11.1</v>
      </c>
      <c r="AQ110" s="880"/>
      <c r="AR110" s="880"/>
      <c r="AS110" s="880"/>
      <c r="AT110" s="881"/>
      <c r="AU110" s="917" t="s">
        <v>69</v>
      </c>
      <c r="AV110" s="918"/>
      <c r="AW110" s="918"/>
      <c r="AX110" s="918"/>
      <c r="AY110" s="918"/>
      <c r="AZ110" s="847" t="s">
        <v>432</v>
      </c>
      <c r="BA110" s="795"/>
      <c r="BB110" s="795"/>
      <c r="BC110" s="795"/>
      <c r="BD110" s="795"/>
      <c r="BE110" s="795"/>
      <c r="BF110" s="795"/>
      <c r="BG110" s="795"/>
      <c r="BH110" s="795"/>
      <c r="BI110" s="795"/>
      <c r="BJ110" s="795"/>
      <c r="BK110" s="795"/>
      <c r="BL110" s="795"/>
      <c r="BM110" s="795"/>
      <c r="BN110" s="795"/>
      <c r="BO110" s="795"/>
      <c r="BP110" s="796"/>
      <c r="BQ110" s="848">
        <v>2699943926</v>
      </c>
      <c r="BR110" s="829"/>
      <c r="BS110" s="829"/>
      <c r="BT110" s="829"/>
      <c r="BU110" s="829"/>
      <c r="BV110" s="829">
        <v>2646365512</v>
      </c>
      <c r="BW110" s="829"/>
      <c r="BX110" s="829"/>
      <c r="BY110" s="829"/>
      <c r="BZ110" s="829"/>
      <c r="CA110" s="829">
        <v>2597331546</v>
      </c>
      <c r="CB110" s="829"/>
      <c r="CC110" s="829"/>
      <c r="CD110" s="829"/>
      <c r="CE110" s="829"/>
      <c r="CF110" s="853">
        <v>277.60000000000002</v>
      </c>
      <c r="CG110" s="854"/>
      <c r="CH110" s="854"/>
      <c r="CI110" s="854"/>
      <c r="CJ110" s="854"/>
      <c r="CK110" s="913" t="s">
        <v>433</v>
      </c>
      <c r="CL110" s="806"/>
      <c r="CM110" s="847" t="s">
        <v>434</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v>38549420</v>
      </c>
      <c r="DH110" s="829"/>
      <c r="DI110" s="829"/>
      <c r="DJ110" s="829"/>
      <c r="DK110" s="829"/>
      <c r="DL110" s="829">
        <v>49467525</v>
      </c>
      <c r="DM110" s="829"/>
      <c r="DN110" s="829"/>
      <c r="DO110" s="829"/>
      <c r="DP110" s="829"/>
      <c r="DQ110" s="829">
        <v>45354359</v>
      </c>
      <c r="DR110" s="829"/>
      <c r="DS110" s="829"/>
      <c r="DT110" s="829"/>
      <c r="DU110" s="829"/>
      <c r="DV110" s="830">
        <v>4.8</v>
      </c>
      <c r="DW110" s="830"/>
      <c r="DX110" s="830"/>
      <c r="DY110" s="830"/>
      <c r="DZ110" s="831"/>
    </row>
    <row r="111" spans="1:131" s="212" customFormat="1" ht="26.25" customHeight="1" x14ac:dyDescent="0.2">
      <c r="A111" s="761" t="s">
        <v>435</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v>22518063</v>
      </c>
      <c r="AB111" s="906"/>
      <c r="AC111" s="906"/>
      <c r="AD111" s="906"/>
      <c r="AE111" s="907"/>
      <c r="AF111" s="908">
        <v>35833930</v>
      </c>
      <c r="AG111" s="906"/>
      <c r="AH111" s="906"/>
      <c r="AI111" s="906"/>
      <c r="AJ111" s="907"/>
      <c r="AK111" s="908">
        <v>39893511</v>
      </c>
      <c r="AL111" s="906"/>
      <c r="AM111" s="906"/>
      <c r="AN111" s="906"/>
      <c r="AO111" s="907"/>
      <c r="AP111" s="909">
        <v>4.3</v>
      </c>
      <c r="AQ111" s="910"/>
      <c r="AR111" s="910"/>
      <c r="AS111" s="910"/>
      <c r="AT111" s="911"/>
      <c r="AU111" s="919"/>
      <c r="AV111" s="920"/>
      <c r="AW111" s="920"/>
      <c r="AX111" s="920"/>
      <c r="AY111" s="920"/>
      <c r="AZ111" s="802" t="s">
        <v>436</v>
      </c>
      <c r="BA111" s="739"/>
      <c r="BB111" s="739"/>
      <c r="BC111" s="739"/>
      <c r="BD111" s="739"/>
      <c r="BE111" s="739"/>
      <c r="BF111" s="739"/>
      <c r="BG111" s="739"/>
      <c r="BH111" s="739"/>
      <c r="BI111" s="739"/>
      <c r="BJ111" s="739"/>
      <c r="BK111" s="739"/>
      <c r="BL111" s="739"/>
      <c r="BM111" s="739"/>
      <c r="BN111" s="739"/>
      <c r="BO111" s="739"/>
      <c r="BP111" s="740"/>
      <c r="BQ111" s="803">
        <v>61995270</v>
      </c>
      <c r="BR111" s="804"/>
      <c r="BS111" s="804"/>
      <c r="BT111" s="804"/>
      <c r="BU111" s="804"/>
      <c r="BV111" s="804">
        <v>61918745</v>
      </c>
      <c r="BW111" s="804"/>
      <c r="BX111" s="804"/>
      <c r="BY111" s="804"/>
      <c r="BZ111" s="804"/>
      <c r="CA111" s="804">
        <v>47034691</v>
      </c>
      <c r="CB111" s="804"/>
      <c r="CC111" s="804"/>
      <c r="CD111" s="804"/>
      <c r="CE111" s="804"/>
      <c r="CF111" s="862">
        <v>5</v>
      </c>
      <c r="CG111" s="863"/>
      <c r="CH111" s="863"/>
      <c r="CI111" s="863"/>
      <c r="CJ111" s="863"/>
      <c r="CK111" s="914"/>
      <c r="CL111" s="808"/>
      <c r="CM111" s="802" t="s">
        <v>437</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v>241000</v>
      </c>
      <c r="DH111" s="804"/>
      <c r="DI111" s="804"/>
      <c r="DJ111" s="804"/>
      <c r="DK111" s="804"/>
      <c r="DL111" s="804">
        <v>241000</v>
      </c>
      <c r="DM111" s="804"/>
      <c r="DN111" s="804"/>
      <c r="DO111" s="804"/>
      <c r="DP111" s="804"/>
      <c r="DQ111" s="804">
        <v>241000</v>
      </c>
      <c r="DR111" s="804"/>
      <c r="DS111" s="804"/>
      <c r="DT111" s="804"/>
      <c r="DU111" s="804"/>
      <c r="DV111" s="781">
        <v>0</v>
      </c>
      <c r="DW111" s="781"/>
      <c r="DX111" s="781"/>
      <c r="DY111" s="781"/>
      <c r="DZ111" s="782"/>
    </row>
    <row r="112" spans="1:131" s="212" customFormat="1" ht="26.25" customHeight="1" x14ac:dyDescent="0.2">
      <c r="A112" s="899" t="s">
        <v>438</v>
      </c>
      <c r="B112" s="900"/>
      <c r="C112" s="739" t="s">
        <v>439</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v>61172265</v>
      </c>
      <c r="AB112" s="767"/>
      <c r="AC112" s="767"/>
      <c r="AD112" s="767"/>
      <c r="AE112" s="768"/>
      <c r="AF112" s="769">
        <v>62654281</v>
      </c>
      <c r="AG112" s="767"/>
      <c r="AH112" s="767"/>
      <c r="AI112" s="767"/>
      <c r="AJ112" s="768"/>
      <c r="AK112" s="769">
        <v>62050282</v>
      </c>
      <c r="AL112" s="767"/>
      <c r="AM112" s="767"/>
      <c r="AN112" s="767"/>
      <c r="AO112" s="768"/>
      <c r="AP112" s="811">
        <v>6.6</v>
      </c>
      <c r="AQ112" s="812"/>
      <c r="AR112" s="812"/>
      <c r="AS112" s="812"/>
      <c r="AT112" s="813"/>
      <c r="AU112" s="919"/>
      <c r="AV112" s="920"/>
      <c r="AW112" s="920"/>
      <c r="AX112" s="920"/>
      <c r="AY112" s="920"/>
      <c r="AZ112" s="802" t="s">
        <v>440</v>
      </c>
      <c r="BA112" s="739"/>
      <c r="BB112" s="739"/>
      <c r="BC112" s="739"/>
      <c r="BD112" s="739"/>
      <c r="BE112" s="739"/>
      <c r="BF112" s="739"/>
      <c r="BG112" s="739"/>
      <c r="BH112" s="739"/>
      <c r="BI112" s="739"/>
      <c r="BJ112" s="739"/>
      <c r="BK112" s="739"/>
      <c r="BL112" s="739"/>
      <c r="BM112" s="739"/>
      <c r="BN112" s="739"/>
      <c r="BO112" s="739"/>
      <c r="BP112" s="740"/>
      <c r="BQ112" s="803">
        <v>460674178</v>
      </c>
      <c r="BR112" s="804"/>
      <c r="BS112" s="804"/>
      <c r="BT112" s="804"/>
      <c r="BU112" s="804"/>
      <c r="BV112" s="804">
        <v>485871212</v>
      </c>
      <c r="BW112" s="804"/>
      <c r="BX112" s="804"/>
      <c r="BY112" s="804"/>
      <c r="BZ112" s="804"/>
      <c r="CA112" s="804">
        <v>466552326</v>
      </c>
      <c r="CB112" s="804"/>
      <c r="CC112" s="804"/>
      <c r="CD112" s="804"/>
      <c r="CE112" s="804"/>
      <c r="CF112" s="862">
        <v>49.9</v>
      </c>
      <c r="CG112" s="863"/>
      <c r="CH112" s="863"/>
      <c r="CI112" s="863"/>
      <c r="CJ112" s="863"/>
      <c r="CK112" s="914"/>
      <c r="CL112" s="808"/>
      <c r="CM112" s="802" t="s">
        <v>441</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2">
      <c r="A113" s="901"/>
      <c r="B113" s="902"/>
      <c r="C113" s="739" t="s">
        <v>442</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42493461</v>
      </c>
      <c r="AB113" s="906"/>
      <c r="AC113" s="906"/>
      <c r="AD113" s="906"/>
      <c r="AE113" s="907"/>
      <c r="AF113" s="908">
        <v>45283446</v>
      </c>
      <c r="AG113" s="906"/>
      <c r="AH113" s="906"/>
      <c r="AI113" s="906"/>
      <c r="AJ113" s="907"/>
      <c r="AK113" s="908">
        <v>40594041</v>
      </c>
      <c r="AL113" s="906"/>
      <c r="AM113" s="906"/>
      <c r="AN113" s="906"/>
      <c r="AO113" s="907"/>
      <c r="AP113" s="909">
        <v>4.3</v>
      </c>
      <c r="AQ113" s="910"/>
      <c r="AR113" s="910"/>
      <c r="AS113" s="910"/>
      <c r="AT113" s="911"/>
      <c r="AU113" s="919"/>
      <c r="AV113" s="920"/>
      <c r="AW113" s="920"/>
      <c r="AX113" s="920"/>
      <c r="AY113" s="920"/>
      <c r="AZ113" s="802" t="s">
        <v>443</v>
      </c>
      <c r="BA113" s="739"/>
      <c r="BB113" s="739"/>
      <c r="BC113" s="739"/>
      <c r="BD113" s="739"/>
      <c r="BE113" s="739"/>
      <c r="BF113" s="739"/>
      <c r="BG113" s="739"/>
      <c r="BH113" s="739"/>
      <c r="BI113" s="739"/>
      <c r="BJ113" s="739"/>
      <c r="BK113" s="739"/>
      <c r="BL113" s="739"/>
      <c r="BM113" s="739"/>
      <c r="BN113" s="739"/>
      <c r="BO113" s="739"/>
      <c r="BP113" s="740"/>
      <c r="BQ113" s="803" t="s">
        <v>122</v>
      </c>
      <c r="BR113" s="804"/>
      <c r="BS113" s="804"/>
      <c r="BT113" s="804"/>
      <c r="BU113" s="804"/>
      <c r="BV113" s="804" t="s">
        <v>122</v>
      </c>
      <c r="BW113" s="804"/>
      <c r="BX113" s="804"/>
      <c r="BY113" s="804"/>
      <c r="BZ113" s="804"/>
      <c r="CA113" s="804" t="s">
        <v>122</v>
      </c>
      <c r="CB113" s="804"/>
      <c r="CC113" s="804"/>
      <c r="CD113" s="804"/>
      <c r="CE113" s="804"/>
      <c r="CF113" s="862" t="s">
        <v>122</v>
      </c>
      <c r="CG113" s="863"/>
      <c r="CH113" s="863"/>
      <c r="CI113" s="863"/>
      <c r="CJ113" s="863"/>
      <c r="CK113" s="914"/>
      <c r="CL113" s="808"/>
      <c r="CM113" s="802" t="s">
        <v>444</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2">
      <c r="A114" s="901"/>
      <c r="B114" s="902"/>
      <c r="C114" s="739" t="s">
        <v>445</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t="s">
        <v>122</v>
      </c>
      <c r="AB114" s="767"/>
      <c r="AC114" s="767"/>
      <c r="AD114" s="767"/>
      <c r="AE114" s="768"/>
      <c r="AF114" s="769" t="s">
        <v>122</v>
      </c>
      <c r="AG114" s="767"/>
      <c r="AH114" s="767"/>
      <c r="AI114" s="767"/>
      <c r="AJ114" s="768"/>
      <c r="AK114" s="769" t="s">
        <v>122</v>
      </c>
      <c r="AL114" s="767"/>
      <c r="AM114" s="767"/>
      <c r="AN114" s="767"/>
      <c r="AO114" s="768"/>
      <c r="AP114" s="811" t="s">
        <v>122</v>
      </c>
      <c r="AQ114" s="812"/>
      <c r="AR114" s="812"/>
      <c r="AS114" s="812"/>
      <c r="AT114" s="813"/>
      <c r="AU114" s="919"/>
      <c r="AV114" s="920"/>
      <c r="AW114" s="920"/>
      <c r="AX114" s="920"/>
      <c r="AY114" s="920"/>
      <c r="AZ114" s="802" t="s">
        <v>446</v>
      </c>
      <c r="BA114" s="739"/>
      <c r="BB114" s="739"/>
      <c r="BC114" s="739"/>
      <c r="BD114" s="739"/>
      <c r="BE114" s="739"/>
      <c r="BF114" s="739"/>
      <c r="BG114" s="739"/>
      <c r="BH114" s="739"/>
      <c r="BI114" s="739"/>
      <c r="BJ114" s="739"/>
      <c r="BK114" s="739"/>
      <c r="BL114" s="739"/>
      <c r="BM114" s="739"/>
      <c r="BN114" s="739"/>
      <c r="BO114" s="739"/>
      <c r="BP114" s="740"/>
      <c r="BQ114" s="803">
        <v>207090434</v>
      </c>
      <c r="BR114" s="804"/>
      <c r="BS114" s="804"/>
      <c r="BT114" s="804"/>
      <c r="BU114" s="804"/>
      <c r="BV114" s="804">
        <v>212311944</v>
      </c>
      <c r="BW114" s="804"/>
      <c r="BX114" s="804"/>
      <c r="BY114" s="804"/>
      <c r="BZ114" s="804"/>
      <c r="CA114" s="804">
        <v>216154276</v>
      </c>
      <c r="CB114" s="804"/>
      <c r="CC114" s="804"/>
      <c r="CD114" s="804"/>
      <c r="CE114" s="804"/>
      <c r="CF114" s="862">
        <v>23.1</v>
      </c>
      <c r="CG114" s="863"/>
      <c r="CH114" s="863"/>
      <c r="CI114" s="863"/>
      <c r="CJ114" s="863"/>
      <c r="CK114" s="914"/>
      <c r="CL114" s="808"/>
      <c r="CM114" s="802" t="s">
        <v>447</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2">
      <c r="A115" s="901"/>
      <c r="B115" s="902"/>
      <c r="C115" s="739" t="s">
        <v>448</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3327874</v>
      </c>
      <c r="AB115" s="906"/>
      <c r="AC115" s="906"/>
      <c r="AD115" s="906"/>
      <c r="AE115" s="907"/>
      <c r="AF115" s="908">
        <v>4748461</v>
      </c>
      <c r="AG115" s="906"/>
      <c r="AH115" s="906"/>
      <c r="AI115" s="906"/>
      <c r="AJ115" s="907"/>
      <c r="AK115" s="908">
        <v>4461620</v>
      </c>
      <c r="AL115" s="906"/>
      <c r="AM115" s="906"/>
      <c r="AN115" s="906"/>
      <c r="AO115" s="907"/>
      <c r="AP115" s="909">
        <v>0.5</v>
      </c>
      <c r="AQ115" s="910"/>
      <c r="AR115" s="910"/>
      <c r="AS115" s="910"/>
      <c r="AT115" s="911"/>
      <c r="AU115" s="919"/>
      <c r="AV115" s="920"/>
      <c r="AW115" s="920"/>
      <c r="AX115" s="920"/>
      <c r="AY115" s="920"/>
      <c r="AZ115" s="802" t="s">
        <v>449</v>
      </c>
      <c r="BA115" s="739"/>
      <c r="BB115" s="739"/>
      <c r="BC115" s="739"/>
      <c r="BD115" s="739"/>
      <c r="BE115" s="739"/>
      <c r="BF115" s="739"/>
      <c r="BG115" s="739"/>
      <c r="BH115" s="739"/>
      <c r="BI115" s="739"/>
      <c r="BJ115" s="739"/>
      <c r="BK115" s="739"/>
      <c r="BL115" s="739"/>
      <c r="BM115" s="739"/>
      <c r="BN115" s="739"/>
      <c r="BO115" s="739"/>
      <c r="BP115" s="740"/>
      <c r="BQ115" s="803">
        <v>7980713</v>
      </c>
      <c r="BR115" s="804"/>
      <c r="BS115" s="804"/>
      <c r="BT115" s="804"/>
      <c r="BU115" s="804"/>
      <c r="BV115" s="804">
        <v>7481545</v>
      </c>
      <c r="BW115" s="804"/>
      <c r="BX115" s="804"/>
      <c r="BY115" s="804"/>
      <c r="BZ115" s="804"/>
      <c r="CA115" s="804">
        <v>6612388</v>
      </c>
      <c r="CB115" s="804"/>
      <c r="CC115" s="804"/>
      <c r="CD115" s="804"/>
      <c r="CE115" s="804"/>
      <c r="CF115" s="862">
        <v>0.7</v>
      </c>
      <c r="CG115" s="863"/>
      <c r="CH115" s="863"/>
      <c r="CI115" s="863"/>
      <c r="CJ115" s="863"/>
      <c r="CK115" s="914"/>
      <c r="CL115" s="808"/>
      <c r="CM115" s="802" t="s">
        <v>450</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2">
      <c r="A116" s="903"/>
      <c r="B116" s="904"/>
      <c r="C116" s="826" t="s">
        <v>451</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452</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453</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2">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454</v>
      </c>
      <c r="Z117" s="884"/>
      <c r="AA117" s="889">
        <v>244381665</v>
      </c>
      <c r="AB117" s="890"/>
      <c r="AC117" s="890"/>
      <c r="AD117" s="890"/>
      <c r="AE117" s="891"/>
      <c r="AF117" s="892">
        <v>252361982</v>
      </c>
      <c r="AG117" s="890"/>
      <c r="AH117" s="890"/>
      <c r="AI117" s="890"/>
      <c r="AJ117" s="891"/>
      <c r="AK117" s="892">
        <v>250691382</v>
      </c>
      <c r="AL117" s="890"/>
      <c r="AM117" s="890"/>
      <c r="AN117" s="890"/>
      <c r="AO117" s="891"/>
      <c r="AP117" s="893"/>
      <c r="AQ117" s="894"/>
      <c r="AR117" s="894"/>
      <c r="AS117" s="894"/>
      <c r="AT117" s="895"/>
      <c r="AU117" s="919"/>
      <c r="AV117" s="920"/>
      <c r="AW117" s="920"/>
      <c r="AX117" s="920"/>
      <c r="AY117" s="920"/>
      <c r="AZ117" s="850" t="s">
        <v>455</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456</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2">
      <c r="A118" s="882" t="s">
        <v>430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427</v>
      </c>
      <c r="AB118" s="883"/>
      <c r="AC118" s="883"/>
      <c r="AD118" s="883"/>
      <c r="AE118" s="884"/>
      <c r="AF118" s="885" t="s">
        <v>428</v>
      </c>
      <c r="AG118" s="883"/>
      <c r="AH118" s="883"/>
      <c r="AI118" s="883"/>
      <c r="AJ118" s="884"/>
      <c r="AK118" s="885" t="s">
        <v>294</v>
      </c>
      <c r="AL118" s="883"/>
      <c r="AM118" s="883"/>
      <c r="AN118" s="883"/>
      <c r="AO118" s="884"/>
      <c r="AP118" s="886" t="s">
        <v>429</v>
      </c>
      <c r="AQ118" s="887"/>
      <c r="AR118" s="887"/>
      <c r="AS118" s="887"/>
      <c r="AT118" s="888"/>
      <c r="AU118" s="919"/>
      <c r="AV118" s="920"/>
      <c r="AW118" s="920"/>
      <c r="AX118" s="920"/>
      <c r="AY118" s="920"/>
      <c r="AZ118" s="825" t="s">
        <v>457</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458</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2">
      <c r="A119" s="805" t="s">
        <v>433</v>
      </c>
      <c r="B119" s="806"/>
      <c r="C119" s="847" t="s">
        <v>434</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v>3327874</v>
      </c>
      <c r="AB119" s="876"/>
      <c r="AC119" s="876"/>
      <c r="AD119" s="876"/>
      <c r="AE119" s="877"/>
      <c r="AF119" s="878">
        <v>4748461</v>
      </c>
      <c r="AG119" s="876"/>
      <c r="AH119" s="876"/>
      <c r="AI119" s="876"/>
      <c r="AJ119" s="877"/>
      <c r="AK119" s="878">
        <v>4461620</v>
      </c>
      <c r="AL119" s="876"/>
      <c r="AM119" s="876"/>
      <c r="AN119" s="876"/>
      <c r="AO119" s="877"/>
      <c r="AP119" s="879">
        <v>0.5</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459</v>
      </c>
      <c r="BP119" s="865"/>
      <c r="BQ119" s="866">
        <v>3437684521</v>
      </c>
      <c r="BR119" s="832"/>
      <c r="BS119" s="832"/>
      <c r="BT119" s="832"/>
      <c r="BU119" s="832"/>
      <c r="BV119" s="832">
        <v>3413948958</v>
      </c>
      <c r="BW119" s="832"/>
      <c r="BX119" s="832"/>
      <c r="BY119" s="832"/>
      <c r="BZ119" s="832"/>
      <c r="CA119" s="832">
        <v>3333685227</v>
      </c>
      <c r="CB119" s="832"/>
      <c r="CC119" s="832"/>
      <c r="CD119" s="832"/>
      <c r="CE119" s="832"/>
      <c r="CF119" s="735"/>
      <c r="CG119" s="736"/>
      <c r="CH119" s="736"/>
      <c r="CI119" s="736"/>
      <c r="CJ119" s="821"/>
      <c r="CK119" s="915"/>
      <c r="CL119" s="810"/>
      <c r="CM119" s="825" t="s">
        <v>460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23204850</v>
      </c>
      <c r="DH119" s="751"/>
      <c r="DI119" s="751"/>
      <c r="DJ119" s="751"/>
      <c r="DK119" s="752"/>
      <c r="DL119" s="753">
        <v>12210220</v>
      </c>
      <c r="DM119" s="751"/>
      <c r="DN119" s="751"/>
      <c r="DO119" s="751"/>
      <c r="DP119" s="752"/>
      <c r="DQ119" s="753">
        <v>1439332</v>
      </c>
      <c r="DR119" s="751"/>
      <c r="DS119" s="751"/>
      <c r="DT119" s="751"/>
      <c r="DU119" s="752"/>
      <c r="DV119" s="835">
        <v>0.2</v>
      </c>
      <c r="DW119" s="836"/>
      <c r="DX119" s="836"/>
      <c r="DY119" s="836"/>
      <c r="DZ119" s="837"/>
    </row>
    <row r="120" spans="1:130" s="212" customFormat="1" ht="26.25" customHeight="1" x14ac:dyDescent="0.2">
      <c r="A120" s="807"/>
      <c r="B120" s="808"/>
      <c r="C120" s="802" t="s">
        <v>437</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461</v>
      </c>
      <c r="AV120" s="868"/>
      <c r="AW120" s="868"/>
      <c r="AX120" s="868"/>
      <c r="AY120" s="869"/>
      <c r="AZ120" s="847" t="s">
        <v>462</v>
      </c>
      <c r="BA120" s="795"/>
      <c r="BB120" s="795"/>
      <c r="BC120" s="795"/>
      <c r="BD120" s="795"/>
      <c r="BE120" s="795"/>
      <c r="BF120" s="795"/>
      <c r="BG120" s="795"/>
      <c r="BH120" s="795"/>
      <c r="BI120" s="795"/>
      <c r="BJ120" s="795"/>
      <c r="BK120" s="795"/>
      <c r="BL120" s="795"/>
      <c r="BM120" s="795"/>
      <c r="BN120" s="795"/>
      <c r="BO120" s="795"/>
      <c r="BP120" s="796"/>
      <c r="BQ120" s="848">
        <v>301420605</v>
      </c>
      <c r="BR120" s="829"/>
      <c r="BS120" s="829"/>
      <c r="BT120" s="829"/>
      <c r="BU120" s="829"/>
      <c r="BV120" s="829">
        <v>293073121</v>
      </c>
      <c r="BW120" s="829"/>
      <c r="BX120" s="829"/>
      <c r="BY120" s="829"/>
      <c r="BZ120" s="829"/>
      <c r="CA120" s="829">
        <v>289230638</v>
      </c>
      <c r="CB120" s="829"/>
      <c r="CC120" s="829"/>
      <c r="CD120" s="829"/>
      <c r="CE120" s="829"/>
      <c r="CF120" s="853">
        <v>30.9</v>
      </c>
      <c r="CG120" s="854"/>
      <c r="CH120" s="854"/>
      <c r="CI120" s="854"/>
      <c r="CJ120" s="854"/>
      <c r="CK120" s="855" t="s">
        <v>463</v>
      </c>
      <c r="CL120" s="839"/>
      <c r="CM120" s="839"/>
      <c r="CN120" s="839"/>
      <c r="CO120" s="840"/>
      <c r="CP120" s="859" t="s">
        <v>405</v>
      </c>
      <c r="CQ120" s="860"/>
      <c r="CR120" s="860"/>
      <c r="CS120" s="860"/>
      <c r="CT120" s="860"/>
      <c r="CU120" s="860"/>
      <c r="CV120" s="860"/>
      <c r="CW120" s="860"/>
      <c r="CX120" s="860"/>
      <c r="CY120" s="860"/>
      <c r="CZ120" s="860"/>
      <c r="DA120" s="860"/>
      <c r="DB120" s="860"/>
      <c r="DC120" s="860"/>
      <c r="DD120" s="860"/>
      <c r="DE120" s="860"/>
      <c r="DF120" s="861"/>
      <c r="DG120" s="848">
        <v>367916717</v>
      </c>
      <c r="DH120" s="829"/>
      <c r="DI120" s="829"/>
      <c r="DJ120" s="829"/>
      <c r="DK120" s="829"/>
      <c r="DL120" s="829">
        <v>391267356</v>
      </c>
      <c r="DM120" s="829"/>
      <c r="DN120" s="829"/>
      <c r="DO120" s="829"/>
      <c r="DP120" s="829"/>
      <c r="DQ120" s="829">
        <v>365091743</v>
      </c>
      <c r="DR120" s="829"/>
      <c r="DS120" s="829"/>
      <c r="DT120" s="829"/>
      <c r="DU120" s="829"/>
      <c r="DV120" s="830">
        <v>39</v>
      </c>
      <c r="DW120" s="830"/>
      <c r="DX120" s="830"/>
      <c r="DY120" s="830"/>
      <c r="DZ120" s="831"/>
    </row>
    <row r="121" spans="1:130" s="212" customFormat="1" ht="26.25" customHeight="1" x14ac:dyDescent="0.2">
      <c r="A121" s="807"/>
      <c r="B121" s="808"/>
      <c r="C121" s="850" t="s">
        <v>464</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465</v>
      </c>
      <c r="BA121" s="739"/>
      <c r="BB121" s="739"/>
      <c r="BC121" s="739"/>
      <c r="BD121" s="739"/>
      <c r="BE121" s="739"/>
      <c r="BF121" s="739"/>
      <c r="BG121" s="739"/>
      <c r="BH121" s="739"/>
      <c r="BI121" s="739"/>
      <c r="BJ121" s="739"/>
      <c r="BK121" s="739"/>
      <c r="BL121" s="739"/>
      <c r="BM121" s="739"/>
      <c r="BN121" s="739"/>
      <c r="BO121" s="739"/>
      <c r="BP121" s="740"/>
      <c r="BQ121" s="803">
        <v>689256514</v>
      </c>
      <c r="BR121" s="804"/>
      <c r="BS121" s="804"/>
      <c r="BT121" s="804"/>
      <c r="BU121" s="804"/>
      <c r="BV121" s="804">
        <v>708302770</v>
      </c>
      <c r="BW121" s="804"/>
      <c r="BX121" s="804"/>
      <c r="BY121" s="804"/>
      <c r="BZ121" s="804"/>
      <c r="CA121" s="804">
        <v>762380322</v>
      </c>
      <c r="CB121" s="804"/>
      <c r="CC121" s="804"/>
      <c r="CD121" s="804"/>
      <c r="CE121" s="804"/>
      <c r="CF121" s="862">
        <v>81.5</v>
      </c>
      <c r="CG121" s="863"/>
      <c r="CH121" s="863"/>
      <c r="CI121" s="863"/>
      <c r="CJ121" s="863"/>
      <c r="CK121" s="856"/>
      <c r="CL121" s="842"/>
      <c r="CM121" s="842"/>
      <c r="CN121" s="842"/>
      <c r="CO121" s="843"/>
      <c r="CP121" s="822" t="s">
        <v>404</v>
      </c>
      <c r="CQ121" s="823"/>
      <c r="CR121" s="823"/>
      <c r="CS121" s="823"/>
      <c r="CT121" s="823"/>
      <c r="CU121" s="823"/>
      <c r="CV121" s="823"/>
      <c r="CW121" s="823"/>
      <c r="CX121" s="823"/>
      <c r="CY121" s="823"/>
      <c r="CZ121" s="823"/>
      <c r="DA121" s="823"/>
      <c r="DB121" s="823"/>
      <c r="DC121" s="823"/>
      <c r="DD121" s="823"/>
      <c r="DE121" s="823"/>
      <c r="DF121" s="824"/>
      <c r="DG121" s="803">
        <v>37201399</v>
      </c>
      <c r="DH121" s="804"/>
      <c r="DI121" s="804"/>
      <c r="DJ121" s="804"/>
      <c r="DK121" s="804"/>
      <c r="DL121" s="804">
        <v>39587151</v>
      </c>
      <c r="DM121" s="804"/>
      <c r="DN121" s="804"/>
      <c r="DO121" s="804"/>
      <c r="DP121" s="804"/>
      <c r="DQ121" s="804">
        <v>46302085</v>
      </c>
      <c r="DR121" s="804"/>
      <c r="DS121" s="804"/>
      <c r="DT121" s="804"/>
      <c r="DU121" s="804"/>
      <c r="DV121" s="781">
        <v>4.9000000000000004</v>
      </c>
      <c r="DW121" s="781"/>
      <c r="DX121" s="781"/>
      <c r="DY121" s="781"/>
      <c r="DZ121" s="782"/>
    </row>
    <row r="122" spans="1:130" s="212" customFormat="1" ht="26.25" customHeight="1" x14ac:dyDescent="0.2">
      <c r="A122" s="807"/>
      <c r="B122" s="808"/>
      <c r="C122" s="802" t="s">
        <v>447</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466</v>
      </c>
      <c r="BA122" s="826"/>
      <c r="BB122" s="826"/>
      <c r="BC122" s="826"/>
      <c r="BD122" s="826"/>
      <c r="BE122" s="826"/>
      <c r="BF122" s="826"/>
      <c r="BG122" s="826"/>
      <c r="BH122" s="826"/>
      <c r="BI122" s="826"/>
      <c r="BJ122" s="826"/>
      <c r="BK122" s="826"/>
      <c r="BL122" s="826"/>
      <c r="BM122" s="826"/>
      <c r="BN122" s="826"/>
      <c r="BO122" s="826"/>
      <c r="BP122" s="827"/>
      <c r="BQ122" s="866">
        <v>1306678224</v>
      </c>
      <c r="BR122" s="832"/>
      <c r="BS122" s="832"/>
      <c r="BT122" s="832"/>
      <c r="BU122" s="832"/>
      <c r="BV122" s="832">
        <v>1262336140</v>
      </c>
      <c r="BW122" s="832"/>
      <c r="BX122" s="832"/>
      <c r="BY122" s="832"/>
      <c r="BZ122" s="832"/>
      <c r="CA122" s="832">
        <v>1206822935</v>
      </c>
      <c r="CB122" s="832"/>
      <c r="CC122" s="832"/>
      <c r="CD122" s="832"/>
      <c r="CE122" s="832"/>
      <c r="CF122" s="833">
        <v>129</v>
      </c>
      <c r="CG122" s="834"/>
      <c r="CH122" s="834"/>
      <c r="CI122" s="834"/>
      <c r="CJ122" s="834"/>
      <c r="CK122" s="856"/>
      <c r="CL122" s="842"/>
      <c r="CM122" s="842"/>
      <c r="CN122" s="842"/>
      <c r="CO122" s="843"/>
      <c r="CP122" s="822" t="s">
        <v>406</v>
      </c>
      <c r="CQ122" s="823"/>
      <c r="CR122" s="823"/>
      <c r="CS122" s="823"/>
      <c r="CT122" s="823"/>
      <c r="CU122" s="823"/>
      <c r="CV122" s="823"/>
      <c r="CW122" s="823"/>
      <c r="CX122" s="823"/>
      <c r="CY122" s="823"/>
      <c r="CZ122" s="823"/>
      <c r="DA122" s="823"/>
      <c r="DB122" s="823"/>
      <c r="DC122" s="823"/>
      <c r="DD122" s="823"/>
      <c r="DE122" s="823"/>
      <c r="DF122" s="824"/>
      <c r="DG122" s="803">
        <v>37071406</v>
      </c>
      <c r="DH122" s="804"/>
      <c r="DI122" s="804"/>
      <c r="DJ122" s="804"/>
      <c r="DK122" s="804"/>
      <c r="DL122" s="804">
        <v>38882477</v>
      </c>
      <c r="DM122" s="804"/>
      <c r="DN122" s="804"/>
      <c r="DO122" s="804"/>
      <c r="DP122" s="804"/>
      <c r="DQ122" s="804">
        <v>36965190</v>
      </c>
      <c r="DR122" s="804"/>
      <c r="DS122" s="804"/>
      <c r="DT122" s="804"/>
      <c r="DU122" s="804"/>
      <c r="DV122" s="781">
        <v>4</v>
      </c>
      <c r="DW122" s="781"/>
      <c r="DX122" s="781"/>
      <c r="DY122" s="781"/>
      <c r="DZ122" s="782"/>
    </row>
    <row r="123" spans="1:130" s="212" customFormat="1" ht="26.25" customHeight="1" x14ac:dyDescent="0.2">
      <c r="A123" s="807"/>
      <c r="B123" s="808"/>
      <c r="C123" s="802" t="s">
        <v>453</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467</v>
      </c>
      <c r="BP123" s="865"/>
      <c r="BQ123" s="819">
        <v>2297355343</v>
      </c>
      <c r="BR123" s="820"/>
      <c r="BS123" s="820"/>
      <c r="BT123" s="820"/>
      <c r="BU123" s="820"/>
      <c r="BV123" s="820">
        <v>2263712031</v>
      </c>
      <c r="BW123" s="820"/>
      <c r="BX123" s="820"/>
      <c r="BY123" s="820"/>
      <c r="BZ123" s="820"/>
      <c r="CA123" s="820">
        <v>2258433895</v>
      </c>
      <c r="CB123" s="820"/>
      <c r="CC123" s="820"/>
      <c r="CD123" s="820"/>
      <c r="CE123" s="820"/>
      <c r="CF123" s="735"/>
      <c r="CG123" s="736"/>
      <c r="CH123" s="736"/>
      <c r="CI123" s="736"/>
      <c r="CJ123" s="821"/>
      <c r="CK123" s="856"/>
      <c r="CL123" s="842"/>
      <c r="CM123" s="842"/>
      <c r="CN123" s="842"/>
      <c r="CO123" s="843"/>
      <c r="CP123" s="822" t="s">
        <v>407</v>
      </c>
      <c r="CQ123" s="823"/>
      <c r="CR123" s="823"/>
      <c r="CS123" s="823"/>
      <c r="CT123" s="823"/>
      <c r="CU123" s="823"/>
      <c r="CV123" s="823"/>
      <c r="CW123" s="823"/>
      <c r="CX123" s="823"/>
      <c r="CY123" s="823"/>
      <c r="CZ123" s="823"/>
      <c r="DA123" s="823"/>
      <c r="DB123" s="823"/>
      <c r="DC123" s="823"/>
      <c r="DD123" s="823"/>
      <c r="DE123" s="823"/>
      <c r="DF123" s="824"/>
      <c r="DG123" s="766">
        <v>7427677</v>
      </c>
      <c r="DH123" s="767"/>
      <c r="DI123" s="767"/>
      <c r="DJ123" s="767"/>
      <c r="DK123" s="768"/>
      <c r="DL123" s="769">
        <v>4317941</v>
      </c>
      <c r="DM123" s="767"/>
      <c r="DN123" s="767"/>
      <c r="DO123" s="767"/>
      <c r="DP123" s="768"/>
      <c r="DQ123" s="769">
        <v>4580707</v>
      </c>
      <c r="DR123" s="767"/>
      <c r="DS123" s="767"/>
      <c r="DT123" s="767"/>
      <c r="DU123" s="768"/>
      <c r="DV123" s="811">
        <v>0.5</v>
      </c>
      <c r="DW123" s="812"/>
      <c r="DX123" s="812"/>
      <c r="DY123" s="812"/>
      <c r="DZ123" s="813"/>
    </row>
    <row r="124" spans="1:130" s="212" customFormat="1" ht="26.25" customHeight="1" thickBot="1" x14ac:dyDescent="0.25">
      <c r="A124" s="807"/>
      <c r="B124" s="808"/>
      <c r="C124" s="802" t="s">
        <v>456</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468</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129.19999999999999</v>
      </c>
      <c r="BR124" s="818"/>
      <c r="BS124" s="818"/>
      <c r="BT124" s="818"/>
      <c r="BU124" s="818"/>
      <c r="BV124" s="818">
        <v>127.2</v>
      </c>
      <c r="BW124" s="818"/>
      <c r="BX124" s="818"/>
      <c r="BY124" s="818"/>
      <c r="BZ124" s="818"/>
      <c r="CA124" s="818">
        <v>114.9</v>
      </c>
      <c r="CB124" s="818"/>
      <c r="CC124" s="818"/>
      <c r="CD124" s="818"/>
      <c r="CE124" s="818"/>
      <c r="CF124" s="713"/>
      <c r="CG124" s="714"/>
      <c r="CH124" s="714"/>
      <c r="CI124" s="714"/>
      <c r="CJ124" s="849"/>
      <c r="CK124" s="857"/>
      <c r="CL124" s="857"/>
      <c r="CM124" s="857"/>
      <c r="CN124" s="857"/>
      <c r="CO124" s="858"/>
      <c r="CP124" s="822" t="s">
        <v>469</v>
      </c>
      <c r="CQ124" s="823"/>
      <c r="CR124" s="823"/>
      <c r="CS124" s="823"/>
      <c r="CT124" s="823"/>
      <c r="CU124" s="823"/>
      <c r="CV124" s="823"/>
      <c r="CW124" s="823"/>
      <c r="CX124" s="823"/>
      <c r="CY124" s="823"/>
      <c r="CZ124" s="823"/>
      <c r="DA124" s="823"/>
      <c r="DB124" s="823"/>
      <c r="DC124" s="823"/>
      <c r="DD124" s="823"/>
      <c r="DE124" s="823"/>
      <c r="DF124" s="824"/>
      <c r="DG124" s="750">
        <v>11056979</v>
      </c>
      <c r="DH124" s="751"/>
      <c r="DI124" s="751"/>
      <c r="DJ124" s="751"/>
      <c r="DK124" s="752"/>
      <c r="DL124" s="753">
        <v>11816287</v>
      </c>
      <c r="DM124" s="751"/>
      <c r="DN124" s="751"/>
      <c r="DO124" s="751"/>
      <c r="DP124" s="752"/>
      <c r="DQ124" s="753">
        <v>13612601</v>
      </c>
      <c r="DR124" s="751"/>
      <c r="DS124" s="751"/>
      <c r="DT124" s="751"/>
      <c r="DU124" s="752"/>
      <c r="DV124" s="835">
        <v>1.5</v>
      </c>
      <c r="DW124" s="836"/>
      <c r="DX124" s="836"/>
      <c r="DY124" s="836"/>
      <c r="DZ124" s="837"/>
    </row>
    <row r="125" spans="1:130" s="212" customFormat="1" ht="26.25" customHeight="1" x14ac:dyDescent="0.2">
      <c r="A125" s="807"/>
      <c r="B125" s="808"/>
      <c r="C125" s="802" t="s">
        <v>458</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470</v>
      </c>
      <c r="CL125" s="839"/>
      <c r="CM125" s="839"/>
      <c r="CN125" s="839"/>
      <c r="CO125" s="840"/>
      <c r="CP125" s="847" t="s">
        <v>471</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5">
      <c r="A126" s="807"/>
      <c r="B126" s="808"/>
      <c r="C126" s="802" t="s">
        <v>460</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472</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2">
      <c r="A127" s="809"/>
      <c r="B127" s="810"/>
      <c r="C127" s="825" t="s">
        <v>473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474</v>
      </c>
      <c r="AY127" s="799"/>
      <c r="AZ127" s="799"/>
      <c r="BA127" s="799"/>
      <c r="BB127" s="799"/>
      <c r="BC127" s="799"/>
      <c r="BD127" s="799"/>
      <c r="BE127" s="800"/>
      <c r="BF127" s="798" t="s">
        <v>475</v>
      </c>
      <c r="BG127" s="799"/>
      <c r="BH127" s="799"/>
      <c r="BI127" s="799"/>
      <c r="BJ127" s="799"/>
      <c r="BK127" s="799"/>
      <c r="BL127" s="800"/>
      <c r="BM127" s="798" t="s">
        <v>476</v>
      </c>
      <c r="BN127" s="799"/>
      <c r="BO127" s="799"/>
      <c r="BP127" s="799"/>
      <c r="BQ127" s="799"/>
      <c r="BR127" s="799"/>
      <c r="BS127" s="800"/>
      <c r="BT127" s="798" t="s">
        <v>477</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478</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5">
      <c r="A128" s="783" t="s">
        <v>479</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480</v>
      </c>
      <c r="X128" s="785"/>
      <c r="Y128" s="785"/>
      <c r="Z128" s="786"/>
      <c r="AA128" s="787">
        <v>69071805</v>
      </c>
      <c r="AB128" s="788"/>
      <c r="AC128" s="788"/>
      <c r="AD128" s="788"/>
      <c r="AE128" s="789"/>
      <c r="AF128" s="790">
        <v>64374445</v>
      </c>
      <c r="AG128" s="788"/>
      <c r="AH128" s="788"/>
      <c r="AI128" s="788"/>
      <c r="AJ128" s="789"/>
      <c r="AK128" s="790">
        <v>73628100</v>
      </c>
      <c r="AL128" s="788"/>
      <c r="AM128" s="788"/>
      <c r="AN128" s="788"/>
      <c r="AO128" s="789"/>
      <c r="AP128" s="791"/>
      <c r="AQ128" s="792"/>
      <c r="AR128" s="792"/>
      <c r="AS128" s="792"/>
      <c r="AT128" s="793"/>
      <c r="AU128" s="214"/>
      <c r="AV128" s="214"/>
      <c r="AW128" s="214"/>
      <c r="AX128" s="794" t="s">
        <v>481</v>
      </c>
      <c r="AY128" s="795"/>
      <c r="AZ128" s="795"/>
      <c r="BA128" s="795"/>
      <c r="BB128" s="795"/>
      <c r="BC128" s="795"/>
      <c r="BD128" s="795"/>
      <c r="BE128" s="796"/>
      <c r="BF128" s="773" t="s">
        <v>122</v>
      </c>
      <c r="BG128" s="774"/>
      <c r="BH128" s="774"/>
      <c r="BI128" s="774"/>
      <c r="BJ128" s="774"/>
      <c r="BK128" s="774"/>
      <c r="BL128" s="797"/>
      <c r="BM128" s="773">
        <v>11.25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482</v>
      </c>
      <c r="CQ128" s="717"/>
      <c r="CR128" s="717"/>
      <c r="CS128" s="717"/>
      <c r="CT128" s="717"/>
      <c r="CU128" s="717"/>
      <c r="CV128" s="717"/>
      <c r="CW128" s="717"/>
      <c r="CX128" s="717"/>
      <c r="CY128" s="717"/>
      <c r="CZ128" s="717"/>
      <c r="DA128" s="717"/>
      <c r="DB128" s="717"/>
      <c r="DC128" s="717"/>
      <c r="DD128" s="717"/>
      <c r="DE128" s="717"/>
      <c r="DF128" s="718"/>
      <c r="DG128" s="777">
        <v>7980713</v>
      </c>
      <c r="DH128" s="778"/>
      <c r="DI128" s="778"/>
      <c r="DJ128" s="778"/>
      <c r="DK128" s="778"/>
      <c r="DL128" s="778">
        <v>7481545</v>
      </c>
      <c r="DM128" s="778"/>
      <c r="DN128" s="778"/>
      <c r="DO128" s="778"/>
      <c r="DP128" s="778"/>
      <c r="DQ128" s="778">
        <v>6612388</v>
      </c>
      <c r="DR128" s="778"/>
      <c r="DS128" s="778"/>
      <c r="DT128" s="778"/>
      <c r="DU128" s="778"/>
      <c r="DV128" s="779">
        <v>0.7</v>
      </c>
      <c r="DW128" s="779"/>
      <c r="DX128" s="779"/>
      <c r="DY128" s="779"/>
      <c r="DZ128" s="780"/>
    </row>
    <row r="129" spans="1:131" s="212" customFormat="1" ht="26.25" customHeight="1" x14ac:dyDescent="0.2">
      <c r="A129" s="761" t="s">
        <v>103</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483</v>
      </c>
      <c r="X129" s="764"/>
      <c r="Y129" s="764"/>
      <c r="Z129" s="765"/>
      <c r="AA129" s="766">
        <v>982949142</v>
      </c>
      <c r="AB129" s="767"/>
      <c r="AC129" s="767"/>
      <c r="AD129" s="767"/>
      <c r="AE129" s="768"/>
      <c r="AF129" s="769">
        <v>1000040812</v>
      </c>
      <c r="AG129" s="767"/>
      <c r="AH129" s="767"/>
      <c r="AI129" s="767"/>
      <c r="AJ129" s="768"/>
      <c r="AK129" s="769">
        <v>1026783460</v>
      </c>
      <c r="AL129" s="767"/>
      <c r="AM129" s="767"/>
      <c r="AN129" s="767"/>
      <c r="AO129" s="768"/>
      <c r="AP129" s="770"/>
      <c r="AQ129" s="771"/>
      <c r="AR129" s="771"/>
      <c r="AS129" s="771"/>
      <c r="AT129" s="772"/>
      <c r="AU129" s="215"/>
      <c r="AV129" s="215"/>
      <c r="AW129" s="215"/>
      <c r="AX129" s="738" t="s">
        <v>484</v>
      </c>
      <c r="AY129" s="739"/>
      <c r="AZ129" s="739"/>
      <c r="BA129" s="739"/>
      <c r="BB129" s="739"/>
      <c r="BC129" s="739"/>
      <c r="BD129" s="739"/>
      <c r="BE129" s="740"/>
      <c r="BF129" s="757" t="s">
        <v>122</v>
      </c>
      <c r="BG129" s="758"/>
      <c r="BH129" s="758"/>
      <c r="BI129" s="758"/>
      <c r="BJ129" s="758"/>
      <c r="BK129" s="758"/>
      <c r="BL129" s="759"/>
      <c r="BM129" s="757">
        <v>16.25</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761" t="s">
        <v>485</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486</v>
      </c>
      <c r="X130" s="764"/>
      <c r="Y130" s="764"/>
      <c r="Z130" s="765"/>
      <c r="AA130" s="766">
        <v>100787701</v>
      </c>
      <c r="AB130" s="767"/>
      <c r="AC130" s="767"/>
      <c r="AD130" s="767"/>
      <c r="AE130" s="768"/>
      <c r="AF130" s="769">
        <v>95841212</v>
      </c>
      <c r="AG130" s="767"/>
      <c r="AH130" s="767"/>
      <c r="AI130" s="767"/>
      <c r="AJ130" s="768"/>
      <c r="AK130" s="769">
        <v>91038819</v>
      </c>
      <c r="AL130" s="767"/>
      <c r="AM130" s="767"/>
      <c r="AN130" s="767"/>
      <c r="AO130" s="768"/>
      <c r="AP130" s="770"/>
      <c r="AQ130" s="771"/>
      <c r="AR130" s="771"/>
      <c r="AS130" s="771"/>
      <c r="AT130" s="772"/>
      <c r="AU130" s="215"/>
      <c r="AV130" s="215"/>
      <c r="AW130" s="215"/>
      <c r="AX130" s="738" t="s">
        <v>487</v>
      </c>
      <c r="AY130" s="739"/>
      <c r="AZ130" s="739"/>
      <c r="BA130" s="739"/>
      <c r="BB130" s="739"/>
      <c r="BC130" s="739"/>
      <c r="BD130" s="739"/>
      <c r="BE130" s="740"/>
      <c r="BF130" s="741">
        <v>9.1999999999999993</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488</v>
      </c>
      <c r="X131" s="748"/>
      <c r="Y131" s="748"/>
      <c r="Z131" s="749"/>
      <c r="AA131" s="750">
        <v>882161441</v>
      </c>
      <c r="AB131" s="751"/>
      <c r="AC131" s="751"/>
      <c r="AD131" s="751"/>
      <c r="AE131" s="752"/>
      <c r="AF131" s="753">
        <v>904199600</v>
      </c>
      <c r="AG131" s="751"/>
      <c r="AH131" s="751"/>
      <c r="AI131" s="751"/>
      <c r="AJ131" s="752"/>
      <c r="AK131" s="753">
        <v>935744641</v>
      </c>
      <c r="AL131" s="751"/>
      <c r="AM131" s="751"/>
      <c r="AN131" s="751"/>
      <c r="AO131" s="752"/>
      <c r="AP131" s="754"/>
      <c r="AQ131" s="755"/>
      <c r="AR131" s="755"/>
      <c r="AS131" s="755"/>
      <c r="AT131" s="756"/>
      <c r="AU131" s="215"/>
      <c r="AV131" s="215"/>
      <c r="AW131" s="215"/>
      <c r="AX131" s="716" t="s">
        <v>489</v>
      </c>
      <c r="AY131" s="717"/>
      <c r="AZ131" s="717"/>
      <c r="BA131" s="717"/>
      <c r="BB131" s="717"/>
      <c r="BC131" s="717"/>
      <c r="BD131" s="717"/>
      <c r="BE131" s="718"/>
      <c r="BF131" s="719">
        <v>114.9</v>
      </c>
      <c r="BG131" s="720"/>
      <c r="BH131" s="720"/>
      <c r="BI131" s="720"/>
      <c r="BJ131" s="720"/>
      <c r="BK131" s="720"/>
      <c r="BL131" s="721"/>
      <c r="BM131" s="719">
        <v>400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725" t="s">
        <v>490</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491</v>
      </c>
      <c r="W132" s="729"/>
      <c r="X132" s="729"/>
      <c r="Y132" s="729"/>
      <c r="Z132" s="730"/>
      <c r="AA132" s="731">
        <v>8.4476780649999998</v>
      </c>
      <c r="AB132" s="732"/>
      <c r="AC132" s="732"/>
      <c r="AD132" s="732"/>
      <c r="AE132" s="733"/>
      <c r="AF132" s="734">
        <v>10.19092732</v>
      </c>
      <c r="AG132" s="732"/>
      <c r="AH132" s="732"/>
      <c r="AI132" s="732"/>
      <c r="AJ132" s="733"/>
      <c r="AK132" s="734">
        <v>9.1931557640000001</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492</v>
      </c>
      <c r="W133" s="708"/>
      <c r="X133" s="708"/>
      <c r="Y133" s="708"/>
      <c r="Z133" s="709"/>
      <c r="AA133" s="710">
        <v>9.6999999999999993</v>
      </c>
      <c r="AB133" s="711"/>
      <c r="AC133" s="711"/>
      <c r="AD133" s="711"/>
      <c r="AE133" s="712"/>
      <c r="AF133" s="710">
        <v>9.5</v>
      </c>
      <c r="AG133" s="711"/>
      <c r="AH133" s="711"/>
      <c r="AI133" s="711"/>
      <c r="AJ133" s="712"/>
      <c r="AK133" s="710">
        <v>9.1999999999999993</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x4Qfva7lweSGo1JVUIWen04owiEiJBewdZrxHX1VRvkTZxuqECke2rtu1G2CgIJb7IMt6kDqTlxa4fnQJrM3PQ==" saltValue="uz5cEF2xa0RrHpKy/fKWf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493</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IughUuSywYACKYuo15PliXujz2U/uPRl9mQ6YwkO1OVKCwMLn3Xkt1J9yHVwUCl7A1JUGu0NuzzaP3If2NdF0A==" saltValue="H3lXCz8IFnkd+1J75pCkt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OqiJq7y0u/ieUqOO5V9bcu+alegKKlYv4UqNP3bcfcq6xQNowguwA2+vwbnD+WGvKB7vlcckB/dCYd5kGKS2A==" saltValue="2E6ioCT9WZz1sh0kwA8tKQ==" spinCount="100000" sheet="1" objects="1" scenarios="1"/>
  <dataConsolidate/>
  <phoneticPr fontId="2"/>
  <printOptions horizontalCentered="1" verticalCentered="1"/>
  <pageMargins left="0" right="0" top="0" bottom="0" header="0" footer="0"/>
  <pageSetup paperSize="9" scale="46" orientation="landscape" horizontalDpi="300" verticalDpi="30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494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495</v>
      </c>
      <c r="AL6" s="248"/>
      <c r="AM6" s="248"/>
      <c r="AN6" s="248"/>
    </row>
    <row r="7" spans="1:46" ht="13.5" customHeight="1" x14ac:dyDescent="0.2">
      <c r="A7" s="247"/>
      <c r="AK7" s="250"/>
      <c r="AL7" s="251"/>
      <c r="AM7" s="251"/>
      <c r="AN7" s="252"/>
      <c r="AO7" s="1105" t="s">
        <v>496</v>
      </c>
      <c r="AP7" s="253"/>
      <c r="AQ7" s="254" t="s">
        <v>497</v>
      </c>
      <c r="AR7" s="255"/>
    </row>
    <row r="8" spans="1:46" ht="13" x14ac:dyDescent="0.2">
      <c r="A8" s="247"/>
      <c r="AK8" s="256"/>
      <c r="AL8" s="257"/>
      <c r="AM8" s="257"/>
      <c r="AN8" s="258"/>
      <c r="AO8" s="1106"/>
      <c r="AP8" s="259" t="s">
        <v>498</v>
      </c>
      <c r="AQ8" s="260" t="s">
        <v>499</v>
      </c>
      <c r="AR8" s="261" t="s">
        <v>500</v>
      </c>
    </row>
    <row r="9" spans="1:46" ht="13" x14ac:dyDescent="0.2">
      <c r="A9" s="247"/>
      <c r="AK9" s="1117" t="s">
        <v>501</v>
      </c>
      <c r="AL9" s="1118"/>
      <c r="AM9" s="1118"/>
      <c r="AN9" s="1119"/>
      <c r="AO9" s="262">
        <v>386294741</v>
      </c>
      <c r="AP9" s="262">
        <v>102919</v>
      </c>
      <c r="AQ9" s="263">
        <v>112291</v>
      </c>
      <c r="AR9" s="264">
        <v>-8.3000000000000007</v>
      </c>
    </row>
    <row r="10" spans="1:46" ht="13.5" customHeight="1" x14ac:dyDescent="0.2">
      <c r="A10" s="247"/>
      <c r="AK10" s="1117" t="s">
        <v>502</v>
      </c>
      <c r="AL10" s="1118"/>
      <c r="AM10" s="1118"/>
      <c r="AN10" s="1119"/>
      <c r="AO10" s="265">
        <v>339</v>
      </c>
      <c r="AP10" s="265">
        <v>0</v>
      </c>
      <c r="AQ10" s="266">
        <v>121</v>
      </c>
      <c r="AR10" s="267">
        <v>-100</v>
      </c>
    </row>
    <row r="11" spans="1:46" ht="13.5" customHeight="1" x14ac:dyDescent="0.2">
      <c r="A11" s="247"/>
      <c r="AK11" s="1117" t="s">
        <v>503</v>
      </c>
      <c r="AL11" s="1118"/>
      <c r="AM11" s="1118"/>
      <c r="AN11" s="1119"/>
      <c r="AO11" s="265">
        <v>2072681</v>
      </c>
      <c r="AP11" s="265">
        <v>552</v>
      </c>
      <c r="AQ11" s="266">
        <v>1235</v>
      </c>
      <c r="AR11" s="267">
        <v>-55.3</v>
      </c>
    </row>
    <row r="12" spans="1:46" ht="13.5" customHeight="1" x14ac:dyDescent="0.2">
      <c r="A12" s="247"/>
      <c r="AK12" s="1117" t="s">
        <v>504</v>
      </c>
      <c r="AL12" s="1118"/>
      <c r="AM12" s="1118"/>
      <c r="AN12" s="1119"/>
      <c r="AO12" s="265" t="s">
        <v>505</v>
      </c>
      <c r="AP12" s="265" t="s">
        <v>505</v>
      </c>
      <c r="AQ12" s="266">
        <v>3</v>
      </c>
      <c r="AR12" s="267" t="s">
        <v>505</v>
      </c>
    </row>
    <row r="13" spans="1:46" ht="13.5" customHeight="1" x14ac:dyDescent="0.2">
      <c r="A13" s="247"/>
      <c r="AK13" s="1117" t="s">
        <v>506</v>
      </c>
      <c r="AL13" s="1118"/>
      <c r="AM13" s="1118"/>
      <c r="AN13" s="1119"/>
      <c r="AO13" s="265">
        <v>9220593</v>
      </c>
      <c r="AP13" s="265">
        <v>2457</v>
      </c>
      <c r="AQ13" s="266">
        <v>2021</v>
      </c>
      <c r="AR13" s="267">
        <v>21.6</v>
      </c>
    </row>
    <row r="14" spans="1:46" ht="13.5" customHeight="1" x14ac:dyDescent="0.2">
      <c r="A14" s="247"/>
      <c r="AK14" s="1117" t="s">
        <v>507</v>
      </c>
      <c r="AL14" s="1118"/>
      <c r="AM14" s="1118"/>
      <c r="AN14" s="1119"/>
      <c r="AO14" s="265">
        <v>4711116</v>
      </c>
      <c r="AP14" s="265">
        <v>1255</v>
      </c>
      <c r="AQ14" s="266">
        <v>1404</v>
      </c>
      <c r="AR14" s="267">
        <v>-10.6</v>
      </c>
    </row>
    <row r="15" spans="1:46" ht="13.5" customHeight="1" x14ac:dyDescent="0.2">
      <c r="A15" s="247"/>
      <c r="AK15" s="1120" t="s">
        <v>508</v>
      </c>
      <c r="AL15" s="1121"/>
      <c r="AM15" s="1121"/>
      <c r="AN15" s="1122"/>
      <c r="AO15" s="265">
        <v>-21716846</v>
      </c>
      <c r="AP15" s="265">
        <v>-5786</v>
      </c>
      <c r="AQ15" s="266">
        <v>-7200</v>
      </c>
      <c r="AR15" s="267">
        <v>-19.600000000000001</v>
      </c>
    </row>
    <row r="16" spans="1:46" ht="13" x14ac:dyDescent="0.2">
      <c r="A16" s="247"/>
      <c r="AK16" s="1120" t="s">
        <v>177</v>
      </c>
      <c r="AL16" s="1121"/>
      <c r="AM16" s="1121"/>
      <c r="AN16" s="1122"/>
      <c r="AO16" s="265">
        <v>380582624</v>
      </c>
      <c r="AP16" s="265">
        <v>101397</v>
      </c>
      <c r="AQ16" s="266">
        <v>109874</v>
      </c>
      <c r="AR16" s="267">
        <v>-7.7</v>
      </c>
    </row>
    <row r="17" spans="1:46" ht="13" x14ac:dyDescent="0.2">
      <c r="A17" s="247"/>
    </row>
    <row r="18" spans="1:46" ht="13" x14ac:dyDescent="0.2">
      <c r="A18" s="247"/>
      <c r="AQ18" s="268"/>
      <c r="AR18" s="268"/>
    </row>
    <row r="19" spans="1:46" ht="13" x14ac:dyDescent="0.2">
      <c r="A19" s="247"/>
      <c r="AK19" s="243" t="s">
        <v>509</v>
      </c>
    </row>
    <row r="20" spans="1:46" ht="13" x14ac:dyDescent="0.2">
      <c r="A20" s="247"/>
      <c r="AK20" s="269"/>
      <c r="AL20" s="270"/>
      <c r="AM20" s="270"/>
      <c r="AN20" s="271"/>
      <c r="AO20" s="272" t="s">
        <v>510</v>
      </c>
      <c r="AP20" s="273" t="s">
        <v>511</v>
      </c>
      <c r="AQ20" s="274" t="s">
        <v>512</v>
      </c>
      <c r="AR20" s="275"/>
    </row>
    <row r="21" spans="1:46" s="248" customFormat="1" ht="13" x14ac:dyDescent="0.2">
      <c r="A21" s="276"/>
      <c r="AK21" s="1123" t="s">
        <v>513</v>
      </c>
      <c r="AL21" s="1124"/>
      <c r="AM21" s="1124"/>
      <c r="AN21" s="1125"/>
      <c r="AO21" s="277">
        <v>10.3</v>
      </c>
      <c r="AP21" s="278">
        <v>11.47</v>
      </c>
      <c r="AQ21" s="279">
        <v>-1.17</v>
      </c>
      <c r="AS21" s="280"/>
      <c r="AT21" s="276"/>
    </row>
    <row r="22" spans="1:46" s="248" customFormat="1" ht="13" x14ac:dyDescent="0.2">
      <c r="A22" s="276"/>
      <c r="AK22" s="1123" t="s">
        <v>514</v>
      </c>
      <c r="AL22" s="1124"/>
      <c r="AM22" s="1124"/>
      <c r="AN22" s="1125"/>
      <c r="AO22" s="281">
        <v>100</v>
      </c>
      <c r="AP22" s="282">
        <v>99.8</v>
      </c>
      <c r="AQ22" s="283">
        <v>0.2</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16" t="s">
        <v>515</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ht="13" x14ac:dyDescent="0.2">
      <c r="A27" s="288"/>
      <c r="AS27" s="243"/>
      <c r="AT27" s="243"/>
    </row>
    <row r="28" spans="1:46" ht="16.5" x14ac:dyDescent="0.2">
      <c r="A28" s="244" t="s">
        <v>516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517</v>
      </c>
      <c r="AL29" s="248"/>
      <c r="AM29" s="248"/>
      <c r="AN29" s="248"/>
      <c r="AS29" s="290"/>
    </row>
    <row r="30" spans="1:46" ht="13.5" customHeight="1" x14ac:dyDescent="0.2">
      <c r="A30" s="247"/>
      <c r="AK30" s="250"/>
      <c r="AL30" s="251"/>
      <c r="AM30" s="251"/>
      <c r="AN30" s="252"/>
      <c r="AO30" s="1105" t="s">
        <v>496</v>
      </c>
      <c r="AP30" s="253"/>
      <c r="AQ30" s="254" t="s">
        <v>497</v>
      </c>
      <c r="AR30" s="255"/>
    </row>
    <row r="31" spans="1:46" ht="13" x14ac:dyDescent="0.2">
      <c r="A31" s="247"/>
      <c r="AK31" s="256"/>
      <c r="AL31" s="257"/>
      <c r="AM31" s="257"/>
      <c r="AN31" s="258"/>
      <c r="AO31" s="1106"/>
      <c r="AP31" s="259" t="s">
        <v>498</v>
      </c>
      <c r="AQ31" s="260" t="s">
        <v>499</v>
      </c>
      <c r="AR31" s="261" t="s">
        <v>500</v>
      </c>
    </row>
    <row r="32" spans="1:46" ht="27" customHeight="1" x14ac:dyDescent="0.2">
      <c r="A32" s="247"/>
      <c r="AK32" s="1107" t="s">
        <v>518</v>
      </c>
      <c r="AL32" s="1108"/>
      <c r="AM32" s="1108"/>
      <c r="AN32" s="1109"/>
      <c r="AO32" s="291">
        <v>103691928</v>
      </c>
      <c r="AP32" s="291">
        <v>27626</v>
      </c>
      <c r="AQ32" s="292">
        <v>29025</v>
      </c>
      <c r="AR32" s="293">
        <v>-4.8</v>
      </c>
    </row>
    <row r="33" spans="1:46" ht="13.5" customHeight="1" x14ac:dyDescent="0.2">
      <c r="A33" s="247"/>
      <c r="AK33" s="1107" t="s">
        <v>519</v>
      </c>
      <c r="AL33" s="1108"/>
      <c r="AM33" s="1108"/>
      <c r="AN33" s="1109"/>
      <c r="AO33" s="291">
        <v>39893511</v>
      </c>
      <c r="AP33" s="291">
        <v>10629</v>
      </c>
      <c r="AQ33" s="292">
        <v>2558</v>
      </c>
      <c r="AR33" s="293">
        <v>315.5</v>
      </c>
    </row>
    <row r="34" spans="1:46" ht="27" customHeight="1" x14ac:dyDescent="0.2">
      <c r="A34" s="247"/>
      <c r="AK34" s="1107" t="s">
        <v>520</v>
      </c>
      <c r="AL34" s="1108"/>
      <c r="AM34" s="1108"/>
      <c r="AN34" s="1109"/>
      <c r="AO34" s="291">
        <v>62050282</v>
      </c>
      <c r="AP34" s="291">
        <v>16532</v>
      </c>
      <c r="AQ34" s="292">
        <v>21936</v>
      </c>
      <c r="AR34" s="293">
        <v>-24.6</v>
      </c>
    </row>
    <row r="35" spans="1:46" ht="27" customHeight="1" x14ac:dyDescent="0.2">
      <c r="A35" s="247"/>
      <c r="AK35" s="1107" t="s">
        <v>521</v>
      </c>
      <c r="AL35" s="1108"/>
      <c r="AM35" s="1108"/>
      <c r="AN35" s="1109"/>
      <c r="AO35" s="291">
        <v>40594041</v>
      </c>
      <c r="AP35" s="291">
        <v>10815</v>
      </c>
      <c r="AQ35" s="292">
        <v>9222</v>
      </c>
      <c r="AR35" s="293">
        <v>17.3</v>
      </c>
    </row>
    <row r="36" spans="1:46" ht="27" customHeight="1" x14ac:dyDescent="0.2">
      <c r="A36" s="247"/>
      <c r="AK36" s="1107" t="s">
        <v>522</v>
      </c>
      <c r="AL36" s="1108"/>
      <c r="AM36" s="1108"/>
      <c r="AN36" s="1109"/>
      <c r="AO36" s="291" t="s">
        <v>505</v>
      </c>
      <c r="AP36" s="291" t="s">
        <v>505</v>
      </c>
      <c r="AQ36" s="292">
        <v>155</v>
      </c>
      <c r="AR36" s="293" t="s">
        <v>505</v>
      </c>
    </row>
    <row r="37" spans="1:46" ht="13.5" customHeight="1" x14ac:dyDescent="0.2">
      <c r="A37" s="247"/>
      <c r="AK37" s="1107" t="s">
        <v>523</v>
      </c>
      <c r="AL37" s="1108"/>
      <c r="AM37" s="1108"/>
      <c r="AN37" s="1109"/>
      <c r="AO37" s="291">
        <v>4461620</v>
      </c>
      <c r="AP37" s="291">
        <v>1189</v>
      </c>
      <c r="AQ37" s="292">
        <v>1054</v>
      </c>
      <c r="AR37" s="293">
        <v>12.8</v>
      </c>
    </row>
    <row r="38" spans="1:46" ht="27" customHeight="1" x14ac:dyDescent="0.2">
      <c r="A38" s="247"/>
      <c r="AK38" s="1110" t="s">
        <v>524</v>
      </c>
      <c r="AL38" s="1111"/>
      <c r="AM38" s="1111"/>
      <c r="AN38" s="1112"/>
      <c r="AO38" s="294" t="s">
        <v>505</v>
      </c>
      <c r="AP38" s="294" t="s">
        <v>505</v>
      </c>
      <c r="AQ38" s="295">
        <v>1</v>
      </c>
      <c r="AR38" s="283" t="s">
        <v>505</v>
      </c>
      <c r="AS38" s="290"/>
    </row>
    <row r="39" spans="1:46" ht="13" x14ac:dyDescent="0.2">
      <c r="A39" s="247"/>
      <c r="AK39" s="1110" t="s">
        <v>525</v>
      </c>
      <c r="AL39" s="1111"/>
      <c r="AM39" s="1111"/>
      <c r="AN39" s="1112"/>
      <c r="AO39" s="291">
        <v>-73628100</v>
      </c>
      <c r="AP39" s="291">
        <v>-19616</v>
      </c>
      <c r="AQ39" s="292">
        <v>-17788</v>
      </c>
      <c r="AR39" s="293">
        <v>10.3</v>
      </c>
      <c r="AS39" s="290"/>
    </row>
    <row r="40" spans="1:46" ht="27" customHeight="1" x14ac:dyDescent="0.2">
      <c r="A40" s="247"/>
      <c r="AK40" s="1107" t="s">
        <v>526</v>
      </c>
      <c r="AL40" s="1108"/>
      <c r="AM40" s="1108"/>
      <c r="AN40" s="1109"/>
      <c r="AO40" s="291">
        <v>-91038819</v>
      </c>
      <c r="AP40" s="291">
        <v>-24255</v>
      </c>
      <c r="AQ40" s="292">
        <v>-29583</v>
      </c>
      <c r="AR40" s="293">
        <v>-18</v>
      </c>
      <c r="AS40" s="290"/>
    </row>
    <row r="41" spans="1:46" ht="13" x14ac:dyDescent="0.2">
      <c r="A41" s="247"/>
      <c r="AK41" s="1113" t="s">
        <v>287</v>
      </c>
      <c r="AL41" s="1114"/>
      <c r="AM41" s="1114"/>
      <c r="AN41" s="1115"/>
      <c r="AO41" s="291">
        <v>86024463</v>
      </c>
      <c r="AP41" s="291">
        <v>22919</v>
      </c>
      <c r="AQ41" s="292">
        <v>16580</v>
      </c>
      <c r="AR41" s="293">
        <v>38.200000000000003</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527</v>
      </c>
    </row>
    <row r="48" spans="1:46" ht="13" x14ac:dyDescent="0.2">
      <c r="A48" s="247"/>
      <c r="AK48" s="301" t="s">
        <v>528</v>
      </c>
      <c r="AL48" s="301"/>
      <c r="AM48" s="301"/>
      <c r="AN48" s="301"/>
      <c r="AO48" s="301"/>
      <c r="AP48" s="301"/>
      <c r="AQ48" s="302"/>
      <c r="AR48" s="301"/>
    </row>
    <row r="49" spans="1:44" ht="13.5" customHeight="1" x14ac:dyDescent="0.2">
      <c r="A49" s="247"/>
      <c r="AK49" s="303"/>
      <c r="AL49" s="304"/>
      <c r="AM49" s="1100" t="s">
        <v>496</v>
      </c>
      <c r="AN49" s="1102" t="s">
        <v>529</v>
      </c>
      <c r="AO49" s="1103"/>
      <c r="AP49" s="1103"/>
      <c r="AQ49" s="1103"/>
      <c r="AR49" s="1104"/>
    </row>
    <row r="50" spans="1:44" ht="13" x14ac:dyDescent="0.2">
      <c r="A50" s="247"/>
      <c r="AK50" s="305"/>
      <c r="AL50" s="306"/>
      <c r="AM50" s="1101"/>
      <c r="AN50" s="307" t="s">
        <v>530</v>
      </c>
      <c r="AO50" s="308" t="s">
        <v>531</v>
      </c>
      <c r="AP50" s="309" t="s">
        <v>532</v>
      </c>
      <c r="AQ50" s="310" t="s">
        <v>533</v>
      </c>
      <c r="AR50" s="311" t="s">
        <v>534</v>
      </c>
    </row>
    <row r="51" spans="1:44" ht="13" x14ac:dyDescent="0.2">
      <c r="A51" s="247"/>
      <c r="AK51" s="303" t="s">
        <v>535</v>
      </c>
      <c r="AL51" s="304"/>
      <c r="AM51" s="312">
        <v>228994699</v>
      </c>
      <c r="AN51" s="313">
        <v>60904</v>
      </c>
      <c r="AO51" s="314">
        <v>-2.8</v>
      </c>
      <c r="AP51" s="315">
        <v>58766</v>
      </c>
      <c r="AQ51" s="316">
        <v>2.9</v>
      </c>
      <c r="AR51" s="317">
        <v>-5.7</v>
      </c>
    </row>
    <row r="52" spans="1:44" ht="13" x14ac:dyDescent="0.2">
      <c r="A52" s="247"/>
      <c r="AK52" s="318"/>
      <c r="AL52" s="319" t="s">
        <v>536</v>
      </c>
      <c r="AM52" s="320">
        <v>123197219</v>
      </c>
      <c r="AN52" s="321">
        <v>32766</v>
      </c>
      <c r="AO52" s="322">
        <v>-17.899999999999999</v>
      </c>
      <c r="AP52" s="323">
        <v>29363</v>
      </c>
      <c r="AQ52" s="324">
        <v>-2.5</v>
      </c>
      <c r="AR52" s="325">
        <v>-15.4</v>
      </c>
    </row>
    <row r="53" spans="1:44" ht="13" x14ac:dyDescent="0.2">
      <c r="A53" s="247"/>
      <c r="AK53" s="303" t="s">
        <v>537</v>
      </c>
      <c r="AL53" s="304"/>
      <c r="AM53" s="312">
        <v>315899623</v>
      </c>
      <c r="AN53" s="313">
        <v>84110</v>
      </c>
      <c r="AO53" s="314">
        <v>38.1</v>
      </c>
      <c r="AP53" s="315">
        <v>62482</v>
      </c>
      <c r="AQ53" s="316">
        <v>6.3</v>
      </c>
      <c r="AR53" s="317">
        <v>31.8</v>
      </c>
    </row>
    <row r="54" spans="1:44" ht="13" x14ac:dyDescent="0.2">
      <c r="A54" s="247"/>
      <c r="AK54" s="318"/>
      <c r="AL54" s="319" t="s">
        <v>536</v>
      </c>
      <c r="AM54" s="320">
        <v>228669087</v>
      </c>
      <c r="AN54" s="321">
        <v>60884</v>
      </c>
      <c r="AO54" s="322">
        <v>85.8</v>
      </c>
      <c r="AP54" s="323">
        <v>34626</v>
      </c>
      <c r="AQ54" s="324">
        <v>17.899999999999999</v>
      </c>
      <c r="AR54" s="325">
        <v>67.900000000000006</v>
      </c>
    </row>
    <row r="55" spans="1:44" ht="13" x14ac:dyDescent="0.2">
      <c r="A55" s="247"/>
      <c r="AK55" s="303" t="s">
        <v>538</v>
      </c>
      <c r="AL55" s="304"/>
      <c r="AM55" s="312">
        <v>209057665</v>
      </c>
      <c r="AN55" s="313">
        <v>55695</v>
      </c>
      <c r="AO55" s="314">
        <v>-33.799999999999997</v>
      </c>
      <c r="AP55" s="315">
        <v>59288</v>
      </c>
      <c r="AQ55" s="316">
        <v>-5.0999999999999996</v>
      </c>
      <c r="AR55" s="317">
        <v>-28.7</v>
      </c>
    </row>
    <row r="56" spans="1:44" ht="13" x14ac:dyDescent="0.2">
      <c r="A56" s="247"/>
      <c r="AK56" s="318"/>
      <c r="AL56" s="319" t="s">
        <v>536</v>
      </c>
      <c r="AM56" s="320">
        <v>133788511</v>
      </c>
      <c r="AN56" s="321">
        <v>35642</v>
      </c>
      <c r="AO56" s="322">
        <v>-41.5</v>
      </c>
      <c r="AP56" s="323">
        <v>32670</v>
      </c>
      <c r="AQ56" s="324">
        <v>-5.6</v>
      </c>
      <c r="AR56" s="325">
        <v>-35.9</v>
      </c>
    </row>
    <row r="57" spans="1:44" ht="13" x14ac:dyDescent="0.2">
      <c r="A57" s="247"/>
      <c r="AK57" s="303" t="s">
        <v>539</v>
      </c>
      <c r="AL57" s="304"/>
      <c r="AM57" s="312">
        <v>201259462</v>
      </c>
      <c r="AN57" s="313">
        <v>53627</v>
      </c>
      <c r="AO57" s="314">
        <v>-3.7</v>
      </c>
      <c r="AP57" s="315">
        <v>63490</v>
      </c>
      <c r="AQ57" s="316">
        <v>7.1</v>
      </c>
      <c r="AR57" s="317">
        <v>-10.8</v>
      </c>
    </row>
    <row r="58" spans="1:44" ht="13" x14ac:dyDescent="0.2">
      <c r="A58" s="247"/>
      <c r="AK58" s="318"/>
      <c r="AL58" s="319" t="s">
        <v>536</v>
      </c>
      <c r="AM58" s="320">
        <v>122244614</v>
      </c>
      <c r="AN58" s="321">
        <v>32573</v>
      </c>
      <c r="AO58" s="322">
        <v>-8.6</v>
      </c>
      <c r="AP58" s="323">
        <v>35347</v>
      </c>
      <c r="AQ58" s="324">
        <v>8.1999999999999993</v>
      </c>
      <c r="AR58" s="325">
        <v>-16.8</v>
      </c>
    </row>
    <row r="59" spans="1:44" ht="13" x14ac:dyDescent="0.2">
      <c r="A59" s="247"/>
      <c r="AK59" s="303" t="s">
        <v>540</v>
      </c>
      <c r="AL59" s="304"/>
      <c r="AM59" s="312">
        <v>201358816</v>
      </c>
      <c r="AN59" s="313">
        <v>53647</v>
      </c>
      <c r="AO59" s="314">
        <v>0</v>
      </c>
      <c r="AP59" s="315">
        <v>68481</v>
      </c>
      <c r="AQ59" s="316">
        <v>7.9</v>
      </c>
      <c r="AR59" s="317">
        <v>-7.9</v>
      </c>
    </row>
    <row r="60" spans="1:44" ht="13" x14ac:dyDescent="0.2">
      <c r="A60" s="247"/>
      <c r="AK60" s="318"/>
      <c r="AL60" s="319" t="s">
        <v>536</v>
      </c>
      <c r="AM60" s="320">
        <v>119258343</v>
      </c>
      <c r="AN60" s="321">
        <v>31773</v>
      </c>
      <c r="AO60" s="322">
        <v>-2.5</v>
      </c>
      <c r="AP60" s="323">
        <v>38966</v>
      </c>
      <c r="AQ60" s="324">
        <v>10.199999999999999</v>
      </c>
      <c r="AR60" s="325">
        <v>-12.7</v>
      </c>
    </row>
    <row r="61" spans="1:44" ht="13" x14ac:dyDescent="0.2">
      <c r="A61" s="247"/>
      <c r="AK61" s="303" t="s">
        <v>541</v>
      </c>
      <c r="AL61" s="326"/>
      <c r="AM61" s="312">
        <v>231314053</v>
      </c>
      <c r="AN61" s="313">
        <v>61597</v>
      </c>
      <c r="AO61" s="314">
        <v>-0.4</v>
      </c>
      <c r="AP61" s="315">
        <v>62501</v>
      </c>
      <c r="AQ61" s="327">
        <v>3.8</v>
      </c>
      <c r="AR61" s="317">
        <v>-4.2</v>
      </c>
    </row>
    <row r="62" spans="1:44" ht="13" x14ac:dyDescent="0.2">
      <c r="A62" s="247"/>
      <c r="AK62" s="318"/>
      <c r="AL62" s="319" t="s">
        <v>536</v>
      </c>
      <c r="AM62" s="320">
        <v>145431555</v>
      </c>
      <c r="AN62" s="321">
        <v>38728</v>
      </c>
      <c r="AO62" s="322">
        <v>3.1</v>
      </c>
      <c r="AP62" s="323">
        <v>34194</v>
      </c>
      <c r="AQ62" s="324">
        <v>5.6</v>
      </c>
      <c r="AR62" s="325">
        <v>-2.5</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H0HMv3DO6f4oJo0IHSqM/+tSv+nToElxOhkFi7/BjsWQrc424nRXamCGHKvE+5IuASij2wuMSWEJWeOK0bBcxg==" saltValue="C1RIgawIMCu1KKi2Ztolp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493</v>
      </c>
    </row>
    <row r="121" spans="125:125" ht="13.5" hidden="1" customHeight="1" x14ac:dyDescent="0.2">
      <c r="DU121" s="241"/>
    </row>
  </sheetData>
  <sheetProtection algorithmName="SHA-512" hashValue="lPru5+aInGDFF7pLmQA6STvIee3aD3Vd6x5OVq8l3YBuYpNape28IJ5tkEe+mbTirCFw/VcTTBhL68S5d9CjaQ==" saltValue="5HhBiE24yYgzqj2BQEgJq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493</v>
      </c>
    </row>
  </sheetData>
  <sheetProtection algorithmName="SHA-512" hashValue="347VTIPCp0PjrPMdlPJaeWDFi96XJCUtmN5tkQ7HoFPV2ZS/S3VIhahRENyBF64utbqEkD18MRX9tlUpwIXnag==" saltValue="959PbY6UY8NRd1RDfP8zU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543</v>
      </c>
      <c r="G46" s="8" t="s">
        <v>544</v>
      </c>
      <c r="H46" s="8" t="s">
        <v>545</v>
      </c>
      <c r="I46" s="8" t="s">
        <v>546</v>
      </c>
      <c r="J46" s="9" t="s">
        <v>547</v>
      </c>
    </row>
    <row r="47" spans="2:10" ht="57.75" customHeight="1" x14ac:dyDescent="0.2">
      <c r="B47" s="10"/>
      <c r="C47" s="1126" t="s">
        <v>3</v>
      </c>
      <c r="D47" s="1126"/>
      <c r="E47" s="1127"/>
      <c r="F47" s="11">
        <v>1.19</v>
      </c>
      <c r="G47" s="12">
        <v>3.13</v>
      </c>
      <c r="H47" s="12">
        <v>3.19</v>
      </c>
      <c r="I47" s="12">
        <v>5.16</v>
      </c>
      <c r="J47" s="13">
        <v>4.51</v>
      </c>
    </row>
    <row r="48" spans="2:10" ht="57.75" customHeight="1" x14ac:dyDescent="0.2">
      <c r="B48" s="14"/>
      <c r="C48" s="1128" t="s">
        <v>4</v>
      </c>
      <c r="D48" s="1128"/>
      <c r="E48" s="1129"/>
      <c r="F48" s="15">
        <v>0.7</v>
      </c>
      <c r="G48" s="16">
        <v>1.4</v>
      </c>
      <c r="H48" s="16">
        <v>2.0099999999999998</v>
      </c>
      <c r="I48" s="16">
        <v>1.17</v>
      </c>
      <c r="J48" s="17">
        <v>1.7</v>
      </c>
    </row>
    <row r="49" spans="2:10" ht="57.75" customHeight="1" thickBot="1" x14ac:dyDescent="0.25">
      <c r="B49" s="18"/>
      <c r="C49" s="1130" t="s">
        <v>5</v>
      </c>
      <c r="D49" s="1130"/>
      <c r="E49" s="1131"/>
      <c r="F49" s="19" t="s">
        <v>548</v>
      </c>
      <c r="G49" s="20">
        <v>2.4500000000000002</v>
      </c>
      <c r="H49" s="20">
        <v>0.02</v>
      </c>
      <c r="I49" s="20">
        <v>0.46</v>
      </c>
      <c r="J49" s="21" t="s">
        <v>549</v>
      </c>
    </row>
    <row r="50" spans="2:10" ht="13" x14ac:dyDescent="0.2"/>
  </sheetData>
  <sheetProtection algorithmName="SHA-512" hashValue="LBRcVMOsP8cpCaq/voDtMg8j0eD1DGg+bY74U6TDozfZI1VW4382jzWZyJ3k4sejVzfrzXJKgDwCB01igUAEiA==" saltValue="ijAq0+gdM7d4VSkBiMoLy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左右津 若奈</cp:lastModifiedBy>
  <dcterms:modified xsi:type="dcterms:W3CDTF">2026-03-25T08:07:58Z</dcterms:modified>
</cp:coreProperties>
</file>