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0536C1C0-F24C-45F4-9604-C708C40F491D}"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C36" i="10"/>
  <c r="BW35" i="10"/>
  <c r="BE35" i="10"/>
  <c r="C35" i="10"/>
  <c r="CO34" i="10"/>
  <c r="CO35" i="10" s="1"/>
  <c r="CO36" i="10" s="1"/>
  <c r="BW34" i="10"/>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<sst xmlns="http://schemas.openxmlformats.org/spreadsheetml/2006/main" count="1056" uniqueCount="563">
  <si>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</si>
  <si>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</si>
  <si>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</si>
  <si>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</si>
  <si>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</si>
  <si>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</si>
  <si>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</si>
  <si>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</si>
  <si>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</si>
  <si>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</si>
  <si>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</si>
  <si>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</si>
  <si>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</si>
  <si>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</si>
  <si>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</si>
  <si>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</si>
  <si>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</si>
  <si>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</si>
  <si>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</si>
  <si>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</si>
  <si>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</si>
  <si>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</si>
  <si>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</si>
  <si>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</si>
  <si>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</si>
  <si>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</si>
  <si>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</si>
  <si>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</si>
  <si>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</si>
  <si>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</si>
  <si>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</si>
  <si>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</si>
  <si>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</si>
  <si>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</si>
  <si>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</si>
  <si>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</si>
  <si>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</si>
  <si>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</si>
  <si>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</si>
  <si>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</si>
  <si>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</si>
  <si>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</si>
  <si>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</si>
  <si>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</si>
  <si>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</si>
  <si>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</si>
  <si>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</si>
  <si>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</si>
  <si>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</si>
  <si>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</si>
  <si>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</si>
  <si>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</si>
  <si>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</si>
  <si>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</si>
  <si>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</si>
  <si>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</si>
  <si>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</si>
  <si>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</si>
  <si>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</si>
  <si>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</si>
  <si>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</si>
  <si>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</si>
  <si>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</si>
  <si>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</si>
  <si>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</si>
  <si>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</si>
  <si>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</si>
  <si>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</si>
  <si>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</si>
  <si>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</si>
  <si>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</si>
  <si>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</si>
  <si>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</si>
  <si>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</si>
  <si>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</si>
  <si>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</si>
  <si>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</si>
  <si>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</si>
  <si>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</si>
  <si>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</si>
  <si>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</si>
  <si>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</si>
  <si>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</si>
  <si>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</si>
  <si>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</si>
  <si>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</si>
  <si>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</si>
  <si>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</si>
  <si>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</si>
  <si>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</si>
  <si>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</si>
  <si>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</si>
  <si>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</si>
  <si>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</si>
  <si>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</si>
  <si>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</si>
  <si>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</si>
  <si>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</si>
  <si>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</si>
  <si>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</si>
  <si>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</si>
  <si>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</si>
  <si>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</si>
  <si>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</si>
  <si>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</si>
  <si>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</si>
  <si>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</si>
  <si>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</si>
  <si>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</si>
  <si>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</si>
  <si>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</si>
  <si>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</si>
  <si>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</si>
  <si>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</si>
  <si>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</si>
  <si>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</si>
  <si>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</si>
  <si>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</si>
  <si>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</si>
  <si>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</si>
  <si>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</si>
  <si>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</si>
  <si>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</si>
  <si>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</si>
  <si>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</si>
  <si>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</si>
  <si>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</si>
  <si>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</si>
  <si>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</si>
  <si>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</si>
  <si>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</si>
  <si>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</si>
  <si>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</si>
  <si>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</si>
  <si>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</si>
  <si>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</si>
  <si>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</si>
  <si>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</si>
  <si>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</si>
  <si>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</si>
  <si>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</si>
  <si>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</si>
  <si>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</si>
  <si>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</si>
  <si>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</si>
  <si>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</si>
  <si>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</si>
  <si>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</si>
  <si>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</si>
  <si>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</si>
  <si>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</si>
  <si>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</si>
  <si>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</si>
  <si>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</si>
  <si>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</si>
  <si>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</si>
  <si>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</si>
  <si>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</si>
  <si>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</si>
  <si>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</si>
  <si>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</si>
  <si>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</si>
  <si>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</si>
  <si>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</si>
  <si>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</si>
  <si>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</si>
  <si>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</si>
  <si>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</si>
  <si>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</si>
  <si>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</si>
  <si>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</si>
  <si>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</si>
  <si>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</si>
  <si>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</si>
  <si>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</si>
  <si>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</si>
  <si>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</si>
  <si>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</si>
  <si>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</si>
  <si>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</si>
  <si>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</si>
  <si>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</si>
  <si>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</si>
  <si>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</si>
  <si>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</si>
  <si>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</si>
  <si>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</si>
  <si>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</si>
  <si>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</si>
  <si>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</si>
  <si>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</si>
  <si>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</si>
  <si>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</si>
  <si>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</si>
  <si>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</si>
  <si>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</si>
  <si>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</si>
  <si>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</si>
  <si>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</si>
  <si>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</si>
  <si>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</si>
  <si>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</si>
  <si>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</si>
  <si>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</si>
  <si>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</si>
  <si>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</si>
  <si>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</si>
  <si>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</si>
  <si>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</si>
  <si>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</si>
  <si>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</si>
  <si>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</si>
  <si>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</si>
  <si>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</si>
  <si>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</si>
  <si>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</si>
  <si>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</si>
  <si>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</si>
  <si>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</si>
  <si>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</si>
  <si>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</si>
  <si>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</si>
  <si>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</si>
  <si>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</si>
  <si>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</si>
  <si>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</si>
  <si>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</si>
  <si>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</si>
  <si>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</si>
  <si>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</si>
  <si>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</si>
  <si>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</si>
  <si>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</si>
  <si>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</si>
  <si>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</si>
  <si>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</si>
  <si>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</si>
  <si>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</si>
  <si>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</si>
  <si>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</si>
  <si>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</si>
  <si>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</si>
  <si>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</si>
  <si>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</si>
  <si>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</si>
  <si>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</si>
  <si>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</si>
  <si>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</si>
  <si>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</si>
  <si>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</si>
  <si>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</si>
  <si>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</si>
  <si>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</si>
  <si>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</si>
  <si>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</si>
  <si>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</si>
  <si>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</si>
  <si>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</si>
  <si>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</si>
  <si>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</si>
  <si>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</si>
  <si>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</si>
  <si>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</si>
  <si>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</si>
  <si>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</si>
  <si>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</si>
  <si>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</si>
  <si>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</si>
  <si>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</si>
  <si>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</si>
  <si>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</si>
  <si>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</si>
  <si>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</si>
  <si>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</si>
  <si>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</si>
  <si>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</si>
  <si>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</si>
  <si>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</si>
  <si>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</si>
  <si>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</si>
  <si>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</si>
  <si>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</si>
  <si>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</si>
  <si>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</si>
  <si>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</si>
  <si>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</si>
  <si>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</si>
  <si>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</si>
  <si>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</si>
  <si>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</si>
  <si>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</si>
  <si>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</si>
  <si>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</si>
  <si>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</si>
  <si>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</si>
  <si>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</si>
  <si>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</si>
  <si>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</si>
  <si>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</si>
  <si>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</si>
  <si>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</si>
  <si>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</si>
  <si>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</si>
  <si>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</si>
  <si>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</si>
  <si>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</si>
  <si>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</si>
  <si>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</si>
  <si>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</si>
  <si>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</si>
  <si>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</si>
  <si>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</si>
  <si>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</si>
  <si>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</si>
  <si>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</si>
  <si>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</si>
  <si>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</si>
  <si>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</si>
  <si>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</si>
  <si>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</si>
  <si>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</si>
  <si>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</si>
  <si>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</si>
  <si>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</si>
  <si>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</si>
  <si>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</si>
  <si>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</si>
  <si>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</si>
  <si>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</si>
  <si>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</si>
  <si>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</si>
  <si>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</si>
  <si>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</si>
  <si>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</si>
  <si>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</si>
  <si>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</si>
  <si>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</si>
  <si>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</si>
  <si>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</si>
  <si>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</si>
  <si>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</si>
  <si>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</si>
  <si>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</si>
  <si>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</si>
  <si>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</si>
  <si>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</si>
  <si>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</si>
  <si>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</si>
  <si>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</si>
  <si>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</si>
  <si>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</si>
  <si>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</si>
  <si>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</si>
  <si>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</si>
  <si>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</si>
  <si>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</si>
  <si>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</si>
  <si>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</si>
  <si>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</si>
  <si>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</si>
  <si>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</si>
  <si>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</si>
  <si>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</si>
  <si>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</si>
  <si>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</si>
  <si>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</si>
  <si>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</si>
  <si>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</si>
  <si>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</si>
  <si>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</si>
  <si>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</si>
  <si>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</si>
  <si>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</si>
  <si>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</si>
  <si>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</si>
  <si>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</si>
  <si>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</si>
  <si>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</si>
  <si>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</si>
  <si>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</si>
  <si>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</si>
  <si>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</si>
  <si>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</si>
  <si>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</si>
  <si>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</si>
  <si>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</si>
  <si>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</si>
  <si>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</si>
  <si>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</si>
  <si>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</si>
  <si>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</si>
  <si>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</si>
  <si>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</si>
  <si>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</si>
  <si>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</si>
  <si>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</si>
  <si>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</si>
  <si>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</si>
  <si>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</si>
  <si>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</si>
  <si>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</si>
  <si>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</si>
  <si>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</si>
  <si>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</si>
  <si>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</si>
  <si>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</si>
  <si>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</si>
  <si>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</si>
  <si>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</si>
  <si>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</si>
  <si>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</si>
  <si>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</si>
  <si>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</si>
  <si>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</si>
  <si>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</si>
  <si>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</si>
  <si>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</si>
  <si>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</si>
  <si>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</si>
  <si>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</si>
  <si>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</si>
  <si>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</si>
  <si>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</si>
  <si>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</si>
  <si>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</si>
  <si>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</si>
  <si>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</si>
  <si>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</si>
  <si>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</si>
  <si>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</si>
  <si>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</si>
  <si>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</si>
  <si>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</si>
  <si>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</si>
  <si>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</si>
  <si>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</si>
  <si>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</si>
  <si>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</si>
  <si>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</si>
  <si>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</si>
  <si>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</si>
  <si>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</si>
  <si>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</si>
  <si>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</si>
  <si>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</si>
  <si>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</si>
  <si>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</si>
  <si>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</si>
  <si>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</si>
  <si>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</si>
  <si>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</si>
  <si>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</si>
  <si>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</si>
  <si>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</si>
  <si>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</si>
  <si>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</si>
  <si>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</si>
  <si>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</si>
  <si>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</si>
  <si>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</si>
  <si>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</si>
  <si>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</si>
  <si>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</si>
  <si>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</si>
  <si>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</si>
  <si>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</si>
  <si>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</si>
  <si>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</si>
  <si>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</si>
  <si>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</si>
  <si>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</si>
  <si>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</si>
  <si>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</si>
  <si>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</si>
  <si>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</si>
  <si>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</si>
  <si>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</si>
  <si>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</si>
  <si>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</si>
  <si>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</si>
  <si>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</si>
  <si>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</si>
  <si>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</si>
  <si>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</si>
  <si>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</si>
  <si>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</si>
  <si>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</si>
  <si>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</si>
  <si>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</si>
  <si>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</si>
  <si>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</si>
  <si>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</si>
  <si>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</si>
  <si>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</si>
  <si>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</si>
  <si>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</si>
  <si>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</si>
  <si>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</si>
  <si>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</si>
  <si>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</si>
  <si>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</si>
  <si>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</si>
  <si>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</si>
  <si>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</si>
  <si>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</si>
  <si>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</si>
  <si>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</si>
  <si>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</si>
  <si>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</si>
  <si>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</si>
  <si>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</si>
  <si>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</si>
  <si>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</si>
  <si>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</si>
  <si>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</si>
  <si>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</si>
  <si>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</si>
  <si>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</si>
  <si>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</si>
  <si>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</si>
  <si>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</si>
  <si>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</si>
  <si>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</si>
  <si>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</si>
  <si>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</si>
  <si>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</si>
  <si>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</si>
  <si>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</si>
  <si>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</si>
  <si>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1.66</t>
  </si>
  <si>
    <t>▲ 5.55</t>
  </si>
  <si>
    <t>▲ 7.54</t>
  </si>
  <si>
    <t>▲ 4.50</t>
  </si>
  <si>
    <t>一般会計</t>
  </si>
  <si>
    <t>下水道事業会計</t>
  </si>
  <si>
    <t>病院事業会計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</si>
  <si>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</si>
  <si>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</si>
  <si>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</si>
  <si>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</si>
  <si>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</si>
  <si>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</si>
  <si>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</si>
  <si>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</si>
  <si>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</si>
  <si>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</si>
  <si>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▲630</t>
    <phoneticPr fontId="2"/>
  </si>
  <si>
    <t>‐</t>
    <phoneticPr fontId="2"/>
  </si>
  <si>
    <t>広域大和斎場組合</t>
    <rPh sb="0" eb="6">
      <t>コウイキヤマトサイジョウ</t>
    </rPh>
    <rPh sb="6" eb="8">
      <t>クミアイ</t>
    </rPh>
    <phoneticPr fontId="2"/>
  </si>
  <si>
    <t>神奈川県後期高齢者医療広域連合（一般会計）</t>
    <rPh sb="0" eb="9">
      <t>カナガワケンコウキコウレイシャ</t>
    </rPh>
    <rPh sb="9" eb="11">
      <t>イリョウ</t>
    </rPh>
    <rPh sb="11" eb="15">
      <t>コウイキレンゴウ</t>
    </rPh>
    <rPh sb="16" eb="20">
      <t>イッパンカイケイ</t>
    </rPh>
    <phoneticPr fontId="2"/>
  </si>
  <si>
    <t>神奈川県後期高齢者医療広域連合（特別会計）</t>
    <rPh sb="0" eb="9">
      <t>カナガワケンコウキコウレイシャ</t>
    </rPh>
    <rPh sb="9" eb="11">
      <t>イリョウ</t>
    </rPh>
    <rPh sb="11" eb="15">
      <t>コウイキレンゴウ</t>
    </rPh>
    <rPh sb="16" eb="18">
      <t>トクベツ</t>
    </rPh>
    <rPh sb="18" eb="20">
      <t>カイケイ</t>
    </rPh>
    <phoneticPr fontId="2"/>
  </si>
  <si>
    <t>○</t>
    <phoneticPr fontId="38"/>
  </si>
  <si>
    <t>大和市土地開発公社</t>
    <rPh sb="0" eb="3">
      <t>ヤマトシ</t>
    </rPh>
    <rPh sb="3" eb="9">
      <t>トチカイハツコウシャ</t>
    </rPh>
    <phoneticPr fontId="38"/>
  </si>
  <si>
    <t>（公財）大和市スポーツ・よか・みどり財団</t>
    <rPh sb="1" eb="2">
      <t>オオヤケ</t>
    </rPh>
    <rPh sb="2" eb="3">
      <t>ザイ</t>
    </rPh>
    <rPh sb="4" eb="7">
      <t>ヤマトシ</t>
    </rPh>
    <rPh sb="18" eb="20">
      <t>ザイダン</t>
    </rPh>
    <phoneticPr fontId="38"/>
  </si>
  <si>
    <t>大和市国際化協会</t>
    <rPh sb="0" eb="3">
      <t>ヤマトシ</t>
    </rPh>
    <rPh sb="3" eb="8">
      <t>コクサイカキョウカイ</t>
    </rPh>
    <phoneticPr fontId="38"/>
  </si>
  <si>
    <t>▲28</t>
    <phoneticPr fontId="2"/>
  </si>
  <si>
    <t>▲2</t>
    <phoneticPr fontId="2"/>
  </si>
  <si>
    <t>奨学基金</t>
    <rPh sb="0" eb="2">
      <t>ショウガク</t>
    </rPh>
    <rPh sb="2" eb="4">
      <t>キキン</t>
    </rPh>
    <phoneticPr fontId="5"/>
  </si>
  <si>
    <t>保健福祉基金</t>
    <rPh sb="0" eb="4">
      <t>ホケンフクシ</t>
    </rPh>
    <rPh sb="4" eb="6">
      <t>キキン</t>
    </rPh>
    <phoneticPr fontId="38"/>
  </si>
  <si>
    <t>新規施策推進基金</t>
    <rPh sb="0" eb="2">
      <t>シンキ</t>
    </rPh>
    <rPh sb="2" eb="4">
      <t>セサク</t>
    </rPh>
    <rPh sb="4" eb="8">
      <t>スイシンキキン</t>
    </rPh>
    <phoneticPr fontId="38"/>
  </si>
  <si>
    <t>まちづくり基金</t>
    <rPh sb="5" eb="7">
      <t>キキン</t>
    </rPh>
    <phoneticPr fontId="38"/>
  </si>
  <si>
    <t>青少年健全育成基金</t>
    <rPh sb="0" eb="3">
      <t>セイショウネン</t>
    </rPh>
    <rPh sb="3" eb="5">
      <t>ケンゼン</t>
    </rPh>
    <rPh sb="5" eb="7">
      <t>イクセイ</t>
    </rPh>
    <rPh sb="7" eb="9">
      <t>キキン</t>
    </rPh>
    <phoneticPr fontId="38"/>
  </si>
  <si>
    <t>－</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</si>
</sst>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8763-4375-A753-E1ED2B09E5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21771</c:v>
                </c:pt>
                <c:pt idx="1">
                  <c:v>33598</c:v>
                </c:pt>
                <c:pt idx="2">
                  <c:v>31246</c:v>
                </c:pt>
                <c:pt idx="3">
                  <c:v>21840</c:v>
                </c:pt>
                <c:pt idx="4">
                  <c:v>16832</c:v>
                </c:pt>
              </c:numCache>
            </c:numRef>
          </c:val>
          <c:smooth val="0"/>
          <c:extLst>
            <c:ext xmlns:c16="http://schemas.microsoft.com/office/drawing/2014/chart" uri="{C3380CC4-5D6E-409C-BE32-E72D297353CC}">
              <c16:uniqueId val="{00000001-8763-4375-A753-E1ED2B09E5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8.06</c:v>
                </c:pt>
                <c:pt idx="1">
                  <c:v>10.73</c:v>
                </c:pt>
                <c:pt idx="2">
                  <c:v>8.06</c:v>
                </c:pt>
                <c:pt idx="3">
                  <c:v>4.88</c:v>
                </c:pt>
                <c:pt idx="4">
                  <c:v>6.64</c:v>
                </c:pt>
              </c:numCache>
            </c:numRef>
          </c:val>
          <c:extLst>
            <c:ext xmlns:c16="http://schemas.microsoft.com/office/drawing/2014/chart" uri="{C3380CC4-5D6E-409C-BE32-E72D297353CC}">
              <c16:uniqueId val="{00000000-85C0-4A02-A07B-D8A91C2E57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c:v>
                </c:pt>
                <c:pt idx="1">
                  <c:v>13.15</c:v>
                </c:pt>
                <c:pt idx="2">
                  <c:v>14.8</c:v>
                </c:pt>
                <c:pt idx="3">
                  <c:v>12.96</c:v>
                </c:pt>
                <c:pt idx="4">
                  <c:v>8.73</c:v>
                </c:pt>
              </c:numCache>
            </c:numRef>
          </c:val>
          <c:extLst>
            <c:ext xmlns:c16="http://schemas.microsoft.com/office/drawing/2014/chart" uri="{C3380CC4-5D6E-409C-BE32-E72D297353CC}">
              <c16:uniqueId val="{00000001-85C0-4A02-A07B-D8A91C2E57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-1.66</c:v>
                </c:pt>
                <c:pt idx="1">
                  <c:v>2.86</c:v>
                </c:pt>
                <c:pt idx="2">
                  <c:v>-5.55</c:v>
                </c:pt>
                <c:pt idx="3">
                  <c:v>-7.54</c:v>
                </c:pt>
                <c:pt idx="4">
                  <c:v>-4.5</c:v>
                </c:pt>
              </c:numCache>
            </c:numRef>
          </c:val>
          <c:smooth val="0"/>
          <c:extLst>
            <c:ext xmlns:c16="http://schemas.microsoft.com/office/drawing/2014/chart" uri="{C3380CC4-5D6E-409C-BE32-E72D297353CC}">
              <c16:uniqueId val="{00000002-85C0-4A02-A07B-D8A91C2E57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14-4E47-B46A-AC2283DE13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14-4E47-B46A-AC2283DE13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14-4E47-B46A-AC2283DE130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414-4E47-B46A-AC2283DE130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0.27</c:v>
                </c:pt>
                <c:pt idx="4">
                  <c:v>#N/A</c:v>
                </c:pt>
                <c:pt idx="5">
                  <c:v>0.28000000000000003</c:v>
                </c:pt>
                <c:pt idx="6">
                  <c:v>#N/A</c:v>
                </c:pt>
                <c:pt idx="7">
                  <c:v>0.27</c:v>
                </c:pt>
                <c:pt idx="8">
                  <c:v>#N/A</c:v>
                </c:pt>
                <c:pt idx="9">
                  <c:v>0.35</c:v>
                </c:pt>
              </c:numCache>
            </c:numRef>
          </c:val>
          <c:extLst>
            <c:ext xmlns:c16="http://schemas.microsoft.com/office/drawing/2014/chart" uri="{C3380CC4-5D6E-409C-BE32-E72D297353CC}">
              <c16:uniqueId val="{00000004-9414-4E47-B46A-AC2283DE130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0.59</c:v>
                </c:pt>
                <c:pt idx="4">
                  <c:v>#N/A</c:v>
                </c:pt>
                <c:pt idx="5">
                  <c:v>0.2</c:v>
                </c:pt>
                <c:pt idx="6">
                  <c:v>#N/A</c:v>
                </c:pt>
                <c:pt idx="7">
                  <c:v>0.25</c:v>
                </c:pt>
                <c:pt idx="8">
                  <c:v>#N/A</c:v>
                </c:pt>
                <c:pt idx="9">
                  <c:v>0.66</c:v>
                </c:pt>
              </c:numCache>
            </c:numRef>
          </c:val>
          <c:extLst>
            <c:ext xmlns:c16="http://schemas.microsoft.com/office/drawing/2014/chart" uri="{C3380CC4-5D6E-409C-BE32-E72D297353CC}">
              <c16:uniqueId val="{00000005-9414-4E47-B46A-AC2283DE130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c:v>
                </c:pt>
                <c:pt idx="2">
                  <c:v>#N/A</c:v>
                </c:pt>
                <c:pt idx="3">
                  <c:v>0.41</c:v>
                </c:pt>
                <c:pt idx="4">
                  <c:v>#N/A</c:v>
                </c:pt>
                <c:pt idx="5">
                  <c:v>0.41</c:v>
                </c:pt>
                <c:pt idx="6">
                  <c:v>#N/A</c:v>
                </c:pt>
                <c:pt idx="7">
                  <c:v>0.39</c:v>
                </c:pt>
                <c:pt idx="8">
                  <c:v>#N/A</c:v>
                </c:pt>
                <c:pt idx="9">
                  <c:v>0.69</c:v>
                </c:pt>
              </c:numCache>
            </c:numRef>
          </c:val>
          <c:extLst>
            <c:ext xmlns:c16="http://schemas.microsoft.com/office/drawing/2014/chart" uri="{C3380CC4-5D6E-409C-BE32-E72D297353CC}">
              <c16:uniqueId val="{00000006-9414-4E47-B46A-AC2283DE130B}"/>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1.23</c:v>
                </c:pt>
                <c:pt idx="2">
                  <c:v>#N/A</c:v>
                </c:pt>
                <c:pt idx="3">
                  <c:v>2.74</c:v>
                </c:pt>
                <c:pt idx="4">
                  <c:v>#N/A</c:v>
                </c:pt>
                <c:pt idx="5">
                  <c:v>3.19</c:v>
                </c:pt>
                <c:pt idx="6">
                  <c:v>#N/A</c:v>
                </c:pt>
                <c:pt idx="7">
                  <c:v>2.9</c:v>
                </c:pt>
                <c:pt idx="8">
                  <c:v>#N/A</c:v>
                </c:pt>
                <c:pt idx="9">
                  <c:v>1.76</c:v>
                </c:pt>
              </c:numCache>
            </c:numRef>
          </c:val>
          <c:extLst>
            <c:ext xmlns:c16="http://schemas.microsoft.com/office/drawing/2014/chart" uri="{C3380CC4-5D6E-409C-BE32-E72D297353CC}">
              <c16:uniqueId val="{00000007-9414-4E47-B46A-AC2283DE130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1.56</c:v>
                </c:pt>
                <c:pt idx="2">
                  <c:v>#N/A</c:v>
                </c:pt>
                <c:pt idx="3">
                  <c:v>1.98</c:v>
                </c:pt>
                <c:pt idx="4">
                  <c:v>#N/A</c:v>
                </c:pt>
                <c:pt idx="5">
                  <c:v>2.25</c:v>
                </c:pt>
                <c:pt idx="6">
                  <c:v>#N/A</c:v>
                </c:pt>
                <c:pt idx="7">
                  <c:v>2.8</c:v>
                </c:pt>
                <c:pt idx="8">
                  <c:v>#N/A</c:v>
                </c:pt>
                <c:pt idx="9">
                  <c:v>3.02</c:v>
                </c:pt>
              </c:numCache>
            </c:numRef>
          </c:val>
          <c:extLst>
            <c:ext xmlns:c16="http://schemas.microsoft.com/office/drawing/2014/chart" uri="{C3380CC4-5D6E-409C-BE32-E72D297353CC}">
              <c16:uniqueId val="{00000008-9414-4E47-B46A-AC2283DE13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8.0500000000000007</c:v>
                </c:pt>
                <c:pt idx="2">
                  <c:v>#N/A</c:v>
                </c:pt>
                <c:pt idx="3">
                  <c:v>10.72</c:v>
                </c:pt>
                <c:pt idx="4">
                  <c:v>#N/A</c:v>
                </c:pt>
                <c:pt idx="5">
                  <c:v>8.06</c:v>
                </c:pt>
                <c:pt idx="6">
                  <c:v>#N/A</c:v>
                </c:pt>
                <c:pt idx="7">
                  <c:v>4.87</c:v>
                </c:pt>
                <c:pt idx="8">
                  <c:v>#N/A</c:v>
                </c:pt>
                <c:pt idx="9">
                  <c:v>6.64</c:v>
                </c:pt>
              </c:numCache>
            </c:numRef>
          </c:val>
          <c:extLst>
            <c:ext xmlns:c16="http://schemas.microsoft.com/office/drawing/2014/chart" uri="{C3380CC4-5D6E-409C-BE32-E72D297353CC}">
              <c16:uniqueId val="{00000009-9414-4E47-B46A-AC2283DE13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6092</c:v>
                </c:pt>
                <c:pt idx="5">
                  <c:v>5976</c:v>
                </c:pt>
                <c:pt idx="8">
                  <c:v>5850</c:v>
                </c:pt>
                <c:pt idx="11">
                  <c:v>5676</c:v>
                </c:pt>
                <c:pt idx="14">
                  <c:v>5486</c:v>
                </c:pt>
              </c:numCache>
            </c:numRef>
          </c:val>
          <c:extLst>
            <c:ext xmlns:c16="http://schemas.microsoft.com/office/drawing/2014/chart" uri="{C3380CC4-5D6E-409C-BE32-E72D297353CC}">
              <c16:uniqueId val="{00000000-303F-4014-8473-C79F9D3535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3F-4014-8473-C79F9D3535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c:v>
                </c:pt>
                <c:pt idx="3">
                  <c:v>94</c:v>
                </c:pt>
                <c:pt idx="6">
                  <c:v>94</c:v>
                </c:pt>
                <c:pt idx="9">
                  <c:v>123</c:v>
                </c:pt>
                <c:pt idx="12">
                  <c:v>123</c:v>
                </c:pt>
              </c:numCache>
            </c:numRef>
          </c:val>
          <c:extLst>
            <c:ext xmlns:c16="http://schemas.microsoft.com/office/drawing/2014/chart" uri="{C3380CC4-5D6E-409C-BE32-E72D297353CC}">
              <c16:uniqueId val="{00000002-303F-4014-8473-C79F9D3535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3</c:v>
                </c:pt>
                <c:pt idx="12">
                  <c:v>5</c:v>
                </c:pt>
              </c:numCache>
            </c:numRef>
          </c:val>
          <c:extLst>
            <c:ext xmlns:c16="http://schemas.microsoft.com/office/drawing/2014/chart" uri="{C3380CC4-5D6E-409C-BE32-E72D297353CC}">
              <c16:uniqueId val="{00000003-303F-4014-8473-C79F9D3535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1876</c:v>
                </c:pt>
                <c:pt idx="3">
                  <c:v>2030</c:v>
                </c:pt>
                <c:pt idx="6">
                  <c:v>1983</c:v>
                </c:pt>
                <c:pt idx="9">
                  <c:v>1858</c:v>
                </c:pt>
                <c:pt idx="12">
                  <c:v>1601</c:v>
                </c:pt>
              </c:numCache>
            </c:numRef>
          </c:val>
          <c:extLst>
            <c:ext xmlns:c16="http://schemas.microsoft.com/office/drawing/2014/chart" uri="{C3380CC4-5D6E-409C-BE32-E72D297353CC}">
              <c16:uniqueId val="{00000004-303F-4014-8473-C79F9D3535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52</c:v>
                </c:pt>
                <c:pt idx="3">
                  <c:v>49</c:v>
                </c:pt>
                <c:pt idx="6">
                  <c:v>42</c:v>
                </c:pt>
                <c:pt idx="9">
                  <c:v>49</c:v>
                </c:pt>
                <c:pt idx="12">
                  <c:v>49</c:v>
                </c:pt>
              </c:numCache>
            </c:numRef>
          </c:val>
          <c:extLst>
            <c:ext xmlns:c16="http://schemas.microsoft.com/office/drawing/2014/chart" uri="{C3380CC4-5D6E-409C-BE32-E72D297353CC}">
              <c16:uniqueId val="{00000005-303F-4014-8473-C79F9D3535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23</c:v>
                </c:pt>
                <c:pt idx="3">
                  <c:v>0</c:v>
                </c:pt>
                <c:pt idx="6">
                  <c:v>0</c:v>
                </c:pt>
                <c:pt idx="9">
                  <c:v>0</c:v>
                </c:pt>
                <c:pt idx="12">
                  <c:v>0</c:v>
                </c:pt>
              </c:numCache>
            </c:numRef>
          </c:val>
          <c:extLst>
            <c:ext xmlns:c16="http://schemas.microsoft.com/office/drawing/2014/chart" uri="{C3380CC4-5D6E-409C-BE32-E72D297353CC}">
              <c16:uniqueId val="{00000006-303F-4014-8473-C79F9D3535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5037</c:v>
                </c:pt>
                <c:pt idx="3">
                  <c:v>5240</c:v>
                </c:pt>
                <c:pt idx="6">
                  <c:v>5561</c:v>
                </c:pt>
                <c:pt idx="9">
                  <c:v>5903</c:v>
                </c:pt>
                <c:pt idx="12">
                  <c:v>5940</c:v>
                </c:pt>
              </c:numCache>
            </c:numRef>
          </c:val>
          <c:extLst>
            <c:ext xmlns:c16="http://schemas.microsoft.com/office/drawing/2014/chart" uri="{C3380CC4-5D6E-409C-BE32-E72D297353CC}">
              <c16:uniqueId val="{00000007-303F-4014-8473-C79F9D3535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965</c:v>
                </c:pt>
                <c:pt idx="2">
                  <c:v>#N/A</c:v>
                </c:pt>
                <c:pt idx="3">
                  <c:v>#N/A</c:v>
                </c:pt>
                <c:pt idx="4">
                  <c:v>1440</c:v>
                </c:pt>
                <c:pt idx="5">
                  <c:v>#N/A</c:v>
                </c:pt>
                <c:pt idx="6">
                  <c:v>#N/A</c:v>
                </c:pt>
                <c:pt idx="7">
                  <c:v>1833</c:v>
                </c:pt>
                <c:pt idx="8">
                  <c:v>#N/A</c:v>
                </c:pt>
                <c:pt idx="9">
                  <c:v>#N/A</c:v>
                </c:pt>
                <c:pt idx="10">
                  <c:v>2260</c:v>
                </c:pt>
                <c:pt idx="11">
                  <c:v>#N/A</c:v>
                </c:pt>
                <c:pt idx="12">
                  <c:v>#N/A</c:v>
                </c:pt>
                <c:pt idx="13">
                  <c:v>2232</c:v>
                </c:pt>
                <c:pt idx="14">
                  <c:v>#N/A</c:v>
                </c:pt>
              </c:numCache>
            </c:numRef>
          </c:val>
          <c:smooth val="0"/>
          <c:extLst>
            <c:ext xmlns:c16="http://schemas.microsoft.com/office/drawing/2014/chart" uri="{C3380CC4-5D6E-409C-BE32-E72D297353CC}">
              <c16:uniqueId val="{00000008-303F-4014-8473-C79F9D3535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40748</c:v>
                </c:pt>
                <c:pt idx="5">
                  <c:v>40555</c:v>
                </c:pt>
                <c:pt idx="8">
                  <c:v>39322</c:v>
                </c:pt>
                <c:pt idx="11">
                  <c:v>37519</c:v>
                </c:pt>
                <c:pt idx="14">
                  <c:v>34808</c:v>
                </c:pt>
              </c:numCache>
            </c:numRef>
          </c:val>
          <c:extLst>
            <c:ext xmlns:c16="http://schemas.microsoft.com/office/drawing/2014/chart" uri="{C3380CC4-5D6E-409C-BE32-E72D297353CC}">
              <c16:uniqueId val="{00000000-1204-4C45-B7D8-C3EF343DFA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18627</c:v>
                </c:pt>
                <c:pt idx="5">
                  <c:v>20191</c:v>
                </c:pt>
                <c:pt idx="8">
                  <c:v>19729</c:v>
                </c:pt>
                <c:pt idx="11">
                  <c:v>18518</c:v>
                </c:pt>
                <c:pt idx="14">
                  <c:v>17552</c:v>
                </c:pt>
              </c:numCache>
            </c:numRef>
          </c:val>
          <c:extLst>
            <c:ext xmlns:c16="http://schemas.microsoft.com/office/drawing/2014/chart" uri="{C3380CC4-5D6E-409C-BE32-E72D297353CC}">
              <c16:uniqueId val="{00000001-1204-4C45-B7D8-C3EF343DFA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8442</c:v>
                </c:pt>
                <c:pt idx="5">
                  <c:v>10264</c:v>
                </c:pt>
                <c:pt idx="8">
                  <c:v>11632</c:v>
                </c:pt>
                <c:pt idx="11">
                  <c:v>10809</c:v>
                </c:pt>
                <c:pt idx="14">
                  <c:v>8960</c:v>
                </c:pt>
              </c:numCache>
            </c:numRef>
          </c:val>
          <c:extLst>
            <c:ext xmlns:c16="http://schemas.microsoft.com/office/drawing/2014/chart" uri="{C3380CC4-5D6E-409C-BE32-E72D297353CC}">
              <c16:uniqueId val="{00000002-1204-4C45-B7D8-C3EF343DFA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04-4C45-B7D8-C3EF343DFA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04-4C45-B7D8-C3EF343DFA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04-4C45-B7D8-C3EF343DFA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8283</c:v>
                </c:pt>
                <c:pt idx="3">
                  <c:v>8220</c:v>
                </c:pt>
                <c:pt idx="6">
                  <c:v>8188</c:v>
                </c:pt>
                <c:pt idx="9">
                  <c:v>8452</c:v>
                </c:pt>
                <c:pt idx="12">
                  <c:v>8356</c:v>
                </c:pt>
              </c:numCache>
            </c:numRef>
          </c:val>
          <c:extLst>
            <c:ext xmlns:c16="http://schemas.microsoft.com/office/drawing/2014/chart" uri="{C3380CC4-5D6E-409C-BE32-E72D297353CC}">
              <c16:uniqueId val="{00000006-1204-4C45-B7D8-C3EF343DFA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c:v>
                </c:pt>
                <c:pt idx="3">
                  <c:v>22</c:v>
                </c:pt>
                <c:pt idx="6">
                  <c:v>29</c:v>
                </c:pt>
                <c:pt idx="9">
                  <c:v>52</c:v>
                </c:pt>
                <c:pt idx="12">
                  <c:v>67</c:v>
                </c:pt>
              </c:numCache>
            </c:numRef>
          </c:val>
          <c:extLst>
            <c:ext xmlns:c16="http://schemas.microsoft.com/office/drawing/2014/chart" uri="{C3380CC4-5D6E-409C-BE32-E72D297353CC}">
              <c16:uniqueId val="{00000007-1204-4C45-B7D8-C3EF343DFA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16604</c:v>
                </c:pt>
                <c:pt idx="3">
                  <c:v>17108</c:v>
                </c:pt>
                <c:pt idx="6">
                  <c:v>16262</c:v>
                </c:pt>
                <c:pt idx="9">
                  <c:v>16821</c:v>
                </c:pt>
                <c:pt idx="12">
                  <c:v>16533</c:v>
                </c:pt>
              </c:numCache>
            </c:numRef>
          </c:val>
          <c:extLst>
            <c:ext xmlns:c16="http://schemas.microsoft.com/office/drawing/2014/chart" uri="{C3380CC4-5D6E-409C-BE32-E72D297353CC}">
              <c16:uniqueId val="{00000008-1204-4C45-B7D8-C3EF343DFA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1813</c:v>
                </c:pt>
                <c:pt idx="3">
                  <c:v>1709</c:v>
                </c:pt>
                <c:pt idx="6">
                  <c:v>1603</c:v>
                </c:pt>
                <c:pt idx="9">
                  <c:v>1496</c:v>
                </c:pt>
                <c:pt idx="12">
                  <c:v>1388</c:v>
                </c:pt>
              </c:numCache>
            </c:numRef>
          </c:val>
          <c:extLst>
            <c:ext xmlns:c16="http://schemas.microsoft.com/office/drawing/2014/chart" uri="{C3380CC4-5D6E-409C-BE32-E72D297353CC}">
              <c16:uniqueId val="{00000009-1204-4C45-B7D8-C3EF343DFA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56377</c:v>
                </c:pt>
                <c:pt idx="3">
                  <c:v>58300</c:v>
                </c:pt>
                <c:pt idx="6">
                  <c:v>58568</c:v>
                </c:pt>
                <c:pt idx="9">
                  <c:v>57001</c:v>
                </c:pt>
                <c:pt idx="12">
                  <c:v>53960</c:v>
                </c:pt>
              </c:numCache>
            </c:numRef>
          </c:val>
          <c:extLst>
            <c:ext xmlns:c16="http://schemas.microsoft.com/office/drawing/2014/chart" uri="{C3380CC4-5D6E-409C-BE32-E72D297353CC}">
              <c16:uniqueId val="{0000000A-1204-4C45-B7D8-C3EF343DFA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15284</c:v>
                </c:pt>
                <c:pt idx="2">
                  <c:v>#N/A</c:v>
                </c:pt>
                <c:pt idx="3">
                  <c:v>#N/A</c:v>
                </c:pt>
                <c:pt idx="4">
                  <c:v>14349</c:v>
                </c:pt>
                <c:pt idx="5">
                  <c:v>#N/A</c:v>
                </c:pt>
                <c:pt idx="6">
                  <c:v>#N/A</c:v>
                </c:pt>
                <c:pt idx="7">
                  <c:v>13966</c:v>
                </c:pt>
                <c:pt idx="8">
                  <c:v>#N/A</c:v>
                </c:pt>
                <c:pt idx="9">
                  <c:v>#N/A</c:v>
                </c:pt>
                <c:pt idx="10">
                  <c:v>16975</c:v>
                </c:pt>
                <c:pt idx="11">
                  <c:v>#N/A</c:v>
                </c:pt>
                <c:pt idx="12">
                  <c:v>#N/A</c:v>
                </c:pt>
                <c:pt idx="13">
                  <c:v>18984</c:v>
                </c:pt>
                <c:pt idx="14">
                  <c:v>#N/A</c:v>
                </c:pt>
              </c:numCache>
            </c:numRef>
          </c:val>
          <c:smooth val="0"/>
          <c:extLst>
            <c:ext xmlns:c16="http://schemas.microsoft.com/office/drawing/2014/chart" uri="{C3380CC4-5D6E-409C-BE32-E72D297353CC}">
              <c16:uniqueId val="{0000000B-1204-4C45-B7D8-C3EF343DFA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6700</c:v>
                </c:pt>
                <c:pt idx="1">
                  <c:v>6000</c:v>
                </c:pt>
                <c:pt idx="2">
                  <c:v>4134</c:v>
                </c:pt>
              </c:numCache>
            </c:numRef>
          </c:val>
          <c:extLst>
            <c:ext xmlns:c16="http://schemas.microsoft.com/office/drawing/2014/chart" uri="{C3380CC4-5D6E-409C-BE32-E72D297353CC}">
              <c16:uniqueId val="{00000000-5AC4-4564-A2A9-E41436C689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1102</c:v>
                </c:pt>
                <c:pt idx="1">
                  <c:v>1668</c:v>
                </c:pt>
                <c:pt idx="2">
                  <c:v>1805</c:v>
                </c:pt>
              </c:numCache>
            </c:numRef>
          </c:val>
          <c:extLst>
            <c:ext xmlns:c16="http://schemas.microsoft.com/office/drawing/2014/chart" uri="{C3380CC4-5D6E-409C-BE32-E72D297353CC}">
              <c16:uniqueId val="{00000001-5AC4-4564-A2A9-E41436C689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381</c:v>
                </c:pt>
                <c:pt idx="1">
                  <c:v>479</c:v>
                </c:pt>
                <c:pt idx="2">
                  <c:v>337</c:v>
                </c:pt>
              </c:numCache>
            </c:numRef>
          </c:val>
          <c:extLst>
            <c:ext xmlns:c16="http://schemas.microsoft.com/office/drawing/2014/chart" uri="{C3380CC4-5D6E-409C-BE32-E72D297353CC}">
              <c16:uniqueId val="{00000002-5AC4-4564-A2A9-E41436C689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年度の実質公債費比率の分子は、前年度より約</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し、約</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億円となった。</a:t>
          </a:r>
          <a:endParaRPr lang="ja-JP" altLang="ja-JP" sz="1400">
            <a:effectLst/>
          </a:endParaRPr>
        </a:p>
        <a:p>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公営企業繰出金の減少など</a:t>
          </a:r>
          <a:r>
            <a:rPr kumimoji="1" lang="ja-JP" altLang="ja-JP" sz="1100">
              <a:solidFill>
                <a:schemeClr val="dk1"/>
              </a:solidFill>
              <a:effectLst/>
              <a:latin typeface="+mn-lt"/>
              <a:ea typeface="+mn-ea"/>
              <a:cs typeface="+mn-cs"/>
            </a:rPr>
            <a:t>があげられる。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満期一括償還方式の地方債に係る積立については、元金据え置き期間中は、毎年決算剰余金積立（</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％）を行う。</a:t>
          </a:r>
          <a:endParaRPr lang="ja-JP" altLang="ja-JP" sz="1000">
            <a:effectLst/>
          </a:endParaRPr>
        </a:p>
        <a:p>
          <a:r>
            <a:rPr kumimoji="1" lang="ja-JP" altLang="ja-JP" sz="1100">
              <a:solidFill>
                <a:schemeClr val="dk1"/>
              </a:solidFill>
              <a:effectLst/>
              <a:latin typeface="+mn-lt"/>
              <a:ea typeface="+mn-ea"/>
              <a:cs typeface="+mn-cs"/>
            </a:rPr>
            <a:t>なお、満期一括償還方式の地方債については、令和２年度にすべての償還が完了している。</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年度の将来負担比率の分子は、前年度より約</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億円増加し、約</a:t>
          </a:r>
          <a:r>
            <a:rPr kumimoji="1" lang="en-US" altLang="ja-JP" sz="1100">
              <a:solidFill>
                <a:schemeClr val="dk1"/>
              </a:solidFill>
              <a:effectLst/>
              <a:latin typeface="+mn-lt"/>
              <a:ea typeface="+mn-ea"/>
              <a:cs typeface="+mn-cs"/>
            </a:rPr>
            <a:t>189.8</a:t>
          </a:r>
          <a:r>
            <a:rPr kumimoji="1" lang="ja-JP" altLang="ja-JP" sz="1100">
              <a:solidFill>
                <a:schemeClr val="dk1"/>
              </a:solidFill>
              <a:effectLst/>
              <a:latin typeface="+mn-lt"/>
              <a:ea typeface="+mn-ea"/>
              <a:cs typeface="+mn-cs"/>
            </a:rPr>
            <a:t>億円となった。</a:t>
          </a:r>
          <a:endParaRPr lang="ja-JP" altLang="ja-JP" sz="1400">
            <a:effectLst/>
          </a:endParaRPr>
        </a:p>
        <a:p>
          <a:r>
            <a:rPr kumimoji="1" lang="ja-JP" altLang="ja-JP" sz="1100">
              <a:solidFill>
                <a:schemeClr val="dk1"/>
              </a:solidFill>
              <a:effectLst/>
              <a:latin typeface="+mn-lt"/>
              <a:ea typeface="+mn-ea"/>
              <a:cs typeface="+mn-cs"/>
            </a:rPr>
            <a:t>将来負担額は地方債現在高（一般会計）が教育債や総務債の残高減などにより約</a:t>
          </a:r>
          <a:r>
            <a:rPr kumimoji="1" lang="en-US" altLang="ja-JP" sz="1100">
              <a:solidFill>
                <a:schemeClr val="dk1"/>
              </a:solidFill>
              <a:effectLst/>
              <a:latin typeface="+mn-lt"/>
              <a:ea typeface="+mn-ea"/>
              <a:cs typeface="+mn-cs"/>
            </a:rPr>
            <a:t>30.4</a:t>
          </a:r>
          <a:r>
            <a:rPr kumimoji="1" lang="ja-JP" altLang="ja-JP" sz="1100">
              <a:solidFill>
                <a:schemeClr val="dk1"/>
              </a:solidFill>
              <a:effectLst/>
              <a:latin typeface="+mn-lt"/>
              <a:ea typeface="+mn-ea"/>
              <a:cs typeface="+mn-cs"/>
            </a:rPr>
            <a:t>億円の減、充当可能財源等は充当可能基金の減、基準財政需要額</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見込額等の減により、全体で約</a:t>
          </a:r>
          <a:r>
            <a:rPr kumimoji="1" lang="en-US" altLang="ja-JP" sz="1100">
              <a:solidFill>
                <a:schemeClr val="dk1"/>
              </a:solidFill>
              <a:effectLst/>
              <a:latin typeface="+mn-lt"/>
              <a:ea typeface="+mn-ea"/>
              <a:cs typeface="+mn-cs"/>
            </a:rPr>
            <a:t>55.3</a:t>
          </a:r>
          <a:r>
            <a:rPr kumimoji="1" lang="ja-JP" altLang="ja-JP" sz="1100">
              <a:solidFill>
                <a:schemeClr val="dk1"/>
              </a:solidFill>
              <a:effectLst/>
              <a:latin typeface="+mn-lt"/>
              <a:ea typeface="+mn-ea"/>
              <a:cs typeface="+mn-cs"/>
            </a:rPr>
            <a:t>億円の減となったことによる。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基金全体としては、前年度から</a:t>
          </a:r>
          <a:r>
            <a:rPr kumimoji="1" lang="en-US" altLang="ja-JP" sz="1100">
              <a:solidFill>
                <a:schemeClr val="dk1"/>
              </a:solidFill>
              <a:effectLst/>
              <a:latin typeface="+mn-lt"/>
              <a:ea typeface="+mn-ea"/>
              <a:cs typeface="+mn-cs"/>
            </a:rPr>
            <a:t>1,871</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要因としては、財政調整基金の取り崩し額の</a:t>
          </a:r>
          <a:r>
            <a:rPr kumimoji="1" lang="ja-JP" altLang="en-US" sz="1100">
              <a:solidFill>
                <a:schemeClr val="dk1"/>
              </a:solidFill>
              <a:effectLst/>
              <a:latin typeface="+mn-lt"/>
              <a:ea typeface="+mn-ea"/>
              <a:cs typeface="+mn-cs"/>
            </a:rPr>
            <a:t>増など</a:t>
          </a:r>
          <a:r>
            <a:rPr kumimoji="1" lang="ja-JP" altLang="ja-JP" sz="1100">
              <a:solidFill>
                <a:schemeClr val="dk1"/>
              </a:solidFill>
              <a:effectLst/>
              <a:latin typeface="+mn-lt"/>
              <a:ea typeface="+mn-ea"/>
              <a:cs typeface="+mn-cs"/>
            </a:rPr>
            <a:t>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各基金の目的に応じて適切に活用を図っていくほか、ふるさと納税などにより一定程度の残高を確保できるよう努める。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奨学基金　　　　　：奨学事業に充てる財源</a:t>
          </a:r>
          <a:endParaRPr lang="ja-JP" altLang="ja-JP" sz="1400">
            <a:effectLst/>
          </a:endParaRPr>
        </a:p>
        <a:p>
          <a:r>
            <a:rPr kumimoji="1" lang="ja-JP" altLang="ja-JP" sz="1100">
              <a:solidFill>
                <a:schemeClr val="dk1"/>
              </a:solidFill>
              <a:effectLst/>
              <a:latin typeface="+mn-lt"/>
              <a:ea typeface="+mn-ea"/>
              <a:cs typeface="+mn-cs"/>
            </a:rPr>
            <a:t>　保健福祉基金　　　：社会福祉の充実を図るため、保健福祉事業に充てる財源</a:t>
          </a:r>
          <a:endParaRPr lang="ja-JP" altLang="ja-JP" sz="1400">
            <a:effectLst/>
          </a:endParaRPr>
        </a:p>
        <a:p>
          <a:r>
            <a:rPr kumimoji="1" lang="ja-JP" altLang="ja-JP" sz="1100">
              <a:solidFill>
                <a:schemeClr val="dk1"/>
              </a:solidFill>
              <a:effectLst/>
              <a:latin typeface="+mn-lt"/>
              <a:ea typeface="+mn-ea"/>
              <a:cs typeface="+mn-cs"/>
            </a:rPr>
            <a:t>　新規施策推進基金　：地域コミュニティ、学校教育充実、防災推進・消防体制充実、図書資料整備、スポーツ振興、循環型社会形成、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景観形成の推進、その他大和市寄附条例の目的を達成するために市長が必要と認める事業に充てる財源</a:t>
          </a:r>
          <a:endParaRPr lang="ja-JP" altLang="ja-JP" sz="1400">
            <a:effectLst/>
          </a:endParaRPr>
        </a:p>
        <a:p>
          <a:r>
            <a:rPr kumimoji="1" lang="ja-JP" altLang="ja-JP" sz="1100">
              <a:solidFill>
                <a:schemeClr val="dk1"/>
              </a:solidFill>
              <a:effectLst/>
              <a:latin typeface="+mn-lt"/>
              <a:ea typeface="+mn-ea"/>
              <a:cs typeface="+mn-cs"/>
            </a:rPr>
            <a:t>　まちづくり基金　　：公用又は公共用に供する施設の整備に充てる財源</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青少年健全育成基金：</a:t>
          </a:r>
          <a:r>
            <a:rPr lang="ja-JP" altLang="en-US" sz="1100" b="0" i="0" u="none" strike="noStrike" baseline="0">
              <a:solidFill>
                <a:schemeClr val="dk1"/>
              </a:solidFill>
              <a:latin typeface="+mn-lt"/>
              <a:ea typeface="+mn-ea"/>
              <a:cs typeface="+mn-cs"/>
            </a:rPr>
            <a:t>青少年の健全な育成に供する事業に充てる財源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奨学基金　　　　：基金の取り崩しが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百万円あり、前年度から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保健福祉基金　　：寄附金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による積み立てが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百万円あり、前年度から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新規施策推進基金：基金の取り崩しが</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百万円あり、前年度から</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各基金の目的に応じて活用しつつ、ふるさと納税などにより一定程度確保できるよう努める。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年度当初予算</a:t>
          </a:r>
          <a:r>
            <a:rPr kumimoji="1" lang="ja-JP" altLang="en-US" sz="1100">
              <a:solidFill>
                <a:schemeClr val="dk1"/>
              </a:solidFill>
              <a:effectLst/>
              <a:latin typeface="+mn-ea"/>
              <a:ea typeface="+mn-ea"/>
              <a:cs typeface="+mn-cs"/>
            </a:rPr>
            <a:t>では</a:t>
          </a:r>
          <a:r>
            <a:rPr kumimoji="1" lang="en-US" altLang="ja-JP" sz="1100">
              <a:solidFill>
                <a:schemeClr val="dk1"/>
              </a:solidFill>
              <a:effectLst/>
              <a:latin typeface="+mn-ea"/>
              <a:ea typeface="+mn-ea"/>
              <a:cs typeface="+mn-cs"/>
            </a:rPr>
            <a:t>2,500</a:t>
          </a:r>
          <a:r>
            <a:rPr kumimoji="1" lang="ja-JP" altLang="en-US" sz="1100">
              <a:solidFill>
                <a:schemeClr val="dk1"/>
              </a:solidFill>
              <a:effectLst/>
              <a:latin typeface="+mn-ea"/>
              <a:ea typeface="+mn-ea"/>
              <a:cs typeface="+mn-cs"/>
            </a:rPr>
            <a:t>百万の取り崩しを予定していたが、国庫返還金や職員給与費に係る財源不足を補うために基金の取り崩し額を増額補正した結果、</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mn-ea"/>
              <a:ea typeface="+mn-ea"/>
              <a:cs typeface="+mn-cs"/>
            </a:rPr>
            <a:t>決算額では</a:t>
          </a:r>
          <a:r>
            <a:rPr kumimoji="1" lang="en-US" altLang="ja-JP" sz="1100">
              <a:solidFill>
                <a:schemeClr val="dk1"/>
              </a:solidFill>
              <a:effectLst/>
              <a:latin typeface="+mn-ea"/>
              <a:ea typeface="+mn-ea"/>
              <a:cs typeface="+mn-cs"/>
            </a:rPr>
            <a:t>3,020</a:t>
          </a:r>
          <a:r>
            <a:rPr kumimoji="1" lang="ja-JP" altLang="ja-JP" sz="1100">
              <a:solidFill>
                <a:schemeClr val="dk1"/>
              </a:solidFill>
              <a:effectLst/>
              <a:latin typeface="+mn-ea"/>
              <a:ea typeface="+mn-ea"/>
              <a:cs typeface="+mn-cs"/>
            </a:rPr>
            <a:t>百万円</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取り崩し</a:t>
          </a:r>
          <a:r>
            <a:rPr kumimoji="1" lang="ja-JP" altLang="en-US" sz="1100">
              <a:solidFill>
                <a:schemeClr val="dk1"/>
              </a:solidFill>
              <a:effectLst/>
              <a:latin typeface="+mn-ea"/>
              <a:ea typeface="+mn-ea"/>
              <a:cs typeface="+mn-cs"/>
            </a:rPr>
            <a:t>となった。　</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歳計</a:t>
          </a:r>
          <a:r>
            <a:rPr kumimoji="1" lang="ja-JP" altLang="en-US" sz="1100">
              <a:solidFill>
                <a:schemeClr val="dk1"/>
              </a:solidFill>
              <a:effectLst/>
              <a:latin typeface="+mn-lt"/>
              <a:ea typeface="+mn-ea"/>
              <a:cs typeface="+mn-cs"/>
            </a:rPr>
            <a:t>剰余</a:t>
          </a:r>
          <a:r>
            <a:rPr kumimoji="1" lang="ja-JP" altLang="ja-JP" sz="1100">
              <a:solidFill>
                <a:schemeClr val="dk1"/>
              </a:solidFill>
              <a:effectLst/>
              <a:latin typeface="+mn-lt"/>
              <a:ea typeface="+mn-ea"/>
              <a:cs typeface="+mn-cs"/>
            </a:rPr>
            <a:t>金処分による積み立て</a:t>
          </a:r>
          <a:r>
            <a:rPr kumimoji="1" lang="en-US" altLang="ja-JP" sz="1100">
              <a:solidFill>
                <a:schemeClr val="dk1"/>
              </a:solidFill>
              <a:effectLst/>
              <a:latin typeface="+mn-lt"/>
              <a:ea typeface="+mn-ea"/>
              <a:cs typeface="+mn-cs"/>
            </a:rPr>
            <a:t>1,150</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基金の運用による</a:t>
          </a:r>
          <a:r>
            <a:rPr kumimoji="1" lang="ja-JP" altLang="ja-JP" sz="1100">
              <a:solidFill>
                <a:schemeClr val="dk1"/>
              </a:solidFill>
              <a:effectLst/>
              <a:latin typeface="+mn-lt"/>
              <a:ea typeface="+mn-ea"/>
              <a:cs typeface="+mn-cs"/>
            </a:rPr>
            <a:t>積み立て</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相殺し</a:t>
          </a:r>
          <a:r>
            <a:rPr kumimoji="1" lang="ja-JP" altLang="en-US" sz="1100">
              <a:solidFill>
                <a:schemeClr val="dk1"/>
              </a:solidFill>
              <a:effectLst/>
              <a:latin typeface="+mn-lt"/>
              <a:ea typeface="+mn-ea"/>
              <a:cs typeface="+mn-cs"/>
            </a:rPr>
            <a:t>た結果、</a:t>
          </a:r>
          <a:r>
            <a:rPr kumimoji="1" lang="en-US" altLang="ja-JP" sz="1100">
              <a:solidFill>
                <a:schemeClr val="dk1"/>
              </a:solidFill>
              <a:effectLst/>
              <a:latin typeface="+mn-lt"/>
              <a:ea typeface="+mn-ea"/>
              <a:cs typeface="+mn-cs"/>
            </a:rPr>
            <a:t>1,866</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の減となった。</a:t>
          </a:r>
          <a:endParaRPr lang="ja-JP" altLang="ja-JP" sz="14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以上を積み立て、標準財政規模の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％程度の残高を確保する。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　</a:t>
          </a:r>
          <a:r>
            <a:rPr kumimoji="1" lang="ja-JP" altLang="en-US" sz="1100">
              <a:solidFill>
                <a:schemeClr val="dk1"/>
              </a:solidFill>
              <a:effectLst/>
              <a:latin typeface="+mn-ea"/>
              <a:ea typeface="+mn-ea"/>
              <a:cs typeface="+mn-cs"/>
            </a:rPr>
            <a:t>後年度の償還に備え増額補正した</a:t>
          </a:r>
          <a:r>
            <a:rPr kumimoji="1" lang="en-US" altLang="ja-JP" sz="1100">
              <a:solidFill>
                <a:schemeClr val="dk1"/>
              </a:solidFill>
              <a:effectLst/>
              <a:latin typeface="+mn-ea"/>
              <a:ea typeface="+mn-ea"/>
              <a:cs typeface="+mn-cs"/>
            </a:rPr>
            <a:t>217</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の積み立て</a:t>
          </a:r>
          <a:r>
            <a:rPr kumimoji="1" lang="ja-JP" altLang="en-US" sz="1100">
              <a:solidFill>
                <a:schemeClr val="dk1"/>
              </a:solidFill>
              <a:effectLst/>
              <a:latin typeface="+mn-ea"/>
              <a:ea typeface="+mn-ea"/>
              <a:cs typeface="+mn-cs"/>
            </a:rPr>
            <a:t>と</a:t>
          </a:r>
          <a:r>
            <a:rPr kumimoji="1" lang="ja-JP" altLang="ja-JP" sz="1100">
              <a:solidFill>
                <a:schemeClr val="dk1"/>
              </a:solidFill>
              <a:effectLst/>
              <a:latin typeface="+mn-ea"/>
              <a:ea typeface="+mn-ea"/>
              <a:cs typeface="+mn-cs"/>
            </a:rPr>
            <a:t>基金の運用による</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百万円</a:t>
          </a:r>
          <a:r>
            <a:rPr kumimoji="1" lang="ja-JP" altLang="en-US" sz="1100">
              <a:solidFill>
                <a:schemeClr val="dk1"/>
              </a:solidFill>
              <a:effectLst/>
              <a:latin typeface="+mn-ea"/>
              <a:ea typeface="+mn-ea"/>
              <a:cs typeface="+mn-cs"/>
            </a:rPr>
            <a:t>の積み立てから、令和</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年度の償還費として取崩額</a:t>
          </a:r>
          <a:r>
            <a:rPr kumimoji="1" lang="en-US" altLang="ja-JP" sz="1100">
              <a:solidFill>
                <a:schemeClr val="dk1"/>
              </a:solidFill>
              <a:effectLst/>
              <a:latin typeface="+mn-ea"/>
              <a:ea typeface="+mn-ea"/>
              <a:cs typeface="+mn-cs"/>
            </a:rPr>
            <a:t>82</a:t>
          </a:r>
          <a:r>
            <a:rPr kumimoji="1" lang="ja-JP" altLang="en-US" sz="1100">
              <a:solidFill>
                <a:schemeClr val="dk1"/>
              </a:solidFill>
              <a:effectLst/>
              <a:latin typeface="+mn-ea"/>
              <a:ea typeface="+mn-ea"/>
              <a:cs typeface="+mn-cs"/>
            </a:rPr>
            <a:t>百万を相殺した結果、</a:t>
          </a:r>
          <a:endParaRPr lang="ja-JP" altLang="ja-JP" sz="1400">
            <a:effectLst/>
            <a:latin typeface="+mn-ea"/>
            <a:ea typeface="+mn-ea"/>
          </a:endParaRPr>
        </a:p>
        <a:p>
          <a:r>
            <a:rPr kumimoji="1" lang="ja-JP" altLang="en-US" sz="1400">
              <a:solidFill>
                <a:schemeClr val="dk1"/>
              </a:solidFill>
              <a:effectLst/>
              <a:latin typeface="+mn-ea"/>
              <a:ea typeface="+mn-ea"/>
              <a:cs typeface="+mn-cs"/>
            </a:rPr>
            <a:t>　</a:t>
          </a:r>
          <a:r>
            <a:rPr kumimoji="1" lang="ja-JP" altLang="en-US" sz="1400" baseline="0">
              <a:solidFill>
                <a:schemeClr val="dk1"/>
              </a:solidFill>
              <a:effectLst/>
              <a:latin typeface="+mn-ea"/>
              <a:ea typeface="+mn-ea"/>
              <a:cs typeface="+mn-cs"/>
            </a:rPr>
            <a:t> </a:t>
          </a:r>
          <a:r>
            <a:rPr kumimoji="1" lang="en-US" altLang="ja-JP" sz="1100" baseline="0">
              <a:solidFill>
                <a:schemeClr val="dk1"/>
              </a:solidFill>
              <a:effectLst/>
              <a:latin typeface="+mn-ea"/>
              <a:ea typeface="+mn-ea"/>
              <a:cs typeface="+mn-cs"/>
            </a:rPr>
            <a:t>137</a:t>
          </a:r>
          <a:r>
            <a:rPr kumimoji="1" lang="ja-JP" altLang="en-US" sz="1100" baseline="0">
              <a:solidFill>
                <a:schemeClr val="dk1"/>
              </a:solidFill>
              <a:effectLst/>
              <a:latin typeface="+mn-ea"/>
              <a:ea typeface="+mn-ea"/>
              <a:cs typeface="+mn-cs"/>
            </a:rPr>
            <a:t>百万円の増となった</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令和２年度から令和５年度にかけて実施</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環境管理センター焼却炉の延命化工事について、総額約</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億円の地方債の発行を</a:t>
          </a:r>
          <a:endParaRPr lang="ja-JP" altLang="ja-JP" sz="1400">
            <a:effectLst/>
          </a:endParaRPr>
        </a:p>
        <a:p>
          <a:r>
            <a:rPr kumimoji="1" lang="ja-JP" altLang="ja-JP" sz="1100">
              <a:solidFill>
                <a:schemeClr val="dk1"/>
              </a:solidFill>
              <a:effectLst/>
              <a:latin typeface="+mn-lt"/>
              <a:ea typeface="+mn-ea"/>
              <a:cs typeface="+mn-cs"/>
            </a:rPr>
            <a:t>　したことから、将来に渡って公債費の安定的な財源を確保するため、決算剰余金の積み立てを行っていく。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245,750
237,034
27.09
93,817,761
90,620,561
3,144,080
47,340,051
53,959,616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年度の財政力指数は、前年</a:t>
          </a:r>
          <a:r>
            <a:rPr kumimoji="1" lang="ja-JP" altLang="en-US" sz="1100">
              <a:solidFill>
                <a:schemeClr val="dk1"/>
              </a:solidFill>
              <a:effectLst/>
              <a:latin typeface="+mn-lt"/>
              <a:ea typeface="+mn-ea"/>
              <a:cs typeface="+mn-cs"/>
            </a:rPr>
            <a:t>と同程度であった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算出において、令和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年度の単年度財政力指数</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0.93</a:t>
          </a:r>
          <a:r>
            <a:rPr kumimoji="1" lang="ja-JP" altLang="ja-JP" sz="1100">
              <a:solidFill>
                <a:schemeClr val="dk1"/>
              </a:solidFill>
              <a:effectLst/>
              <a:latin typeface="+mn-lt"/>
              <a:ea typeface="+mn-ea"/>
              <a:cs typeface="+mn-cs"/>
            </a:rPr>
            <a:t>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0.92</a:t>
          </a:r>
          <a:r>
            <a:rPr kumimoji="1" lang="ja-JP" altLang="ja-JP" sz="1100">
              <a:solidFill>
                <a:schemeClr val="dk1"/>
              </a:solidFill>
              <a:effectLst/>
              <a:latin typeface="+mn-lt"/>
              <a:ea typeface="+mn-ea"/>
              <a:cs typeface="+mn-cs"/>
            </a:rPr>
            <a:t>と入れ替わ</a:t>
          </a:r>
          <a:r>
            <a:rPr kumimoji="1" lang="ja-JP" altLang="en-US" sz="1100">
              <a:solidFill>
                <a:schemeClr val="dk1"/>
              </a:solidFill>
              <a:effectLst/>
              <a:latin typeface="+mn-lt"/>
              <a:ea typeface="+mn-ea"/>
              <a:cs typeface="+mn-cs"/>
            </a:rPr>
            <a:t>ったものの、３年平均でみると</a:t>
          </a:r>
          <a:r>
            <a:rPr kumimoji="1" lang="en-US" altLang="ja-JP" sz="1100">
              <a:solidFill>
                <a:schemeClr val="dk1"/>
              </a:solidFill>
              <a:effectLst/>
              <a:latin typeface="+mn-lt"/>
              <a:ea typeface="+mn-ea"/>
              <a:cs typeface="+mn-cs"/>
            </a:rPr>
            <a:t>0.93</a:t>
          </a:r>
          <a:r>
            <a:rPr kumimoji="1" lang="ja-JP" altLang="en-US"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年度の単年度財政力指数の低下は、分子となる基準財政収入額が</a:t>
          </a:r>
          <a:r>
            <a:rPr kumimoji="1" lang="ja-JP" altLang="en-US" sz="1100">
              <a:solidFill>
                <a:schemeClr val="dk1"/>
              </a:solidFill>
              <a:effectLst/>
              <a:latin typeface="+mn-lt"/>
              <a:ea typeface="+mn-ea"/>
              <a:cs typeface="+mn-cs"/>
            </a:rPr>
            <a:t>地方特例交付金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の増加などにより前年度より約</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億円増となった一方で、分母となる基準財政需要額が臨時財政対策債発行可能額の減少などにより前年度より約</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億円増となったことによる。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54610</xdr:rowOff>
    </xdr:from>
    <xdr:to>
      <xdr:col>23</xdr:col>
      <xdr:colOff>133350</xdr:colOff>
      <xdr:row>40</xdr:row>
      <xdr:rowOff>54610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12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54610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40</xdr:row>
      <xdr:rowOff>30480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3810</xdr:rowOff>
    </xdr:from>
    <xdr:to>
      <xdr:col>19</xdr:col>
      <xdr:colOff>184150</xdr:colOff>
      <xdr:row>40</xdr:row>
      <xdr:rowOff>105410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115587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151130</xdr:rowOff>
    </xdr:from>
    <xdr:to>
      <xdr:col>15</xdr:col>
      <xdr:colOff>133350</xdr:colOff>
      <xdr:row>40</xdr:row>
      <xdr:rowOff>81280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年度の経常収支比率は、前年度より</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ポイント増加した。</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主な要因は、算定式の分母となる経常一般財源が、</a:t>
          </a:r>
          <a:r>
            <a:rPr lang="ja-JP" altLang="ja-JP" sz="1100">
              <a:solidFill>
                <a:schemeClr val="dk1"/>
              </a:solidFill>
              <a:effectLst/>
              <a:latin typeface="+mn-lt"/>
              <a:ea typeface="+mn-ea"/>
              <a:cs typeface="+mn-cs"/>
            </a:rPr>
            <a:t>地方特例交付金（＋</a:t>
          </a:r>
          <a:r>
            <a:rPr lang="en-US" altLang="ja-JP" sz="1100">
              <a:solidFill>
                <a:schemeClr val="dk1"/>
              </a:solidFill>
              <a:effectLst/>
              <a:latin typeface="+mn-lt"/>
              <a:ea typeface="+mn-ea"/>
              <a:cs typeface="+mn-cs"/>
            </a:rPr>
            <a:t>11.4</a:t>
          </a:r>
          <a:r>
            <a:rPr lang="ja-JP" altLang="ja-JP" sz="1100">
              <a:solidFill>
                <a:schemeClr val="dk1"/>
              </a:solidFill>
              <a:effectLst/>
              <a:latin typeface="+mn-lt"/>
              <a:ea typeface="+mn-ea"/>
              <a:cs typeface="+mn-cs"/>
            </a:rPr>
            <a:t>億円）や地方交付税（＋</a:t>
          </a:r>
          <a:r>
            <a:rPr lang="en-US" altLang="ja-JP" sz="1100">
              <a:solidFill>
                <a:schemeClr val="dk1"/>
              </a:solidFill>
              <a:effectLst/>
              <a:latin typeface="+mn-lt"/>
              <a:ea typeface="+mn-ea"/>
              <a:cs typeface="+mn-cs"/>
            </a:rPr>
            <a:t>7.1</a:t>
          </a:r>
          <a:r>
            <a:rPr lang="ja-JP" altLang="ja-JP" sz="1100">
              <a:solidFill>
                <a:schemeClr val="dk1"/>
              </a:solidFill>
              <a:effectLst/>
              <a:latin typeface="+mn-lt"/>
              <a:ea typeface="+mn-ea"/>
              <a:cs typeface="+mn-cs"/>
            </a:rPr>
            <a:t>億円）の増額などによって、前年度よりも</a:t>
          </a:r>
          <a:r>
            <a:rPr lang="en-US" altLang="ja-JP" sz="1100">
              <a:solidFill>
                <a:schemeClr val="dk1"/>
              </a:solidFill>
              <a:effectLst/>
              <a:latin typeface="+mn-lt"/>
              <a:ea typeface="+mn-ea"/>
              <a:cs typeface="+mn-cs"/>
            </a:rPr>
            <a:t>19.8</a:t>
          </a:r>
          <a:r>
            <a:rPr lang="ja-JP" altLang="ja-JP" sz="1100">
              <a:solidFill>
                <a:schemeClr val="dk1"/>
              </a:solidFill>
              <a:effectLst/>
              <a:latin typeface="+mn-lt"/>
              <a:ea typeface="+mn-ea"/>
              <a:cs typeface="+mn-cs"/>
            </a:rPr>
            <a:t>億円増加した</a:t>
          </a:r>
          <a:r>
            <a:rPr lang="ja-JP" altLang="en-US" sz="1100">
              <a:solidFill>
                <a:schemeClr val="dk1"/>
              </a:solidFill>
              <a:effectLst/>
              <a:latin typeface="+mn-lt"/>
              <a:ea typeface="+mn-ea"/>
              <a:cs typeface="+mn-cs"/>
            </a:rPr>
            <a:t>一方で</a:t>
          </a:r>
          <a:r>
            <a:rPr lang="ja-JP" altLang="ja-JP" sz="1100">
              <a:solidFill>
                <a:schemeClr val="dk1"/>
              </a:solidFill>
              <a:effectLst/>
              <a:latin typeface="+mn-lt"/>
              <a:ea typeface="+mn-ea"/>
              <a:cs typeface="+mn-cs"/>
            </a:rPr>
            <a:t>、分子となる経常経費に充当した一般財源が</a:t>
          </a:r>
          <a:r>
            <a:rPr lang="ja-JP" altLang="en-US" sz="1100">
              <a:solidFill>
                <a:schemeClr val="dk1"/>
              </a:solidFill>
              <a:effectLst/>
              <a:latin typeface="+mn-lt"/>
              <a:ea typeface="+mn-ea"/>
              <a:cs typeface="+mn-cs"/>
            </a:rPr>
            <a:t>、人件費の増や予防接種事業を始めとする物件費の増</a:t>
          </a:r>
          <a:r>
            <a:rPr kumimoji="1" lang="ja-JP" altLang="ja-JP" sz="1100">
              <a:solidFill>
                <a:schemeClr val="tx1"/>
              </a:solidFill>
              <a:effectLst/>
              <a:latin typeface="+mn-lt"/>
              <a:ea typeface="+mn-ea"/>
              <a:cs typeface="+mn-cs"/>
            </a:rPr>
            <a:t>などにより</a:t>
          </a:r>
          <a:r>
            <a:rPr lang="en-US" altLang="ja-JP" sz="1100">
              <a:solidFill>
                <a:schemeClr val="dk1"/>
              </a:solidFill>
              <a:effectLst/>
              <a:latin typeface="+mn-lt"/>
              <a:ea typeface="+mn-ea"/>
              <a:cs typeface="+mn-cs"/>
            </a:rPr>
            <a:t>30.4</a:t>
          </a:r>
          <a:r>
            <a:rPr kumimoji="1" lang="ja-JP" altLang="ja-JP" sz="1100">
              <a:solidFill>
                <a:schemeClr val="tx1"/>
              </a:solidFill>
              <a:effectLst/>
              <a:latin typeface="+mn-lt"/>
              <a:ea typeface="+mn-ea"/>
              <a:cs typeface="+mn-cs"/>
            </a:rPr>
            <a:t>億円増加したことによる。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66</xdr:row>
      <xdr:rowOff>2117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40863"/>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168063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3978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63</xdr:row>
      <xdr:rowOff>138430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6978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64</xdr:row>
      <xdr:rowOff>63500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69787"/>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18644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146914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年度の人口一人当たりの額は、前年度より</a:t>
          </a:r>
          <a:r>
            <a:rPr kumimoji="1" lang="en-US" altLang="ja-JP" sz="1100">
              <a:solidFill>
                <a:schemeClr val="dk1"/>
              </a:solidFill>
              <a:effectLst/>
              <a:latin typeface="+mn-lt"/>
              <a:ea typeface="+mn-ea"/>
              <a:cs typeface="+mn-cs"/>
            </a:rPr>
            <a:t>7,039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額した。</a:t>
          </a:r>
          <a:endParaRPr lang="ja-JP" altLang="ja-JP" sz="1400">
            <a:effectLst/>
          </a:endParaRPr>
        </a:p>
        <a:p>
          <a:r>
            <a:rPr kumimoji="1" lang="ja-JP" altLang="ja-JP" sz="1100">
              <a:solidFill>
                <a:schemeClr val="dk1"/>
              </a:solidFill>
              <a:effectLst/>
              <a:latin typeface="+mn-lt"/>
              <a:ea typeface="+mn-ea"/>
              <a:cs typeface="+mn-cs"/>
            </a:rPr>
            <a:t>主な要因としては、新型コロナウイルスワクチン接種事業に係る委託料</a:t>
          </a:r>
          <a:r>
            <a:rPr kumimoji="1" lang="ja-JP" altLang="en-US" sz="1100">
              <a:solidFill>
                <a:schemeClr val="dk1"/>
              </a:solidFill>
              <a:effectLst/>
              <a:latin typeface="+mn-lt"/>
              <a:ea typeface="+mn-ea"/>
              <a:cs typeface="+mn-cs"/>
            </a:rPr>
            <a:t>の減があったものの、予防接種事業、市内消費喚起対策支援事業等に係る委託料の増があったため、物件費が</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したことなどによる。</a:t>
          </a:r>
          <a:endParaRPr lang="ja-JP" altLang="ja-JP" sz="1400">
            <a:effectLst/>
          </a:endParaRPr>
        </a:p>
        <a:p>
          <a:r>
            <a:rPr kumimoji="1" lang="ja-JP" altLang="ja-JP" sz="1100">
              <a:solidFill>
                <a:schemeClr val="dk1"/>
              </a:solidFill>
              <a:effectLst/>
              <a:latin typeface="+mn-lt"/>
              <a:ea typeface="+mn-ea"/>
              <a:cs typeface="+mn-cs"/>
            </a:rPr>
            <a:t>また、全国的には人口が減少傾向にある一方で、本市においては人口が増加傾向にあることなどから、全国平均や類似団体平均よりも低い額を維持している。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14114</xdr:rowOff>
    </xdr:from>
    <xdr:to>
      <xdr:col>23</xdr:col>
      <xdr:colOff>133350</xdr:colOff>
      <xdr:row>82</xdr:row>
      <xdr:rowOff>108476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73014"/>
          <a:ext cx="838200" cy="9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14114</xdr:rowOff>
    </xdr:from>
    <xdr:to>
      <xdr:col>19</xdr:col>
      <xdr:colOff>133350</xdr:colOff>
      <xdr:row>82</xdr:row>
      <xdr:rowOff>75364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73014"/>
          <a:ext cx="889000" cy="6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37359</xdr:rowOff>
    </xdr:from>
    <xdr:to>
      <xdr:col>15</xdr:col>
      <xdr:colOff>82550</xdr:colOff>
      <xdr:row>82</xdr:row>
      <xdr:rowOff>75364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6259"/>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28525</xdr:rowOff>
    </xdr:from>
    <xdr:to>
      <xdr:col>11</xdr:col>
      <xdr:colOff>31750</xdr:colOff>
      <xdr:row>82</xdr:row>
      <xdr:rowOff>37359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7425"/>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57676</xdr:rowOff>
    </xdr:from>
    <xdr:to>
      <xdr:col>23</xdr:col>
      <xdr:colOff>184150</xdr:colOff>
      <xdr:row>82</xdr:row>
      <xdr:rowOff>159276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74203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134764</xdr:rowOff>
    </xdr:from>
    <xdr:to>
      <xdr:col>19</xdr:col>
      <xdr:colOff>184150</xdr:colOff>
      <xdr:row>82</xdr:row>
      <xdr:rowOff>64914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75091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9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24564</xdr:rowOff>
    </xdr:from>
    <xdr:to>
      <xdr:col>15</xdr:col>
      <xdr:colOff>133350</xdr:colOff>
      <xdr:row>82</xdr:row>
      <xdr:rowOff>126164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136341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158009</xdr:rowOff>
    </xdr:from>
    <xdr:to>
      <xdr:col>11</xdr:col>
      <xdr:colOff>82550</xdr:colOff>
      <xdr:row>82</xdr:row>
      <xdr:rowOff>88159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98336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149175</xdr:rowOff>
    </xdr:from>
    <xdr:to>
      <xdr:col>7</xdr:col>
      <xdr:colOff>31750</xdr:colOff>
      <xdr:row>82</xdr:row>
      <xdr:rowOff>79325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89502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ラスパイレス指数は、採用・退職に伴う職員構成の変動等により全国市平均に比べ低い傾向にある。令和３年度（</a:t>
          </a:r>
          <a:r>
            <a:rPr kumimoji="1" lang="en-US" altLang="ja-JP" sz="1100" b="0" i="0" baseline="0">
              <a:solidFill>
                <a:schemeClr val="dk1"/>
              </a:solidFill>
              <a:effectLst/>
              <a:latin typeface="+mn-lt"/>
              <a:ea typeface="+mn-ea"/>
              <a:cs typeface="+mn-cs"/>
            </a:rPr>
            <a:t>R3.4.1</a:t>
          </a:r>
          <a:r>
            <a:rPr kumimoji="1" lang="ja-JP" altLang="ja-JP" sz="1100" b="0" i="0" baseline="0">
              <a:solidFill>
                <a:schemeClr val="dk1"/>
              </a:solidFill>
              <a:effectLst/>
              <a:latin typeface="+mn-lt"/>
              <a:ea typeface="+mn-ea"/>
              <a:cs typeface="+mn-cs"/>
            </a:rPr>
            <a:t>現在）は、職員構成の変動により上昇したが、令和４年度（</a:t>
          </a:r>
          <a:r>
            <a:rPr kumimoji="1" lang="en-US" altLang="ja-JP" sz="1100" b="0" i="0" baseline="0">
              <a:solidFill>
                <a:schemeClr val="dk1"/>
              </a:solidFill>
              <a:effectLst/>
              <a:latin typeface="+mn-lt"/>
              <a:ea typeface="+mn-ea"/>
              <a:cs typeface="+mn-cs"/>
            </a:rPr>
            <a:t>R4.4.1</a:t>
          </a:r>
          <a:r>
            <a:rPr kumimoji="1" lang="ja-JP" altLang="ja-JP" sz="1100" b="0" i="0" baseline="0">
              <a:solidFill>
                <a:schemeClr val="dk1"/>
              </a:solidFill>
              <a:effectLst/>
              <a:latin typeface="+mn-lt"/>
              <a:ea typeface="+mn-ea"/>
              <a:cs typeface="+mn-cs"/>
            </a:rPr>
            <a:t>現在）においては、職員構成の変動により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ポイント低下した。令和５年度（</a:t>
          </a:r>
          <a:r>
            <a:rPr kumimoji="1" lang="en-US" altLang="ja-JP" sz="1100" b="0" i="0" baseline="0">
              <a:solidFill>
                <a:schemeClr val="dk1"/>
              </a:solidFill>
              <a:effectLst/>
              <a:latin typeface="+mn-lt"/>
              <a:ea typeface="+mn-ea"/>
              <a:cs typeface="+mn-cs"/>
            </a:rPr>
            <a:t>R5.4.1</a:t>
          </a:r>
          <a:r>
            <a:rPr kumimoji="1" lang="ja-JP" altLang="ja-JP" sz="1100" b="0" i="0" baseline="0">
              <a:solidFill>
                <a:schemeClr val="dk1"/>
              </a:solidFill>
              <a:effectLst/>
              <a:latin typeface="+mn-lt"/>
              <a:ea typeface="+mn-ea"/>
              <a:cs typeface="+mn-cs"/>
            </a:rPr>
            <a:t>現在）においては、職員構成の変動により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ポイント上昇し、令和６年度（</a:t>
          </a:r>
          <a:r>
            <a:rPr kumimoji="1" lang="en-US" altLang="ja-JP" sz="1100" b="0" i="0" baseline="0">
              <a:solidFill>
                <a:schemeClr val="dk1"/>
              </a:solidFill>
              <a:effectLst/>
              <a:latin typeface="+mn-lt"/>
              <a:ea typeface="+mn-ea"/>
              <a:cs typeface="+mn-cs"/>
            </a:rPr>
            <a:t>R6.4.1</a:t>
          </a:r>
          <a:r>
            <a:rPr kumimoji="1" lang="ja-JP" altLang="ja-JP" sz="1100" b="0" i="0" baseline="0">
              <a:solidFill>
                <a:schemeClr val="dk1"/>
              </a:solidFill>
              <a:effectLst/>
              <a:latin typeface="+mn-lt"/>
              <a:ea typeface="+mn-ea"/>
              <a:cs typeface="+mn-cs"/>
            </a:rPr>
            <a:t>現在）においては、職員構成の変動によりさらに</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ポイント上昇した。</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123825</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1827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38752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2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123825</xdr:rowOff>
    </xdr:from>
    <xdr:to>
      <xdr:col>81</xdr:col>
      <xdr:colOff>133350</xdr:colOff>
      <xdr:row>82</xdr:row>
      <xdr:rowOff>123825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18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83609</xdr:rowOff>
    </xdr:from>
    <xdr:to>
      <xdr:col>81</xdr:col>
      <xdr:colOff>44450</xdr:colOff>
      <xdr:row>82</xdr:row>
      <xdr:rowOff>123825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425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144991</xdr:rowOff>
    </xdr:from>
    <xdr:to>
      <xdr:col>77</xdr:col>
      <xdr:colOff>44450</xdr:colOff>
      <xdr:row>82</xdr:row>
      <xdr:rowOff>83609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60991"/>
          <a:ext cx="8890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144991</xdr:rowOff>
    </xdr:from>
    <xdr:to>
      <xdr:col>72</xdr:col>
      <xdr:colOff>203200</xdr:colOff>
      <xdr:row>82</xdr:row>
      <xdr:rowOff>83609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860991"/>
          <a:ext cx="8890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43391</xdr:rowOff>
    </xdr:from>
    <xdr:to>
      <xdr:col>68</xdr:col>
      <xdr:colOff>152400</xdr:colOff>
      <xdr:row>82</xdr:row>
      <xdr:rowOff>83609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022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73025</xdr:rowOff>
    </xdr:from>
    <xdr:to>
      <xdr:col>81</xdr:col>
      <xdr:colOff>95250</xdr:colOff>
      <xdr:row>83</xdr:row>
      <xdr:rowOff>3175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165752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5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32809</xdr:rowOff>
    </xdr:from>
    <xdr:to>
      <xdr:col>77</xdr:col>
      <xdr:colOff>95250</xdr:colOff>
      <xdr:row>82</xdr:row>
      <xdr:rowOff>134409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144586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6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94191</xdr:rowOff>
    </xdr:from>
    <xdr:to>
      <xdr:col>73</xdr:col>
      <xdr:colOff>44450</xdr:colOff>
      <xdr:row>81</xdr:row>
      <xdr:rowOff>24341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34518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164041</xdr:rowOff>
    </xdr:from>
    <xdr:to>
      <xdr:col>64</xdr:col>
      <xdr:colOff>152400</xdr:colOff>
      <xdr:row>82</xdr:row>
      <xdr:rowOff>94191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104368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数管理計画を着実に実行することにより、類似団体の平均値よりも低い数値となっている。今後も職員数の適正化の取り組みを進めていくとともに、各部門の業務量分析を的確に行い、職員の適正配置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135044</xdr:rowOff>
    </xdr:from>
    <xdr:to>
      <xdr:col>81</xdr:col>
      <xdr:colOff>44450</xdr:colOff>
      <xdr:row>59</xdr:row>
      <xdr:rowOff>3810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791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94827</xdr:rowOff>
    </xdr:from>
    <xdr:to>
      <xdr:col>77</xdr:col>
      <xdr:colOff>44450</xdr:colOff>
      <xdr:row>58</xdr:row>
      <xdr:rowOff>135044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389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94827</xdr:rowOff>
    </xdr:from>
    <xdr:to>
      <xdr:col>72</xdr:col>
      <xdr:colOff>203200</xdr:colOff>
      <xdr:row>58</xdr:row>
      <xdr:rowOff>98848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03892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98848</xdr:rowOff>
    </xdr:from>
    <xdr:to>
      <xdr:col>68</xdr:col>
      <xdr:colOff>152400</xdr:colOff>
      <xdr:row>58</xdr:row>
      <xdr:rowOff>114935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0429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124460</xdr:rowOff>
    </xdr:from>
    <xdr:to>
      <xdr:col>81</xdr:col>
      <xdr:colOff>95250</xdr:colOff>
      <xdr:row>59</xdr:row>
      <xdr:rowOff>54610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45737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8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84244</xdr:rowOff>
    </xdr:from>
    <xdr:to>
      <xdr:col>77</xdr:col>
      <xdr:colOff>95250</xdr:colOff>
      <xdr:row>59</xdr:row>
      <xdr:rowOff>14394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24571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9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44027</xdr:rowOff>
    </xdr:from>
    <xdr:to>
      <xdr:col>73</xdr:col>
      <xdr:colOff>44450</xdr:colOff>
      <xdr:row>58</xdr:row>
      <xdr:rowOff>145627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155804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48048</xdr:rowOff>
    </xdr:from>
    <xdr:to>
      <xdr:col>68</xdr:col>
      <xdr:colOff>203200</xdr:colOff>
      <xdr:row>58</xdr:row>
      <xdr:rowOff>149648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99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159825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6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64135</xdr:rowOff>
    </xdr:from>
    <xdr:to>
      <xdr:col>64</xdr:col>
      <xdr:colOff>152400</xdr:colOff>
      <xdr:row>58</xdr:row>
      <xdr:rowOff>165735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年度の実質公債費比率は、前年度より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要因としては、算出において、令和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の単年度実質公債費比率</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5.08</a:t>
          </a:r>
          <a:r>
            <a:rPr kumimoji="1" lang="ja-JP" altLang="ja-JP" sz="1100">
              <a:solidFill>
                <a:schemeClr val="dk1"/>
              </a:solidFill>
              <a:effectLst/>
              <a:latin typeface="+mn-lt"/>
              <a:ea typeface="+mn-ea"/>
              <a:cs typeface="+mn-cs"/>
            </a:rPr>
            <a:t>と入れ替わったことによる。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年度の単年度実質公債費比率の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は、算定式の分子にあたる</a:t>
          </a:r>
          <a:r>
            <a:rPr kumimoji="1" lang="ja-JP" altLang="en-US" sz="1100">
              <a:solidFill>
                <a:schemeClr val="dk1"/>
              </a:solidFill>
              <a:effectLst/>
              <a:latin typeface="+mn-lt"/>
              <a:ea typeface="+mn-ea"/>
              <a:cs typeface="+mn-cs"/>
            </a:rPr>
            <a:t>公営企業繰出金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39</xdr:row>
      <xdr:rowOff>150989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571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121355</xdr:rowOff>
    </xdr:from>
    <xdr:to>
      <xdr:col>77</xdr:col>
      <xdr:colOff>44450</xdr:colOff>
      <xdr:row>39</xdr:row>
      <xdr:rowOff>70555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364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40922</xdr:rowOff>
    </xdr:from>
    <xdr:to>
      <xdr:col>72</xdr:col>
      <xdr:colOff>203200</xdr:colOff>
      <xdr:row>38</xdr:row>
      <xdr:rowOff>121355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5560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38</xdr:row>
      <xdr:rowOff>40922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42196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72266</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5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70555</xdr:rowOff>
    </xdr:from>
    <xdr:to>
      <xdr:col>73</xdr:col>
      <xdr:colOff>44450</xdr:colOff>
      <xdr:row>39</xdr:row>
      <xdr:rowOff>705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10882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161572</xdr:rowOff>
    </xdr:from>
    <xdr:to>
      <xdr:col>68</xdr:col>
      <xdr:colOff>203200</xdr:colOff>
      <xdr:row>38</xdr:row>
      <xdr:rowOff>91722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101899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年度の将来負担比率は、前年度より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標準税収入額等及び普通交付税の増などにより、標準財政規模が増加したことから、算定式の分母全体では約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億円増加したものの、分子においては、充当可能財源等の減などにより、約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億円の増加となった。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84878</xdr:rowOff>
    </xdr:from>
    <xdr:to>
      <xdr:col>81</xdr:col>
      <xdr:colOff>44450</xdr:colOff>
      <xdr:row>18</xdr:row>
      <xdr:rowOff>153247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3170978"/>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133667</xdr:rowOff>
    </xdr:from>
    <xdr:to>
      <xdr:col>77</xdr:col>
      <xdr:colOff>44450</xdr:colOff>
      <xdr:row>18</xdr:row>
      <xdr:rowOff>84878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048317"/>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133667</xdr:rowOff>
    </xdr:from>
    <xdr:to>
      <xdr:col>72</xdr:col>
      <xdr:colOff>203200</xdr:colOff>
      <xdr:row>17</xdr:row>
      <xdr:rowOff>149754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0483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149754</xdr:rowOff>
    </xdr:from>
    <xdr:to>
      <xdr:col>68</xdr:col>
      <xdr:colOff>152400</xdr:colOff>
      <xdr:row>18</xdr:row>
      <xdr:rowOff>72813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064404"/>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102447</xdr:rowOff>
    </xdr:from>
    <xdr:to>
      <xdr:col>81</xdr:col>
      <xdr:colOff>95250</xdr:colOff>
      <xdr:row>19</xdr:row>
      <xdr:rowOff>32596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188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74524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16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34078</xdr:rowOff>
    </xdr:from>
    <xdr:to>
      <xdr:col>77</xdr:col>
      <xdr:colOff>95250</xdr:colOff>
      <xdr:row>18</xdr:row>
      <xdr:rowOff>135678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12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120455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06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82867</xdr:rowOff>
    </xdr:from>
    <xdr:to>
      <xdr:col>73</xdr:col>
      <xdr:colOff>44450</xdr:colOff>
      <xdr:row>18</xdr:row>
      <xdr:rowOff>13017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9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169244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08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98954</xdr:rowOff>
    </xdr:from>
    <xdr:to>
      <xdr:col>68</xdr:col>
      <xdr:colOff>203200</xdr:colOff>
      <xdr:row>18</xdr:row>
      <xdr:rowOff>29104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01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13881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0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22013</xdr:rowOff>
    </xdr:from>
    <xdr:to>
      <xdr:col>64</xdr:col>
      <xdr:colOff>152400</xdr:colOff>
      <xdr:row>18</xdr:row>
      <xdr:rowOff>123613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108390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245,750
237,034
27.09
93,817,761
90,620,561
3,144,080
47,340,051
53,959,616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年度の人件費は、前年度より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定年延長に伴う</a:t>
          </a:r>
          <a:r>
            <a:rPr kumimoji="1" lang="ja-JP" altLang="ja-JP" sz="1100">
              <a:solidFill>
                <a:schemeClr val="dk1"/>
              </a:solidFill>
              <a:effectLst/>
              <a:latin typeface="+mn-lt"/>
              <a:ea typeface="+mn-ea"/>
              <a:cs typeface="+mn-cs"/>
            </a:rPr>
            <a:t>退職金の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100330</xdr:rowOff>
    </xdr:from>
    <xdr:to>
      <xdr:col>24</xdr:col>
      <xdr:colOff>25400</xdr:colOff>
      <xdr:row>35</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581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100330</xdr:rowOff>
    </xdr:from>
    <xdr:to>
      <xdr:col>19</xdr:col>
      <xdr:colOff>187325</xdr:colOff>
      <xdr:row>34</xdr:row>
      <xdr:rowOff>5080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58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85090</xdr:rowOff>
    </xdr:from>
    <xdr:to>
      <xdr:col>15</xdr:col>
      <xdr:colOff>98425</xdr:colOff>
      <xdr:row>34</xdr:row>
      <xdr:rowOff>5080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42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85090</xdr:rowOff>
    </xdr:from>
    <xdr:to>
      <xdr:col>11</xdr:col>
      <xdr:colOff>9525</xdr:colOff>
      <xdr:row>35</xdr:row>
      <xdr:rowOff>123190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4294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49530</xdr:rowOff>
    </xdr:from>
    <xdr:to>
      <xdr:col>20</xdr:col>
      <xdr:colOff>38100</xdr:colOff>
      <xdr:row>33</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161307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34290</xdr:rowOff>
    </xdr:from>
    <xdr:to>
      <xdr:col>11</xdr:col>
      <xdr:colOff>60325</xdr:colOff>
      <xdr:row>33</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年度の物件費は、前年度より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en-US" sz="1100">
              <a:solidFill>
                <a:schemeClr val="dk1"/>
              </a:solidFill>
              <a:effectLst/>
              <a:latin typeface="+mn-lt"/>
              <a:ea typeface="+mn-ea"/>
              <a:cs typeface="+mn-cs"/>
            </a:rPr>
            <a:t>予防接種</a:t>
          </a:r>
          <a:r>
            <a:rPr kumimoji="1" lang="ja-JP" altLang="ja-JP" sz="1100">
              <a:solidFill>
                <a:schemeClr val="dk1"/>
              </a:solidFill>
              <a:effectLst/>
              <a:latin typeface="+mn-lt"/>
              <a:ea typeface="+mn-ea"/>
              <a:cs typeface="+mn-cs"/>
            </a:rPr>
            <a:t>事業の増加などにより、物件費全体で増となっている。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6350</xdr:rowOff>
    </xdr:from>
    <xdr:to>
      <xdr:col>82</xdr:col>
      <xdr:colOff>107950</xdr:colOff>
      <xdr:row>21</xdr:row>
      <xdr:rowOff>120650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606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152400</xdr:rowOff>
    </xdr:from>
    <xdr:to>
      <xdr:col>78</xdr:col>
      <xdr:colOff>69850</xdr:colOff>
      <xdr:row>21</xdr:row>
      <xdr:rowOff>6350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58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82550</xdr:rowOff>
    </xdr:from>
    <xdr:to>
      <xdr:col>73</xdr:col>
      <xdr:colOff>180975</xdr:colOff>
      <xdr:row>20</xdr:row>
      <xdr:rowOff>152400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340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82550</xdr:rowOff>
    </xdr:from>
    <xdr:to>
      <xdr:col>69</xdr:col>
      <xdr:colOff>92075</xdr:colOff>
      <xdr:row>20</xdr:row>
      <xdr:rowOff>114300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40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69850</xdr:rowOff>
    </xdr:from>
    <xdr:to>
      <xdr:col>82</xdr:col>
      <xdr:colOff>158750</xdr:colOff>
      <xdr:row>22</xdr:row>
      <xdr:rowOff>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127000</xdr:rowOff>
    </xdr:from>
    <xdr:to>
      <xdr:col>78</xdr:col>
      <xdr:colOff>120650</xdr:colOff>
      <xdr:row>21</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41927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4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101600</xdr:rowOff>
    </xdr:from>
    <xdr:to>
      <xdr:col>74</xdr:col>
      <xdr:colOff>31750</xdr:colOff>
      <xdr:row>21</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31750</xdr:rowOff>
    </xdr:from>
    <xdr:to>
      <xdr:col>69</xdr:col>
      <xdr:colOff>142875</xdr:colOff>
      <xdr:row>19</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63500</xdr:rowOff>
    </xdr:from>
    <xdr:to>
      <xdr:col>65</xdr:col>
      <xdr:colOff>53975</xdr:colOff>
      <xdr:row>20</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年度の扶助費は、前年度より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自立支援給付事業や子ども医療費助成事業により扶助費が増加したものの、地方特例交付金や固定資産税の増加など</a:t>
          </a:r>
          <a:r>
            <a:rPr kumimoji="1" lang="ja-JP" altLang="ja-JP" sz="1100">
              <a:solidFill>
                <a:schemeClr val="dk1"/>
              </a:solidFill>
              <a:effectLst/>
              <a:latin typeface="+mn-lt"/>
              <a:ea typeface="+mn-ea"/>
              <a:cs typeface="+mn-cs"/>
            </a:rPr>
            <a:t>経常一般財源の増加の伸びが</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の伸びよりも大きかったことによる。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151493</xdr:rowOff>
    </xdr:from>
    <xdr:to>
      <xdr:col>24</xdr:col>
      <xdr:colOff>25400</xdr:colOff>
      <xdr:row>62</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6099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65015"/>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34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100693</xdr:rowOff>
    </xdr:from>
    <xdr:to>
      <xdr:col>24</xdr:col>
      <xdr:colOff>76200</xdr:colOff>
      <xdr:row>62</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9270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166007</xdr:rowOff>
    </xdr:from>
    <xdr:to>
      <xdr:col>20</xdr:col>
      <xdr:colOff>38100</xdr:colOff>
      <xdr:row>62</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6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80934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71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年度のその他（維持補修費、繰出金）は、前年度より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は、後期高齢者医療広域連合や、介護保険事業特別会計への繰出金が増加したことによる。類似団体よりも低い水準を保っているものの、各特別会計への繰出金については、引き続き、独立採算を前提とした適切な繰出しとなる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55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2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127000</xdr:rowOff>
    </xdr:from>
    <xdr:to>
      <xdr:col>65</xdr:col>
      <xdr:colOff>53975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年度の補助費等は、前年</a:t>
          </a:r>
          <a:r>
            <a:rPr kumimoji="1" lang="ja-JP" altLang="en-US" sz="1100">
              <a:solidFill>
                <a:schemeClr val="dk1"/>
              </a:solidFill>
              <a:effectLst/>
              <a:latin typeface="+mn-lt"/>
              <a:ea typeface="+mn-ea"/>
              <a:cs typeface="+mn-cs"/>
            </a:rPr>
            <a:t>と同程度であった</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下水道事業会計負担金（対前年度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などが増加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地方特例交付金や固定資産税の増加など経常一般財源の増加の伸びが</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の伸び</a:t>
          </a:r>
          <a:r>
            <a:rPr kumimoji="1" lang="ja-JP" altLang="en-US" sz="1100">
              <a:solidFill>
                <a:schemeClr val="dk1"/>
              </a:solidFill>
              <a:effectLst/>
              <a:latin typeface="+mn-lt"/>
              <a:ea typeface="+mn-ea"/>
              <a:cs typeface="+mn-cs"/>
            </a:rPr>
            <a:t>と同程度だったため、</a:t>
          </a:r>
          <a:r>
            <a:rPr kumimoji="1" lang="en-US" altLang="ja-JP" sz="1100">
              <a:solidFill>
                <a:schemeClr val="dk1"/>
              </a:solidFill>
              <a:effectLst/>
              <a:latin typeface="+mn-lt"/>
              <a:ea typeface="+mn-ea"/>
              <a:cs typeface="+mn-cs"/>
            </a:rPr>
            <a:t>9.7</a:t>
          </a:r>
          <a:r>
            <a:rPr kumimoji="1" lang="ja-JP" altLang="en-US" sz="1100">
              <a:solidFill>
                <a:schemeClr val="dk1"/>
              </a:solidFill>
              <a:effectLst/>
              <a:latin typeface="+mn-lt"/>
              <a:ea typeface="+mn-ea"/>
              <a:cs typeface="+mn-cs"/>
            </a:rPr>
            <a:t>となった。</a:t>
          </a:r>
          <a:endParaRPr lang="ja-JP" altLang="ja-JP">
            <a:effectLst/>
          </a:endParaRPr>
        </a:p>
        <a:p>
          <a:pPr eaLnBrk="1" fontAlgn="auto" latinLnBrk="0" hangingPunct="1"/>
          <a:r>
            <a:rPr lang="ja-JP" altLang="ja-JP" sz="1100">
              <a:solidFill>
                <a:schemeClr val="dk1"/>
              </a:solidFill>
              <a:effectLst/>
              <a:latin typeface="+mn-lt"/>
              <a:ea typeface="+mn-ea"/>
              <a:cs typeface="+mn-cs"/>
            </a:rPr>
            <a:t>公営企業会計への負担金については、引き続き、独立採算を前提とした負担となるよう努めていく。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1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71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91711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年度の公債費は、前年度より</a:t>
          </a:r>
          <a:r>
            <a:rPr kumimoji="1" lang="en-US" altLang="ja-JP" sz="1050">
              <a:solidFill>
                <a:schemeClr val="dk1"/>
              </a:solidFill>
              <a:effectLst/>
              <a:latin typeface="+mn-lt"/>
              <a:ea typeface="+mn-ea"/>
              <a:cs typeface="+mn-cs"/>
            </a:rPr>
            <a:t>0.4</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しており、償還元金の増</a:t>
          </a:r>
          <a:r>
            <a:rPr kumimoji="1" lang="ja-JP" altLang="en-US" sz="1050">
              <a:solidFill>
                <a:schemeClr val="dk1"/>
              </a:solidFill>
              <a:effectLst/>
              <a:latin typeface="+mn-lt"/>
              <a:ea typeface="+mn-ea"/>
              <a:cs typeface="+mn-cs"/>
            </a:rPr>
            <a:t>により公債費が増加したものの、</a:t>
          </a:r>
          <a:r>
            <a:rPr kumimoji="1" lang="ja-JP" altLang="ja-JP" sz="1050">
              <a:solidFill>
                <a:schemeClr val="dk1"/>
              </a:solidFill>
              <a:effectLst/>
              <a:latin typeface="+mn-lt"/>
              <a:ea typeface="+mn-ea"/>
              <a:cs typeface="+mn-cs"/>
            </a:rPr>
            <a:t>地方特例交付金や固定資産税の増加など</a:t>
          </a:r>
          <a:r>
            <a:rPr kumimoji="1" lang="ja-JP" altLang="en-US" sz="1050">
              <a:solidFill>
                <a:schemeClr val="dk1"/>
              </a:solidFill>
              <a:effectLst/>
              <a:latin typeface="+mn-lt"/>
              <a:ea typeface="+mn-ea"/>
              <a:cs typeface="+mn-cs"/>
            </a:rPr>
            <a:t>経常一般財源の増加の伸びが公債費の伸びよりも大きかったことによる。</a:t>
          </a:r>
          <a:endParaRPr lang="ja-JP" altLang="ja-JP" sz="1200">
            <a:effectLst/>
          </a:endParaRPr>
        </a:p>
        <a:p>
          <a:r>
            <a:rPr lang="ja-JP" altLang="ja-JP" sz="1050">
              <a:solidFill>
                <a:schemeClr val="dk1"/>
              </a:solidFill>
              <a:effectLst/>
              <a:latin typeface="+mn-lt"/>
              <a:ea typeface="+mn-ea"/>
              <a:cs typeface="+mn-cs"/>
            </a:rPr>
            <a:t>類似団体や全国平均よりも低い水準となっているが、令和２年度から令和</a:t>
          </a:r>
          <a:r>
            <a:rPr lang="en-US" altLang="ja-JP" sz="1050">
              <a:solidFill>
                <a:schemeClr val="dk1"/>
              </a:solidFill>
              <a:effectLst/>
              <a:latin typeface="+mn-lt"/>
              <a:ea typeface="+mn-ea"/>
              <a:cs typeface="+mn-cs"/>
            </a:rPr>
            <a:t>5</a:t>
          </a:r>
          <a:r>
            <a:rPr lang="ja-JP" altLang="ja-JP" sz="1050">
              <a:solidFill>
                <a:schemeClr val="dk1"/>
              </a:solidFill>
              <a:effectLst/>
              <a:latin typeface="+mn-lt"/>
              <a:ea typeface="+mn-ea"/>
              <a:cs typeface="+mn-cs"/>
            </a:rPr>
            <a:t>年度にかけて実施した環境管理センター焼却炉の延命化工事に係る償還元金を確保するため、減債基金を活用し、適正な財政運営に努めていく。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67129</xdr:rowOff>
    </xdr:from>
    <xdr:to>
      <xdr:col>24</xdr:col>
      <xdr:colOff>25400</xdr:colOff>
      <xdr:row>76</xdr:row>
      <xdr:rowOff>110671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973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110671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75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140607</xdr:rowOff>
    </xdr:from>
    <xdr:to>
      <xdr:col>15</xdr:col>
      <xdr:colOff>98425</xdr:colOff>
      <xdr:row>76</xdr:row>
      <xdr:rowOff>45357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99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140607</xdr:rowOff>
    </xdr:from>
    <xdr:to>
      <xdr:col>11</xdr:col>
      <xdr:colOff>9525</xdr:colOff>
      <xdr:row>76</xdr:row>
      <xdr:rowOff>1814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99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32855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89807</xdr:rowOff>
    </xdr:from>
    <xdr:to>
      <xdr:col>11</xdr:col>
      <xdr:colOff>60325</xdr:colOff>
      <xdr:row>76</xdr:row>
      <xdr:rowOff>19957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30134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122465</xdr:rowOff>
    </xdr:from>
    <xdr:to>
      <xdr:col>6</xdr:col>
      <xdr:colOff>171450</xdr:colOff>
      <xdr:row>76</xdr:row>
      <xdr:rowOff>52614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62792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年度の公債費以外は、前年度より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費の経常経費充当一般財源等が約</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億円増加したほか、経常経費充当一般財源等</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軒並み増加しており、公債費以外では全体として約</a:t>
          </a:r>
          <a:r>
            <a:rPr kumimoji="1" lang="en-US" altLang="ja-JP" sz="1100">
              <a:solidFill>
                <a:schemeClr val="dk1"/>
              </a:solidFill>
              <a:effectLst/>
              <a:latin typeface="+mn-lt"/>
              <a:ea typeface="+mn-ea"/>
              <a:cs typeface="+mn-cs"/>
            </a:rPr>
            <a:t>29.9</a:t>
          </a:r>
          <a:r>
            <a:rPr kumimoji="1" lang="ja-JP" altLang="ja-JP" sz="1100">
              <a:solidFill>
                <a:schemeClr val="dk1"/>
              </a:solidFill>
              <a:effectLst/>
              <a:latin typeface="+mn-lt"/>
              <a:ea typeface="+mn-ea"/>
              <a:cs typeface="+mn-cs"/>
            </a:rPr>
            <a:t>億円の増加となっている。なお、</a:t>
          </a:r>
          <a:r>
            <a:rPr kumimoji="1" lang="ja-JP" altLang="en-US" sz="1100">
              <a:solidFill>
                <a:schemeClr val="dk1"/>
              </a:solidFill>
              <a:effectLst/>
              <a:latin typeface="+mn-lt"/>
              <a:ea typeface="+mn-ea"/>
              <a:cs typeface="+mn-cs"/>
            </a:rPr>
            <a:t>地方特例交付金や固定資産税など</a:t>
          </a:r>
          <a:r>
            <a:rPr kumimoji="1" lang="ja-JP" altLang="ja-JP" sz="1100">
              <a:solidFill>
                <a:schemeClr val="dk1"/>
              </a:solidFill>
              <a:effectLst/>
              <a:latin typeface="+mn-lt"/>
              <a:ea typeface="+mn-ea"/>
              <a:cs typeface="+mn-cs"/>
            </a:rPr>
            <a:t>の増により、経常一般財源等は増（対前年度＋</a:t>
          </a:r>
          <a:r>
            <a:rPr kumimoji="1" lang="en-US" altLang="ja-JP" sz="1100">
              <a:solidFill>
                <a:schemeClr val="dk1"/>
              </a:solidFill>
              <a:effectLst/>
              <a:latin typeface="+mn-lt"/>
              <a:ea typeface="+mn-ea"/>
              <a:cs typeface="+mn-cs"/>
            </a:rPr>
            <a:t>19.8</a:t>
          </a:r>
          <a:r>
            <a:rPr kumimoji="1" lang="ja-JP" altLang="ja-JP" sz="1100">
              <a:solidFill>
                <a:schemeClr val="dk1"/>
              </a:solidFill>
              <a:effectLst/>
              <a:latin typeface="+mn-lt"/>
              <a:ea typeface="+mn-ea"/>
              <a:cs typeface="+mn-cs"/>
            </a:rPr>
            <a:t>億円）となっている。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45357</xdr:rowOff>
    </xdr:from>
    <xdr:to>
      <xdr:col>82</xdr:col>
      <xdr:colOff>107950</xdr:colOff>
      <xdr:row>81</xdr:row>
      <xdr:rowOff>156936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761357"/>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9979</xdr:rowOff>
    </xdr:from>
    <xdr:to>
      <xdr:col>78</xdr:col>
      <xdr:colOff>69850</xdr:colOff>
      <xdr:row>80</xdr:row>
      <xdr:rowOff>45357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5545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99786</xdr:rowOff>
    </xdr:from>
    <xdr:to>
      <xdr:col>73</xdr:col>
      <xdr:colOff>180975</xdr:colOff>
      <xdr:row>79</xdr:row>
      <xdr:rowOff>9979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129986"/>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99786</xdr:rowOff>
    </xdr:from>
    <xdr:to>
      <xdr:col>69</xdr:col>
      <xdr:colOff>92075</xdr:colOff>
      <xdr:row>80</xdr:row>
      <xdr:rowOff>12700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129986"/>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106136</xdr:rowOff>
    </xdr:from>
    <xdr:to>
      <xdr:col>82</xdr:col>
      <xdr:colOff>158750</xdr:colOff>
      <xdr:row>82</xdr:row>
      <xdr:rowOff>36286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9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14713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90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166007</xdr:rowOff>
    </xdr:from>
    <xdr:to>
      <xdr:col>78</xdr:col>
      <xdr:colOff>120650</xdr:colOff>
      <xdr:row>80</xdr:row>
      <xdr:rowOff>96157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80934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130629</xdr:rowOff>
    </xdr:from>
    <xdr:to>
      <xdr:col>74</xdr:col>
      <xdr:colOff>31750</xdr:colOff>
      <xdr:row>79</xdr:row>
      <xdr:rowOff>60779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48986</xdr:rowOff>
    </xdr:from>
    <xdr:to>
      <xdr:col>69</xdr:col>
      <xdr:colOff>142875</xdr:colOff>
      <xdr:row>76</xdr:row>
      <xdr:rowOff>150586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135363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25415</xdr:rowOff>
    </xdr:from>
    <xdr:to>
      <xdr:col>29</xdr:col>
      <xdr:colOff>127000</xdr:colOff>
      <xdr:row>19</xdr:row>
      <xdr:rowOff>51312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58990"/>
          <a:ext cx="0" cy="13974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23389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51312</xdr:rowOff>
    </xdr:from>
    <xdr:to>
      <xdr:col>30</xdr:col>
      <xdr:colOff>25400</xdr:colOff>
      <xdr:row>19</xdr:row>
      <xdr:rowOff>51312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56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111792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0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25415</xdr:rowOff>
    </xdr:from>
    <xdr:to>
      <xdr:col>30</xdr:col>
      <xdr:colOff>25400</xdr:colOff>
      <xdr:row>11</xdr:row>
      <xdr:rowOff>25415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589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123386</xdr:rowOff>
    </xdr:from>
    <xdr:to>
      <xdr:col>29</xdr:col>
      <xdr:colOff>127000</xdr:colOff>
      <xdr:row>19</xdr:row>
      <xdr:rowOff>56766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7111"/>
          <a:ext cx="647700" cy="104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9952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29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164875</xdr:rowOff>
    </xdr:from>
    <xdr:to>
      <xdr:col>29</xdr:col>
      <xdr:colOff>177800</xdr:colOff>
      <xdr:row>16</xdr:row>
      <xdr:rowOff>95025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56766</xdr:rowOff>
    </xdr:from>
    <xdr:to>
      <xdr:col>26</xdr:col>
      <xdr:colOff>50800</xdr:colOff>
      <xdr:row>19</xdr:row>
      <xdr:rowOff>88476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61941"/>
          <a:ext cx="698500" cy="31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150147</xdr:rowOff>
    </xdr:from>
    <xdr:to>
      <xdr:col>26</xdr:col>
      <xdr:colOff>101600</xdr:colOff>
      <xdr:row>17</xdr:row>
      <xdr:rowOff>80297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90474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0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88476</xdr:rowOff>
    </xdr:from>
    <xdr:to>
      <xdr:col>22</xdr:col>
      <xdr:colOff>114300</xdr:colOff>
      <xdr:row>19</xdr:row>
      <xdr:rowOff>98371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93651"/>
          <a:ext cx="698500" cy="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40582</xdr:rowOff>
    </xdr:from>
    <xdr:to>
      <xdr:col>22</xdr:col>
      <xdr:colOff>165100</xdr:colOff>
      <xdr:row>17</xdr:row>
      <xdr:rowOff>142182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152359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19895</xdr:rowOff>
    </xdr:from>
    <xdr:to>
      <xdr:col>18</xdr:col>
      <xdr:colOff>177800</xdr:colOff>
      <xdr:row>19</xdr:row>
      <xdr:rowOff>98371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25070"/>
          <a:ext cx="698500" cy="7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60731</xdr:rowOff>
    </xdr:from>
    <xdr:to>
      <xdr:col>19</xdr:col>
      <xdr:colOff>38100</xdr:colOff>
      <xdr:row>17</xdr:row>
      <xdr:rowOff>162331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79346</xdr:rowOff>
    </xdr:from>
    <xdr:to>
      <xdr:col>15</xdr:col>
      <xdr:colOff>101600</xdr:colOff>
      <xdr:row>18</xdr:row>
      <xdr:rowOff>9496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19673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72586</xdr:rowOff>
    </xdr:from>
    <xdr:to>
      <xdr:col>29</xdr:col>
      <xdr:colOff>177800</xdr:colOff>
      <xdr:row>19</xdr:row>
      <xdr:rowOff>2736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6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152613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5966</xdr:rowOff>
    </xdr:from>
    <xdr:to>
      <xdr:col>26</xdr:col>
      <xdr:colOff>101600</xdr:colOff>
      <xdr:row>19</xdr:row>
      <xdr:rowOff>107566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11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92343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7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37676</xdr:rowOff>
    </xdr:from>
    <xdr:to>
      <xdr:col>22</xdr:col>
      <xdr:colOff>165100</xdr:colOff>
      <xdr:row>19</xdr:row>
      <xdr:rowOff>139276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4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124053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47571</xdr:rowOff>
    </xdr:from>
    <xdr:to>
      <xdr:col>19</xdr:col>
      <xdr:colOff>38100</xdr:colOff>
      <xdr:row>19</xdr:row>
      <xdr:rowOff>149171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52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133948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140545</xdr:rowOff>
    </xdr:from>
    <xdr:to>
      <xdr:col>15</xdr:col>
      <xdr:colOff>101600</xdr:colOff>
      <xdr:row>19</xdr:row>
      <xdr:rowOff>70695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4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55472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6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228384</xdr:rowOff>
    </xdr:from>
    <xdr:to>
      <xdr:col>29</xdr:col>
      <xdr:colOff>127000</xdr:colOff>
      <xdr:row>35</xdr:row>
      <xdr:rowOff>236785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38734"/>
          <a:ext cx="647700" cy="8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221562</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31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228384</xdr:rowOff>
    </xdr:from>
    <xdr:to>
      <xdr:col>26</xdr:col>
      <xdr:colOff>50800</xdr:colOff>
      <xdr:row>35</xdr:row>
      <xdr:rowOff>326911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38734"/>
          <a:ext cx="698500" cy="98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326911</xdr:rowOff>
    </xdr:from>
    <xdr:to>
      <xdr:col>22</xdr:col>
      <xdr:colOff>114300</xdr:colOff>
      <xdr:row>36</xdr:row>
      <xdr:rowOff>73851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37261"/>
          <a:ext cx="698500" cy="89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73851</xdr:rowOff>
    </xdr:from>
    <xdr:to>
      <xdr:col>18</xdr:col>
      <xdr:colOff>177800</xdr:colOff>
      <xdr:row>37</xdr:row>
      <xdr:rowOff>12643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27101"/>
          <a:ext cx="698500" cy="110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185985</xdr:rowOff>
    </xdr:from>
    <xdr:to>
      <xdr:col>29</xdr:col>
      <xdr:colOff>177800</xdr:colOff>
      <xdr:row>35</xdr:row>
      <xdr:rowOff>287585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9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31062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4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177584</xdr:rowOff>
    </xdr:from>
    <xdr:to>
      <xdr:col>26</xdr:col>
      <xdr:colOff>101600</xdr:colOff>
      <xdr:row>35</xdr:row>
      <xdr:rowOff>279184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8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289361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276111</xdr:rowOff>
    </xdr:from>
    <xdr:to>
      <xdr:col>22</xdr:col>
      <xdr:colOff>165100</xdr:colOff>
      <xdr:row>36</xdr:row>
      <xdr:rowOff>34811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8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19588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23051</xdr:rowOff>
    </xdr:from>
    <xdr:to>
      <xdr:col>19</xdr:col>
      <xdr:colOff>38100</xdr:colOff>
      <xdr:row>36</xdr:row>
      <xdr:rowOff>124651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6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109428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133293</xdr:rowOff>
    </xdr:from>
    <xdr:to>
      <xdr:col>15</xdr:col>
      <xdr:colOff>101600</xdr:colOff>
      <xdr:row>37</xdr:row>
      <xdr:rowOff>63443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86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48220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245,750
237,034
27.09
93,817,761
90,620,561
3,144,080
47,340,051
53,959,616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40618</xdr:rowOff>
    </xdr:from>
    <xdr:to>
      <xdr:col>24</xdr:col>
      <xdr:colOff>63500</xdr:colOff>
      <xdr:row>39</xdr:row>
      <xdr:rowOff>45451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5718"/>
          <a:ext cx="838200" cy="17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34446</xdr:rowOff>
    </xdr:from>
    <xdr:to>
      <xdr:col>19</xdr:col>
      <xdr:colOff>177800</xdr:colOff>
      <xdr:row>39</xdr:row>
      <xdr:rowOff>45451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20996"/>
          <a:ext cx="8890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34446</xdr:rowOff>
    </xdr:from>
    <xdr:to>
      <xdr:col>15</xdr:col>
      <xdr:colOff>50800</xdr:colOff>
      <xdr:row>39</xdr:row>
      <xdr:rowOff>52179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20996"/>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169059</xdr:rowOff>
    </xdr:from>
    <xdr:to>
      <xdr:col>10</xdr:col>
      <xdr:colOff>114300</xdr:colOff>
      <xdr:row>39</xdr:row>
      <xdr:rowOff>52179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84159"/>
          <a:ext cx="889000" cy="5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161268</xdr:rowOff>
    </xdr:from>
    <xdr:to>
      <xdr:col>24</xdr:col>
      <xdr:colOff>114300</xdr:colOff>
      <xdr:row>38</xdr:row>
      <xdr:rowOff>91418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76195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166101</xdr:rowOff>
    </xdr:from>
    <xdr:to>
      <xdr:col>20</xdr:col>
      <xdr:colOff>38100</xdr:colOff>
      <xdr:row>39</xdr:row>
      <xdr:rowOff>96251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8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87378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7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155096</xdr:rowOff>
    </xdr:from>
    <xdr:to>
      <xdr:col>15</xdr:col>
      <xdr:colOff>101600</xdr:colOff>
      <xdr:row>39</xdr:row>
      <xdr:rowOff>85246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7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76373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1379</xdr:rowOff>
    </xdr:from>
    <xdr:to>
      <xdr:col>10</xdr:col>
      <xdr:colOff>165100</xdr:colOff>
      <xdr:row>39</xdr:row>
      <xdr:rowOff>102979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94106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118259</xdr:rowOff>
    </xdr:from>
    <xdr:to>
      <xdr:col>6</xdr:col>
      <xdr:colOff>38100</xdr:colOff>
      <xdr:row>39</xdr:row>
      <xdr:rowOff>48409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39536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133147</xdr:rowOff>
    </xdr:from>
    <xdr:to>
      <xdr:col>24</xdr:col>
      <xdr:colOff>63500</xdr:colOff>
      <xdr:row>57</xdr:row>
      <xdr:rowOff>91922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34347"/>
          <a:ext cx="8382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158487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46927</xdr:rowOff>
    </xdr:from>
    <xdr:to>
      <xdr:col>19</xdr:col>
      <xdr:colOff>177800</xdr:colOff>
      <xdr:row>57</xdr:row>
      <xdr:rowOff>91922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48127"/>
          <a:ext cx="889000" cy="21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45521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46927</xdr:rowOff>
    </xdr:from>
    <xdr:to>
      <xdr:col>15</xdr:col>
      <xdr:colOff>50800</xdr:colOff>
      <xdr:row>56</xdr:row>
      <xdr:rowOff>148577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48127"/>
          <a:ext cx="889000" cy="10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148577</xdr:rowOff>
    </xdr:from>
    <xdr:to>
      <xdr:col>10</xdr:col>
      <xdr:colOff>114300</xdr:colOff>
      <xdr:row>57</xdr:row>
      <xdr:rowOff>61405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49777"/>
          <a:ext cx="889000" cy="8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82347</xdr:rowOff>
    </xdr:from>
    <xdr:to>
      <xdr:col>24</xdr:col>
      <xdr:colOff>114300</xdr:colOff>
      <xdr:row>57</xdr:row>
      <xdr:rowOff>12497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60774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41122</xdr:rowOff>
    </xdr:from>
    <xdr:to>
      <xdr:col>20</xdr:col>
      <xdr:colOff>38100</xdr:colOff>
      <xdr:row>57</xdr:row>
      <xdr:rowOff>142722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133849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167577</xdr:rowOff>
    </xdr:from>
    <xdr:to>
      <xdr:col>15</xdr:col>
      <xdr:colOff>101600</xdr:colOff>
      <xdr:row>56</xdr:row>
      <xdr:rowOff>97727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9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114254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97777</xdr:rowOff>
    </xdr:from>
    <xdr:to>
      <xdr:col>10</xdr:col>
      <xdr:colOff>165100</xdr:colOff>
      <xdr:row>57</xdr:row>
      <xdr:rowOff>27927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44454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10605</xdr:rowOff>
    </xdr:from>
    <xdr:to>
      <xdr:col>6</xdr:col>
      <xdr:colOff>38100</xdr:colOff>
      <xdr:row>57</xdr:row>
      <xdr:rowOff>112205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128732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130938</xdr:rowOff>
    </xdr:from>
    <xdr:to>
      <xdr:col>24</xdr:col>
      <xdr:colOff>63500</xdr:colOff>
      <xdr:row>78</xdr:row>
      <xdr:rowOff>146101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04038"/>
          <a:ext cx="8382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146101</xdr:rowOff>
    </xdr:from>
    <xdr:to>
      <xdr:col>19</xdr:col>
      <xdr:colOff>177800</xdr:colOff>
      <xdr:row>78</xdr:row>
      <xdr:rowOff>152121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19201"/>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152121</xdr:rowOff>
    </xdr:from>
    <xdr:to>
      <xdr:col>15</xdr:col>
      <xdr:colOff>50800</xdr:colOff>
      <xdr:row>78</xdr:row>
      <xdr:rowOff>152502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522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134404</xdr:rowOff>
    </xdr:from>
    <xdr:to>
      <xdr:col>10</xdr:col>
      <xdr:colOff>114300</xdr:colOff>
      <xdr:row>78</xdr:row>
      <xdr:rowOff>152502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0750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80138</xdr:rowOff>
    </xdr:from>
    <xdr:to>
      <xdr:col>24</xdr:col>
      <xdr:colOff>114300</xdr:colOff>
      <xdr:row>79</xdr:row>
      <xdr:rowOff>10288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166515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95301</xdr:rowOff>
    </xdr:from>
    <xdr:to>
      <xdr:col>20</xdr:col>
      <xdr:colOff>38100</xdr:colOff>
      <xdr:row>79</xdr:row>
      <xdr:rowOff>25451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16578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101321</xdr:rowOff>
    </xdr:from>
    <xdr:to>
      <xdr:col>15</xdr:col>
      <xdr:colOff>101600</xdr:colOff>
      <xdr:row>79</xdr:row>
      <xdr:rowOff>31471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22598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6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101702</xdr:rowOff>
    </xdr:from>
    <xdr:to>
      <xdr:col>10</xdr:col>
      <xdr:colOff>165100</xdr:colOff>
      <xdr:row>79</xdr:row>
      <xdr:rowOff>31852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22979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83604</xdr:rowOff>
    </xdr:from>
    <xdr:to>
      <xdr:col>6</xdr:col>
      <xdr:colOff>38100</xdr:colOff>
      <xdr:row>79</xdr:row>
      <xdr:rowOff>13754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4881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135210</xdr:rowOff>
    </xdr:from>
    <xdr:to>
      <xdr:col>24</xdr:col>
      <xdr:colOff>63500</xdr:colOff>
      <xdr:row>94</xdr:row>
      <xdr:rowOff>157629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80060"/>
          <a:ext cx="838200" cy="19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157629</xdr:rowOff>
    </xdr:from>
    <xdr:to>
      <xdr:col>19</xdr:col>
      <xdr:colOff>177800</xdr:colOff>
      <xdr:row>95</xdr:row>
      <xdr:rowOff>126702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73929"/>
          <a:ext cx="889000" cy="14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125413</xdr:rowOff>
    </xdr:from>
    <xdr:to>
      <xdr:col>15</xdr:col>
      <xdr:colOff>50800</xdr:colOff>
      <xdr:row>95</xdr:row>
      <xdr:rowOff>126702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41713"/>
          <a:ext cx="889000" cy="17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125413</xdr:rowOff>
    </xdr:from>
    <xdr:to>
      <xdr:col>10</xdr:col>
      <xdr:colOff>114300</xdr:colOff>
      <xdr:row>96</xdr:row>
      <xdr:rowOff>152975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41713"/>
          <a:ext cx="889000" cy="37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84410</xdr:rowOff>
    </xdr:from>
    <xdr:to>
      <xdr:col>24</xdr:col>
      <xdr:colOff>114300</xdr:colOff>
      <xdr:row>94</xdr:row>
      <xdr:rowOff>14560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107287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8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106829</xdr:rowOff>
    </xdr:from>
    <xdr:to>
      <xdr:col>20</xdr:col>
      <xdr:colOff>38100</xdr:colOff>
      <xdr:row>95</xdr:row>
      <xdr:rowOff>36979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53506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9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75902</xdr:rowOff>
    </xdr:from>
    <xdr:to>
      <xdr:col>15</xdr:col>
      <xdr:colOff>101600</xdr:colOff>
      <xdr:row>96</xdr:row>
      <xdr:rowOff>6052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22579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3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74613</xdr:rowOff>
    </xdr:from>
    <xdr:to>
      <xdr:col>10</xdr:col>
      <xdr:colOff>165100</xdr:colOff>
      <xdr:row>95</xdr:row>
      <xdr:rowOff>4763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21290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6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102175</xdr:rowOff>
    </xdr:from>
    <xdr:to>
      <xdr:col>6</xdr:col>
      <xdr:colOff>38100</xdr:colOff>
      <xdr:row>97</xdr:row>
      <xdr:rowOff>32325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48852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3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19659</xdr:rowOff>
    </xdr:from>
    <xdr:to>
      <xdr:col>55</xdr:col>
      <xdr:colOff>0</xdr:colOff>
      <xdr:row>39</xdr:row>
      <xdr:rowOff>52032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706209"/>
          <a:ext cx="8382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7506</xdr:rowOff>
    </xdr:from>
    <xdr:to>
      <xdr:col>50</xdr:col>
      <xdr:colOff>114300</xdr:colOff>
      <xdr:row>39</xdr:row>
      <xdr:rowOff>19659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94056"/>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7506</xdr:rowOff>
    </xdr:from>
    <xdr:to>
      <xdr:col>45</xdr:col>
      <xdr:colOff>177800</xdr:colOff>
      <xdr:row>39</xdr:row>
      <xdr:rowOff>58331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94056"/>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18720</xdr:rowOff>
    </xdr:from>
    <xdr:to>
      <xdr:col>41</xdr:col>
      <xdr:colOff>50800</xdr:colOff>
      <xdr:row>39</xdr:row>
      <xdr:rowOff>58331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05120"/>
          <a:ext cx="889000" cy="123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1232</xdr:rowOff>
    </xdr:from>
    <xdr:to>
      <xdr:col>55</xdr:col>
      <xdr:colOff>50800</xdr:colOff>
      <xdr:row>39</xdr:row>
      <xdr:rowOff>102832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87609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6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140309</xdr:rowOff>
    </xdr:from>
    <xdr:to>
      <xdr:col>50</xdr:col>
      <xdr:colOff>165100</xdr:colOff>
      <xdr:row>39</xdr:row>
      <xdr:rowOff>70459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61586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4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128156</xdr:rowOff>
    </xdr:from>
    <xdr:to>
      <xdr:col>46</xdr:col>
      <xdr:colOff>38100</xdr:colOff>
      <xdr:row>39</xdr:row>
      <xdr:rowOff>58306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49433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7531</xdr:rowOff>
    </xdr:from>
    <xdr:to>
      <xdr:col>41</xdr:col>
      <xdr:colOff>101600</xdr:colOff>
      <xdr:row>39</xdr:row>
      <xdr:rowOff>109131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100258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139370</xdr:rowOff>
    </xdr:from>
    <xdr:to>
      <xdr:col>36</xdr:col>
      <xdr:colOff>165100</xdr:colOff>
      <xdr:row>32</xdr:row>
      <xdr:rowOff>69520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60647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4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97637</xdr:rowOff>
    </xdr:from>
    <xdr:to>
      <xdr:col>55</xdr:col>
      <xdr:colOff>0</xdr:colOff>
      <xdr:row>59</xdr:row>
      <xdr:rowOff>40670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10041737"/>
          <a:ext cx="838200" cy="1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54066</xdr:rowOff>
    </xdr:from>
    <xdr:to>
      <xdr:col>50</xdr:col>
      <xdr:colOff>114300</xdr:colOff>
      <xdr:row>58</xdr:row>
      <xdr:rowOff>97637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826716"/>
          <a:ext cx="889000" cy="2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300</xdr:rowOff>
    </xdr:from>
    <xdr:to>
      <xdr:col>45</xdr:col>
      <xdr:colOff>177800</xdr:colOff>
      <xdr:row>57</xdr:row>
      <xdr:rowOff>54066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72950"/>
          <a:ext cx="8890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300</xdr:rowOff>
    </xdr:from>
    <xdr:to>
      <xdr:col>41</xdr:col>
      <xdr:colOff>50800</xdr:colOff>
      <xdr:row>58</xdr:row>
      <xdr:rowOff>99215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72950"/>
          <a:ext cx="889000" cy="27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161320</xdr:rowOff>
    </xdr:from>
    <xdr:to>
      <xdr:col>55</xdr:col>
      <xdr:colOff>50800</xdr:colOff>
      <xdr:row>59</xdr:row>
      <xdr:rowOff>91470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10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76247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100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46837</xdr:rowOff>
    </xdr:from>
    <xdr:to>
      <xdr:col>50</xdr:col>
      <xdr:colOff>165100</xdr:colOff>
      <xdr:row>58</xdr:row>
      <xdr:rowOff>148437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139564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3266</xdr:rowOff>
    </xdr:from>
    <xdr:to>
      <xdr:col>46</xdr:col>
      <xdr:colOff>38100</xdr:colOff>
      <xdr:row>57</xdr:row>
      <xdr:rowOff>104866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95993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120950</xdr:rowOff>
    </xdr:from>
    <xdr:to>
      <xdr:col>41</xdr:col>
      <xdr:colOff>101600</xdr:colOff>
      <xdr:row>57</xdr:row>
      <xdr:rowOff>51100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2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42227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1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48415</xdr:rowOff>
    </xdr:from>
    <xdr:to>
      <xdr:col>36</xdr:col>
      <xdr:colOff>165100</xdr:colOff>
      <xdr:row>58</xdr:row>
      <xdr:rowOff>150015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141142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8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129139</xdr:rowOff>
    </xdr:from>
    <xdr:to>
      <xdr:col>55</xdr:col>
      <xdr:colOff>0</xdr:colOff>
      <xdr:row>78</xdr:row>
      <xdr:rowOff>133299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02239"/>
          <a:ext cx="8382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133299</xdr:rowOff>
    </xdr:from>
    <xdr:to>
      <xdr:col>50</xdr:col>
      <xdr:colOff>114300</xdr:colOff>
      <xdr:row>78</xdr:row>
      <xdr:rowOff>133596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06399"/>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71303</xdr:rowOff>
    </xdr:from>
    <xdr:to>
      <xdr:col>45</xdr:col>
      <xdr:colOff>177800</xdr:colOff>
      <xdr:row>78</xdr:row>
      <xdr:rowOff>133596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44403"/>
          <a:ext cx="889000" cy="6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55460</xdr:rowOff>
    </xdr:from>
    <xdr:to>
      <xdr:col>41</xdr:col>
      <xdr:colOff>50800</xdr:colOff>
      <xdr:row>78</xdr:row>
      <xdr:rowOff>71303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28560"/>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78339</xdr:rowOff>
    </xdr:from>
    <xdr:to>
      <xdr:col>55</xdr:col>
      <xdr:colOff>50800</xdr:colOff>
      <xdr:row>79</xdr:row>
      <xdr:rowOff>8489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164716</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6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82499</xdr:rowOff>
    </xdr:from>
    <xdr:to>
      <xdr:col>50</xdr:col>
      <xdr:colOff>165100</xdr:colOff>
      <xdr:row>79</xdr:row>
      <xdr:rowOff>12649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3776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54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82796</xdr:rowOff>
    </xdr:from>
    <xdr:to>
      <xdr:col>46</xdr:col>
      <xdr:colOff>38100</xdr:colOff>
      <xdr:row>79</xdr:row>
      <xdr:rowOff>12946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4073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4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20503</xdr:rowOff>
    </xdr:from>
    <xdr:to>
      <xdr:col>41</xdr:col>
      <xdr:colOff>101600</xdr:colOff>
      <xdr:row>78</xdr:row>
      <xdr:rowOff>122103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113230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8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4660</xdr:rowOff>
    </xdr:from>
    <xdr:to>
      <xdr:col>36</xdr:col>
      <xdr:colOff>165100</xdr:colOff>
      <xdr:row>78</xdr:row>
      <xdr:rowOff>106260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97387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7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159093</xdr:rowOff>
    </xdr:from>
    <xdr:to>
      <xdr:col>55</xdr:col>
      <xdr:colOff>0</xdr:colOff>
      <xdr:row>98</xdr:row>
      <xdr:rowOff>53975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18293"/>
          <a:ext cx="838200" cy="2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133795</xdr:rowOff>
    </xdr:from>
    <xdr:to>
      <xdr:col>50</xdr:col>
      <xdr:colOff>114300</xdr:colOff>
      <xdr:row>96</xdr:row>
      <xdr:rowOff>159093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250095"/>
          <a:ext cx="889000" cy="36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133795</xdr:rowOff>
    </xdr:from>
    <xdr:to>
      <xdr:col>45</xdr:col>
      <xdr:colOff>177800</xdr:colOff>
      <xdr:row>95</xdr:row>
      <xdr:rowOff>79121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250095"/>
          <a:ext cx="889000" cy="1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79121</xdr:rowOff>
    </xdr:from>
    <xdr:to>
      <xdr:col>41</xdr:col>
      <xdr:colOff>50800</xdr:colOff>
      <xdr:row>97</xdr:row>
      <xdr:rowOff>109753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366871"/>
          <a:ext cx="889000" cy="37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3175</xdr:rowOff>
    </xdr:from>
    <xdr:to>
      <xdr:col>55</xdr:col>
      <xdr:colOff>50800</xdr:colOff>
      <xdr:row>98</xdr:row>
      <xdr:rowOff>104775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89552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108293</xdr:rowOff>
    </xdr:from>
    <xdr:to>
      <xdr:col>50</xdr:col>
      <xdr:colOff>165100</xdr:colOff>
      <xdr:row>97</xdr:row>
      <xdr:rowOff>38443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29570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6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82995</xdr:rowOff>
    </xdr:from>
    <xdr:to>
      <xdr:col>46</xdr:col>
      <xdr:colOff>38100</xdr:colOff>
      <xdr:row>95</xdr:row>
      <xdr:rowOff>13145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29672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28321</xdr:rowOff>
    </xdr:from>
    <xdr:to>
      <xdr:col>41</xdr:col>
      <xdr:colOff>101600</xdr:colOff>
      <xdr:row>95</xdr:row>
      <xdr:rowOff>129921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146448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0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58953</xdr:rowOff>
    </xdr:from>
    <xdr:to>
      <xdr:col>36</xdr:col>
      <xdr:colOff>165100</xdr:colOff>
      <xdr:row>97</xdr:row>
      <xdr:rowOff>160553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151680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77663</xdr:rowOff>
    </xdr:from>
    <xdr:to>
      <xdr:col>85</xdr:col>
      <xdr:colOff>127000</xdr:colOff>
      <xdr:row>77</xdr:row>
      <xdr:rowOff>80008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79313"/>
          <a:ext cx="8382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80008</xdr:rowOff>
    </xdr:from>
    <xdr:to>
      <xdr:col>81</xdr:col>
      <xdr:colOff>50800</xdr:colOff>
      <xdr:row>77</xdr:row>
      <xdr:rowOff>118183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81658"/>
          <a:ext cx="889000" cy="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118183</xdr:rowOff>
    </xdr:from>
    <xdr:to>
      <xdr:col>76</xdr:col>
      <xdr:colOff>114300</xdr:colOff>
      <xdr:row>77</xdr:row>
      <xdr:rowOff>152558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319833"/>
          <a:ext cx="889000" cy="3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152558</xdr:rowOff>
    </xdr:from>
    <xdr:to>
      <xdr:col>71</xdr:col>
      <xdr:colOff>177800</xdr:colOff>
      <xdr:row>77</xdr:row>
      <xdr:rowOff>170075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354208"/>
          <a:ext cx="889000" cy="1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26863</xdr:rowOff>
    </xdr:from>
    <xdr:to>
      <xdr:col>85</xdr:col>
      <xdr:colOff>177800</xdr:colOff>
      <xdr:row>77</xdr:row>
      <xdr:rowOff>128463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2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5290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2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29208</xdr:rowOff>
    </xdr:from>
    <xdr:to>
      <xdr:col>81</xdr:col>
      <xdr:colOff>101600</xdr:colOff>
      <xdr:row>77</xdr:row>
      <xdr:rowOff>130808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2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121935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32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67383</xdr:rowOff>
    </xdr:from>
    <xdr:to>
      <xdr:col>76</xdr:col>
      <xdr:colOff>165100</xdr:colOff>
      <xdr:row>77</xdr:row>
      <xdr:rowOff>168983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101758</xdr:rowOff>
    </xdr:from>
    <xdr:to>
      <xdr:col>72</xdr:col>
      <xdr:colOff>38100</xdr:colOff>
      <xdr:row>78</xdr:row>
      <xdr:rowOff>31908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3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23035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9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119275</xdr:rowOff>
    </xdr:from>
    <xdr:to>
      <xdr:col>67</xdr:col>
      <xdr:colOff>101600</xdr:colOff>
      <xdr:row>78</xdr:row>
      <xdr:rowOff>49425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40552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30378</xdr:rowOff>
    </xdr:from>
    <xdr:to>
      <xdr:col>85</xdr:col>
      <xdr:colOff>127000</xdr:colOff>
      <xdr:row>99</xdr:row>
      <xdr:rowOff>33579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700392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33579</xdr:rowOff>
    </xdr:from>
    <xdr:to>
      <xdr:col>81</xdr:col>
      <xdr:colOff>50800</xdr:colOff>
      <xdr:row>99</xdr:row>
      <xdr:rowOff>40742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7007129"/>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40297</xdr:rowOff>
    </xdr:from>
    <xdr:to>
      <xdr:col>76</xdr:col>
      <xdr:colOff>114300</xdr:colOff>
      <xdr:row>99</xdr:row>
      <xdr:rowOff>40742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7013847"/>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40297</xdr:rowOff>
    </xdr:from>
    <xdr:to>
      <xdr:col>71</xdr:col>
      <xdr:colOff>177800</xdr:colOff>
      <xdr:row>99</xdr:row>
      <xdr:rowOff>42760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7013847"/>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151028</xdr:rowOff>
    </xdr:from>
    <xdr:to>
      <xdr:col>85</xdr:col>
      <xdr:colOff>177800</xdr:colOff>
      <xdr:row>99</xdr:row>
      <xdr:rowOff>81178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65955</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154229</xdr:rowOff>
    </xdr:from>
    <xdr:to>
      <xdr:col>81</xdr:col>
      <xdr:colOff>101600</xdr:colOff>
      <xdr:row>99</xdr:row>
      <xdr:rowOff>84379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75506</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2017" y="17049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161392</xdr:rowOff>
    </xdr:from>
    <xdr:to>
      <xdr:col>76</xdr:col>
      <xdr:colOff>165100</xdr:colOff>
      <xdr:row>99</xdr:row>
      <xdr:rowOff>91542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82669</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3017" y="1705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160947</xdr:rowOff>
    </xdr:from>
    <xdr:to>
      <xdr:col>72</xdr:col>
      <xdr:colOff>38100</xdr:colOff>
      <xdr:row>99</xdr:row>
      <xdr:rowOff>91097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6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82224</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514017" y="17055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163410</xdr:rowOff>
    </xdr:from>
    <xdr:to>
      <xdr:col>67</xdr:col>
      <xdr:colOff>101600</xdr:colOff>
      <xdr:row>99</xdr:row>
      <xdr:rowOff>93560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6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84687</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625017" y="17058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15722</xdr:rowOff>
    </xdr:from>
    <xdr:to>
      <xdr:col>116</xdr:col>
      <xdr:colOff>63500</xdr:colOff>
      <xdr:row>57</xdr:row>
      <xdr:rowOff>16790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788372"/>
          <a:ext cx="8382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14808</xdr:rowOff>
    </xdr:from>
    <xdr:to>
      <xdr:col>111</xdr:col>
      <xdr:colOff>177800</xdr:colOff>
      <xdr:row>57</xdr:row>
      <xdr:rowOff>15722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7874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12522</xdr:rowOff>
    </xdr:from>
    <xdr:to>
      <xdr:col>107</xdr:col>
      <xdr:colOff>50800</xdr:colOff>
      <xdr:row>57</xdr:row>
      <xdr:rowOff>14808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851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1625</xdr:rowOff>
    </xdr:from>
    <xdr:to>
      <xdr:col>102</xdr:col>
      <xdr:colOff>114300</xdr:colOff>
      <xdr:row>57</xdr:row>
      <xdr:rowOff>12522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74275"/>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137440</xdr:rowOff>
    </xdr:from>
    <xdr:to>
      <xdr:col>116</xdr:col>
      <xdr:colOff>114300</xdr:colOff>
      <xdr:row>57</xdr:row>
      <xdr:rowOff>67590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7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160317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9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136372</xdr:rowOff>
    </xdr:from>
    <xdr:to>
      <xdr:col>112</xdr:col>
      <xdr:colOff>38100</xdr:colOff>
      <xdr:row>57</xdr:row>
      <xdr:rowOff>66522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83049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51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135458</xdr:rowOff>
    </xdr:from>
    <xdr:to>
      <xdr:col>107</xdr:col>
      <xdr:colOff>101600</xdr:colOff>
      <xdr:row>57</xdr:row>
      <xdr:rowOff>65608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82135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51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133172</xdr:rowOff>
    </xdr:from>
    <xdr:to>
      <xdr:col>102</xdr:col>
      <xdr:colOff>165100</xdr:colOff>
      <xdr:row>57</xdr:row>
      <xdr:rowOff>63322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79849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50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122275</xdr:rowOff>
    </xdr:from>
    <xdr:to>
      <xdr:col>98</xdr:col>
      <xdr:colOff>38100</xdr:colOff>
      <xdr:row>57</xdr:row>
      <xdr:rowOff>52425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43552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8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84744</xdr:rowOff>
    </xdr:from>
    <xdr:to>
      <xdr:col>116</xdr:col>
      <xdr:colOff>63500</xdr:colOff>
      <xdr:row>75</xdr:row>
      <xdr:rowOff>143677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43494"/>
          <a:ext cx="8382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84744</xdr:rowOff>
    </xdr:from>
    <xdr:to>
      <xdr:col>111</xdr:col>
      <xdr:colOff>177800</xdr:colOff>
      <xdr:row>76</xdr:row>
      <xdr:rowOff>23205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43494"/>
          <a:ext cx="889000" cy="10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23205</xdr:rowOff>
    </xdr:from>
    <xdr:to>
      <xdr:col>107</xdr:col>
      <xdr:colOff>50800</xdr:colOff>
      <xdr:row>76</xdr:row>
      <xdr:rowOff>84837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53405"/>
          <a:ext cx="889000" cy="6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84837</xdr:rowOff>
    </xdr:from>
    <xdr:to>
      <xdr:col>102</xdr:col>
      <xdr:colOff>114300</xdr:colOff>
      <xdr:row>76</xdr:row>
      <xdr:rowOff>147199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15037"/>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92877</xdr:rowOff>
    </xdr:from>
    <xdr:to>
      <xdr:col>116</xdr:col>
      <xdr:colOff>114300</xdr:colOff>
      <xdr:row>76</xdr:row>
      <xdr:rowOff>23028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516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71304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33944</xdr:rowOff>
    </xdr:from>
    <xdr:to>
      <xdr:col>112</xdr:col>
      <xdr:colOff>38100</xdr:colOff>
      <xdr:row>75</xdr:row>
      <xdr:rowOff>135544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126672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8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143856</xdr:rowOff>
    </xdr:from>
    <xdr:to>
      <xdr:col>107</xdr:col>
      <xdr:colOff>101600</xdr:colOff>
      <xdr:row>76</xdr:row>
      <xdr:rowOff>74005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0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65132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34037</xdr:rowOff>
    </xdr:from>
    <xdr:to>
      <xdr:col>102</xdr:col>
      <xdr:colOff>165100</xdr:colOff>
      <xdr:row>76</xdr:row>
      <xdr:rowOff>135637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126764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96399</xdr:rowOff>
    </xdr:from>
    <xdr:to>
      <xdr:col>98</xdr:col>
      <xdr:colOff>38100</xdr:colOff>
      <xdr:row>77</xdr:row>
      <xdr:rowOff>26549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17676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千円（対前年度＋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千円）となっている。これは、歳出決算総額が前年度よりも約</a:t>
          </a:r>
          <a:r>
            <a:rPr kumimoji="1" lang="en-US" altLang="ja-JP" sz="1100">
              <a:solidFill>
                <a:schemeClr val="dk1"/>
              </a:solidFill>
              <a:effectLst/>
              <a:latin typeface="+mn-lt"/>
              <a:ea typeface="+mn-ea"/>
              <a:cs typeface="+mn-cs"/>
            </a:rPr>
            <a:t>33.4</a:t>
          </a:r>
          <a:r>
            <a:rPr kumimoji="1" lang="ja-JP" altLang="ja-JP" sz="1100">
              <a:solidFill>
                <a:schemeClr val="dk1"/>
              </a:solidFill>
              <a:effectLst/>
              <a:latin typeface="+mn-lt"/>
              <a:ea typeface="+mn-ea"/>
              <a:cs typeface="+mn-cs"/>
            </a:rPr>
            <a:t>億円増加したことによる。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年度の主な構成項目となる</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保育所等施設型給付事業や</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年度に実施した電力・ガス・食料品等価格高騰重点支援給付金事業などの影響もあり、</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予防接種事業、市内消費喚起対策支援事業等などの委託料の影響もあり、増加している。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245,750
237,034
27.09
93,817,761
90,620,561
3,144,080
47,340,051
53,959,616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46831</xdr:rowOff>
    </xdr:from>
    <xdr:to>
      <xdr:col>24</xdr:col>
      <xdr:colOff>63500</xdr:colOff>
      <xdr:row>38</xdr:row>
      <xdr:rowOff>145415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561931"/>
          <a:ext cx="838200" cy="9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85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145415</xdr:rowOff>
    </xdr:from>
    <xdr:to>
      <xdr:col>19</xdr:col>
      <xdr:colOff>177800</xdr:colOff>
      <xdr:row>39</xdr:row>
      <xdr:rowOff>9684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660515"/>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22718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83979</xdr:rowOff>
    </xdr:from>
    <xdr:to>
      <xdr:col>15</xdr:col>
      <xdr:colOff>50800</xdr:colOff>
      <xdr:row>39</xdr:row>
      <xdr:rowOff>9684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599079"/>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53975</xdr:rowOff>
    </xdr:from>
    <xdr:to>
      <xdr:col>10</xdr:col>
      <xdr:colOff>114300</xdr:colOff>
      <xdr:row>38</xdr:row>
      <xdr:rowOff>83979</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569075"/>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69867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108443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167481</xdr:rowOff>
    </xdr:from>
    <xdr:to>
      <xdr:col>24</xdr:col>
      <xdr:colOff>114300</xdr:colOff>
      <xdr:row>38</xdr:row>
      <xdr:rowOff>97631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5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82408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42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94615</xdr:rowOff>
    </xdr:from>
    <xdr:to>
      <xdr:col>20</xdr:col>
      <xdr:colOff>38100</xdr:colOff>
      <xdr:row>39</xdr:row>
      <xdr:rowOff>24765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15892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70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130334</xdr:rowOff>
    </xdr:from>
    <xdr:to>
      <xdr:col>15</xdr:col>
      <xdr:colOff>101600</xdr:colOff>
      <xdr:row>39</xdr:row>
      <xdr:rowOff>60484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6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51611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73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33179</xdr:rowOff>
    </xdr:from>
    <xdr:to>
      <xdr:col>10</xdr:col>
      <xdr:colOff>165100</xdr:colOff>
      <xdr:row>38</xdr:row>
      <xdr:rowOff>134779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5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125906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664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3175</xdr:rowOff>
    </xdr:from>
    <xdr:to>
      <xdr:col>6</xdr:col>
      <xdr:colOff>38100</xdr:colOff>
      <xdr:row>38</xdr:row>
      <xdr:rowOff>104775</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95902</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151600</xdr:rowOff>
    </xdr:from>
    <xdr:to>
      <xdr:col>24</xdr:col>
      <xdr:colOff>63500</xdr:colOff>
      <xdr:row>59</xdr:row>
      <xdr:rowOff>57582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095700"/>
          <a:ext cx="838200" cy="7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57480</xdr:rowOff>
    </xdr:from>
    <xdr:to>
      <xdr:col>19</xdr:col>
      <xdr:colOff>177800</xdr:colOff>
      <xdr:row>59</xdr:row>
      <xdr:rowOff>57582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173030"/>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51829</xdr:rowOff>
    </xdr:from>
    <xdr:to>
      <xdr:col>15</xdr:col>
      <xdr:colOff>50800</xdr:colOff>
      <xdr:row>59</xdr:row>
      <xdr:rowOff>57480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10167379"/>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159563</xdr:rowOff>
    </xdr:from>
    <xdr:to>
      <xdr:col>10</xdr:col>
      <xdr:colOff>114300</xdr:colOff>
      <xdr:row>59</xdr:row>
      <xdr:rowOff>51829</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903513"/>
          <a:ext cx="889000" cy="126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100800</xdr:rowOff>
    </xdr:from>
    <xdr:to>
      <xdr:col>24</xdr:col>
      <xdr:colOff>114300</xdr:colOff>
      <xdr:row>59</xdr:row>
      <xdr:rowOff>30950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15727</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5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6782</xdr:rowOff>
    </xdr:from>
    <xdr:to>
      <xdr:col>20</xdr:col>
      <xdr:colOff>38100</xdr:colOff>
      <xdr:row>59</xdr:row>
      <xdr:rowOff>108382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1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99509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2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6680</xdr:rowOff>
    </xdr:from>
    <xdr:to>
      <xdr:col>15</xdr:col>
      <xdr:colOff>101600</xdr:colOff>
      <xdr:row>59</xdr:row>
      <xdr:rowOff>108280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99407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1029</xdr:rowOff>
    </xdr:from>
    <xdr:to>
      <xdr:col>10</xdr:col>
      <xdr:colOff>165100</xdr:colOff>
      <xdr:row>59</xdr:row>
      <xdr:rowOff>102629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1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93756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2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108763</xdr:rowOff>
    </xdr:from>
    <xdr:to>
      <xdr:col>6</xdr:col>
      <xdr:colOff>38100</xdr:colOff>
      <xdr:row>52</xdr:row>
      <xdr:rowOff>38913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5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30040</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94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53417</xdr:rowOff>
    </xdr:from>
    <xdr:to>
      <xdr:col>24</xdr:col>
      <xdr:colOff>63500</xdr:colOff>
      <xdr:row>77</xdr:row>
      <xdr:rowOff>2781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83617"/>
          <a:ext cx="838200" cy="1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2781</xdr:rowOff>
    </xdr:from>
    <xdr:to>
      <xdr:col>19</xdr:col>
      <xdr:colOff>177800</xdr:colOff>
      <xdr:row>77</xdr:row>
      <xdr:rowOff>124854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04431"/>
          <a:ext cx="889000" cy="1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39509</xdr:rowOff>
    </xdr:from>
    <xdr:to>
      <xdr:col>15</xdr:col>
      <xdr:colOff>50800</xdr:colOff>
      <xdr:row>77</xdr:row>
      <xdr:rowOff>124854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41159"/>
          <a:ext cx="8890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39509</xdr:rowOff>
    </xdr:from>
    <xdr:to>
      <xdr:col>10</xdr:col>
      <xdr:colOff>114300</xdr:colOff>
      <xdr:row>79</xdr:row>
      <xdr:rowOff>35153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41159"/>
          <a:ext cx="889000" cy="3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2617</xdr:rowOff>
    </xdr:from>
    <xdr:to>
      <xdr:col>24</xdr:col>
      <xdr:colOff>114300</xdr:colOff>
      <xdr:row>76</xdr:row>
      <xdr:rowOff>104217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25493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8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123431</xdr:rowOff>
    </xdr:from>
    <xdr:to>
      <xdr:col>20</xdr:col>
      <xdr:colOff>38100</xdr:colOff>
      <xdr:row>77</xdr:row>
      <xdr:rowOff>53581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70108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92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74054</xdr:rowOff>
    </xdr:from>
    <xdr:to>
      <xdr:col>15</xdr:col>
      <xdr:colOff>101600</xdr:colOff>
      <xdr:row>78</xdr:row>
      <xdr:rowOff>4204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20731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5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160159</xdr:rowOff>
    </xdr:from>
    <xdr:to>
      <xdr:col>10</xdr:col>
      <xdr:colOff>165100</xdr:colOff>
      <xdr:row>77</xdr:row>
      <xdr:rowOff>90309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106837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96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155803</xdr:rowOff>
    </xdr:from>
    <xdr:to>
      <xdr:col>6</xdr:col>
      <xdr:colOff>38100</xdr:colOff>
      <xdr:row>79</xdr:row>
      <xdr:rowOff>85953</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102480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0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32804</xdr:rowOff>
    </xdr:from>
    <xdr:to>
      <xdr:col>24</xdr:col>
      <xdr:colOff>63500</xdr:colOff>
      <xdr:row>98</xdr:row>
      <xdr:rowOff>149606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834904"/>
          <a:ext cx="838200" cy="1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155524</xdr:rowOff>
    </xdr:from>
    <xdr:to>
      <xdr:col>19</xdr:col>
      <xdr:colOff>177800</xdr:colOff>
      <xdr:row>98</xdr:row>
      <xdr:rowOff>32804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86174"/>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150000</xdr:rowOff>
    </xdr:from>
    <xdr:to>
      <xdr:col>15</xdr:col>
      <xdr:colOff>50800</xdr:colOff>
      <xdr:row>97</xdr:row>
      <xdr:rowOff>155524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80650"/>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150000</xdr:rowOff>
    </xdr:from>
    <xdr:to>
      <xdr:col>10</xdr:col>
      <xdr:colOff>114300</xdr:colOff>
      <xdr:row>99</xdr:row>
      <xdr:rowOff>2857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80650"/>
          <a:ext cx="889000" cy="19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98806</xdr:rowOff>
    </xdr:from>
    <xdr:to>
      <xdr:col>24</xdr:col>
      <xdr:colOff>114300</xdr:colOff>
      <xdr:row>99</xdr:row>
      <xdr:rowOff>28956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13733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1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153454</xdr:rowOff>
    </xdr:from>
    <xdr:to>
      <xdr:col>20</xdr:col>
      <xdr:colOff>38100</xdr:colOff>
      <xdr:row>98</xdr:row>
      <xdr:rowOff>83604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100131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104724</xdr:rowOff>
    </xdr:from>
    <xdr:to>
      <xdr:col>15</xdr:col>
      <xdr:colOff>101600</xdr:colOff>
      <xdr:row>98</xdr:row>
      <xdr:rowOff>34874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51401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99200</xdr:rowOff>
    </xdr:from>
    <xdr:to>
      <xdr:col>10</xdr:col>
      <xdr:colOff>165100</xdr:colOff>
      <xdr:row>98</xdr:row>
      <xdr:rowOff>29350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45877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123507</xdr:rowOff>
    </xdr:from>
    <xdr:to>
      <xdr:col>6</xdr:col>
      <xdr:colOff>38100</xdr:colOff>
      <xdr:row>99</xdr:row>
      <xdr:rowOff>53657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44784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1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21742</xdr:rowOff>
    </xdr:from>
    <xdr:to>
      <xdr:col>55</xdr:col>
      <xdr:colOff>0</xdr:colOff>
      <xdr:row>34</xdr:row>
      <xdr:rowOff>38202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85104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36373</xdr:rowOff>
    </xdr:from>
    <xdr:to>
      <xdr:col>50</xdr:col>
      <xdr:colOff>114300</xdr:colOff>
      <xdr:row>34</xdr:row>
      <xdr:rowOff>38202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86567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36373</xdr:rowOff>
    </xdr:from>
    <xdr:to>
      <xdr:col>45</xdr:col>
      <xdr:colOff>177800</xdr:colOff>
      <xdr:row>34</xdr:row>
      <xdr:rowOff>38202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86567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155702</xdr:rowOff>
    </xdr:from>
    <xdr:to>
      <xdr:col>41</xdr:col>
      <xdr:colOff>50800</xdr:colOff>
      <xdr:row>34</xdr:row>
      <xdr:rowOff>38202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813552"/>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142392</xdr:rowOff>
    </xdr:from>
    <xdr:to>
      <xdr:col>55</xdr:col>
      <xdr:colOff>50800</xdr:colOff>
      <xdr:row>34</xdr:row>
      <xdr:rowOff>72542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165269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651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158852</xdr:rowOff>
    </xdr:from>
    <xdr:to>
      <xdr:col>50</xdr:col>
      <xdr:colOff>165100</xdr:colOff>
      <xdr:row>34</xdr:row>
      <xdr:rowOff>89002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8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105529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591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157023</xdr:rowOff>
    </xdr:from>
    <xdr:to>
      <xdr:col>46</xdr:col>
      <xdr:colOff>38100</xdr:colOff>
      <xdr:row>34</xdr:row>
      <xdr:rowOff>87173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103700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590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158852</xdr:rowOff>
    </xdr:from>
    <xdr:to>
      <xdr:col>41</xdr:col>
      <xdr:colOff>101600</xdr:colOff>
      <xdr:row>34</xdr:row>
      <xdr:rowOff>89002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8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80129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909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104902</xdr:rowOff>
    </xdr:from>
    <xdr:to>
      <xdr:col>36</xdr:col>
      <xdr:colOff>165100</xdr:colOff>
      <xdr:row>34</xdr:row>
      <xdr:rowOff>35052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7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51579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53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117846</xdr:rowOff>
    </xdr:from>
    <xdr:to>
      <xdr:col>55</xdr:col>
      <xdr:colOff>0</xdr:colOff>
      <xdr:row>58</xdr:row>
      <xdr:rowOff>118989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6194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118989</xdr:rowOff>
    </xdr:from>
    <xdr:to>
      <xdr:col>50</xdr:col>
      <xdr:colOff>114300</xdr:colOff>
      <xdr:row>58</xdr:row>
      <xdr:rowOff>119904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6308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119904</xdr:rowOff>
    </xdr:from>
    <xdr:to>
      <xdr:col>45</xdr:col>
      <xdr:colOff>177800</xdr:colOff>
      <xdr:row>58</xdr:row>
      <xdr:rowOff>120726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64004"/>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118714</xdr:rowOff>
    </xdr:from>
    <xdr:to>
      <xdr:col>41</xdr:col>
      <xdr:colOff>50800</xdr:colOff>
      <xdr:row>58</xdr:row>
      <xdr:rowOff>120726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62814"/>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67046</xdr:rowOff>
    </xdr:from>
    <xdr:to>
      <xdr:col>55</xdr:col>
      <xdr:colOff>50800</xdr:colOff>
      <xdr:row>58</xdr:row>
      <xdr:rowOff>168646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153423</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26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68189</xdr:rowOff>
    </xdr:from>
    <xdr:to>
      <xdr:col>50</xdr:col>
      <xdr:colOff>165100</xdr:colOff>
      <xdr:row>58</xdr:row>
      <xdr:rowOff>169789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160916</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105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69104</xdr:rowOff>
    </xdr:from>
    <xdr:to>
      <xdr:col>46</xdr:col>
      <xdr:colOff>38100</xdr:colOff>
      <xdr:row>58</xdr:row>
      <xdr:rowOff>170704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1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161831</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105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69926</xdr:rowOff>
    </xdr:from>
    <xdr:to>
      <xdr:col>41</xdr:col>
      <xdr:colOff>101600</xdr:colOff>
      <xdr:row>59</xdr:row>
      <xdr:rowOff>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162653</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10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67914</xdr:rowOff>
    </xdr:from>
    <xdr:to>
      <xdr:col>36</xdr:col>
      <xdr:colOff>165100</xdr:colOff>
      <xdr:row>58</xdr:row>
      <xdr:rowOff>169514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160641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1010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64796</xdr:rowOff>
    </xdr:from>
    <xdr:to>
      <xdr:col>55</xdr:col>
      <xdr:colOff>0</xdr:colOff>
      <xdr:row>76</xdr:row>
      <xdr:rowOff>83159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94996"/>
          <a:ext cx="8382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27991</xdr:rowOff>
    </xdr:from>
    <xdr:to>
      <xdr:col>50</xdr:col>
      <xdr:colOff>114300</xdr:colOff>
      <xdr:row>76</xdr:row>
      <xdr:rowOff>83159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58191"/>
          <a:ext cx="889000" cy="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27991</xdr:rowOff>
    </xdr:from>
    <xdr:to>
      <xdr:col>45</xdr:col>
      <xdr:colOff>177800</xdr:colOff>
      <xdr:row>76</xdr:row>
      <xdr:rowOff>52679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58191"/>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159665</xdr:rowOff>
    </xdr:from>
    <xdr:to>
      <xdr:col>41</xdr:col>
      <xdr:colOff>50800</xdr:colOff>
      <xdr:row>76</xdr:row>
      <xdr:rowOff>52679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18415"/>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13996</xdr:rowOff>
    </xdr:from>
    <xdr:to>
      <xdr:col>55</xdr:col>
      <xdr:colOff>50800</xdr:colOff>
      <xdr:row>76</xdr:row>
      <xdr:rowOff>115596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4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163873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2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32359</xdr:rowOff>
    </xdr:from>
    <xdr:to>
      <xdr:col>50</xdr:col>
      <xdr:colOff>165100</xdr:colOff>
      <xdr:row>76</xdr:row>
      <xdr:rowOff>133959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125086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15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148641</xdr:rowOff>
    </xdr:from>
    <xdr:to>
      <xdr:col>46</xdr:col>
      <xdr:colOff>38100</xdr:colOff>
      <xdr:row>76</xdr:row>
      <xdr:rowOff>78791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69918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1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1879</xdr:rowOff>
    </xdr:from>
    <xdr:to>
      <xdr:col>41</xdr:col>
      <xdr:colOff>101600</xdr:colOff>
      <xdr:row>76</xdr:row>
      <xdr:rowOff>103479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94606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1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108865</xdr:rowOff>
    </xdr:from>
    <xdr:to>
      <xdr:col>36</xdr:col>
      <xdr:colOff>165100</xdr:colOff>
      <xdr:row>76</xdr:row>
      <xdr:rowOff>39015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30142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06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91191</xdr:rowOff>
    </xdr:from>
    <xdr:to>
      <xdr:col>55</xdr:col>
      <xdr:colOff>0</xdr:colOff>
      <xdr:row>98</xdr:row>
      <xdr:rowOff>136043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93291"/>
          <a:ext cx="838200" cy="4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95055</xdr:rowOff>
    </xdr:from>
    <xdr:to>
      <xdr:col>50</xdr:col>
      <xdr:colOff>114300</xdr:colOff>
      <xdr:row>98</xdr:row>
      <xdr:rowOff>136043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97155"/>
          <a:ext cx="889000" cy="4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95055</xdr:rowOff>
    </xdr:from>
    <xdr:to>
      <xdr:col>45</xdr:col>
      <xdr:colOff>177800</xdr:colOff>
      <xdr:row>98</xdr:row>
      <xdr:rowOff>135882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97155"/>
          <a:ext cx="889000" cy="4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86116</xdr:rowOff>
    </xdr:from>
    <xdr:to>
      <xdr:col>41</xdr:col>
      <xdr:colOff>50800</xdr:colOff>
      <xdr:row>98</xdr:row>
      <xdr:rowOff>135882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88216"/>
          <a:ext cx="8890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40391</xdr:rowOff>
    </xdr:from>
    <xdr:to>
      <xdr:col>55</xdr:col>
      <xdr:colOff>50800</xdr:colOff>
      <xdr:row>98</xdr:row>
      <xdr:rowOff>141991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126768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85243</xdr:rowOff>
    </xdr:from>
    <xdr:to>
      <xdr:col>50</xdr:col>
      <xdr:colOff>165100</xdr:colOff>
      <xdr:row>99</xdr:row>
      <xdr:rowOff>15393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6520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44255</xdr:rowOff>
    </xdr:from>
    <xdr:to>
      <xdr:col>46</xdr:col>
      <xdr:colOff>38100</xdr:colOff>
      <xdr:row>98</xdr:row>
      <xdr:rowOff>145855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136982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85082</xdr:rowOff>
    </xdr:from>
    <xdr:to>
      <xdr:col>41</xdr:col>
      <xdr:colOff>101600</xdr:colOff>
      <xdr:row>99</xdr:row>
      <xdr:rowOff>15232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8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7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35316</xdr:rowOff>
    </xdr:from>
    <xdr:to>
      <xdr:col>36</xdr:col>
      <xdr:colOff>165100</xdr:colOff>
      <xdr:row>98</xdr:row>
      <xdr:rowOff>136916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128043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3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140135</xdr:rowOff>
    </xdr:from>
    <xdr:to>
      <xdr:col>85</xdr:col>
      <xdr:colOff>127000</xdr:colOff>
      <xdr:row>38</xdr:row>
      <xdr:rowOff>48042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3785"/>
          <a:ext cx="8382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48042</xdr:rowOff>
    </xdr:from>
    <xdr:to>
      <xdr:col>81</xdr:col>
      <xdr:colOff>50800</xdr:colOff>
      <xdr:row>38</xdr:row>
      <xdr:rowOff>98878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63142"/>
          <a:ext cx="889000" cy="5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2322</xdr:rowOff>
    </xdr:from>
    <xdr:to>
      <xdr:col>76</xdr:col>
      <xdr:colOff>114300</xdr:colOff>
      <xdr:row>38</xdr:row>
      <xdr:rowOff>98878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17422"/>
          <a:ext cx="889000" cy="9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2322</xdr:rowOff>
    </xdr:from>
    <xdr:to>
      <xdr:col>71</xdr:col>
      <xdr:colOff>177800</xdr:colOff>
      <xdr:row>38</xdr:row>
      <xdr:rowOff>59799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17422"/>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89335</xdr:rowOff>
    </xdr:from>
    <xdr:to>
      <xdr:col>85</xdr:col>
      <xdr:colOff>177800</xdr:colOff>
      <xdr:row>38</xdr:row>
      <xdr:rowOff>19486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67762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168692</xdr:rowOff>
    </xdr:from>
    <xdr:to>
      <xdr:col>81</xdr:col>
      <xdr:colOff>101600</xdr:colOff>
      <xdr:row>38</xdr:row>
      <xdr:rowOff>98842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89969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48078</xdr:rowOff>
    </xdr:from>
    <xdr:to>
      <xdr:col>76</xdr:col>
      <xdr:colOff>165100</xdr:colOff>
      <xdr:row>38</xdr:row>
      <xdr:rowOff>149678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140805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5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122972</xdr:rowOff>
    </xdr:from>
    <xdr:to>
      <xdr:col>72</xdr:col>
      <xdr:colOff>38100</xdr:colOff>
      <xdr:row>38</xdr:row>
      <xdr:rowOff>53122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6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44249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5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8999</xdr:rowOff>
    </xdr:from>
    <xdr:to>
      <xdr:col>67</xdr:col>
      <xdr:colOff>101600</xdr:colOff>
      <xdr:row>38</xdr:row>
      <xdr:rowOff>110599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101726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155225</xdr:rowOff>
    </xdr:from>
    <xdr:to>
      <xdr:col>85</xdr:col>
      <xdr:colOff>127000</xdr:colOff>
      <xdr:row>57</xdr:row>
      <xdr:rowOff>41326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56425"/>
          <a:ext cx="838200" cy="5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52336</xdr:rowOff>
    </xdr:from>
    <xdr:to>
      <xdr:col>81</xdr:col>
      <xdr:colOff>50800</xdr:colOff>
      <xdr:row>57</xdr:row>
      <xdr:rowOff>41326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653536"/>
          <a:ext cx="889000" cy="16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52336</xdr:rowOff>
    </xdr:from>
    <xdr:to>
      <xdr:col>76</xdr:col>
      <xdr:colOff>114300</xdr:colOff>
      <xdr:row>56</xdr:row>
      <xdr:rowOff>90436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53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60757</xdr:rowOff>
    </xdr:from>
    <xdr:to>
      <xdr:col>71</xdr:col>
      <xdr:colOff>177800</xdr:colOff>
      <xdr:row>56</xdr:row>
      <xdr:rowOff>90436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61957"/>
          <a:ext cx="8890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104425</xdr:rowOff>
    </xdr:from>
    <xdr:to>
      <xdr:col>85</xdr:col>
      <xdr:colOff>177800</xdr:colOff>
      <xdr:row>57</xdr:row>
      <xdr:rowOff>34575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82852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161976</xdr:rowOff>
    </xdr:from>
    <xdr:to>
      <xdr:col>81</xdr:col>
      <xdr:colOff>101600</xdr:colOff>
      <xdr:row>57</xdr:row>
      <xdr:rowOff>92126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83253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1536</xdr:rowOff>
    </xdr:from>
    <xdr:to>
      <xdr:col>76</xdr:col>
      <xdr:colOff>165100</xdr:colOff>
      <xdr:row>56</xdr:row>
      <xdr:rowOff>103136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94263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39636</xdr:rowOff>
    </xdr:from>
    <xdr:to>
      <xdr:col>72</xdr:col>
      <xdr:colOff>38100</xdr:colOff>
      <xdr:row>56</xdr:row>
      <xdr:rowOff>141236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157763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41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9957</xdr:rowOff>
    </xdr:from>
    <xdr:to>
      <xdr:col>67</xdr:col>
      <xdr:colOff>101600</xdr:colOff>
      <xdr:row>56</xdr:row>
      <xdr:rowOff>111557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128084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3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77663</xdr:rowOff>
    </xdr:from>
    <xdr:to>
      <xdr:col>85</xdr:col>
      <xdr:colOff>127000</xdr:colOff>
      <xdr:row>97</xdr:row>
      <xdr:rowOff>80008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08313"/>
          <a:ext cx="8382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80008</xdr:rowOff>
    </xdr:from>
    <xdr:to>
      <xdr:col>81</xdr:col>
      <xdr:colOff>50800</xdr:colOff>
      <xdr:row>97</xdr:row>
      <xdr:rowOff>118183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10658"/>
          <a:ext cx="889000" cy="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118183</xdr:rowOff>
    </xdr:from>
    <xdr:to>
      <xdr:col>76</xdr:col>
      <xdr:colOff>114300</xdr:colOff>
      <xdr:row>97</xdr:row>
      <xdr:rowOff>152558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48833"/>
          <a:ext cx="889000" cy="3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152558</xdr:rowOff>
    </xdr:from>
    <xdr:to>
      <xdr:col>71</xdr:col>
      <xdr:colOff>177800</xdr:colOff>
      <xdr:row>97</xdr:row>
      <xdr:rowOff>170047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83208"/>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26863</xdr:rowOff>
    </xdr:from>
    <xdr:to>
      <xdr:col>85</xdr:col>
      <xdr:colOff>177800</xdr:colOff>
      <xdr:row>97</xdr:row>
      <xdr:rowOff>128463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5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5290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3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29208</xdr:rowOff>
    </xdr:from>
    <xdr:to>
      <xdr:col>81</xdr:col>
      <xdr:colOff>101600</xdr:colOff>
      <xdr:row>97</xdr:row>
      <xdr:rowOff>130808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5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121935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67383</xdr:rowOff>
    </xdr:from>
    <xdr:to>
      <xdr:col>76</xdr:col>
      <xdr:colOff>165100</xdr:colOff>
      <xdr:row>97</xdr:row>
      <xdr:rowOff>168983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160110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101758</xdr:rowOff>
    </xdr:from>
    <xdr:to>
      <xdr:col>72</xdr:col>
      <xdr:colOff>38100</xdr:colOff>
      <xdr:row>98</xdr:row>
      <xdr:rowOff>31908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23035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119247</xdr:rowOff>
    </xdr:from>
    <xdr:to>
      <xdr:col>67</xdr:col>
      <xdr:colOff>101600</xdr:colOff>
      <xdr:row>98</xdr:row>
      <xdr:rowOff>49397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40524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4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千円（対前年度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千円）となっている。これは、歳出決算総額が前年度よりも約</a:t>
          </a:r>
          <a:r>
            <a:rPr kumimoji="1" lang="en-US" altLang="ja-JP" sz="1100">
              <a:solidFill>
                <a:schemeClr val="dk1"/>
              </a:solidFill>
              <a:effectLst/>
              <a:latin typeface="+mn-lt"/>
              <a:ea typeface="+mn-ea"/>
              <a:cs typeface="+mn-cs"/>
            </a:rPr>
            <a:t>33.4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年度の主な構成項目となる民生費は、</a:t>
          </a:r>
          <a:r>
            <a:rPr kumimoji="1" lang="ja-JP" altLang="en-US" sz="1100">
              <a:solidFill>
                <a:schemeClr val="dk1"/>
              </a:solidFill>
              <a:effectLst/>
              <a:latin typeface="+mn-lt"/>
              <a:ea typeface="+mn-ea"/>
              <a:cs typeface="+mn-cs"/>
            </a:rPr>
            <a:t>国民健康保険事業特別会計繰出金や低所得者の子育て世帯に対する子育て世帯生活支援特別給付金事業</a:t>
          </a:r>
          <a:r>
            <a:rPr kumimoji="1" lang="ja-JP" altLang="ja-JP" sz="1100">
              <a:solidFill>
                <a:schemeClr val="dk1"/>
              </a:solidFill>
              <a:effectLst/>
              <a:latin typeface="+mn-lt"/>
              <a:ea typeface="+mn-ea"/>
              <a:cs typeface="+mn-cs"/>
            </a:rPr>
            <a:t>などが減少したものの、電力・ガス・食料品等価格高騰重点支援給付金事業などの影響もあり、増加している。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また、衛生費については、新型コロナウイルスワクチン接種事業</a:t>
          </a:r>
          <a:r>
            <a:rPr kumimoji="1" lang="ja-JP" altLang="en-US" sz="1100">
              <a:solidFill>
                <a:schemeClr val="dk1"/>
              </a:solidFill>
              <a:effectLst/>
              <a:latin typeface="+mn-lt"/>
              <a:ea typeface="+mn-ea"/>
              <a:cs typeface="+mn-cs"/>
            </a:rPr>
            <a:t>や環境管理センターごみ処理施設維持補修事業</a:t>
          </a:r>
          <a:r>
            <a:rPr kumimoji="1" lang="ja-JP" altLang="ja-JP" sz="1100">
              <a:solidFill>
                <a:schemeClr val="dk1"/>
              </a:solidFill>
              <a:effectLst/>
              <a:latin typeface="+mn-lt"/>
              <a:ea typeface="+mn-ea"/>
              <a:cs typeface="+mn-cs"/>
            </a:rPr>
            <a:t>などにより減少し</a:t>
          </a:r>
          <a:r>
            <a:rPr kumimoji="1" lang="ja-JP" altLang="en-US" sz="1100">
              <a:solidFill>
                <a:schemeClr val="dk1"/>
              </a:solidFill>
              <a:effectLst/>
              <a:latin typeface="+mn-lt"/>
              <a:ea typeface="+mn-ea"/>
              <a:cs typeface="+mn-cs"/>
            </a:rPr>
            <a:t>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年度の実質収支は、前年度から約</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し、標準財政規模比では</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市民税が定額減税の影響等により前年度から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物価高騰対策重点支援地方創生臨時交付金などの国庫支出金の増により、</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が歳出を上回る伸びをしたこと</a:t>
          </a:r>
          <a:r>
            <a:rPr kumimoji="1" lang="ja-JP" altLang="ja-JP" sz="1100">
              <a:solidFill>
                <a:schemeClr val="dk1"/>
              </a:solidFill>
              <a:effectLst/>
              <a:latin typeface="+mn-lt"/>
              <a:ea typeface="+mn-ea"/>
              <a:cs typeface="+mn-cs"/>
            </a:rPr>
            <a:t>が要因と捉えている。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財政調整基金は、剰金積立額が取崩額を下回ったことにより、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18.6</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標準財政規模比にして</a:t>
          </a:r>
          <a:r>
            <a:rPr kumimoji="1" lang="en-US" altLang="ja-JP" sz="1100">
              <a:solidFill>
                <a:schemeClr val="dk1"/>
              </a:solidFill>
              <a:effectLst/>
              <a:latin typeface="+mn-lt"/>
              <a:ea typeface="+mn-ea"/>
              <a:cs typeface="+mn-cs"/>
            </a:rPr>
            <a:t>4.23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下落</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全会計とも実質収支、資金不足・剰余額の増減はあるものの黒字となり、連結実質赤字比率は算定されていない。</a:t>
          </a:r>
          <a:endParaRPr lang="ja-JP" altLang="ja-JP" sz="1400">
            <a:effectLst/>
          </a:endParaRPr>
        </a:p>
        <a:p>
          <a:r>
            <a:rPr kumimoji="1" lang="ja-JP" altLang="ja-JP" sz="1100">
              <a:solidFill>
                <a:schemeClr val="dk1"/>
              </a:solidFill>
              <a:effectLst/>
              <a:latin typeface="+mn-lt"/>
              <a:ea typeface="+mn-ea"/>
              <a:cs typeface="+mn-cs"/>
            </a:rPr>
            <a:t>公営企業会計である下水道事業会計においては、</a:t>
          </a:r>
          <a:r>
            <a:rPr kumimoji="1" lang="ja-JP" altLang="en-US" sz="1100">
              <a:solidFill>
                <a:schemeClr val="dk1"/>
              </a:solidFill>
              <a:effectLst/>
              <a:latin typeface="+mn-lt"/>
              <a:ea typeface="+mn-ea"/>
              <a:cs typeface="+mn-cs"/>
            </a:rPr>
            <a:t>流動負債</a:t>
          </a:r>
          <a:r>
            <a:rPr kumimoji="1" lang="ja-JP" altLang="ja-JP" sz="1100">
              <a:solidFill>
                <a:schemeClr val="dk1"/>
              </a:solidFill>
              <a:effectLst/>
              <a:latin typeface="+mn-lt"/>
              <a:ea typeface="+mn-ea"/>
              <a:cs typeface="+mn-cs"/>
            </a:rPr>
            <a:t>が減少</a:t>
          </a:r>
          <a:r>
            <a:rPr kumimoji="1" lang="ja-JP" altLang="en-US" sz="1100">
              <a:solidFill>
                <a:schemeClr val="dk1"/>
              </a:solidFill>
              <a:effectLst/>
              <a:latin typeface="+mn-lt"/>
              <a:ea typeface="+mn-ea"/>
              <a:cs typeface="+mn-cs"/>
            </a:rPr>
            <a:t>したことなどにより、</a:t>
          </a:r>
          <a:r>
            <a:rPr kumimoji="1" lang="ja-JP" altLang="ja-JP" sz="1100">
              <a:solidFill>
                <a:schemeClr val="dk1"/>
              </a:solidFill>
              <a:effectLst/>
              <a:latin typeface="+mn-lt"/>
              <a:ea typeface="+mn-ea"/>
              <a:cs typeface="+mn-cs"/>
            </a:rPr>
            <a:t>標準財政規模に対する黒字額の比率が、前年度より</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ポイント上昇した。</a:t>
          </a:r>
          <a:endParaRPr lang="en-US"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また、病院事業会計においては、流動負債が増加したことなどより、</a:t>
          </a:r>
          <a:r>
            <a:rPr kumimoji="1" lang="ja-JP" altLang="ja-JP" sz="1100">
              <a:solidFill>
                <a:schemeClr val="dk1"/>
              </a:solidFill>
              <a:effectLst/>
              <a:latin typeface="+mn-lt"/>
              <a:ea typeface="+mn-ea"/>
              <a:cs typeface="+mn-cs"/>
            </a:rPr>
            <a:t>標準財政規模に対する黒字額の比率が、前年度より</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下落</a:t>
          </a:r>
          <a:r>
            <a:rPr kumimoji="1" lang="ja-JP" altLang="ja-JP" sz="110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93817761</v>
      </c>
      <c r="BO4" s="371"/>
      <c r="BP4" s="371"/>
      <c r="BQ4" s="371"/>
      <c r="BR4" s="371"/>
      <c r="BS4" s="371"/>
      <c r="BT4" s="371"/>
      <c r="BU4" s="372"/>
      <c r="BV4" s="370">
        <v>89584910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6.6</v>
      </c>
      <c r="CU4" s="377"/>
      <c r="CV4" s="377"/>
      <c r="CW4" s="377"/>
      <c r="CX4" s="377"/>
      <c r="CY4" s="377"/>
      <c r="CZ4" s="377"/>
      <c r="DA4" s="378"/>
      <c r="DB4" s="376">
        <v>4.9000000000000004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90620561</v>
      </c>
      <c r="BO5" s="408"/>
      <c r="BP5" s="408"/>
      <c r="BQ5" s="408"/>
      <c r="BR5" s="408"/>
      <c r="BS5" s="408"/>
      <c r="BT5" s="408"/>
      <c r="BU5" s="409"/>
      <c r="BV5" s="407">
        <v>87280518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101.5</v>
      </c>
      <c r="CU5" s="405"/>
      <c r="CV5" s="405"/>
      <c r="CW5" s="405"/>
      <c r="CX5" s="405"/>
      <c r="CY5" s="405"/>
      <c r="CZ5" s="405"/>
      <c r="DA5" s="406"/>
      <c r="DB5" s="404">
        <v>99.3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3197200</v>
      </c>
      <c r="BO6" s="408"/>
      <c r="BP6" s="408"/>
      <c r="BQ6" s="408"/>
      <c r="BR6" s="408"/>
      <c r="BS6" s="408"/>
      <c r="BT6" s="408"/>
      <c r="BU6" s="409"/>
      <c r="BV6" s="407">
        <v>2304392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102.1</v>
      </c>
      <c r="CU6" s="445"/>
      <c r="CV6" s="445"/>
      <c r="CW6" s="445"/>
      <c r="CX6" s="445"/>
      <c r="CY6" s="445"/>
      <c r="CZ6" s="445"/>
      <c r="DA6" s="446"/>
      <c r="DB6" s="444">
        <v>100.4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53120</v>
      </c>
      <c r="BO7" s="408"/>
      <c r="BP7" s="408"/>
      <c r="BQ7" s="408"/>
      <c r="BR7" s="408"/>
      <c r="BS7" s="408"/>
      <c r="BT7" s="408"/>
      <c r="BU7" s="409"/>
      <c r="BV7" s="407">
        <v>46515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47340051</v>
      </c>
      <c r="CU7" s="408"/>
      <c r="CV7" s="408"/>
      <c r="CW7" s="408"/>
      <c r="CX7" s="408"/>
      <c r="CY7" s="408"/>
      <c r="CZ7" s="408"/>
      <c r="DA7" s="409"/>
      <c r="DB7" s="407">
        <v>46314742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3144080</v>
      </c>
      <c r="BO8" s="408"/>
      <c r="BP8" s="408"/>
      <c r="BQ8" s="408"/>
      <c r="BR8" s="408"/>
      <c r="BS8" s="408"/>
      <c r="BT8" s="408"/>
      <c r="BU8" s="409"/>
      <c r="BV8" s="407">
        <v>2257877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0.93</v>
      </c>
      <c r="CU8" s="448"/>
      <c r="CV8" s="448"/>
      <c r="CW8" s="448"/>
      <c r="CX8" s="448"/>
      <c r="CY8" s="448"/>
      <c r="CZ8" s="448"/>
      <c r="DA8" s="449"/>
      <c r="DB8" s="447">
        <v>0.93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239169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886203</v>
      </c>
      <c r="BO9" s="408"/>
      <c r="BP9" s="408"/>
      <c r="BQ9" s="408"/>
      <c r="BR9" s="408"/>
      <c r="BS9" s="408"/>
      <c r="BT9" s="408"/>
      <c r="BU9" s="409"/>
      <c r="BV9" s="407">
        <v>-1392542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9.6999999999999993</v>
      </c>
      <c r="CU9" s="405"/>
      <c r="CV9" s="405"/>
      <c r="CW9" s="405"/>
      <c r="CX9" s="405"/>
      <c r="CY9" s="405"/>
      <c r="CZ9" s="405"/>
      <c r="DA9" s="406"/>
      <c r="DB9" s="404">
        <v>10.1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232922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4082</v>
      </c>
      <c r="BO10" s="408"/>
      <c r="BP10" s="408"/>
      <c r="BQ10" s="408"/>
      <c r="BR10" s="408"/>
      <c r="BS10" s="408"/>
      <c r="BT10" s="408"/>
      <c r="BU10" s="409"/>
      <c r="BV10" s="407">
        <v>108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245750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3020700</v>
      </c>
      <c r="BO12" s="408"/>
      <c r="BP12" s="408"/>
      <c r="BQ12" s="408"/>
      <c r="BR12" s="408"/>
      <c r="BS12" s="408"/>
      <c r="BT12" s="408"/>
      <c r="BU12" s="409"/>
      <c r="BV12" s="407">
        <v>2100000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237034</v>
      </c>
      <c r="S13" s="492"/>
      <c r="T13" s="492"/>
      <c r="U13" s="492"/>
      <c r="V13" s="493"/>
      <c r="W13" s="423" t="s">
        <v>131</v>
      </c>
      <c r="X13" s="424"/>
      <c r="Y13" s="424"/>
      <c r="Z13" s="424"/>
      <c r="AA13" s="424"/>
      <c r="AB13" s="414"/>
      <c r="AC13" s="458">
        <v>462</v>
      </c>
      <c r="AD13" s="459"/>
      <c r="AE13" s="459"/>
      <c r="AF13" s="459"/>
      <c r="AG13" s="501"/>
      <c r="AH13" s="458">
        <v>486</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-2130415</v>
      </c>
      <c r="BO13" s="408"/>
      <c r="BP13" s="408"/>
      <c r="BQ13" s="408"/>
      <c r="BR13" s="408"/>
      <c r="BS13" s="408"/>
      <c r="BT13" s="408"/>
      <c r="BU13" s="409"/>
      <c r="BV13" s="407">
        <v>-3492434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4.9000000000000004</v>
      </c>
      <c r="CU13" s="405"/>
      <c r="CV13" s="405"/>
      <c r="CW13" s="405"/>
      <c r="CX13" s="405"/>
      <c r="CY13" s="405"/>
      <c r="CZ13" s="405"/>
      <c r="DA13" s="406"/>
      <c r="DB13" s="404">
        <v>4.3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245038</v>
      </c>
      <c r="S14" s="492"/>
      <c r="T14" s="492"/>
      <c r="U14" s="492"/>
      <c r="V14" s="493"/>
      <c r="W14" s="397"/>
      <c r="X14" s="398"/>
      <c r="Y14" s="398"/>
      <c r="Z14" s="398"/>
      <c r="AA14" s="398"/>
      <c r="AB14" s="387"/>
      <c r="AC14" s="494">
        <v>0.5</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43.2</v>
      </c>
      <c r="CU14" s="506"/>
      <c r="CV14" s="506"/>
      <c r="CW14" s="506"/>
      <c r="CX14" s="506"/>
      <c r="CY14" s="506"/>
      <c r="CZ14" s="506"/>
      <c r="DA14" s="507"/>
      <c r="DB14" s="505">
        <v>39.799999999999997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236993</v>
      </c>
      <c r="S15" s="492"/>
      <c r="T15" s="492"/>
      <c r="U15" s="492"/>
      <c r="V15" s="493"/>
      <c r="W15" s="423" t="s">
        <v>137</v>
      </c>
      <c r="X15" s="424"/>
      <c r="Y15" s="424"/>
      <c r="Z15" s="424"/>
      <c r="AA15" s="424"/>
      <c r="AB15" s="414"/>
      <c r="AC15" s="458">
        <v>20685</v>
      </c>
      <c r="AD15" s="459"/>
      <c r="AE15" s="459"/>
      <c r="AF15" s="459"/>
      <c r="AG15" s="501"/>
      <c r="AH15" s="458">
        <v>24622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34474072</v>
      </c>
      <c r="BO15" s="371"/>
      <c r="BP15" s="371"/>
      <c r="BQ15" s="371"/>
      <c r="BR15" s="371"/>
      <c r="BS15" s="371"/>
      <c r="BT15" s="371"/>
      <c r="BU15" s="372"/>
      <c r="BV15" s="370">
        <v>34021915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21.4</v>
      </c>
      <c r="AD16" s="495"/>
      <c r="AE16" s="495"/>
      <c r="AF16" s="495"/>
      <c r="AG16" s="496"/>
      <c r="AH16" s="494">
        <v>24.2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37583451</v>
      </c>
      <c r="BO16" s="408"/>
      <c r="BP16" s="408"/>
      <c r="BQ16" s="408"/>
      <c r="BR16" s="408"/>
      <c r="BS16" s="408"/>
      <c r="BT16" s="408"/>
      <c r="BU16" s="409"/>
      <c r="BV16" s="407">
        <v>36405446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75606</v>
      </c>
      <c r="AD17" s="459"/>
      <c r="AE17" s="459"/>
      <c r="AF17" s="459"/>
      <c r="AG17" s="501"/>
      <c r="AH17" s="458">
        <v>76540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43987883</v>
      </c>
      <c r="BO17" s="408"/>
      <c r="BP17" s="408"/>
      <c r="BQ17" s="408"/>
      <c r="BR17" s="408"/>
      <c r="BS17" s="408"/>
      <c r="BT17" s="408"/>
      <c r="BU17" s="409"/>
      <c r="BV17" s="407">
        <v>43398871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27.09</v>
      </c>
      <c r="M18" s="531"/>
      <c r="N18" s="531"/>
      <c r="O18" s="531"/>
      <c r="P18" s="531"/>
      <c r="Q18" s="531"/>
      <c r="R18" s="532"/>
      <c r="S18" s="532"/>
      <c r="T18" s="532"/>
      <c r="U18" s="532"/>
      <c r="V18" s="533"/>
      <c r="W18" s="425"/>
      <c r="X18" s="426"/>
      <c r="Y18" s="426"/>
      <c r="Z18" s="426"/>
      <c r="AA18" s="426"/>
      <c r="AB18" s="417"/>
      <c r="AC18" s="534">
        <v>78.099999999999994</v>
      </c>
      <c r="AD18" s="535"/>
      <c r="AE18" s="535"/>
      <c r="AF18" s="535"/>
      <c r="AG18" s="536"/>
      <c r="AH18" s="534">
        <v>75.3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50108800</v>
      </c>
      <c r="BO18" s="408"/>
      <c r="BP18" s="408"/>
      <c r="BQ18" s="408"/>
      <c r="BR18" s="408"/>
      <c r="BS18" s="408"/>
      <c r="BT18" s="408"/>
      <c r="BU18" s="409"/>
      <c r="BV18" s="407">
        <v>47065542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8829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60672503</v>
      </c>
      <c r="BO19" s="408"/>
      <c r="BP19" s="408"/>
      <c r="BQ19" s="408"/>
      <c r="BR19" s="408"/>
      <c r="BS19" s="408"/>
      <c r="BT19" s="408"/>
      <c r="BU19" s="409"/>
      <c r="BV19" s="407">
        <v>57464447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110519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53959616</v>
      </c>
      <c r="BO22" s="371"/>
      <c r="BP22" s="371"/>
      <c r="BQ22" s="371"/>
      <c r="BR22" s="371"/>
      <c r="BS22" s="371"/>
      <c r="BT22" s="371"/>
      <c r="BU22" s="372"/>
      <c r="BV22" s="370">
        <v>57000662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30137579</v>
      </c>
      <c r="BO23" s="408"/>
      <c r="BP23" s="408"/>
      <c r="BQ23" s="408"/>
      <c r="BR23" s="408"/>
      <c r="BS23" s="408"/>
      <c r="BT23" s="408"/>
      <c r="BU23" s="409"/>
      <c r="BV23" s="407">
        <v>32262220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9430</v>
      </c>
      <c r="R24" s="459"/>
      <c r="S24" s="459"/>
      <c r="T24" s="459"/>
      <c r="U24" s="459"/>
      <c r="V24" s="501"/>
      <c r="W24" s="553"/>
      <c r="X24" s="554"/>
      <c r="Y24" s="555"/>
      <c r="Z24" s="457" t="s">
        <v>162</v>
      </c>
      <c r="AA24" s="437"/>
      <c r="AB24" s="437"/>
      <c r="AC24" s="437"/>
      <c r="AD24" s="437"/>
      <c r="AE24" s="437"/>
      <c r="AF24" s="437"/>
      <c r="AG24" s="438"/>
      <c r="AH24" s="458">
        <v>1286</v>
      </c>
      <c r="AI24" s="459"/>
      <c r="AJ24" s="459"/>
      <c r="AK24" s="459"/>
      <c r="AL24" s="501"/>
      <c r="AM24" s="458">
        <v>4040612</v>
      </c>
      <c r="AN24" s="459"/>
      <c r="AO24" s="459"/>
      <c r="AP24" s="459"/>
      <c r="AQ24" s="459"/>
      <c r="AR24" s="501"/>
      <c r="AS24" s="458">
        <v>3142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37873758</v>
      </c>
      <c r="BO24" s="408"/>
      <c r="BP24" s="408"/>
      <c r="BQ24" s="408"/>
      <c r="BR24" s="408"/>
      <c r="BS24" s="408"/>
      <c r="BT24" s="408"/>
      <c r="BU24" s="409"/>
      <c r="BV24" s="407">
        <v>39626508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7640</v>
      </c>
      <c r="R25" s="459"/>
      <c r="S25" s="459"/>
      <c r="T25" s="459"/>
      <c r="U25" s="459"/>
      <c r="V25" s="501"/>
      <c r="W25" s="553"/>
      <c r="X25" s="554"/>
      <c r="Y25" s="555"/>
      <c r="Z25" s="457" t="s">
        <v>165</v>
      </c>
      <c r="AA25" s="437"/>
      <c r="AB25" s="437"/>
      <c r="AC25" s="437"/>
      <c r="AD25" s="437"/>
      <c r="AE25" s="437"/>
      <c r="AF25" s="437"/>
      <c r="AG25" s="438"/>
      <c r="AH25" s="458">
        <v>239</v>
      </c>
      <c r="AI25" s="459"/>
      <c r="AJ25" s="459"/>
      <c r="AK25" s="459"/>
      <c r="AL25" s="501"/>
      <c r="AM25" s="458">
        <v>785832</v>
      </c>
      <c r="AN25" s="459"/>
      <c r="AO25" s="459"/>
      <c r="AP25" s="459"/>
      <c r="AQ25" s="459"/>
      <c r="AR25" s="501"/>
      <c r="AS25" s="458">
        <v>3288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15150224</v>
      </c>
      <c r="BO25" s="371"/>
      <c r="BP25" s="371"/>
      <c r="BQ25" s="371"/>
      <c r="BR25" s="371"/>
      <c r="BS25" s="371"/>
      <c r="BT25" s="371"/>
      <c r="BU25" s="372"/>
      <c r="BV25" s="370">
        <v>17765425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6820</v>
      </c>
      <c r="R26" s="459"/>
      <c r="S26" s="459"/>
      <c r="T26" s="459"/>
      <c r="U26" s="459"/>
      <c r="V26" s="501"/>
      <c r="W26" s="553"/>
      <c r="X26" s="554"/>
      <c r="Y26" s="555"/>
      <c r="Z26" s="457" t="s">
        <v>168</v>
      </c>
      <c r="AA26" s="559"/>
      <c r="AB26" s="559"/>
      <c r="AC26" s="559"/>
      <c r="AD26" s="559"/>
      <c r="AE26" s="559"/>
      <c r="AF26" s="559"/>
      <c r="AG26" s="560"/>
      <c r="AH26" s="458">
        <v>87</v>
      </c>
      <c r="AI26" s="459"/>
      <c r="AJ26" s="459"/>
      <c r="AK26" s="459"/>
      <c r="AL26" s="501"/>
      <c r="AM26" s="458">
        <v>285360</v>
      </c>
      <c r="AN26" s="459"/>
      <c r="AO26" s="459"/>
      <c r="AP26" s="459"/>
      <c r="AQ26" s="459"/>
      <c r="AR26" s="501"/>
      <c r="AS26" s="458">
        <v>3280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5490</v>
      </c>
      <c r="R27" s="459"/>
      <c r="S27" s="459"/>
      <c r="T27" s="459"/>
      <c r="U27" s="459"/>
      <c r="V27" s="501"/>
      <c r="W27" s="553"/>
      <c r="X27" s="554"/>
      <c r="Y27" s="555"/>
      <c r="Z27" s="457" t="s">
        <v>171</v>
      </c>
      <c r="AA27" s="437"/>
      <c r="AB27" s="437"/>
      <c r="AC27" s="437"/>
      <c r="AD27" s="437"/>
      <c r="AE27" s="437"/>
      <c r="AF27" s="437"/>
      <c r="AG27" s="438"/>
      <c r="AH27" s="458">
        <v>22</v>
      </c>
      <c r="AI27" s="459"/>
      <c r="AJ27" s="459"/>
      <c r="AK27" s="459"/>
      <c r="AL27" s="501"/>
      <c r="AM27" s="458">
        <v>82324</v>
      </c>
      <c r="AN27" s="459"/>
      <c r="AO27" s="459"/>
      <c r="AP27" s="459"/>
      <c r="AQ27" s="459"/>
      <c r="AR27" s="501"/>
      <c r="AS27" s="458">
        <v>3742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4660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4133727</v>
      </c>
      <c r="BO28" s="371"/>
      <c r="BP28" s="371"/>
      <c r="BQ28" s="371"/>
      <c r="BR28" s="371"/>
      <c r="BS28" s="371"/>
      <c r="BT28" s="371"/>
      <c r="BU28" s="372"/>
      <c r="BV28" s="370">
        <v>6000345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26</v>
      </c>
      <c r="M29" s="459"/>
      <c r="N29" s="459"/>
      <c r="O29" s="459"/>
      <c r="P29" s="501"/>
      <c r="Q29" s="458">
        <v>4390</v>
      </c>
      <c r="R29" s="459"/>
      <c r="S29" s="459"/>
      <c r="T29" s="459"/>
      <c r="U29" s="459"/>
      <c r="V29" s="501"/>
      <c r="W29" s="556"/>
      <c r="X29" s="557"/>
      <c r="Y29" s="558"/>
      <c r="Z29" s="457" t="s">
        <v>177</v>
      </c>
      <c r="AA29" s="437"/>
      <c r="AB29" s="437"/>
      <c r="AC29" s="437"/>
      <c r="AD29" s="437"/>
      <c r="AE29" s="437"/>
      <c r="AF29" s="437"/>
      <c r="AG29" s="438"/>
      <c r="AH29" s="458">
        <v>1308</v>
      </c>
      <c r="AI29" s="459"/>
      <c r="AJ29" s="459"/>
      <c r="AK29" s="459"/>
      <c r="AL29" s="501"/>
      <c r="AM29" s="458">
        <v>4122936</v>
      </c>
      <c r="AN29" s="459"/>
      <c r="AO29" s="459"/>
      <c r="AP29" s="459"/>
      <c r="AQ29" s="459"/>
      <c r="AR29" s="501"/>
      <c r="AS29" s="458">
        <v>3152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1804916</v>
      </c>
      <c r="BO29" s="408"/>
      <c r="BP29" s="408"/>
      <c r="BQ29" s="408"/>
      <c r="BR29" s="408"/>
      <c r="BS29" s="408"/>
      <c r="BT29" s="408"/>
      <c r="BU29" s="409"/>
      <c r="BV29" s="407">
        <v>1667908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337412</v>
      </c>
      <c r="BO30" s="527"/>
      <c r="BP30" s="527"/>
      <c r="BQ30" s="527"/>
      <c r="BR30" s="527"/>
      <c r="BS30" s="527"/>
      <c r="BT30" s="527"/>
      <c r="BU30" s="528"/>
      <c r="BV30" s="526">
        <v>478808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広域大和斎場組合</v>
      </c>
      <c r="BZ34" s="598"/>
      <c r="CA34" s="598"/>
      <c r="CB34" s="598"/>
      <c r="CC34" s="598"/>
      <c r="CD34" s="598"/>
      <c r="CE34" s="598"/>
      <c r="CF34" s="598"/>
      <c r="CG34" s="598"/>
      <c r="CH34" s="598"/>
      <c r="CI34" s="598"/>
      <c r="CJ34" s="598"/>
      <c r="CK34" s="598"/>
      <c r="CL34" s="598"/>
      <c r="CM34" s="598"/>
      <c r="CN34" s="169"/>
      <c r="CO34" s="597">
        <f>IF(CQ34="","",MAX(C34:D43,U34:V43,AM34:AN43,BE34:BF43,BW34:BX43)+1)</f>
        <v>10</v>
      </c>
      <c r="CP34" s="597"/>
      <c r="CQ34" s="598" t="str">
        <f>IF('各会計、関係団体の財政状況及び健全化判断比率'!BS7="","",'各会計、関係団体の財政状況及び健全化判断比率'!BS7)</f>
        <v>大和市土地開発公社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神奈川県後期高齢者医療広域連合（一般会計）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11</v>
      </c>
      <c r="CP35" s="597"/>
      <c r="CQ35" s="598" t="str">
        <f>IF('各会計、関係団体の財政状況及び健全化判断比率'!BS8="","",'各会計、関係団体の財政状況及び健全化判断比率'!BS8)</f>
        <v>（公財）大和市スポーツ・よか・みどり財団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神奈川県後期高齢者医療広域連合（特別会計）</v>
      </c>
      <c r="BZ36" s="598"/>
      <c r="CA36" s="598"/>
      <c r="CB36" s="598"/>
      <c r="CC36" s="598"/>
      <c r="CD36" s="598"/>
      <c r="CE36" s="598"/>
      <c r="CF36" s="598"/>
      <c r="CG36" s="598"/>
      <c r="CH36" s="598"/>
      <c r="CI36" s="598"/>
      <c r="CJ36" s="598"/>
      <c r="CK36" s="598"/>
      <c r="CL36" s="598"/>
      <c r="CM36" s="598"/>
      <c r="CN36" s="169"/>
      <c r="CO36" s="597">
        <f t="shared" si="3"/>
        <v>12</v>
      </c>
      <c r="CP36" s="597"/>
      <c r="CQ36" s="598" t="str">
        <f>IF('各会計、関係団体の財政状況及び健全化判断比率'!BS9="","",'各会計、関係団体の財政状況及び健全化判断比率'!BS9)</f>
        <v>大和市国際化協会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Cc2YuF7X4mXSlPu6rXYDP5zOx4QyPb0WEXLs8KtaPIuUA42I7cYhITZ5H05BU88g3YXsYbxrvWcjCy3mXSD1g==" saltValue="wtJWRvkecyPNuCbc4RER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8.0500000000000007</v>
      </c>
      <c r="G34" s="33">
        <v>10.72</v>
      </c>
      <c r="H34" s="33">
        <v>8.06</v>
      </c>
      <c r="I34" s="33">
        <v>4.87</v>
      </c>
      <c r="J34" s="34">
        <v>6.64</v>
      </c>
      <c r="K34" s="22"/>
      <c r="L34" s="22"/>
      <c r="M34" s="22"/>
      <c r="N34" s="22"/>
      <c r="O34" s="22"/>
      <c r="P34" s="22"/>
    </row>
    <row r="35" spans="1:16" ht="39" customHeight="1" x14ac:dyDescent="0.2">
      <c r="A35" s="22"/>
      <c r="B35" s="35"/>
      <c r="C35" s="1145" t="s">
        <v>534</v>
      </c>
      <c r="D35" s="1146"/>
      <c r="E35" s="1147"/>
      <c r="F35" s="36">
        <v>1.56</v>
      </c>
      <c r="G35" s="37">
        <v>1.98</v>
      </c>
      <c r="H35" s="37">
        <v>2.25</v>
      </c>
      <c r="I35" s="37">
        <v>2.8</v>
      </c>
      <c r="J35" s="38">
        <v>3.02</v>
      </c>
      <c r="K35" s="22"/>
      <c r="L35" s="22"/>
      <c r="M35" s="22"/>
      <c r="N35" s="22"/>
      <c r="O35" s="22"/>
      <c r="P35" s="22"/>
    </row>
    <row r="36" spans="1:16" ht="39" customHeight="1" x14ac:dyDescent="0.2">
      <c r="A36" s="22"/>
      <c r="B36" s="35"/>
      <c r="C36" s="1145" t="s">
        <v>535</v>
      </c>
      <c r="D36" s="1146"/>
      <c r="E36" s="1147"/>
      <c r="F36" s="36">
        <v>1.23</v>
      </c>
      <c r="G36" s="37">
        <v>2.74</v>
      </c>
      <c r="H36" s="37">
        <v>3.19</v>
      </c>
      <c r="I36" s="37">
        <v>2.9</v>
      </c>
      <c r="J36" s="38">
        <v>1.76</v>
      </c>
      <c r="K36" s="22"/>
      <c r="L36" s="22"/>
      <c r="M36" s="22"/>
      <c r="N36" s="22"/>
      <c r="O36" s="22"/>
      <c r="P36" s="22"/>
    </row>
    <row r="37" spans="1:16" ht="39" customHeight="1" x14ac:dyDescent="0.2">
      <c r="A37" s="22"/>
      <c r="B37" s="35"/>
      <c r="C37" s="1145" t="s">
        <v>536</v>
      </c>
      <c r="D37" s="1146"/>
      <c r="E37" s="1147"/>
      <c r="F37" s="36">
        <v>0.9</v>
      </c>
      <c r="G37" s="37">
        <v>0.41</v>
      </c>
      <c r="H37" s="37">
        <v>0.41</v>
      </c>
      <c r="I37" s="37">
        <v>0.39</v>
      </c>
      <c r="J37" s="38">
        <v>0.69</v>
      </c>
      <c r="K37" s="22"/>
      <c r="L37" s="22"/>
      <c r="M37" s="22"/>
      <c r="N37" s="22"/>
      <c r="O37" s="22"/>
      <c r="P37" s="22"/>
    </row>
    <row r="38" spans="1:16" ht="39" customHeight="1" x14ac:dyDescent="0.2">
      <c r="A38" s="22"/>
      <c r="B38" s="35"/>
      <c r="C38" s="1145" t="s">
        <v>537</v>
      </c>
      <c r="D38" s="1146"/>
      <c r="E38" s="1147"/>
      <c r="F38" s="36">
        <v>0.56999999999999995</v>
      </c>
      <c r="G38" s="37">
        <v>0.59</v>
      </c>
      <c r="H38" s="37">
        <v>0.2</v>
      </c>
      <c r="I38" s="37">
        <v>0.25</v>
      </c>
      <c r="J38" s="38">
        <v>0.66</v>
      </c>
      <c r="K38" s="22"/>
      <c r="L38" s="22"/>
      <c r="M38" s="22"/>
      <c r="N38" s="22"/>
      <c r="O38" s="22"/>
      <c r="P38" s="22"/>
    </row>
    <row r="39" spans="1:16" ht="39" customHeight="1" x14ac:dyDescent="0.2">
      <c r="A39" s="22"/>
      <c r="B39" s="35"/>
      <c r="C39" s="1145" t="s">
        <v>538</v>
      </c>
      <c r="D39" s="1146"/>
      <c r="E39" s="1147"/>
      <c r="F39" s="36">
        <v>0.31</v>
      </c>
      <c r="G39" s="37">
        <v>0.27</v>
      </c>
      <c r="H39" s="37">
        <v>0.28000000000000003</v>
      </c>
      <c r="I39" s="37">
        <v>0.27</v>
      </c>
      <c r="J39" s="38">
        <v>0.35</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zfbWtRx0Ygi24CUqe2d17hp5nmG0MRlGgwmkOZA8dHzOmMssGFufsdBjqifieMiNLwTeIGGi7XxQMiD5Zf0VA==" saltValue="F1wckKCHiE9Q7U1bGlwZ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5037</v>
      </c>
      <c r="L45" s="60">
        <v>5240</v>
      </c>
      <c r="M45" s="60">
        <v>5561</v>
      </c>
      <c r="N45" s="60">
        <v>5903</v>
      </c>
      <c r="O45" s="61">
        <v>5940</v>
      </c>
      <c r="P45" s="48"/>
      <c r="Q45" s="48"/>
      <c r="R45" s="48"/>
      <c r="S45" s="48"/>
      <c r="T45" s="48"/>
      <c r="U45" s="48"/>
    </row>
    <row r="46" spans="1:21" ht="30.75" customHeight="1" x14ac:dyDescent="0.2">
      <c r="A46" s="48"/>
      <c r="B46" s="1155"/>
      <c r="C46" s="1156"/>
      <c r="D46" s="62"/>
      <c r="E46" s="1161" t="s">
        <v>11</v>
      </c>
      <c r="F46" s="1161"/>
      <c r="G46" s="1161"/>
      <c r="H46" s="1161"/>
      <c r="I46" s="1161"/>
      <c r="J46" s="1162"/>
      <c r="K46" s="63">
        <v>23</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v>52</v>
      </c>
      <c r="L47" s="64">
        <v>49</v>
      </c>
      <c r="M47" s="64">
        <v>42</v>
      </c>
      <c r="N47" s="64">
        <v>49</v>
      </c>
      <c r="O47" s="65">
        <v>49</v>
      </c>
      <c r="P47" s="48"/>
      <c r="Q47" s="48"/>
      <c r="R47" s="48"/>
      <c r="S47" s="48"/>
      <c r="T47" s="48"/>
      <c r="U47" s="48"/>
    </row>
    <row r="48" spans="1:21" ht="30.75" customHeight="1" x14ac:dyDescent="0.2">
      <c r="A48" s="48"/>
      <c r="B48" s="1155"/>
      <c r="C48" s="1156"/>
      <c r="D48" s="62"/>
      <c r="E48" s="1161" t="s">
        <v>13</v>
      </c>
      <c r="F48" s="1161"/>
      <c r="G48" s="1161"/>
      <c r="H48" s="1161"/>
      <c r="I48" s="1161"/>
      <c r="J48" s="1162"/>
      <c r="K48" s="63">
        <v>1876</v>
      </c>
      <c r="L48" s="64">
        <v>2030</v>
      </c>
      <c r="M48" s="64">
        <v>1983</v>
      </c>
      <c r="N48" s="64">
        <v>1858</v>
      </c>
      <c r="O48" s="65">
        <v>1601</v>
      </c>
      <c r="P48" s="48"/>
      <c r="Q48" s="48"/>
      <c r="R48" s="48"/>
      <c r="S48" s="48"/>
      <c r="T48" s="48"/>
      <c r="U48" s="48"/>
    </row>
    <row r="49" spans="1:21" ht="30.75" customHeight="1" x14ac:dyDescent="0.2">
      <c r="A49" s="48"/>
      <c r="B49" s="1155"/>
      <c r="C49" s="1156"/>
      <c r="D49" s="62"/>
      <c r="E49" s="1161" t="s">
        <v>14</v>
      </c>
      <c r="F49" s="1161"/>
      <c r="G49" s="1161"/>
      <c r="H49" s="1161"/>
      <c r="I49" s="1161"/>
      <c r="J49" s="1162"/>
      <c r="K49" s="63">
        <v>3</v>
      </c>
      <c r="L49" s="64">
        <v>3</v>
      </c>
      <c r="M49" s="64">
        <v>3</v>
      </c>
      <c r="N49" s="64">
        <v>3</v>
      </c>
      <c r="O49" s="65">
        <v>5</v>
      </c>
      <c r="P49" s="48"/>
      <c r="Q49" s="48"/>
      <c r="R49" s="48"/>
      <c r="S49" s="48"/>
      <c r="T49" s="48"/>
      <c r="U49" s="48"/>
    </row>
    <row r="50" spans="1:21" ht="30.75" customHeight="1" x14ac:dyDescent="0.2">
      <c r="A50" s="48"/>
      <c r="B50" s="1155"/>
      <c r="C50" s="1156"/>
      <c r="D50" s="62"/>
      <c r="E50" s="1161" t="s">
        <v>15</v>
      </c>
      <c r="F50" s="1161"/>
      <c r="G50" s="1161"/>
      <c r="H50" s="1161"/>
      <c r="I50" s="1161"/>
      <c r="J50" s="1162"/>
      <c r="K50" s="63">
        <v>66</v>
      </c>
      <c r="L50" s="64">
        <v>94</v>
      </c>
      <c r="M50" s="64">
        <v>94</v>
      </c>
      <c r="N50" s="64">
        <v>123</v>
      </c>
      <c r="O50" s="65">
        <v>123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6092</v>
      </c>
      <c r="L52" s="64">
        <v>5976</v>
      </c>
      <c r="M52" s="64">
        <v>5850</v>
      </c>
      <c r="N52" s="64">
        <v>5676</v>
      </c>
      <c r="O52" s="65">
        <v>5486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965</v>
      </c>
      <c r="L53" s="69">
        <v>1440</v>
      </c>
      <c r="M53" s="69">
        <v>1833</v>
      </c>
      <c r="N53" s="69">
        <v>2260</v>
      </c>
      <c r="O53" s="70">
        <v>2232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v>23</v>
      </c>
      <c r="L58" s="84" t="s">
        <v>562</v>
      </c>
      <c r="M58" s="84" t="s">
        <v>562</v>
      </c>
      <c r="N58" s="84" t="s">
        <v>562</v>
      </c>
      <c r="O58" s="85" t="s">
        <v>562</v>
      </c>
    </row>
    <row r="59" spans="1:21" ht="31.5" customHeight="1" x14ac:dyDescent="0.2">
      <c r="B59" s="1171"/>
      <c r="C59" s="1172"/>
      <c r="D59" s="1178" t="s">
        <v>26</v>
      </c>
      <c r="E59" s="1179"/>
      <c r="F59" s="1179"/>
      <c r="G59" s="1179"/>
      <c r="H59" s="1179"/>
      <c r="I59" s="1179"/>
      <c r="J59" s="1180"/>
      <c r="K59" s="86">
        <v>82</v>
      </c>
      <c r="L59" s="87" t="s">
        <v>562</v>
      </c>
      <c r="M59" s="87" t="s">
        <v>562</v>
      </c>
      <c r="N59" s="87" t="s">
        <v>562</v>
      </c>
      <c r="O59" s="88" t="s">
        <v>562</v>
      </c>
    </row>
    <row r="60" spans="1:21" ht="31.5" customHeight="1" thickBot="1" x14ac:dyDescent="0.25">
      <c r="B60" s="1173"/>
      <c r="C60" s="1174"/>
      <c r="D60" s="1181" t="s">
        <v>27</v>
      </c>
      <c r="E60" s="1182"/>
      <c r="F60" s="1182"/>
      <c r="G60" s="1182"/>
      <c r="H60" s="1182"/>
      <c r="I60" s="1182"/>
      <c r="J60" s="1183"/>
      <c r="K60" s="89">
        <v>267</v>
      </c>
      <c r="L60" s="90">
        <v>286</v>
      </c>
      <c r="M60" s="90">
        <v>282</v>
      </c>
      <c r="N60" s="90">
        <v>384</v>
      </c>
      <c r="O60" s="91">
        <v>433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VWASt271meB/v822nX7u3ZU+3mmsSrL9TROVngVbqIX8BjZnYquTLkfewIrQrMnpUCB0TV5MRVDGqNCWgjSdw==" saltValue="GIAOVpPC5be+OgJL37vy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56377</v>
      </c>
      <c r="J41" s="344">
        <v>58300</v>
      </c>
      <c r="K41" s="344">
        <v>58568</v>
      </c>
      <c r="L41" s="344">
        <v>57001</v>
      </c>
      <c r="M41" s="345">
        <v>53960</v>
      </c>
    </row>
    <row r="42" spans="2:13" ht="27.75" customHeight="1" x14ac:dyDescent="0.2">
      <c r="B42" s="1186"/>
      <c r="C42" s="1187"/>
      <c r="D42" s="106"/>
      <c r="E42" s="1192" t="s">
        <v>32</v>
      </c>
      <c r="F42" s="1192"/>
      <c r="G42" s="1192"/>
      <c r="H42" s="1193"/>
      <c r="I42" s="346">
        <v>1813</v>
      </c>
      <c r="J42" s="347">
        <v>1709</v>
      </c>
      <c r="K42" s="347">
        <v>1603</v>
      </c>
      <c r="L42" s="347">
        <v>1496</v>
      </c>
      <c r="M42" s="348">
        <v>1388</v>
      </c>
    </row>
    <row r="43" spans="2:13" ht="27.75" customHeight="1" x14ac:dyDescent="0.2">
      <c r="B43" s="1186"/>
      <c r="C43" s="1187"/>
      <c r="D43" s="106"/>
      <c r="E43" s="1192" t="s">
        <v>33</v>
      </c>
      <c r="F43" s="1192"/>
      <c r="G43" s="1192"/>
      <c r="H43" s="1193"/>
      <c r="I43" s="346">
        <v>16604</v>
      </c>
      <c r="J43" s="347">
        <v>17108</v>
      </c>
      <c r="K43" s="347">
        <v>16262</v>
      </c>
      <c r="L43" s="347">
        <v>16821</v>
      </c>
      <c r="M43" s="348">
        <v>16533</v>
      </c>
    </row>
    <row r="44" spans="2:13" ht="27.75" customHeight="1" x14ac:dyDescent="0.2">
      <c r="B44" s="1186"/>
      <c r="C44" s="1187"/>
      <c r="D44" s="106"/>
      <c r="E44" s="1192" t="s">
        <v>34</v>
      </c>
      <c r="F44" s="1192"/>
      <c r="G44" s="1192"/>
      <c r="H44" s="1193"/>
      <c r="I44" s="346">
        <v>23</v>
      </c>
      <c r="J44" s="347">
        <v>22</v>
      </c>
      <c r="K44" s="347">
        <v>29</v>
      </c>
      <c r="L44" s="347">
        <v>52</v>
      </c>
      <c r="M44" s="348">
        <v>67</v>
      </c>
    </row>
    <row r="45" spans="2:13" ht="27.75" customHeight="1" x14ac:dyDescent="0.2">
      <c r="B45" s="1186"/>
      <c r="C45" s="1187"/>
      <c r="D45" s="106"/>
      <c r="E45" s="1192" t="s">
        <v>35</v>
      </c>
      <c r="F45" s="1192"/>
      <c r="G45" s="1192"/>
      <c r="H45" s="1193"/>
      <c r="I45" s="346">
        <v>8283</v>
      </c>
      <c r="J45" s="347">
        <v>8220</v>
      </c>
      <c r="K45" s="347">
        <v>8188</v>
      </c>
      <c r="L45" s="347">
        <v>8452</v>
      </c>
      <c r="M45" s="348">
        <v>8356</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8442</v>
      </c>
      <c r="J50" s="347">
        <v>10264</v>
      </c>
      <c r="K50" s="347">
        <v>11632</v>
      </c>
      <c r="L50" s="347">
        <v>10809</v>
      </c>
      <c r="M50" s="348">
        <v>8960</v>
      </c>
    </row>
    <row r="51" spans="2:13" ht="27.75" customHeight="1" x14ac:dyDescent="0.2">
      <c r="B51" s="1186"/>
      <c r="C51" s="1187"/>
      <c r="D51" s="106"/>
      <c r="E51" s="1192" t="s">
        <v>42</v>
      </c>
      <c r="F51" s="1192"/>
      <c r="G51" s="1192"/>
      <c r="H51" s="1193"/>
      <c r="I51" s="346">
        <v>18627</v>
      </c>
      <c r="J51" s="347">
        <v>20191</v>
      </c>
      <c r="K51" s="347">
        <v>19729</v>
      </c>
      <c r="L51" s="347">
        <v>18518</v>
      </c>
      <c r="M51" s="348">
        <v>17552</v>
      </c>
    </row>
    <row r="52" spans="2:13" ht="27.75" customHeight="1" x14ac:dyDescent="0.2">
      <c r="B52" s="1188"/>
      <c r="C52" s="1189"/>
      <c r="D52" s="106"/>
      <c r="E52" s="1192" t="s">
        <v>43</v>
      </c>
      <c r="F52" s="1192"/>
      <c r="G52" s="1192"/>
      <c r="H52" s="1193"/>
      <c r="I52" s="346">
        <v>40748</v>
      </c>
      <c r="J52" s="347">
        <v>40555</v>
      </c>
      <c r="K52" s="347">
        <v>39322</v>
      </c>
      <c r="L52" s="347">
        <v>37519</v>
      </c>
      <c r="M52" s="348">
        <v>34808</v>
      </c>
    </row>
    <row r="53" spans="2:13" ht="27.75" customHeight="1" thickBot="1" x14ac:dyDescent="0.25">
      <c r="B53" s="1199" t="s">
        <v>19</v>
      </c>
      <c r="C53" s="1200"/>
      <c r="D53" s="110"/>
      <c r="E53" s="1201" t="s">
        <v>44</v>
      </c>
      <c r="F53" s="1201"/>
      <c r="G53" s="1201"/>
      <c r="H53" s="1202"/>
      <c r="I53" s="349">
        <v>15284</v>
      </c>
      <c r="J53" s="350">
        <v>14349</v>
      </c>
      <c r="K53" s="350">
        <v>13966</v>
      </c>
      <c r="L53" s="350">
        <v>16975</v>
      </c>
      <c r="M53" s="351">
        <v>18984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a/CjH22y+gmpVWBLRGnZIUxcmVfVefLVH5R9eRBUh5JjBS3bCC97N9HjZkUtId/wcVfPoNkHhIitB7PAXFBoA==" saltValue="/4oqS5FbdGCHLANWwYCV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6700</v>
      </c>
      <c r="G55" s="352">
        <v>6000</v>
      </c>
      <c r="H55" s="353">
        <v>4134</v>
      </c>
    </row>
    <row r="56" spans="2:8" ht="52.5" customHeight="1" x14ac:dyDescent="0.2">
      <c r="B56" s="122"/>
      <c r="C56" s="1213" t="s">
        <v>47</v>
      </c>
      <c r="D56" s="1213"/>
      <c r="E56" s="1214"/>
      <c r="F56" s="354">
        <v>1102</v>
      </c>
      <c r="G56" s="354">
        <v>1668</v>
      </c>
      <c r="H56" s="355">
        <v>1805</v>
      </c>
    </row>
    <row r="57" spans="2:8" ht="53.25" customHeight="1" x14ac:dyDescent="0.2">
      <c r="B57" s="122"/>
      <c r="C57" s="1215" t="s">
        <v>48</v>
      </c>
      <c r="D57" s="1215"/>
      <c r="E57" s="1216"/>
      <c r="F57" s="356">
        <v>381</v>
      </c>
      <c r="G57" s="356">
        <v>479</v>
      </c>
      <c r="H57" s="357">
        <v>337</v>
      </c>
    </row>
    <row r="58" spans="2:8" ht="45.75" customHeight="1" x14ac:dyDescent="0.2">
      <c r="B58" s="123"/>
      <c r="C58" s="1203" t="s">
        <v>557</v>
      </c>
      <c r="D58" s="1204"/>
      <c r="E58" s="1205"/>
      <c r="F58" s="358">
        <v>111</v>
      </c>
      <c r="G58" s="358">
        <v>108</v>
      </c>
      <c r="H58" s="359">
        <v>106</v>
      </c>
    </row>
    <row r="59" spans="2:8" ht="45.75" customHeight="1" x14ac:dyDescent="0.2">
      <c r="B59" s="123"/>
      <c r="C59" s="1203" t="s">
        <v>558</v>
      </c>
      <c r="D59" s="1204"/>
      <c r="E59" s="1205"/>
      <c r="F59" s="358">
        <v>93</v>
      </c>
      <c r="G59" s="358">
        <v>97</v>
      </c>
      <c r="H59" s="359">
        <v>100</v>
      </c>
    </row>
    <row r="60" spans="2:8" ht="45.75" customHeight="1" x14ac:dyDescent="0.2">
      <c r="B60" s="123"/>
      <c r="C60" s="1203" t="s">
        <v>559</v>
      </c>
      <c r="D60" s="1204"/>
      <c r="E60" s="1205"/>
      <c r="F60" s="358">
        <v>83</v>
      </c>
      <c r="G60" s="358">
        <v>75</v>
      </c>
      <c r="H60" s="359">
        <v>31</v>
      </c>
    </row>
    <row r="61" spans="2:8" ht="45.75" customHeight="1" x14ac:dyDescent="0.2">
      <c r="B61" s="123"/>
      <c r="C61" s="1203" t="s">
        <v>560</v>
      </c>
      <c r="D61" s="1204"/>
      <c r="E61" s="1205"/>
      <c r="F61" s="358">
        <v>23</v>
      </c>
      <c r="G61" s="358">
        <v>23</v>
      </c>
      <c r="H61" s="359">
        <v>23</v>
      </c>
    </row>
    <row r="62" spans="2:8" ht="45.75" customHeight="1" thickBot="1" x14ac:dyDescent="0.25">
      <c r="B62" s="124"/>
      <c r="C62" s="1206" t="s">
        <v>561</v>
      </c>
      <c r="D62" s="1207"/>
      <c r="E62" s="1208"/>
      <c r="F62" s="360">
        <v>20</v>
      </c>
      <c r="G62" s="360">
        <v>22</v>
      </c>
      <c r="H62" s="361">
        <v>22</v>
      </c>
    </row>
    <row r="63" spans="2:8" ht="52.5" customHeight="1" thickBot="1" x14ac:dyDescent="0.25">
      <c r="B63" s="125"/>
      <c r="C63" s="1209" t="s">
        <v>49</v>
      </c>
      <c r="D63" s="1209"/>
      <c r="E63" s="1210"/>
      <c r="F63" s="362">
        <v>8183</v>
      </c>
      <c r="G63" s="362">
        <v>8147</v>
      </c>
      <c r="H63" s="363">
        <v>6276</v>
      </c>
    </row>
    <row r="64" spans="2:8" ht="13" x14ac:dyDescent="0.2"/>
  </sheetData>
  <sheetProtection algorithmName="SHA-512" hashValue="6IEf8KPMk2NZDlbJtM5t3uvg18osQ3fxMaZqhsHcqWgE+Wden7KQ7E/jwWdxfhqjPl/pCZ+cLyX+wh6xPe6moA==" saltValue="7WBTxnXsPIwnqtZ/160i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21771</v>
      </c>
      <c r="E3" s="144"/>
      <c r="F3" s="145">
        <v>43261</v>
      </c>
      <c r="G3" s="146"/>
      <c r="H3" s="147"/>
    </row>
    <row r="4" spans="1:8" x14ac:dyDescent="0.2">
      <c r="A4" s="148"/>
      <c r="B4" s="149"/>
      <c r="C4" s="150"/>
      <c r="D4" s="151">
        <v>15214</v>
      </c>
      <c r="E4" s="152"/>
      <c r="F4" s="153">
        <v>24721</v>
      </c>
      <c r="G4" s="154"/>
      <c r="H4" s="155"/>
    </row>
    <row r="5" spans="1:8" x14ac:dyDescent="0.2">
      <c r="A5" s="136" t="s">
        <v>518</v>
      </c>
      <c r="B5" s="141"/>
      <c r="C5" s="142"/>
      <c r="D5" s="143">
        <v>33598</v>
      </c>
      <c r="E5" s="144"/>
      <c r="F5" s="145">
        <v>40626</v>
      </c>
      <c r="G5" s="146"/>
      <c r="H5" s="147"/>
    </row>
    <row r="6" spans="1:8" x14ac:dyDescent="0.2">
      <c r="A6" s="148"/>
      <c r="B6" s="149"/>
      <c r="C6" s="150"/>
      <c r="D6" s="151">
        <v>22226</v>
      </c>
      <c r="E6" s="152"/>
      <c r="F6" s="153">
        <v>24279</v>
      </c>
      <c r="G6" s="154"/>
      <c r="H6" s="155"/>
    </row>
    <row r="7" spans="1:8" x14ac:dyDescent="0.2">
      <c r="A7" s="136" t="s">
        <v>519</v>
      </c>
      <c r="B7" s="141"/>
      <c r="C7" s="142"/>
      <c r="D7" s="143">
        <v>31246</v>
      </c>
      <c r="E7" s="144"/>
      <c r="F7" s="145">
        <v>46133</v>
      </c>
      <c r="G7" s="146"/>
      <c r="H7" s="147"/>
    </row>
    <row r="8" spans="1:8" x14ac:dyDescent="0.2">
      <c r="A8" s="148"/>
      <c r="B8" s="149"/>
      <c r="C8" s="150"/>
      <c r="D8" s="151">
        <v>22408</v>
      </c>
      <c r="E8" s="152"/>
      <c r="F8" s="153">
        <v>27280</v>
      </c>
      <c r="G8" s="154"/>
      <c r="H8" s="155"/>
    </row>
    <row r="9" spans="1:8" x14ac:dyDescent="0.2">
      <c r="A9" s="136" t="s">
        <v>520</v>
      </c>
      <c r="B9" s="141"/>
      <c r="C9" s="142"/>
      <c r="D9" s="143">
        <v>21840</v>
      </c>
      <c r="E9" s="144"/>
      <c r="F9" s="145">
        <v>49174</v>
      </c>
      <c r="G9" s="146"/>
      <c r="H9" s="147"/>
    </row>
    <row r="10" spans="1:8" x14ac:dyDescent="0.2">
      <c r="A10" s="148"/>
      <c r="B10" s="149"/>
      <c r="C10" s="150"/>
      <c r="D10" s="151">
        <v>19199</v>
      </c>
      <c r="E10" s="152"/>
      <c r="F10" s="153">
        <v>29896</v>
      </c>
      <c r="G10" s="154"/>
      <c r="H10" s="155"/>
    </row>
    <row r="11" spans="1:8" x14ac:dyDescent="0.2">
      <c r="A11" s="136" t="s">
        <v>521</v>
      </c>
      <c r="B11" s="141"/>
      <c r="C11" s="142"/>
      <c r="D11" s="143">
        <v>16832</v>
      </c>
      <c r="E11" s="144"/>
      <c r="F11" s="145">
        <v>50636</v>
      </c>
      <c r="G11" s="146"/>
      <c r="H11" s="147"/>
    </row>
    <row r="12" spans="1:8" x14ac:dyDescent="0.2">
      <c r="A12" s="148"/>
      <c r="B12" s="149"/>
      <c r="C12" s="156"/>
      <c r="D12" s="151">
        <v>11436</v>
      </c>
      <c r="E12" s="152"/>
      <c r="F12" s="153">
        <v>31778</v>
      </c>
      <c r="G12" s="154"/>
      <c r="H12" s="155"/>
    </row>
    <row r="13" spans="1:8" x14ac:dyDescent="0.2">
      <c r="A13" s="136"/>
      <c r="B13" s="141"/>
      <c r="C13" s="157"/>
      <c r="D13" s="158">
        <v>25057</v>
      </c>
      <c r="E13" s="159"/>
      <c r="F13" s="160">
        <v>45966</v>
      </c>
      <c r="G13" s="161"/>
      <c r="H13" s="147"/>
    </row>
    <row r="14" spans="1:8" x14ac:dyDescent="0.2">
      <c r="A14" s="148"/>
      <c r="B14" s="149"/>
      <c r="C14" s="150"/>
      <c r="D14" s="151">
        <v>18097</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8.06</v>
      </c>
      <c r="C19" s="162">
        <f>ROUND(VALUE(SUBSTITUTE(実質収支比率等に係る経年分析!G$48,"▲","-")),2)</f>
        <v>10.73</v>
      </c>
      <c r="D19" s="162">
        <f>ROUND(VALUE(SUBSTITUTE(実質収支比率等に係る経年分析!H$48,"▲","-")),2)</f>
        <v>8.06</v>
      </c>
      <c r="E19" s="162">
        <f>ROUND(VALUE(SUBSTITUTE(実質収支比率等に係る経年分析!I$48,"▲","-")),2)</f>
        <v>4.88</v>
      </c>
      <c r="F19" s="162">
        <f>ROUND(VALUE(SUBSTITUTE(実質収支比率等に係る経年分析!J$48,"▲","-")),2)</f>
        <v>6.64</v>
      </c>
    </row>
    <row r="20" spans="1:11" x14ac:dyDescent="0.2">
      <c r="A20" s="162" t="s">
        <v>53</v>
      </c>
      <c r="B20" s="162">
        <f>ROUND(VALUE(SUBSTITUTE(実質収支比率等に係る経年分析!F$47,"▲","-")),2)</f>
        <v>10.1</v>
      </c>
      <c r="C20" s="162">
        <f>ROUND(VALUE(SUBSTITUTE(実質収支比率等に係る経年分析!G$47,"▲","-")),2)</f>
        <v>13.15</v>
      </c>
      <c r="D20" s="162">
        <f>ROUND(VALUE(SUBSTITUTE(実質収支比率等に係る経年分析!H$47,"▲","-")),2)</f>
        <v>14.8</v>
      </c>
      <c r="E20" s="162">
        <f>ROUND(VALUE(SUBSTITUTE(実質収支比率等に係る経年分析!I$47,"▲","-")),2)</f>
        <v>12.96</v>
      </c>
      <c r="F20" s="162">
        <f>ROUND(VALUE(SUBSTITUTE(実質収支比率等に係る経年分析!J$47,"▲","-")),2)</f>
        <v>8.73</v>
      </c>
    </row>
    <row r="21" spans="1:11" x14ac:dyDescent="0.2">
      <c r="A21" s="162" t="s">
        <v>54</v>
      </c>
      <c r="B21" s="162">
        <f>IF(ISNUMBER(VALUE(SUBSTITUTE(実質収支比率等に係る経年分析!F$49,"▲","-"))),ROUND(VALUE(SUBSTITUTE(実質収支比率等に係る経年分析!F$49,"▲","-")),2),NA())</f>
        <v>-1.66</v>
      </c>
      <c r="C21" s="162">
        <f>IF(ISNUMBER(VALUE(SUBSTITUTE(実質収支比率等に係る経年分析!G$49,"▲","-"))),ROUND(VALUE(SUBSTITUTE(実質収支比率等に係る経年分析!G$49,"▲","-")),2),NA())</f>
        <v>2.86</v>
      </c>
      <c r="D21" s="162">
        <f>IF(ISNUMBER(VALUE(SUBSTITUTE(実質収支比率等に係る経年分析!H$49,"▲","-"))),ROUND(VALUE(SUBSTITUTE(実質収支比率等に係る経年分析!H$49,"▲","-")),2),NA())</f>
        <v>-5.55</v>
      </c>
      <c r="E21" s="162">
        <f>IF(ISNUMBER(VALUE(SUBSTITUTE(実質収支比率等に係る経年分析!I$49,"▲","-"))),ROUND(VALUE(SUBSTITUTE(実質収支比率等に係る経年分析!I$49,"▲","-")),2),NA())</f>
        <v>-7.54</v>
      </c>
      <c r="F21" s="162">
        <f>IF(ISNUMBER(VALUE(SUBSTITUTE(実質収支比率等に係る経年分析!J$49,"▲","-"))),ROUND(VALUE(SUBSTITUTE(実質収支比率等に係る経年分析!J$49,"▲","-")),2),NA())</f>
        <v>-4.5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0.35</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0.56999999999999995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0.66</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0.69</v>
      </c>
    </row>
    <row r="34" spans="1:16" x14ac:dyDescent="0.2">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8.0500000000000007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6092</v>
      </c>
      <c r="E42" s="164"/>
      <c r="F42" s="164"/>
      <c r="G42" s="164">
        <f>'実質公債費比率（分子）の構造'!L$52</f>
        <v>5976</v>
      </c>
      <c r="H42" s="164"/>
      <c r="I42" s="164"/>
      <c r="J42" s="164">
        <f>'実質公債費比率（分子）の構造'!M$52</f>
        <v>5850</v>
      </c>
      <c r="K42" s="164"/>
      <c r="L42" s="164"/>
      <c r="M42" s="164">
        <f>'実質公債費比率（分子）の構造'!N$52</f>
        <v>5676</v>
      </c>
      <c r="N42" s="164"/>
      <c r="O42" s="164"/>
      <c r="P42" s="164">
        <f>'実質公債費比率（分子）の構造'!O$52</f>
        <v>5486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66</v>
      </c>
      <c r="C44" s="164"/>
      <c r="D44" s="164"/>
      <c r="E44" s="164">
        <f>'実質公債費比率（分子）の構造'!L$50</f>
        <v>94</v>
      </c>
      <c r="F44" s="164"/>
      <c r="G44" s="164"/>
      <c r="H44" s="164">
        <f>'実質公債費比率（分子）の構造'!M$50</f>
        <v>94</v>
      </c>
      <c r="I44" s="164"/>
      <c r="J44" s="164"/>
      <c r="K44" s="164">
        <f>'実質公債費比率（分子）の構造'!N$50</f>
        <v>123</v>
      </c>
      <c r="L44" s="164"/>
      <c r="M44" s="164"/>
      <c r="N44" s="164">
        <f>'実質公債費比率（分子）の構造'!O$50</f>
        <v>123</v>
      </c>
      <c r="O44" s="164"/>
      <c r="P44" s="164"/>
    </row>
    <row r="45" spans="1:16" x14ac:dyDescent="0.2">
      <c r="A45" s="164" t="s">
        <v>63</v>
      </c>
      <c r="B45" s="164">
        <f>'実質公債費比率（分子）の構造'!K$49</f>
        <v>3</v>
      </c>
      <c r="C45" s="164"/>
      <c r="D45" s="164"/>
      <c r="E45" s="164">
        <f>'実質公債費比率（分子）の構造'!L$49</f>
        <v>3</v>
      </c>
      <c r="F45" s="164"/>
      <c r="G45" s="164"/>
      <c r="H45" s="164">
        <f>'実質公債費比率（分子）の構造'!M$49</f>
        <v>3</v>
      </c>
      <c r="I45" s="164"/>
      <c r="J45" s="164"/>
      <c r="K45" s="164">
        <f>'実質公債費比率（分子）の構造'!N$49</f>
        <v>3</v>
      </c>
      <c r="L45" s="164"/>
      <c r="M45" s="164"/>
      <c r="N45" s="164">
        <f>'実質公債費比率（分子）の構造'!O$49</f>
        <v>5</v>
      </c>
      <c r="O45" s="164"/>
      <c r="P45" s="164"/>
    </row>
    <row r="46" spans="1:16" x14ac:dyDescent="0.2">
      <c r="A46" s="164" t="s">
        <v>64</v>
      </c>
      <c r="B46" s="164">
        <f>'実質公債費比率（分子）の構造'!K$48</f>
        <v>1876</v>
      </c>
      <c r="C46" s="164"/>
      <c r="D46" s="164"/>
      <c r="E46" s="164">
        <f>'実質公債費比率（分子）の構造'!L$48</f>
        <v>2030</v>
      </c>
      <c r="F46" s="164"/>
      <c r="G46" s="164"/>
      <c r="H46" s="164">
        <f>'実質公債費比率（分子）の構造'!M$48</f>
        <v>1983</v>
      </c>
      <c r="I46" s="164"/>
      <c r="J46" s="164"/>
      <c r="K46" s="164">
        <f>'実質公債費比率（分子）の構造'!N$48</f>
        <v>1858</v>
      </c>
      <c r="L46" s="164"/>
      <c r="M46" s="164"/>
      <c r="N46" s="164">
        <f>'実質公債費比率（分子）の構造'!O$48</f>
        <v>1601</v>
      </c>
      <c r="O46" s="164"/>
      <c r="P46" s="164"/>
    </row>
    <row r="47" spans="1:16" x14ac:dyDescent="0.2">
      <c r="A47" s="164" t="s">
        <v>12</v>
      </c>
      <c r="B47" s="164">
        <f>'実質公債費比率（分子）の構造'!K$47</f>
        <v>52</v>
      </c>
      <c r="C47" s="164"/>
      <c r="D47" s="164"/>
      <c r="E47" s="164">
        <f>'実質公債費比率（分子）の構造'!L$47</f>
        <v>49</v>
      </c>
      <c r="F47" s="164"/>
      <c r="G47" s="164"/>
      <c r="H47" s="164">
        <f>'実質公債費比率（分子）の構造'!M$47</f>
        <v>42</v>
      </c>
      <c r="I47" s="164"/>
      <c r="J47" s="164"/>
      <c r="K47" s="164">
        <f>'実質公債費比率（分子）の構造'!N$47</f>
        <v>49</v>
      </c>
      <c r="L47" s="164"/>
      <c r="M47" s="164"/>
      <c r="N47" s="164">
        <f>'実質公債費比率（分子）の構造'!O$47</f>
        <v>49</v>
      </c>
      <c r="O47" s="164"/>
      <c r="P47" s="164"/>
    </row>
    <row r="48" spans="1:16" x14ac:dyDescent="0.2">
      <c r="A48" s="164" t="s">
        <v>65</v>
      </c>
      <c r="B48" s="164">
        <f>'実質公債費比率（分子）の構造'!K$46</f>
        <v>23</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5037</v>
      </c>
      <c r="C49" s="164"/>
      <c r="D49" s="164"/>
      <c r="E49" s="164">
        <f>'実質公債費比率（分子）の構造'!L$45</f>
        <v>5240</v>
      </c>
      <c r="F49" s="164"/>
      <c r="G49" s="164"/>
      <c r="H49" s="164">
        <f>'実質公債費比率（分子）の構造'!M$45</f>
        <v>5561</v>
      </c>
      <c r="I49" s="164"/>
      <c r="J49" s="164"/>
      <c r="K49" s="164">
        <f>'実質公債費比率（分子）の構造'!N$45</f>
        <v>5903</v>
      </c>
      <c r="L49" s="164"/>
      <c r="M49" s="164"/>
      <c r="N49" s="164">
        <f>'実質公債費比率（分子）の構造'!O$45</f>
        <v>5940</v>
      </c>
      <c r="O49" s="164"/>
      <c r="P49" s="164"/>
    </row>
    <row r="50" spans="1:16" x14ac:dyDescent="0.2">
      <c r="A50" s="164" t="s">
        <v>67</v>
      </c>
      <c r="B50" s="164" t="e">
        <f>NA()</f>
        <v>#N/A</v>
      </c>
      <c r="C50" s="164">
        <f>IF(ISNUMBER('実質公債費比率（分子）の構造'!K$53),'実質公債費比率（分子）の構造'!K$53,NA())</f>
        <v>965</v>
      </c>
      <c r="D50" s="164" t="e">
        <f>NA()</f>
        <v>#N/A</v>
      </c>
      <c r="E50" s="164" t="e">
        <f>NA()</f>
        <v>#N/A</v>
      </c>
      <c r="F50" s="164">
        <f>IF(ISNUMBER('実質公債費比率（分子）の構造'!L$53),'実質公債費比率（分子）の構造'!L$53,NA())</f>
        <v>1440</v>
      </c>
      <c r="G50" s="164" t="e">
        <f>NA()</f>
        <v>#N/A</v>
      </c>
      <c r="H50" s="164" t="e">
        <f>NA()</f>
        <v>#N/A</v>
      </c>
      <c r="I50" s="164">
        <f>IF(ISNUMBER('実質公債費比率（分子）の構造'!M$53),'実質公債費比率（分子）の構造'!M$53,NA())</f>
        <v>1833</v>
      </c>
      <c r="J50" s="164" t="e">
        <f>NA()</f>
        <v>#N/A</v>
      </c>
      <c r="K50" s="164" t="e">
        <f>NA()</f>
        <v>#N/A</v>
      </c>
      <c r="L50" s="164">
        <f>IF(ISNUMBER('実質公債費比率（分子）の構造'!N$53),'実質公債費比率（分子）の構造'!N$53,NA())</f>
        <v>2260</v>
      </c>
      <c r="M50" s="164" t="e">
        <f>NA()</f>
        <v>#N/A</v>
      </c>
      <c r="N50" s="164" t="e">
        <f>NA()</f>
        <v>#N/A</v>
      </c>
      <c r="O50" s="164">
        <f>IF(ISNUMBER('実質公債費比率（分子）の構造'!O$53),'実質公債費比率（分子）の構造'!O$53,NA())</f>
        <v>2232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40748</v>
      </c>
      <c r="E56" s="163"/>
      <c r="F56" s="163"/>
      <c r="G56" s="163">
        <f>'将来負担比率（分子）の構造'!J$52</f>
        <v>40555</v>
      </c>
      <c r="H56" s="163"/>
      <c r="I56" s="163"/>
      <c r="J56" s="163">
        <f>'将来負担比率（分子）の構造'!K$52</f>
        <v>39322</v>
      </c>
      <c r="K56" s="163"/>
      <c r="L56" s="163"/>
      <c r="M56" s="163">
        <f>'将来負担比率（分子）の構造'!L$52</f>
        <v>37519</v>
      </c>
      <c r="N56" s="163"/>
      <c r="O56" s="163"/>
      <c r="P56" s="163">
        <f>'将来負担比率（分子）の構造'!M$52</f>
        <v>34808</v>
      </c>
    </row>
    <row r="57" spans="1:16" x14ac:dyDescent="0.2">
      <c r="A57" s="163" t="s">
        <v>42</v>
      </c>
      <c r="B57" s="163"/>
      <c r="C57" s="163"/>
      <c r="D57" s="163">
        <f>'将来負担比率（分子）の構造'!I$51</f>
        <v>18627</v>
      </c>
      <c r="E57" s="163"/>
      <c r="F57" s="163"/>
      <c r="G57" s="163">
        <f>'将来負担比率（分子）の構造'!J$51</f>
        <v>20191</v>
      </c>
      <c r="H57" s="163"/>
      <c r="I57" s="163"/>
      <c r="J57" s="163">
        <f>'将来負担比率（分子）の構造'!K$51</f>
        <v>19729</v>
      </c>
      <c r="K57" s="163"/>
      <c r="L57" s="163"/>
      <c r="M57" s="163">
        <f>'将来負担比率（分子）の構造'!L$51</f>
        <v>18518</v>
      </c>
      <c r="N57" s="163"/>
      <c r="O57" s="163"/>
      <c r="P57" s="163">
        <f>'将来負担比率（分子）の構造'!M$51</f>
        <v>17552</v>
      </c>
    </row>
    <row r="58" spans="1:16" x14ac:dyDescent="0.2">
      <c r="A58" s="163" t="s">
        <v>41</v>
      </c>
      <c r="B58" s="163"/>
      <c r="C58" s="163"/>
      <c r="D58" s="163">
        <f>'将来負担比率（分子）の構造'!I$50</f>
        <v>8442</v>
      </c>
      <c r="E58" s="163"/>
      <c r="F58" s="163"/>
      <c r="G58" s="163">
        <f>'将来負担比率（分子）の構造'!J$50</f>
        <v>10264</v>
      </c>
      <c r="H58" s="163"/>
      <c r="I58" s="163"/>
      <c r="J58" s="163">
        <f>'将来負担比率（分子）の構造'!K$50</f>
        <v>11632</v>
      </c>
      <c r="K58" s="163"/>
      <c r="L58" s="163"/>
      <c r="M58" s="163">
        <f>'将来負担比率（分子）の構造'!L$50</f>
        <v>10809</v>
      </c>
      <c r="N58" s="163"/>
      <c r="O58" s="163"/>
      <c r="P58" s="163">
        <f>'将来負担比率（分子）の構造'!M$50</f>
        <v>8960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8283</v>
      </c>
      <c r="C62" s="163"/>
      <c r="D62" s="163"/>
      <c r="E62" s="163">
        <f>'将来負担比率（分子）の構造'!J$45</f>
        <v>8220</v>
      </c>
      <c r="F62" s="163"/>
      <c r="G62" s="163"/>
      <c r="H62" s="163">
        <f>'将来負担比率（分子）の構造'!K$45</f>
        <v>8188</v>
      </c>
      <c r="I62" s="163"/>
      <c r="J62" s="163"/>
      <c r="K62" s="163">
        <f>'将来負担比率（分子）の構造'!L$45</f>
        <v>8452</v>
      </c>
      <c r="L62" s="163"/>
      <c r="M62" s="163"/>
      <c r="N62" s="163">
        <f>'将来負担比率（分子）の構造'!M$45</f>
        <v>8356</v>
      </c>
      <c r="O62" s="163"/>
      <c r="P62" s="163"/>
    </row>
    <row r="63" spans="1:16" x14ac:dyDescent="0.2">
      <c r="A63" s="163" t="s">
        <v>34</v>
      </c>
      <c r="B63" s="163">
        <f>'将来負担比率（分子）の構造'!I$44</f>
        <v>23</v>
      </c>
      <c r="C63" s="163"/>
      <c r="D63" s="163"/>
      <c r="E63" s="163">
        <f>'将来負担比率（分子）の構造'!J$44</f>
        <v>22</v>
      </c>
      <c r="F63" s="163"/>
      <c r="G63" s="163"/>
      <c r="H63" s="163">
        <f>'将来負担比率（分子）の構造'!K$44</f>
        <v>29</v>
      </c>
      <c r="I63" s="163"/>
      <c r="J63" s="163"/>
      <c r="K63" s="163">
        <f>'将来負担比率（分子）の構造'!L$44</f>
        <v>52</v>
      </c>
      <c r="L63" s="163"/>
      <c r="M63" s="163"/>
      <c r="N63" s="163">
        <f>'将来負担比率（分子）の構造'!M$44</f>
        <v>67</v>
      </c>
      <c r="O63" s="163"/>
      <c r="P63" s="163"/>
    </row>
    <row r="64" spans="1:16" x14ac:dyDescent="0.2">
      <c r="A64" s="163" t="s">
        <v>33</v>
      </c>
      <c r="B64" s="163">
        <f>'将来負担比率（分子）の構造'!I$43</f>
        <v>16604</v>
      </c>
      <c r="C64" s="163"/>
      <c r="D64" s="163"/>
      <c r="E64" s="163">
        <f>'将来負担比率（分子）の構造'!J$43</f>
        <v>17108</v>
      </c>
      <c r="F64" s="163"/>
      <c r="G64" s="163"/>
      <c r="H64" s="163">
        <f>'将来負担比率（分子）の構造'!K$43</f>
        <v>16262</v>
      </c>
      <c r="I64" s="163"/>
      <c r="J64" s="163"/>
      <c r="K64" s="163">
        <f>'将来負担比率（分子）の構造'!L$43</f>
        <v>16821</v>
      </c>
      <c r="L64" s="163"/>
      <c r="M64" s="163"/>
      <c r="N64" s="163">
        <f>'将来負担比率（分子）の構造'!M$43</f>
        <v>16533</v>
      </c>
      <c r="O64" s="163"/>
      <c r="P64" s="163"/>
    </row>
    <row r="65" spans="1:16" x14ac:dyDescent="0.2">
      <c r="A65" s="163" t="s">
        <v>32</v>
      </c>
      <c r="B65" s="163">
        <f>'将来負担比率（分子）の構造'!I$42</f>
        <v>1813</v>
      </c>
      <c r="C65" s="163"/>
      <c r="D65" s="163"/>
      <c r="E65" s="163">
        <f>'将来負担比率（分子）の構造'!J$42</f>
        <v>1709</v>
      </c>
      <c r="F65" s="163"/>
      <c r="G65" s="163"/>
      <c r="H65" s="163">
        <f>'将来負担比率（分子）の構造'!K$42</f>
        <v>1603</v>
      </c>
      <c r="I65" s="163"/>
      <c r="J65" s="163"/>
      <c r="K65" s="163">
        <f>'将来負担比率（分子）の構造'!L$42</f>
        <v>1496</v>
      </c>
      <c r="L65" s="163"/>
      <c r="M65" s="163"/>
      <c r="N65" s="163">
        <f>'将来負担比率（分子）の構造'!M$42</f>
        <v>1388</v>
      </c>
      <c r="O65" s="163"/>
      <c r="P65" s="163"/>
    </row>
    <row r="66" spans="1:16" x14ac:dyDescent="0.2">
      <c r="A66" s="163" t="s">
        <v>31</v>
      </c>
      <c r="B66" s="163">
        <f>'将来負担比率（分子）の構造'!I$41</f>
        <v>56377</v>
      </c>
      <c r="C66" s="163"/>
      <c r="D66" s="163"/>
      <c r="E66" s="163">
        <f>'将来負担比率（分子）の構造'!J$41</f>
        <v>58300</v>
      </c>
      <c r="F66" s="163"/>
      <c r="G66" s="163"/>
      <c r="H66" s="163">
        <f>'将来負担比率（分子）の構造'!K$41</f>
        <v>58568</v>
      </c>
      <c r="I66" s="163"/>
      <c r="J66" s="163"/>
      <c r="K66" s="163">
        <f>'将来負担比率（分子）の構造'!L$41</f>
        <v>57001</v>
      </c>
      <c r="L66" s="163"/>
      <c r="M66" s="163"/>
      <c r="N66" s="163">
        <f>'将来負担比率（分子）の構造'!M$41</f>
        <v>53960</v>
      </c>
      <c r="O66" s="163"/>
      <c r="P66" s="163"/>
    </row>
    <row r="67" spans="1:16" x14ac:dyDescent="0.2">
      <c r="A67" s="163" t="s">
        <v>71</v>
      </c>
      <c r="B67" s="163" t="e">
        <f>NA()</f>
        <v>#N/A</v>
      </c>
      <c r="C67" s="163">
        <f>IF(ISNUMBER('将来負担比率（分子）の構造'!I$53), IF('将来負担比率（分子）の構造'!I$53 &lt; 0, 0, '将来負担比率（分子）の構造'!I$53), NA())</f>
        <v>15284</v>
      </c>
      <c r="D67" s="163" t="e">
        <f>NA()</f>
        <v>#N/A</v>
      </c>
      <c r="E67" s="163" t="e">
        <f>NA()</f>
        <v>#N/A</v>
      </c>
      <c r="F67" s="163">
        <f>IF(ISNUMBER('将来負担比率（分子）の構造'!J$53), IF('将来負担比率（分子）の構造'!J$53 &lt; 0, 0, '将来負担比率（分子）の構造'!J$53), NA())</f>
        <v>14349</v>
      </c>
      <c r="G67" s="163" t="e">
        <f>NA()</f>
        <v>#N/A</v>
      </c>
      <c r="H67" s="163" t="e">
        <f>NA()</f>
        <v>#N/A</v>
      </c>
      <c r="I67" s="163">
        <f>IF(ISNUMBER('将来負担比率（分子）の構造'!K$53), IF('将来負担比率（分子）の構造'!K$53 &lt; 0, 0, '将来負担比率（分子）の構造'!K$53), NA())</f>
        <v>13966</v>
      </c>
      <c r="J67" s="163" t="e">
        <f>NA()</f>
        <v>#N/A</v>
      </c>
      <c r="K67" s="163" t="e">
        <f>NA()</f>
        <v>#N/A</v>
      </c>
      <c r="L67" s="163">
        <f>IF(ISNUMBER('将来負担比率（分子）の構造'!L$53), IF('将来負担比率（分子）の構造'!L$53 &lt; 0, 0, '将来負担比率（分子）の構造'!L$53), NA())</f>
        <v>16975</v>
      </c>
      <c r="M67" s="163" t="e">
        <f>NA()</f>
        <v>#N/A</v>
      </c>
      <c r="N67" s="163" t="e">
        <f>NA()</f>
        <v>#N/A</v>
      </c>
      <c r="O67" s="163">
        <f>IF(ISNUMBER('将来負担比率（分子）の構造'!M$53), IF('将来負担比率（分子）の構造'!M$53 &lt; 0, 0, '将来負担比率（分子）の構造'!M$53), NA())</f>
        <v>18984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6700</v>
      </c>
      <c r="C72" s="167">
        <f>基金残高に係る経年分析!G55</f>
        <v>6000</v>
      </c>
      <c r="D72" s="167">
        <f>基金残高に係る経年分析!H55</f>
        <v>4134</v>
      </c>
    </row>
    <row r="73" spans="1:16" x14ac:dyDescent="0.2">
      <c r="A73" s="166" t="s">
        <v>74</v>
      </c>
      <c r="B73" s="167">
        <f>基金残高に係る経年分析!F56</f>
        <v>1102</v>
      </c>
      <c r="C73" s="167">
        <f>基金残高に係る経年分析!G56</f>
        <v>1668</v>
      </c>
      <c r="D73" s="167">
        <f>基金残高に係る経年分析!H56</f>
        <v>1805</v>
      </c>
    </row>
    <row r="74" spans="1:16" x14ac:dyDescent="0.2">
      <c r="A74" s="166" t="s">
        <v>75</v>
      </c>
      <c r="B74" s="167">
        <f>基金残高に係る経年分析!F57</f>
        <v>381</v>
      </c>
      <c r="C74" s="167">
        <f>基金残高に係る経年分析!G57</f>
        <v>479</v>
      </c>
      <c r="D74" s="167">
        <f>基金残高に係る経年分析!H57</f>
        <v>337</v>
      </c>
    </row>
  </sheetData>
  <sheetProtection algorithmName="SHA-512" hashValue="WKe++vduYAYVJXWg0v5CDPS60QhuoFVEFQ92V5l19zf7XdXZ83YxfpPF1+vJqJcdZC0i2t++8ZHZLeRueuj89Q==" saltValue="VMoxuxDQiCvIxrXS70V8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38321558</v>
      </c>
      <c r="S5" s="613"/>
      <c r="T5" s="613"/>
      <c r="U5" s="613"/>
      <c r="V5" s="613"/>
      <c r="W5" s="613"/>
      <c r="X5" s="613"/>
      <c r="Y5" s="614"/>
      <c r="Z5" s="615">
        <v>40.799999999999997</v>
      </c>
      <c r="AA5" s="615"/>
      <c r="AB5" s="615"/>
      <c r="AC5" s="615"/>
      <c r="AD5" s="616">
        <v>36070155</v>
      </c>
      <c r="AE5" s="616"/>
      <c r="AF5" s="616"/>
      <c r="AG5" s="616"/>
      <c r="AH5" s="616"/>
      <c r="AI5" s="616"/>
      <c r="AJ5" s="616"/>
      <c r="AK5" s="616"/>
      <c r="AL5" s="617">
        <v>73.5</v>
      </c>
      <c r="AM5" s="618"/>
      <c r="AN5" s="618"/>
      <c r="AO5" s="619"/>
      <c r="AP5" s="609" t="s">
        <v>216</v>
      </c>
      <c r="AQ5" s="610"/>
      <c r="AR5" s="610"/>
      <c r="AS5" s="610"/>
      <c r="AT5" s="610"/>
      <c r="AU5" s="610"/>
      <c r="AV5" s="610"/>
      <c r="AW5" s="610"/>
      <c r="AX5" s="610"/>
      <c r="AY5" s="610"/>
      <c r="AZ5" s="610"/>
      <c r="BA5" s="610"/>
      <c r="BB5" s="610"/>
      <c r="BC5" s="610"/>
      <c r="BD5" s="610"/>
      <c r="BE5" s="610"/>
      <c r="BF5" s="611"/>
      <c r="BG5" s="623">
        <v>36070155</v>
      </c>
      <c r="BH5" s="624"/>
      <c r="BI5" s="624"/>
      <c r="BJ5" s="624"/>
      <c r="BK5" s="624"/>
      <c r="BL5" s="624"/>
      <c r="BM5" s="624"/>
      <c r="BN5" s="625"/>
      <c r="BO5" s="626">
        <v>94.1</v>
      </c>
      <c r="BP5" s="626"/>
      <c r="BQ5" s="626"/>
      <c r="BR5" s="626"/>
      <c r="BS5" s="627">
        <v>193573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411665</v>
      </c>
      <c r="S6" s="624"/>
      <c r="T6" s="624"/>
      <c r="U6" s="624"/>
      <c r="V6" s="624"/>
      <c r="W6" s="624"/>
      <c r="X6" s="624"/>
      <c r="Y6" s="625"/>
      <c r="Z6" s="626">
        <v>0.4</v>
      </c>
      <c r="AA6" s="626"/>
      <c r="AB6" s="626"/>
      <c r="AC6" s="626"/>
      <c r="AD6" s="627">
        <v>411665</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36070155</v>
      </c>
      <c r="BH6" s="624"/>
      <c r="BI6" s="624"/>
      <c r="BJ6" s="624"/>
      <c r="BK6" s="624"/>
      <c r="BL6" s="624"/>
      <c r="BM6" s="624"/>
      <c r="BN6" s="625"/>
      <c r="BO6" s="626">
        <v>94.1</v>
      </c>
      <c r="BP6" s="626"/>
      <c r="BQ6" s="626"/>
      <c r="BR6" s="626"/>
      <c r="BS6" s="627">
        <v>193573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389538</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389515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19092</v>
      </c>
      <c r="S7" s="624"/>
      <c r="T7" s="624"/>
      <c r="U7" s="624"/>
      <c r="V7" s="624"/>
      <c r="W7" s="624"/>
      <c r="X7" s="624"/>
      <c r="Y7" s="625"/>
      <c r="Z7" s="626">
        <v>0</v>
      </c>
      <c r="AA7" s="626"/>
      <c r="AB7" s="626"/>
      <c r="AC7" s="626"/>
      <c r="AD7" s="627">
        <v>19092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18433674</v>
      </c>
      <c r="BH7" s="624"/>
      <c r="BI7" s="624"/>
      <c r="BJ7" s="624"/>
      <c r="BK7" s="624"/>
      <c r="BL7" s="624"/>
      <c r="BM7" s="624"/>
      <c r="BN7" s="625"/>
      <c r="BO7" s="626">
        <v>48.1</v>
      </c>
      <c r="BP7" s="626"/>
      <c r="BQ7" s="626"/>
      <c r="BR7" s="626"/>
      <c r="BS7" s="627">
        <v>193573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8616662</v>
      </c>
      <c r="CS7" s="624"/>
      <c r="CT7" s="624"/>
      <c r="CU7" s="624"/>
      <c r="CV7" s="624"/>
      <c r="CW7" s="624"/>
      <c r="CX7" s="624"/>
      <c r="CY7" s="625"/>
      <c r="CZ7" s="626">
        <v>9.5</v>
      </c>
      <c r="DA7" s="626"/>
      <c r="DB7" s="626"/>
      <c r="DC7" s="626"/>
      <c r="DD7" s="632">
        <v>436900</v>
      </c>
      <c r="DE7" s="624"/>
      <c r="DF7" s="624"/>
      <c r="DG7" s="624"/>
      <c r="DH7" s="624"/>
      <c r="DI7" s="624"/>
      <c r="DJ7" s="624"/>
      <c r="DK7" s="624"/>
      <c r="DL7" s="624"/>
      <c r="DM7" s="624"/>
      <c r="DN7" s="624"/>
      <c r="DO7" s="624"/>
      <c r="DP7" s="625"/>
      <c r="DQ7" s="632">
        <v>6944176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437217</v>
      </c>
      <c r="S8" s="624"/>
      <c r="T8" s="624"/>
      <c r="U8" s="624"/>
      <c r="V8" s="624"/>
      <c r="W8" s="624"/>
      <c r="X8" s="624"/>
      <c r="Y8" s="625"/>
      <c r="Z8" s="626">
        <v>0.5</v>
      </c>
      <c r="AA8" s="626"/>
      <c r="AB8" s="626"/>
      <c r="AC8" s="626"/>
      <c r="AD8" s="627">
        <v>437217</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399420</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46641931</v>
      </c>
      <c r="CS8" s="624"/>
      <c r="CT8" s="624"/>
      <c r="CU8" s="624"/>
      <c r="CV8" s="624"/>
      <c r="CW8" s="624"/>
      <c r="CX8" s="624"/>
      <c r="CY8" s="625"/>
      <c r="CZ8" s="626">
        <v>51.5</v>
      </c>
      <c r="DA8" s="626"/>
      <c r="DB8" s="626"/>
      <c r="DC8" s="626"/>
      <c r="DD8" s="632">
        <v>176602</v>
      </c>
      <c r="DE8" s="624"/>
      <c r="DF8" s="624"/>
      <c r="DG8" s="624"/>
      <c r="DH8" s="624"/>
      <c r="DI8" s="624"/>
      <c r="DJ8" s="624"/>
      <c r="DK8" s="624"/>
      <c r="DL8" s="624"/>
      <c r="DM8" s="624"/>
      <c r="DN8" s="624"/>
      <c r="DO8" s="624"/>
      <c r="DP8" s="625"/>
      <c r="DQ8" s="632">
        <v>22350638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627920</v>
      </c>
      <c r="S9" s="624"/>
      <c r="T9" s="624"/>
      <c r="U9" s="624"/>
      <c r="V9" s="624"/>
      <c r="W9" s="624"/>
      <c r="X9" s="624"/>
      <c r="Y9" s="625"/>
      <c r="Z9" s="626">
        <v>0.7</v>
      </c>
      <c r="AA9" s="626"/>
      <c r="AB9" s="626"/>
      <c r="AC9" s="626"/>
      <c r="AD9" s="627">
        <v>627920</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16174060</v>
      </c>
      <c r="BH9" s="624"/>
      <c r="BI9" s="624"/>
      <c r="BJ9" s="624"/>
      <c r="BK9" s="624"/>
      <c r="BL9" s="624"/>
      <c r="BM9" s="624"/>
      <c r="BN9" s="625"/>
      <c r="BO9" s="626">
        <v>42.2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8655296</v>
      </c>
      <c r="CS9" s="624"/>
      <c r="CT9" s="624"/>
      <c r="CU9" s="624"/>
      <c r="CV9" s="624"/>
      <c r="CW9" s="624"/>
      <c r="CX9" s="624"/>
      <c r="CY9" s="625"/>
      <c r="CZ9" s="626">
        <v>9.6</v>
      </c>
      <c r="DA9" s="626"/>
      <c r="DB9" s="626"/>
      <c r="DC9" s="626"/>
      <c r="DD9" s="632">
        <v>622284</v>
      </c>
      <c r="DE9" s="624"/>
      <c r="DF9" s="624"/>
      <c r="DG9" s="624"/>
      <c r="DH9" s="624"/>
      <c r="DI9" s="624"/>
      <c r="DJ9" s="624"/>
      <c r="DK9" s="624"/>
      <c r="DL9" s="624"/>
      <c r="DM9" s="624"/>
      <c r="DN9" s="624"/>
      <c r="DO9" s="624"/>
      <c r="DP9" s="625"/>
      <c r="DQ9" s="632">
        <v>6840039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632093</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216027</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66027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5586859</v>
      </c>
      <c r="S11" s="624"/>
      <c r="T11" s="624"/>
      <c r="U11" s="624"/>
      <c r="V11" s="624"/>
      <c r="W11" s="624"/>
      <c r="X11" s="624"/>
      <c r="Y11" s="625"/>
      <c r="Z11" s="628">
        <v>6</v>
      </c>
      <c r="AA11" s="629"/>
      <c r="AB11" s="629"/>
      <c r="AC11" s="635"/>
      <c r="AD11" s="632">
        <v>5586859</v>
      </c>
      <c r="AE11" s="624"/>
      <c r="AF11" s="624"/>
      <c r="AG11" s="624"/>
      <c r="AH11" s="624"/>
      <c r="AI11" s="624"/>
      <c r="AJ11" s="624"/>
      <c r="AK11" s="625"/>
      <c r="AL11" s="628">
        <v>11.4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1228101</v>
      </c>
      <c r="BH11" s="624"/>
      <c r="BI11" s="624"/>
      <c r="BJ11" s="624"/>
      <c r="BK11" s="624"/>
      <c r="BL11" s="624"/>
      <c r="BM11" s="624"/>
      <c r="BN11" s="625"/>
      <c r="BO11" s="626">
        <v>3.2</v>
      </c>
      <c r="BP11" s="626"/>
      <c r="BQ11" s="626"/>
      <c r="BR11" s="626"/>
      <c r="BS11" s="627">
        <v>193573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117470</v>
      </c>
      <c r="CS11" s="624"/>
      <c r="CT11" s="624"/>
      <c r="CU11" s="624"/>
      <c r="CV11" s="624"/>
      <c r="CW11" s="624"/>
      <c r="CX11" s="624"/>
      <c r="CY11" s="625"/>
      <c r="CZ11" s="626">
        <v>0.1</v>
      </c>
      <c r="DA11" s="626"/>
      <c r="DB11" s="626"/>
      <c r="DC11" s="626"/>
      <c r="DD11" s="632" t="s">
        <v>122</v>
      </c>
      <c r="DE11" s="624"/>
      <c r="DF11" s="624"/>
      <c r="DG11" s="624"/>
      <c r="DH11" s="624"/>
      <c r="DI11" s="624"/>
      <c r="DJ11" s="624"/>
      <c r="DK11" s="624"/>
      <c r="DL11" s="624"/>
      <c r="DM11" s="624"/>
      <c r="DN11" s="624"/>
      <c r="DO11" s="624"/>
      <c r="DP11" s="625"/>
      <c r="DQ11" s="632">
        <v>111418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12005</v>
      </c>
      <c r="S12" s="624"/>
      <c r="T12" s="624"/>
      <c r="U12" s="624"/>
      <c r="V12" s="624"/>
      <c r="W12" s="624"/>
      <c r="X12" s="624"/>
      <c r="Y12" s="625"/>
      <c r="Z12" s="626">
        <v>0</v>
      </c>
      <c r="AA12" s="626"/>
      <c r="AB12" s="626"/>
      <c r="AC12" s="626"/>
      <c r="AD12" s="627">
        <v>12005</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15474661</v>
      </c>
      <c r="BH12" s="624"/>
      <c r="BI12" s="624"/>
      <c r="BJ12" s="624"/>
      <c r="BK12" s="624"/>
      <c r="BL12" s="624"/>
      <c r="BM12" s="624"/>
      <c r="BN12" s="625"/>
      <c r="BO12" s="626">
        <v>40.4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1593320</v>
      </c>
      <c r="CS12" s="624"/>
      <c r="CT12" s="624"/>
      <c r="CU12" s="624"/>
      <c r="CV12" s="624"/>
      <c r="CW12" s="624"/>
      <c r="CX12" s="624"/>
      <c r="CY12" s="625"/>
      <c r="CZ12" s="626">
        <v>1.8</v>
      </c>
      <c r="DA12" s="626"/>
      <c r="DB12" s="626"/>
      <c r="DC12" s="626"/>
      <c r="DD12" s="632" t="s">
        <v>122</v>
      </c>
      <c r="DE12" s="624"/>
      <c r="DF12" s="624"/>
      <c r="DG12" s="624"/>
      <c r="DH12" s="624"/>
      <c r="DI12" s="624"/>
      <c r="DJ12" s="624"/>
      <c r="DK12" s="624"/>
      <c r="DL12" s="624"/>
      <c r="DM12" s="624"/>
      <c r="DN12" s="624"/>
      <c r="DO12" s="624"/>
      <c r="DP12" s="625"/>
      <c r="DQ12" s="632">
        <v>563294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15396742</v>
      </c>
      <c r="BH13" s="624"/>
      <c r="BI13" s="624"/>
      <c r="BJ13" s="624"/>
      <c r="BK13" s="624"/>
      <c r="BL13" s="624"/>
      <c r="BM13" s="624"/>
      <c r="BN13" s="625"/>
      <c r="BO13" s="626">
        <v>40.200000000000003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5436471</v>
      </c>
      <c r="CS13" s="624"/>
      <c r="CT13" s="624"/>
      <c r="CU13" s="624"/>
      <c r="CV13" s="624"/>
      <c r="CW13" s="624"/>
      <c r="CX13" s="624"/>
      <c r="CY13" s="625"/>
      <c r="CZ13" s="626">
        <v>6</v>
      </c>
      <c r="DA13" s="626"/>
      <c r="DB13" s="626"/>
      <c r="DC13" s="626"/>
      <c r="DD13" s="632">
        <v>1651856</v>
      </c>
      <c r="DE13" s="624"/>
      <c r="DF13" s="624"/>
      <c r="DG13" s="624"/>
      <c r="DH13" s="624"/>
      <c r="DI13" s="624"/>
      <c r="DJ13" s="624"/>
      <c r="DK13" s="624"/>
      <c r="DL13" s="624"/>
      <c r="DM13" s="624"/>
      <c r="DN13" s="624"/>
      <c r="DO13" s="624"/>
      <c r="DP13" s="625"/>
      <c r="DQ13" s="632">
        <v>3943100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331312</v>
      </c>
      <c r="BH14" s="624"/>
      <c r="BI14" s="624"/>
      <c r="BJ14" s="624"/>
      <c r="BK14" s="624"/>
      <c r="BL14" s="624"/>
      <c r="BM14" s="624"/>
      <c r="BN14" s="625"/>
      <c r="BO14" s="626">
        <v>0.9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2892676</v>
      </c>
      <c r="CS14" s="624"/>
      <c r="CT14" s="624"/>
      <c r="CU14" s="624"/>
      <c r="CV14" s="624"/>
      <c r="CW14" s="624"/>
      <c r="CX14" s="624"/>
      <c r="CY14" s="625"/>
      <c r="CZ14" s="626">
        <v>3.2</v>
      </c>
      <c r="DA14" s="626"/>
      <c r="DB14" s="626"/>
      <c r="DC14" s="626"/>
      <c r="DD14" s="632">
        <v>167990</v>
      </c>
      <c r="DE14" s="624"/>
      <c r="DF14" s="624"/>
      <c r="DG14" s="624"/>
      <c r="DH14" s="624"/>
      <c r="DI14" s="624"/>
      <c r="DJ14" s="624"/>
      <c r="DK14" s="624"/>
      <c r="DL14" s="624"/>
      <c r="DM14" s="624"/>
      <c r="DN14" s="624"/>
      <c r="DO14" s="624"/>
      <c r="DP14" s="625"/>
      <c r="DQ14" s="632">
        <v>2731839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112960</v>
      </c>
      <c r="S15" s="624"/>
      <c r="T15" s="624"/>
      <c r="U15" s="624"/>
      <c r="V15" s="624"/>
      <c r="W15" s="624"/>
      <c r="X15" s="624"/>
      <c r="Y15" s="625"/>
      <c r="Z15" s="626">
        <v>0.1</v>
      </c>
      <c r="AA15" s="626"/>
      <c r="AB15" s="626"/>
      <c r="AC15" s="626"/>
      <c r="AD15" s="627">
        <v>112960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1830508</v>
      </c>
      <c r="BH15" s="624"/>
      <c r="BI15" s="624"/>
      <c r="BJ15" s="624"/>
      <c r="BK15" s="624"/>
      <c r="BL15" s="624"/>
      <c r="BM15" s="624"/>
      <c r="BN15" s="625"/>
      <c r="BO15" s="626">
        <v>4.8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10121103</v>
      </c>
      <c r="CS15" s="624"/>
      <c r="CT15" s="624"/>
      <c r="CU15" s="624"/>
      <c r="CV15" s="624"/>
      <c r="CW15" s="624"/>
      <c r="CX15" s="624"/>
      <c r="CY15" s="625"/>
      <c r="CZ15" s="626">
        <v>11.2</v>
      </c>
      <c r="DA15" s="626"/>
      <c r="DB15" s="626"/>
      <c r="DC15" s="626"/>
      <c r="DD15" s="632">
        <v>1080740</v>
      </c>
      <c r="DE15" s="624"/>
      <c r="DF15" s="624"/>
      <c r="DG15" s="624"/>
      <c r="DH15" s="624"/>
      <c r="DI15" s="624"/>
      <c r="DJ15" s="624"/>
      <c r="DK15" s="624"/>
      <c r="DL15" s="624"/>
      <c r="DM15" s="624"/>
      <c r="DN15" s="624"/>
      <c r="DO15" s="624"/>
      <c r="DP15" s="625"/>
      <c r="DQ15" s="632">
        <v>7648692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517381</v>
      </c>
      <c r="S16" s="624"/>
      <c r="T16" s="624"/>
      <c r="U16" s="624"/>
      <c r="V16" s="624"/>
      <c r="W16" s="624"/>
      <c r="X16" s="624"/>
      <c r="Y16" s="625"/>
      <c r="Z16" s="626">
        <v>0.6</v>
      </c>
      <c r="AA16" s="626"/>
      <c r="AB16" s="626"/>
      <c r="AC16" s="626"/>
      <c r="AD16" s="627">
        <v>517381</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1496271</v>
      </c>
      <c r="S17" s="624"/>
      <c r="T17" s="624"/>
      <c r="U17" s="624"/>
      <c r="V17" s="624"/>
      <c r="W17" s="624"/>
      <c r="X17" s="624"/>
      <c r="Y17" s="625"/>
      <c r="Z17" s="626">
        <v>1.6</v>
      </c>
      <c r="AA17" s="626"/>
      <c r="AB17" s="626"/>
      <c r="AC17" s="626"/>
      <c r="AD17" s="627">
        <v>1496271</v>
      </c>
      <c r="AE17" s="627"/>
      <c r="AF17" s="627"/>
      <c r="AG17" s="627"/>
      <c r="AH17" s="627"/>
      <c r="AI17" s="627"/>
      <c r="AJ17" s="627"/>
      <c r="AK17" s="627"/>
      <c r="AL17" s="628">
        <v>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5940067</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5886565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306896</v>
      </c>
      <c r="S18" s="624"/>
      <c r="T18" s="624"/>
      <c r="U18" s="624"/>
      <c r="V18" s="624"/>
      <c r="W18" s="624"/>
      <c r="X18" s="624"/>
      <c r="Y18" s="625"/>
      <c r="Z18" s="626">
        <v>0.3</v>
      </c>
      <c r="AA18" s="626"/>
      <c r="AB18" s="626"/>
      <c r="AC18" s="626"/>
      <c r="AD18" s="627">
        <v>306896</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1161712</v>
      </c>
      <c r="S19" s="624"/>
      <c r="T19" s="624"/>
      <c r="U19" s="624"/>
      <c r="V19" s="624"/>
      <c r="W19" s="624"/>
      <c r="X19" s="624"/>
      <c r="Y19" s="625"/>
      <c r="Z19" s="626">
        <v>1.2</v>
      </c>
      <c r="AA19" s="626"/>
      <c r="AB19" s="626"/>
      <c r="AC19" s="626"/>
      <c r="AD19" s="627">
        <v>1161712</v>
      </c>
      <c r="AE19" s="627"/>
      <c r="AF19" s="627"/>
      <c r="AG19" s="627"/>
      <c r="AH19" s="627"/>
      <c r="AI19" s="627"/>
      <c r="AJ19" s="627"/>
      <c r="AK19" s="627"/>
      <c r="AL19" s="628">
        <v>2.4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2251403</v>
      </c>
      <c r="BH19" s="624"/>
      <c r="BI19" s="624"/>
      <c r="BJ19" s="624"/>
      <c r="BK19" s="624"/>
      <c r="BL19" s="624"/>
      <c r="BM19" s="624"/>
      <c r="BN19" s="625"/>
      <c r="BO19" s="626">
        <v>5.9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27663</v>
      </c>
      <c r="S20" s="624"/>
      <c r="T20" s="624"/>
      <c r="U20" s="624"/>
      <c r="V20" s="624"/>
      <c r="W20" s="624"/>
      <c r="X20" s="624"/>
      <c r="Y20" s="625"/>
      <c r="Z20" s="626">
        <v>0</v>
      </c>
      <c r="AA20" s="626"/>
      <c r="AB20" s="626"/>
      <c r="AC20" s="626"/>
      <c r="AD20" s="627">
        <v>27663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2251403</v>
      </c>
      <c r="BH20" s="624"/>
      <c r="BI20" s="624"/>
      <c r="BJ20" s="624"/>
      <c r="BK20" s="624"/>
      <c r="BL20" s="624"/>
      <c r="BM20" s="624"/>
      <c r="BN20" s="625"/>
      <c r="BO20" s="626">
        <v>5.9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90620561</v>
      </c>
      <c r="CS20" s="624"/>
      <c r="CT20" s="624"/>
      <c r="CU20" s="624"/>
      <c r="CV20" s="624"/>
      <c r="CW20" s="624"/>
      <c r="CX20" s="624"/>
      <c r="CY20" s="625"/>
      <c r="CZ20" s="626">
        <v>100</v>
      </c>
      <c r="DA20" s="626"/>
      <c r="DB20" s="626"/>
      <c r="DC20" s="626"/>
      <c r="DD20" s="632">
        <v>4136372</v>
      </c>
      <c r="DE20" s="624"/>
      <c r="DF20" s="624"/>
      <c r="DG20" s="624"/>
      <c r="DH20" s="624"/>
      <c r="DI20" s="624"/>
      <c r="DJ20" s="624"/>
      <c r="DK20" s="624"/>
      <c r="DL20" s="624"/>
      <c r="DM20" s="624"/>
      <c r="DN20" s="624"/>
      <c r="DO20" s="624"/>
      <c r="DP20" s="625"/>
      <c r="DQ20" s="632">
        <v>57475303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3399257</v>
      </c>
      <c r="S21" s="624"/>
      <c r="T21" s="624"/>
      <c r="U21" s="624"/>
      <c r="V21" s="624"/>
      <c r="W21" s="624"/>
      <c r="X21" s="624"/>
      <c r="Y21" s="625"/>
      <c r="Z21" s="626">
        <v>3.6</v>
      </c>
      <c r="AA21" s="626"/>
      <c r="AB21" s="626"/>
      <c r="AC21" s="626"/>
      <c r="AD21" s="627">
        <v>3089174</v>
      </c>
      <c r="AE21" s="627"/>
      <c r="AF21" s="627"/>
      <c r="AG21" s="627"/>
      <c r="AH21" s="627"/>
      <c r="AI21" s="627"/>
      <c r="AJ21" s="627"/>
      <c r="AK21" s="627"/>
      <c r="AL21" s="628">
        <v>6.3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3089174</v>
      </c>
      <c r="S22" s="624"/>
      <c r="T22" s="624"/>
      <c r="U22" s="624"/>
      <c r="V22" s="624"/>
      <c r="W22" s="624"/>
      <c r="X22" s="624"/>
      <c r="Y22" s="625"/>
      <c r="Z22" s="626">
        <v>3.3</v>
      </c>
      <c r="AA22" s="626"/>
      <c r="AB22" s="626"/>
      <c r="AC22" s="626"/>
      <c r="AD22" s="627">
        <v>3089174</v>
      </c>
      <c r="AE22" s="627"/>
      <c r="AF22" s="627"/>
      <c r="AG22" s="627"/>
      <c r="AH22" s="627"/>
      <c r="AI22" s="627"/>
      <c r="AJ22" s="627"/>
      <c r="AK22" s="627"/>
      <c r="AL22" s="628">
        <v>6.3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310083</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2251403</v>
      </c>
      <c r="BH23" s="624"/>
      <c r="BI23" s="624"/>
      <c r="BJ23" s="624"/>
      <c r="BK23" s="624"/>
      <c r="BL23" s="624"/>
      <c r="BM23" s="624"/>
      <c r="BN23" s="625"/>
      <c r="BO23" s="626">
        <v>5.9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54551801</v>
      </c>
      <c r="CS24" s="613"/>
      <c r="CT24" s="613"/>
      <c r="CU24" s="613"/>
      <c r="CV24" s="613"/>
      <c r="CW24" s="613"/>
      <c r="CX24" s="613"/>
      <c r="CY24" s="614"/>
      <c r="CZ24" s="617">
        <v>60.2</v>
      </c>
      <c r="DA24" s="618"/>
      <c r="DB24" s="618"/>
      <c r="DC24" s="634"/>
      <c r="DD24" s="653">
        <v>30318897</v>
      </c>
      <c r="DE24" s="613"/>
      <c r="DF24" s="613"/>
      <c r="DG24" s="613"/>
      <c r="DH24" s="613"/>
      <c r="DI24" s="613"/>
      <c r="DJ24" s="613"/>
      <c r="DK24" s="614"/>
      <c r="DL24" s="653">
        <v>27358892</v>
      </c>
      <c r="DM24" s="613"/>
      <c r="DN24" s="613"/>
      <c r="DO24" s="613"/>
      <c r="DP24" s="613"/>
      <c r="DQ24" s="613"/>
      <c r="DR24" s="613"/>
      <c r="DS24" s="613"/>
      <c r="DT24" s="613"/>
      <c r="DU24" s="613"/>
      <c r="DV24" s="614"/>
      <c r="DW24" s="617">
        <v>55.4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50942185</v>
      </c>
      <c r="S25" s="624"/>
      <c r="T25" s="624"/>
      <c r="U25" s="624"/>
      <c r="V25" s="624"/>
      <c r="W25" s="624"/>
      <c r="X25" s="624"/>
      <c r="Y25" s="625"/>
      <c r="Z25" s="626">
        <v>54.3</v>
      </c>
      <c r="AA25" s="626"/>
      <c r="AB25" s="626"/>
      <c r="AC25" s="626"/>
      <c r="AD25" s="627">
        <v>48380699</v>
      </c>
      <c r="AE25" s="627"/>
      <c r="AF25" s="627"/>
      <c r="AG25" s="627"/>
      <c r="AH25" s="627"/>
      <c r="AI25" s="627"/>
      <c r="AJ25" s="627"/>
      <c r="AK25" s="627"/>
      <c r="AL25" s="628">
        <v>98.5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14016207</v>
      </c>
      <c r="CS25" s="656"/>
      <c r="CT25" s="656"/>
      <c r="CU25" s="656"/>
      <c r="CV25" s="656"/>
      <c r="CW25" s="656"/>
      <c r="CX25" s="656"/>
      <c r="CY25" s="657"/>
      <c r="CZ25" s="628">
        <v>15.5</v>
      </c>
      <c r="DA25" s="654"/>
      <c r="DB25" s="654"/>
      <c r="DC25" s="658"/>
      <c r="DD25" s="632">
        <v>12756975</v>
      </c>
      <c r="DE25" s="656"/>
      <c r="DF25" s="656"/>
      <c r="DG25" s="656"/>
      <c r="DH25" s="656"/>
      <c r="DI25" s="656"/>
      <c r="DJ25" s="656"/>
      <c r="DK25" s="657"/>
      <c r="DL25" s="632">
        <v>12747757</v>
      </c>
      <c r="DM25" s="656"/>
      <c r="DN25" s="656"/>
      <c r="DO25" s="656"/>
      <c r="DP25" s="656"/>
      <c r="DQ25" s="656"/>
      <c r="DR25" s="656"/>
      <c r="DS25" s="656"/>
      <c r="DT25" s="656"/>
      <c r="DU25" s="656"/>
      <c r="DV25" s="657"/>
      <c r="DW25" s="628">
        <v>25.8</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26606</v>
      </c>
      <c r="S26" s="624"/>
      <c r="T26" s="624"/>
      <c r="U26" s="624"/>
      <c r="V26" s="624"/>
      <c r="W26" s="624"/>
      <c r="X26" s="624"/>
      <c r="Y26" s="625"/>
      <c r="Z26" s="626">
        <v>0</v>
      </c>
      <c r="AA26" s="626"/>
      <c r="AB26" s="626"/>
      <c r="AC26" s="626"/>
      <c r="AD26" s="627">
        <v>26606</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8859157</v>
      </c>
      <c r="CS26" s="624"/>
      <c r="CT26" s="624"/>
      <c r="CU26" s="624"/>
      <c r="CV26" s="624"/>
      <c r="CW26" s="624"/>
      <c r="CX26" s="624"/>
      <c r="CY26" s="625"/>
      <c r="CZ26" s="628">
        <v>9.8000000000000007</v>
      </c>
      <c r="DA26" s="654"/>
      <c r="DB26" s="654"/>
      <c r="DC26" s="658"/>
      <c r="DD26" s="632">
        <v>8216084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875628</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38321558</v>
      </c>
      <c r="BH27" s="624"/>
      <c r="BI27" s="624"/>
      <c r="BJ27" s="624"/>
      <c r="BK27" s="624"/>
      <c r="BL27" s="624"/>
      <c r="BM27" s="624"/>
      <c r="BN27" s="625"/>
      <c r="BO27" s="626">
        <v>100</v>
      </c>
      <c r="BP27" s="626"/>
      <c r="BQ27" s="626"/>
      <c r="BR27" s="626"/>
      <c r="BS27" s="627">
        <v>193573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34595527</v>
      </c>
      <c r="CS27" s="656"/>
      <c r="CT27" s="656"/>
      <c r="CU27" s="656"/>
      <c r="CV27" s="656"/>
      <c r="CW27" s="656"/>
      <c r="CX27" s="656"/>
      <c r="CY27" s="657"/>
      <c r="CZ27" s="628">
        <v>38.200000000000003</v>
      </c>
      <c r="DA27" s="654"/>
      <c r="DB27" s="654"/>
      <c r="DC27" s="658"/>
      <c r="DD27" s="632">
        <v>11675357</v>
      </c>
      <c r="DE27" s="656"/>
      <c r="DF27" s="656"/>
      <c r="DG27" s="656"/>
      <c r="DH27" s="656"/>
      <c r="DI27" s="656"/>
      <c r="DJ27" s="656"/>
      <c r="DK27" s="657"/>
      <c r="DL27" s="632">
        <v>8724570</v>
      </c>
      <c r="DM27" s="656"/>
      <c r="DN27" s="656"/>
      <c r="DO27" s="656"/>
      <c r="DP27" s="656"/>
      <c r="DQ27" s="656"/>
      <c r="DR27" s="656"/>
      <c r="DS27" s="656"/>
      <c r="DT27" s="656"/>
      <c r="DU27" s="656"/>
      <c r="DV27" s="657"/>
      <c r="DW27" s="628">
        <v>17.7</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634083</v>
      </c>
      <c r="S28" s="624"/>
      <c r="T28" s="624"/>
      <c r="U28" s="624"/>
      <c r="V28" s="624"/>
      <c r="W28" s="624"/>
      <c r="X28" s="624"/>
      <c r="Y28" s="625"/>
      <c r="Z28" s="626">
        <v>0.7</v>
      </c>
      <c r="AA28" s="626"/>
      <c r="AB28" s="626"/>
      <c r="AC28" s="626"/>
      <c r="AD28" s="627">
        <v>226928</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5940067</v>
      </c>
      <c r="CS28" s="624"/>
      <c r="CT28" s="624"/>
      <c r="CU28" s="624"/>
      <c r="CV28" s="624"/>
      <c r="CW28" s="624"/>
      <c r="CX28" s="624"/>
      <c r="CY28" s="625"/>
      <c r="CZ28" s="628">
        <v>6.6</v>
      </c>
      <c r="DA28" s="654"/>
      <c r="DB28" s="654"/>
      <c r="DC28" s="658"/>
      <c r="DD28" s="632">
        <v>5886565</v>
      </c>
      <c r="DE28" s="624"/>
      <c r="DF28" s="624"/>
      <c r="DG28" s="624"/>
      <c r="DH28" s="624"/>
      <c r="DI28" s="624"/>
      <c r="DJ28" s="624"/>
      <c r="DK28" s="625"/>
      <c r="DL28" s="632">
        <v>5886565</v>
      </c>
      <c r="DM28" s="624"/>
      <c r="DN28" s="624"/>
      <c r="DO28" s="624"/>
      <c r="DP28" s="624"/>
      <c r="DQ28" s="624"/>
      <c r="DR28" s="624"/>
      <c r="DS28" s="624"/>
      <c r="DT28" s="624"/>
      <c r="DU28" s="624"/>
      <c r="DV28" s="625"/>
      <c r="DW28" s="628">
        <v>11.9</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904223</v>
      </c>
      <c r="S29" s="624"/>
      <c r="T29" s="624"/>
      <c r="U29" s="624"/>
      <c r="V29" s="624"/>
      <c r="W29" s="624"/>
      <c r="X29" s="624"/>
      <c r="Y29" s="625"/>
      <c r="Z29" s="626">
        <v>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5939983</v>
      </c>
      <c r="CS29" s="656"/>
      <c r="CT29" s="656"/>
      <c r="CU29" s="656"/>
      <c r="CV29" s="656"/>
      <c r="CW29" s="656"/>
      <c r="CX29" s="656"/>
      <c r="CY29" s="657"/>
      <c r="CZ29" s="628">
        <v>6.6</v>
      </c>
      <c r="DA29" s="654"/>
      <c r="DB29" s="654"/>
      <c r="DC29" s="658"/>
      <c r="DD29" s="632">
        <v>5886481</v>
      </c>
      <c r="DE29" s="656"/>
      <c r="DF29" s="656"/>
      <c r="DG29" s="656"/>
      <c r="DH29" s="656"/>
      <c r="DI29" s="656"/>
      <c r="DJ29" s="656"/>
      <c r="DK29" s="657"/>
      <c r="DL29" s="632">
        <v>5886481</v>
      </c>
      <c r="DM29" s="656"/>
      <c r="DN29" s="656"/>
      <c r="DO29" s="656"/>
      <c r="DP29" s="656"/>
      <c r="DQ29" s="656"/>
      <c r="DR29" s="656"/>
      <c r="DS29" s="656"/>
      <c r="DT29" s="656"/>
      <c r="DU29" s="656"/>
      <c r="DV29" s="657"/>
      <c r="DW29" s="628">
        <v>11.9</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23177464</v>
      </c>
      <c r="S30" s="624"/>
      <c r="T30" s="624"/>
      <c r="U30" s="624"/>
      <c r="V30" s="624"/>
      <c r="W30" s="624"/>
      <c r="X30" s="624"/>
      <c r="Y30" s="625"/>
      <c r="Z30" s="626">
        <v>24.7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5708740</v>
      </c>
      <c r="CS30" s="624"/>
      <c r="CT30" s="624"/>
      <c r="CU30" s="624"/>
      <c r="CV30" s="624"/>
      <c r="CW30" s="624"/>
      <c r="CX30" s="624"/>
      <c r="CY30" s="625"/>
      <c r="CZ30" s="628">
        <v>6.3</v>
      </c>
      <c r="DA30" s="654"/>
      <c r="DB30" s="654"/>
      <c r="DC30" s="658"/>
      <c r="DD30" s="632">
        <v>5660688</v>
      </c>
      <c r="DE30" s="624"/>
      <c r="DF30" s="624"/>
      <c r="DG30" s="624"/>
      <c r="DH30" s="624"/>
      <c r="DI30" s="624"/>
      <c r="DJ30" s="624"/>
      <c r="DK30" s="625"/>
      <c r="DL30" s="632">
        <v>5660688</v>
      </c>
      <c r="DM30" s="624"/>
      <c r="DN30" s="624"/>
      <c r="DO30" s="624"/>
      <c r="DP30" s="624"/>
      <c r="DQ30" s="624"/>
      <c r="DR30" s="624"/>
      <c r="DS30" s="624"/>
      <c r="DT30" s="624"/>
      <c r="DU30" s="624"/>
      <c r="DV30" s="625"/>
      <c r="DW30" s="628">
        <v>11.5</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v>363813</v>
      </c>
      <c r="S31" s="624"/>
      <c r="T31" s="624"/>
      <c r="U31" s="624"/>
      <c r="V31" s="624"/>
      <c r="W31" s="624"/>
      <c r="X31" s="624"/>
      <c r="Y31" s="625"/>
      <c r="Z31" s="626">
        <v>0.4</v>
      </c>
      <c r="AA31" s="626"/>
      <c r="AB31" s="626"/>
      <c r="AC31" s="626"/>
      <c r="AD31" s="627">
        <v>363813</v>
      </c>
      <c r="AE31" s="627"/>
      <c r="AF31" s="627"/>
      <c r="AG31" s="627"/>
      <c r="AH31" s="627"/>
      <c r="AI31" s="627"/>
      <c r="AJ31" s="627"/>
      <c r="AK31" s="627"/>
      <c r="AL31" s="628">
        <v>0.7</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97.1</v>
      </c>
      <c r="BN31" s="667"/>
      <c r="BO31" s="667"/>
      <c r="BP31" s="667"/>
      <c r="BQ31" s="668"/>
      <c r="BR31" s="679">
        <v>99.1</v>
      </c>
      <c r="BS31" s="667"/>
      <c r="BT31" s="667"/>
      <c r="BU31" s="667"/>
      <c r="BV31" s="667"/>
      <c r="BW31" s="667"/>
      <c r="BX31" s="618">
        <v>97.1</v>
      </c>
      <c r="BY31" s="667"/>
      <c r="BZ31" s="667"/>
      <c r="CA31" s="667"/>
      <c r="CB31" s="668"/>
      <c r="CD31" s="661"/>
      <c r="CE31" s="662"/>
      <c r="CF31" s="620" t="s">
        <v>300</v>
      </c>
      <c r="CG31" s="621"/>
      <c r="CH31" s="621"/>
      <c r="CI31" s="621"/>
      <c r="CJ31" s="621"/>
      <c r="CK31" s="621"/>
      <c r="CL31" s="621"/>
      <c r="CM31" s="621"/>
      <c r="CN31" s="621"/>
      <c r="CO31" s="621"/>
      <c r="CP31" s="621"/>
      <c r="CQ31" s="622"/>
      <c r="CR31" s="623">
        <v>231243</v>
      </c>
      <c r="CS31" s="656"/>
      <c r="CT31" s="656"/>
      <c r="CU31" s="656"/>
      <c r="CV31" s="656"/>
      <c r="CW31" s="656"/>
      <c r="CX31" s="656"/>
      <c r="CY31" s="657"/>
      <c r="CZ31" s="628">
        <v>0.3</v>
      </c>
      <c r="DA31" s="654"/>
      <c r="DB31" s="654"/>
      <c r="DC31" s="658"/>
      <c r="DD31" s="632">
        <v>225793</v>
      </c>
      <c r="DE31" s="656"/>
      <c r="DF31" s="656"/>
      <c r="DG31" s="656"/>
      <c r="DH31" s="656"/>
      <c r="DI31" s="656"/>
      <c r="DJ31" s="656"/>
      <c r="DK31" s="657"/>
      <c r="DL31" s="632">
        <v>225793</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7337778</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98.5</v>
      </c>
      <c r="BH32" s="656"/>
      <c r="BI32" s="656"/>
      <c r="BJ32" s="656"/>
      <c r="BK32" s="656"/>
      <c r="BL32" s="656"/>
      <c r="BM32" s="629">
        <v>95.4</v>
      </c>
      <c r="BN32" s="656"/>
      <c r="BO32" s="656"/>
      <c r="BP32" s="656"/>
      <c r="BQ32" s="678"/>
      <c r="BR32" s="680">
        <v>98.6</v>
      </c>
      <c r="BS32" s="656"/>
      <c r="BT32" s="656"/>
      <c r="BU32" s="656"/>
      <c r="BV32" s="656"/>
      <c r="BW32" s="656"/>
      <c r="BX32" s="629">
        <v>95.6</v>
      </c>
      <c r="BY32" s="656"/>
      <c r="BZ32" s="656"/>
      <c r="CA32" s="656"/>
      <c r="CB32" s="678"/>
      <c r="CD32" s="663"/>
      <c r="CE32" s="664"/>
      <c r="CF32" s="620" t="s">
        <v>304</v>
      </c>
      <c r="CG32" s="621"/>
      <c r="CH32" s="621"/>
      <c r="CI32" s="621"/>
      <c r="CJ32" s="621"/>
      <c r="CK32" s="621"/>
      <c r="CL32" s="621"/>
      <c r="CM32" s="621"/>
      <c r="CN32" s="621"/>
      <c r="CO32" s="621"/>
      <c r="CP32" s="621"/>
      <c r="CQ32" s="622"/>
      <c r="CR32" s="623">
        <v>84</v>
      </c>
      <c r="CS32" s="624"/>
      <c r="CT32" s="624"/>
      <c r="CU32" s="624"/>
      <c r="CV32" s="624"/>
      <c r="CW32" s="624"/>
      <c r="CX32" s="624"/>
      <c r="CY32" s="625"/>
      <c r="CZ32" s="628">
        <v>0</v>
      </c>
      <c r="DA32" s="654"/>
      <c r="DB32" s="654"/>
      <c r="DC32" s="658"/>
      <c r="DD32" s="632">
        <v>84</v>
      </c>
      <c r="DE32" s="624"/>
      <c r="DF32" s="624"/>
      <c r="DG32" s="624"/>
      <c r="DH32" s="624"/>
      <c r="DI32" s="624"/>
      <c r="DJ32" s="624"/>
      <c r="DK32" s="625"/>
      <c r="DL32" s="632">
        <v>84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213072</v>
      </c>
      <c r="S33" s="624"/>
      <c r="T33" s="624"/>
      <c r="U33" s="624"/>
      <c r="V33" s="624"/>
      <c r="W33" s="624"/>
      <c r="X33" s="624"/>
      <c r="Y33" s="625"/>
      <c r="Z33" s="626">
        <v>0.2</v>
      </c>
      <c r="AA33" s="626"/>
      <c r="AB33" s="626"/>
      <c r="AC33" s="626"/>
      <c r="AD33" s="627">
        <v>95274</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98.7</v>
      </c>
      <c r="BN33" s="682"/>
      <c r="BO33" s="682"/>
      <c r="BP33" s="682"/>
      <c r="BQ33" s="684"/>
      <c r="BR33" s="681">
        <v>99.5</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31932388</v>
      </c>
      <c r="CS33" s="656"/>
      <c r="CT33" s="656"/>
      <c r="CU33" s="656"/>
      <c r="CV33" s="656"/>
      <c r="CW33" s="656"/>
      <c r="CX33" s="656"/>
      <c r="CY33" s="657"/>
      <c r="CZ33" s="628">
        <v>35.200000000000003</v>
      </c>
      <c r="DA33" s="654"/>
      <c r="DB33" s="654"/>
      <c r="DC33" s="658"/>
      <c r="DD33" s="632">
        <v>26297292</v>
      </c>
      <c r="DE33" s="656"/>
      <c r="DF33" s="656"/>
      <c r="DG33" s="656"/>
      <c r="DH33" s="656"/>
      <c r="DI33" s="656"/>
      <c r="DJ33" s="656"/>
      <c r="DK33" s="657"/>
      <c r="DL33" s="632">
        <v>22749908</v>
      </c>
      <c r="DM33" s="656"/>
      <c r="DN33" s="656"/>
      <c r="DO33" s="656"/>
      <c r="DP33" s="656"/>
      <c r="DQ33" s="656"/>
      <c r="DR33" s="656"/>
      <c r="DS33" s="656"/>
      <c r="DT33" s="656"/>
      <c r="DU33" s="656"/>
      <c r="DV33" s="657"/>
      <c r="DW33" s="628">
        <v>46.1</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109688</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15033085</v>
      </c>
      <c r="CS34" s="624"/>
      <c r="CT34" s="624"/>
      <c r="CU34" s="624"/>
      <c r="CV34" s="624"/>
      <c r="CW34" s="624"/>
      <c r="CX34" s="624"/>
      <c r="CY34" s="625"/>
      <c r="CZ34" s="628">
        <v>16.600000000000001</v>
      </c>
      <c r="DA34" s="654"/>
      <c r="DB34" s="654"/>
      <c r="DC34" s="658"/>
      <c r="DD34" s="632">
        <v>12724375</v>
      </c>
      <c r="DE34" s="624"/>
      <c r="DF34" s="624"/>
      <c r="DG34" s="624"/>
      <c r="DH34" s="624"/>
      <c r="DI34" s="624"/>
      <c r="DJ34" s="624"/>
      <c r="DK34" s="625"/>
      <c r="DL34" s="632">
        <v>11754002</v>
      </c>
      <c r="DM34" s="624"/>
      <c r="DN34" s="624"/>
      <c r="DO34" s="624"/>
      <c r="DP34" s="624"/>
      <c r="DQ34" s="624"/>
      <c r="DR34" s="624"/>
      <c r="DS34" s="624"/>
      <c r="DT34" s="624"/>
      <c r="DU34" s="624"/>
      <c r="DV34" s="625"/>
      <c r="DW34" s="628">
        <v>23.8</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3352835</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548029</v>
      </c>
      <c r="CS35" s="656"/>
      <c r="CT35" s="656"/>
      <c r="CU35" s="656"/>
      <c r="CV35" s="656"/>
      <c r="CW35" s="656"/>
      <c r="CX35" s="656"/>
      <c r="CY35" s="657"/>
      <c r="CZ35" s="628">
        <v>0.6</v>
      </c>
      <c r="DA35" s="654"/>
      <c r="DB35" s="654"/>
      <c r="DC35" s="658"/>
      <c r="DD35" s="632">
        <v>526233</v>
      </c>
      <c r="DE35" s="656"/>
      <c r="DF35" s="656"/>
      <c r="DG35" s="656"/>
      <c r="DH35" s="656"/>
      <c r="DI35" s="656"/>
      <c r="DJ35" s="656"/>
      <c r="DK35" s="657"/>
      <c r="DL35" s="632">
        <v>326445</v>
      </c>
      <c r="DM35" s="656"/>
      <c r="DN35" s="656"/>
      <c r="DO35" s="656"/>
      <c r="DP35" s="656"/>
      <c r="DQ35" s="656"/>
      <c r="DR35" s="656"/>
      <c r="DS35" s="656"/>
      <c r="DT35" s="656"/>
      <c r="DU35" s="656"/>
      <c r="DV35" s="657"/>
      <c r="DW35" s="628">
        <v>0.7</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1154392</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10981617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316386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7225700</v>
      </c>
      <c r="CS36" s="624"/>
      <c r="CT36" s="624"/>
      <c r="CU36" s="624"/>
      <c r="CV36" s="624"/>
      <c r="CW36" s="624"/>
      <c r="CX36" s="624"/>
      <c r="CY36" s="625"/>
      <c r="CZ36" s="628">
        <v>8</v>
      </c>
      <c r="DA36" s="654"/>
      <c r="DB36" s="654"/>
      <c r="DC36" s="658"/>
      <c r="DD36" s="632">
        <v>6600600</v>
      </c>
      <c r="DE36" s="624"/>
      <c r="DF36" s="624"/>
      <c r="DG36" s="624"/>
      <c r="DH36" s="624"/>
      <c r="DI36" s="624"/>
      <c r="DJ36" s="624"/>
      <c r="DK36" s="625"/>
      <c r="DL36" s="632">
        <v>4796544</v>
      </c>
      <c r="DM36" s="624"/>
      <c r="DN36" s="624"/>
      <c r="DO36" s="624"/>
      <c r="DP36" s="624"/>
      <c r="DQ36" s="624"/>
      <c r="DR36" s="624"/>
      <c r="DS36" s="624"/>
      <c r="DT36" s="624"/>
      <c r="DU36" s="624"/>
      <c r="DV36" s="625"/>
      <c r="DW36" s="628">
        <v>9.6999999999999993</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2058300</v>
      </c>
      <c r="S37" s="624"/>
      <c r="T37" s="624"/>
      <c r="U37" s="624"/>
      <c r="V37" s="624"/>
      <c r="W37" s="624"/>
      <c r="X37" s="624"/>
      <c r="Y37" s="625"/>
      <c r="Z37" s="626">
        <v>2.2000000000000002</v>
      </c>
      <c r="AA37" s="626"/>
      <c r="AB37" s="626"/>
      <c r="AC37" s="626"/>
      <c r="AD37" s="627">
        <v>8468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1753876</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10521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109150</v>
      </c>
      <c r="CS37" s="656"/>
      <c r="CT37" s="656"/>
      <c r="CU37" s="656"/>
      <c r="CV37" s="656"/>
      <c r="CW37" s="656"/>
      <c r="CX37" s="656"/>
      <c r="CY37" s="657"/>
      <c r="CZ37" s="628">
        <v>0.1</v>
      </c>
      <c r="DA37" s="654"/>
      <c r="DB37" s="654"/>
      <c r="DC37" s="658"/>
      <c r="DD37" s="632">
        <v>109150</v>
      </c>
      <c r="DE37" s="656"/>
      <c r="DF37" s="656"/>
      <c r="DG37" s="656"/>
      <c r="DH37" s="656"/>
      <c r="DI37" s="656"/>
      <c r="DJ37" s="656"/>
      <c r="DK37" s="657"/>
      <c r="DL37" s="632">
        <v>109150</v>
      </c>
      <c r="DM37" s="656"/>
      <c r="DN37" s="656"/>
      <c r="DO37" s="656"/>
      <c r="DP37" s="656"/>
      <c r="DQ37" s="656"/>
      <c r="DR37" s="656"/>
      <c r="DS37" s="656"/>
      <c r="DT37" s="656"/>
      <c r="DU37" s="656"/>
      <c r="DV37" s="657"/>
      <c r="DW37" s="628">
        <v>0.2</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2667694</v>
      </c>
      <c r="S38" s="624"/>
      <c r="T38" s="624"/>
      <c r="U38" s="624"/>
      <c r="V38" s="624"/>
      <c r="W38" s="624"/>
      <c r="X38" s="624"/>
      <c r="Y38" s="625"/>
      <c r="Z38" s="626">
        <v>2.8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1569345</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29237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7658396</v>
      </c>
      <c r="CS38" s="624"/>
      <c r="CT38" s="624"/>
      <c r="CU38" s="624"/>
      <c r="CV38" s="624"/>
      <c r="CW38" s="624"/>
      <c r="CX38" s="624"/>
      <c r="CY38" s="625"/>
      <c r="CZ38" s="628">
        <v>8.5</v>
      </c>
      <c r="DA38" s="654"/>
      <c r="DB38" s="654"/>
      <c r="DC38" s="658"/>
      <c r="DD38" s="632">
        <v>6228932</v>
      </c>
      <c r="DE38" s="624"/>
      <c r="DF38" s="624"/>
      <c r="DG38" s="624"/>
      <c r="DH38" s="624"/>
      <c r="DI38" s="624"/>
      <c r="DJ38" s="624"/>
      <c r="DK38" s="625"/>
      <c r="DL38" s="632">
        <v>5872917</v>
      </c>
      <c r="DM38" s="624"/>
      <c r="DN38" s="624"/>
      <c r="DO38" s="624"/>
      <c r="DP38" s="624"/>
      <c r="DQ38" s="624"/>
      <c r="DR38" s="624"/>
      <c r="DS38" s="624"/>
      <c r="DT38" s="624"/>
      <c r="DU38" s="624"/>
      <c r="DV38" s="625"/>
      <c r="DW38" s="628">
        <v>11.9</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41287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272178</v>
      </c>
      <c r="CS39" s="656"/>
      <c r="CT39" s="656"/>
      <c r="CU39" s="656"/>
      <c r="CV39" s="656"/>
      <c r="CW39" s="656"/>
      <c r="CX39" s="656"/>
      <c r="CY39" s="657"/>
      <c r="CZ39" s="628">
        <v>0.3</v>
      </c>
      <c r="DA39" s="654"/>
      <c r="DB39" s="654"/>
      <c r="DC39" s="658"/>
      <c r="DD39" s="632">
        <v>217152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262994</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130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1195000</v>
      </c>
      <c r="CS40" s="624"/>
      <c r="CT40" s="624"/>
      <c r="CU40" s="624"/>
      <c r="CV40" s="624"/>
      <c r="CW40" s="624"/>
      <c r="CX40" s="624"/>
      <c r="CY40" s="625"/>
      <c r="CZ40" s="628">
        <v>1.3</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93817761</v>
      </c>
      <c r="S41" s="696"/>
      <c r="T41" s="696"/>
      <c r="U41" s="696"/>
      <c r="V41" s="696"/>
      <c r="W41" s="696"/>
      <c r="X41" s="696"/>
      <c r="Y41" s="700"/>
      <c r="Z41" s="701">
        <v>100</v>
      </c>
      <c r="AA41" s="701"/>
      <c r="AB41" s="701"/>
      <c r="AC41" s="701"/>
      <c r="AD41" s="702">
        <v>49101788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1807515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5850881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326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4136372</v>
      </c>
      <c r="CS42" s="656"/>
      <c r="CT42" s="656"/>
      <c r="CU42" s="656"/>
      <c r="CV42" s="656"/>
      <c r="CW42" s="656"/>
      <c r="CX42" s="656"/>
      <c r="CY42" s="657"/>
      <c r="CZ42" s="628">
        <v>4.5999999999999996</v>
      </c>
      <c r="DA42" s="654"/>
      <c r="DB42" s="654"/>
      <c r="DC42" s="658"/>
      <c r="DD42" s="632">
        <v>859114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208950</v>
      </c>
      <c r="CS43" s="656"/>
      <c r="CT43" s="656"/>
      <c r="CU43" s="656"/>
      <c r="CV43" s="656"/>
      <c r="CW43" s="656"/>
      <c r="CX43" s="656"/>
      <c r="CY43" s="657"/>
      <c r="CZ43" s="628">
        <v>0.2</v>
      </c>
      <c r="DA43" s="654"/>
      <c r="DB43" s="654"/>
      <c r="DC43" s="658"/>
      <c r="DD43" s="632">
        <v>208950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4136372</v>
      </c>
      <c r="CS44" s="624"/>
      <c r="CT44" s="624"/>
      <c r="CU44" s="624"/>
      <c r="CV44" s="624"/>
      <c r="CW44" s="624"/>
      <c r="CX44" s="624"/>
      <c r="CY44" s="625"/>
      <c r="CZ44" s="628">
        <v>4.5999999999999996</v>
      </c>
      <c r="DA44" s="629"/>
      <c r="DB44" s="629"/>
      <c r="DC44" s="635"/>
      <c r="DD44" s="632">
        <v>859114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1325977</v>
      </c>
      <c r="CS45" s="656"/>
      <c r="CT45" s="656"/>
      <c r="CU45" s="656"/>
      <c r="CV45" s="656"/>
      <c r="CW45" s="656"/>
      <c r="CX45" s="656"/>
      <c r="CY45" s="657"/>
      <c r="CZ45" s="628">
        <v>1.5</v>
      </c>
      <c r="DA45" s="654"/>
      <c r="DB45" s="654"/>
      <c r="DC45" s="658"/>
      <c r="DD45" s="632">
        <v>108011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2810395</v>
      </c>
      <c r="CS46" s="624"/>
      <c r="CT46" s="624"/>
      <c r="CU46" s="624"/>
      <c r="CV46" s="624"/>
      <c r="CW46" s="624"/>
      <c r="CX46" s="624"/>
      <c r="CY46" s="625"/>
      <c r="CZ46" s="628">
        <v>3.1</v>
      </c>
      <c r="DA46" s="629"/>
      <c r="DB46" s="629"/>
      <c r="DC46" s="635"/>
      <c r="DD46" s="632">
        <v>751103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90620561</v>
      </c>
      <c r="CS49" s="682"/>
      <c r="CT49" s="682"/>
      <c r="CU49" s="682"/>
      <c r="CV49" s="682"/>
      <c r="CW49" s="682"/>
      <c r="CX49" s="682"/>
      <c r="CY49" s="711"/>
      <c r="CZ49" s="703">
        <v>100</v>
      </c>
      <c r="DA49" s="712"/>
      <c r="DB49" s="712"/>
      <c r="DC49" s="713"/>
      <c r="DD49" s="714">
        <v>57475303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3uh03CXSrLjNY1aXK89WB0nmrLAu19M6Jrn0nAbeHzNgWQtoJEGpLolXbREvqyijdIYH57QQUvIZTbIzdAxGA==" saltValue="jrxHafotyrsxBIJKQRdZ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93963</v>
      </c>
      <c r="R7" s="753"/>
      <c r="S7" s="753"/>
      <c r="T7" s="753"/>
      <c r="U7" s="753"/>
      <c r="V7" s="753">
        <v>90766</v>
      </c>
      <c r="W7" s="753"/>
      <c r="X7" s="753"/>
      <c r="Y7" s="753"/>
      <c r="Z7" s="753"/>
      <c r="AA7" s="753">
        <v>3197</v>
      </c>
      <c r="AB7" s="753"/>
      <c r="AC7" s="753"/>
      <c r="AD7" s="753"/>
      <c r="AE7" s="754"/>
      <c r="AF7" s="755">
        <v>3144</v>
      </c>
      <c r="AG7" s="756"/>
      <c r="AH7" s="756"/>
      <c r="AI7" s="756"/>
      <c r="AJ7" s="757"/>
      <c r="AK7" s="758">
        <v>3353</v>
      </c>
      <c r="AL7" s="759"/>
      <c r="AM7" s="759"/>
      <c r="AN7" s="759"/>
      <c r="AO7" s="759"/>
      <c r="AP7" s="759">
        <v>53960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551</v>
      </c>
      <c r="BS7" s="746" t="s">
        <v>552</v>
      </c>
      <c r="BT7" s="747"/>
      <c r="BU7" s="747"/>
      <c r="BV7" s="747"/>
      <c r="BW7" s="747"/>
      <c r="BX7" s="747"/>
      <c r="BY7" s="747"/>
      <c r="BZ7" s="747"/>
      <c r="CA7" s="747"/>
      <c r="CB7" s="747"/>
      <c r="CC7" s="747"/>
      <c r="CD7" s="747"/>
      <c r="CE7" s="747"/>
      <c r="CF7" s="747"/>
      <c r="CG7" s="762"/>
      <c r="CH7" s="743">
        <v>0</v>
      </c>
      <c r="CI7" s="744"/>
      <c r="CJ7" s="744"/>
      <c r="CK7" s="744"/>
      <c r="CL7" s="745"/>
      <c r="CM7" s="743">
        <v>6</v>
      </c>
      <c r="CN7" s="744"/>
      <c r="CO7" s="744"/>
      <c r="CP7" s="744"/>
      <c r="CQ7" s="745"/>
      <c r="CR7" s="743">
        <v>5</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t="s">
        <v>555</v>
      </c>
      <c r="CI8" s="777"/>
      <c r="CJ8" s="777"/>
      <c r="CK8" s="777"/>
      <c r="CL8" s="778"/>
      <c r="CM8" s="776">
        <v>481</v>
      </c>
      <c r="CN8" s="777"/>
      <c r="CO8" s="777"/>
      <c r="CP8" s="777"/>
      <c r="CQ8" s="778"/>
      <c r="CR8" s="776">
        <v>410</v>
      </c>
      <c r="CS8" s="777"/>
      <c r="CT8" s="777"/>
      <c r="CU8" s="777"/>
      <c r="CV8" s="778"/>
      <c r="CW8" s="776">
        <v>141</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554</v>
      </c>
      <c r="BT9" s="774"/>
      <c r="BU9" s="774"/>
      <c r="BV9" s="774"/>
      <c r="BW9" s="774"/>
      <c r="BX9" s="774"/>
      <c r="BY9" s="774"/>
      <c r="BZ9" s="774"/>
      <c r="CA9" s="774"/>
      <c r="CB9" s="774"/>
      <c r="CC9" s="774"/>
      <c r="CD9" s="774"/>
      <c r="CE9" s="774"/>
      <c r="CF9" s="774"/>
      <c r="CG9" s="775"/>
      <c r="CH9" s="776" t="s">
        <v>556</v>
      </c>
      <c r="CI9" s="777"/>
      <c r="CJ9" s="777"/>
      <c r="CK9" s="777"/>
      <c r="CL9" s="778"/>
      <c r="CM9" s="776">
        <v>212</v>
      </c>
      <c r="CN9" s="777"/>
      <c r="CO9" s="777"/>
      <c r="CP9" s="777"/>
      <c r="CQ9" s="778"/>
      <c r="CR9" s="776">
        <v>200</v>
      </c>
      <c r="CS9" s="777"/>
      <c r="CT9" s="777"/>
      <c r="CU9" s="777"/>
      <c r="CV9" s="778"/>
      <c r="CW9" s="776">
        <v>30</v>
      </c>
      <c r="CX9" s="777"/>
      <c r="CY9" s="777"/>
      <c r="CZ9" s="777"/>
      <c r="DA9" s="778"/>
      <c r="DB9" s="776" t="s">
        <v>547</v>
      </c>
      <c r="DC9" s="777"/>
      <c r="DD9" s="777"/>
      <c r="DE9" s="777"/>
      <c r="DF9" s="778"/>
      <c r="DG9" s="776" t="s">
        <v>547</v>
      </c>
      <c r="DH9" s="777"/>
      <c r="DI9" s="777"/>
      <c r="DJ9" s="777"/>
      <c r="DK9" s="778"/>
      <c r="DL9" s="776" t="s">
        <v>547</v>
      </c>
      <c r="DM9" s="777"/>
      <c r="DN9" s="777"/>
      <c r="DO9" s="777"/>
      <c r="DP9" s="778"/>
      <c r="DQ9" s="776" t="s">
        <v>547</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93963</v>
      </c>
      <c r="R23" s="793"/>
      <c r="S23" s="793"/>
      <c r="T23" s="793"/>
      <c r="U23" s="793"/>
      <c r="V23" s="793">
        <v>90766</v>
      </c>
      <c r="W23" s="793"/>
      <c r="X23" s="793"/>
      <c r="Y23" s="793"/>
      <c r="Z23" s="793"/>
      <c r="AA23" s="793">
        <v>3197</v>
      </c>
      <c r="AB23" s="793"/>
      <c r="AC23" s="793"/>
      <c r="AD23" s="793"/>
      <c r="AE23" s="794"/>
      <c r="AF23" s="795">
        <v>3144</v>
      </c>
      <c r="AG23" s="793"/>
      <c r="AH23" s="793"/>
      <c r="AI23" s="793"/>
      <c r="AJ23" s="796"/>
      <c r="AK23" s="797"/>
      <c r="AL23" s="798"/>
      <c r="AM23" s="798"/>
      <c r="AN23" s="798"/>
      <c r="AO23" s="798"/>
      <c r="AP23" s="793">
        <v>53960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21024</v>
      </c>
      <c r="R28" s="823"/>
      <c r="S28" s="823"/>
      <c r="T28" s="823"/>
      <c r="U28" s="823"/>
      <c r="V28" s="823">
        <v>20707</v>
      </c>
      <c r="W28" s="823"/>
      <c r="X28" s="823"/>
      <c r="Y28" s="823"/>
      <c r="Z28" s="823"/>
      <c r="AA28" s="823">
        <v>316</v>
      </c>
      <c r="AB28" s="823"/>
      <c r="AC28" s="823"/>
      <c r="AD28" s="823"/>
      <c r="AE28" s="824"/>
      <c r="AF28" s="825">
        <v>316</v>
      </c>
      <c r="AG28" s="823"/>
      <c r="AH28" s="823"/>
      <c r="AI28" s="823"/>
      <c r="AJ28" s="826"/>
      <c r="AK28" s="827">
        <v>1808</v>
      </c>
      <c r="AL28" s="828"/>
      <c r="AM28" s="828"/>
      <c r="AN28" s="828"/>
      <c r="AO28" s="828"/>
      <c r="AP28" s="828">
        <v>150</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19531</v>
      </c>
      <c r="R29" s="784"/>
      <c r="S29" s="784"/>
      <c r="T29" s="784"/>
      <c r="U29" s="784"/>
      <c r="V29" s="784">
        <v>19205</v>
      </c>
      <c r="W29" s="784"/>
      <c r="X29" s="784"/>
      <c r="Y29" s="784"/>
      <c r="Z29" s="784"/>
      <c r="AA29" s="784">
        <v>327</v>
      </c>
      <c r="AB29" s="784"/>
      <c r="AC29" s="784"/>
      <c r="AD29" s="784"/>
      <c r="AE29" s="785"/>
      <c r="AF29" s="786">
        <v>327</v>
      </c>
      <c r="AG29" s="787"/>
      <c r="AH29" s="787"/>
      <c r="AI29" s="787"/>
      <c r="AJ29" s="788"/>
      <c r="AK29" s="834">
        <v>3157</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4012</v>
      </c>
      <c r="R30" s="784"/>
      <c r="S30" s="784"/>
      <c r="T30" s="784"/>
      <c r="U30" s="784"/>
      <c r="V30" s="784">
        <v>3845</v>
      </c>
      <c r="W30" s="784"/>
      <c r="X30" s="784"/>
      <c r="Y30" s="784"/>
      <c r="Z30" s="784"/>
      <c r="AA30" s="784">
        <v>167</v>
      </c>
      <c r="AB30" s="784"/>
      <c r="AC30" s="784"/>
      <c r="AD30" s="784"/>
      <c r="AE30" s="785"/>
      <c r="AF30" s="786">
        <v>167</v>
      </c>
      <c r="AG30" s="787"/>
      <c r="AH30" s="787"/>
      <c r="AI30" s="787"/>
      <c r="AJ30" s="788"/>
      <c r="AK30" s="834">
        <v>2775</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6929</v>
      </c>
      <c r="R31" s="784"/>
      <c r="S31" s="784"/>
      <c r="T31" s="784"/>
      <c r="U31" s="784"/>
      <c r="V31" s="784">
        <v>6520</v>
      </c>
      <c r="W31" s="784"/>
      <c r="X31" s="784"/>
      <c r="Y31" s="784"/>
      <c r="Z31" s="784"/>
      <c r="AA31" s="784">
        <v>409</v>
      </c>
      <c r="AB31" s="784"/>
      <c r="AC31" s="784"/>
      <c r="AD31" s="784"/>
      <c r="AE31" s="785"/>
      <c r="AF31" s="786">
        <v>1433</v>
      </c>
      <c r="AG31" s="787"/>
      <c r="AH31" s="787"/>
      <c r="AI31" s="787"/>
      <c r="AJ31" s="788"/>
      <c r="AK31" s="834">
        <v>1754</v>
      </c>
      <c r="AL31" s="830"/>
      <c r="AM31" s="830"/>
      <c r="AN31" s="830"/>
      <c r="AO31" s="830"/>
      <c r="AP31" s="830">
        <v>24035</v>
      </c>
      <c r="AQ31" s="830"/>
      <c r="AR31" s="830"/>
      <c r="AS31" s="830"/>
      <c r="AT31" s="830"/>
      <c r="AU31" s="830">
        <v>15046</v>
      </c>
      <c r="AV31" s="830"/>
      <c r="AW31" s="830"/>
      <c r="AX31" s="830"/>
      <c r="AY31" s="830"/>
      <c r="AZ31" s="831" t="s">
        <v>547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12079</v>
      </c>
      <c r="R32" s="784"/>
      <c r="S32" s="784"/>
      <c r="T32" s="784"/>
      <c r="U32" s="784"/>
      <c r="V32" s="784">
        <v>12709</v>
      </c>
      <c r="W32" s="784"/>
      <c r="X32" s="784"/>
      <c r="Y32" s="784"/>
      <c r="Z32" s="784"/>
      <c r="AA32" s="784" t="s">
        <v>546</v>
      </c>
      <c r="AB32" s="784"/>
      <c r="AC32" s="784"/>
      <c r="AD32" s="784"/>
      <c r="AE32" s="785"/>
      <c r="AF32" s="786">
        <v>835</v>
      </c>
      <c r="AG32" s="787"/>
      <c r="AH32" s="787"/>
      <c r="AI32" s="787"/>
      <c r="AJ32" s="788"/>
      <c r="AK32" s="834">
        <v>1569</v>
      </c>
      <c r="AL32" s="830"/>
      <c r="AM32" s="830"/>
      <c r="AN32" s="830"/>
      <c r="AO32" s="830"/>
      <c r="AP32" s="830">
        <v>2619</v>
      </c>
      <c r="AQ32" s="830"/>
      <c r="AR32" s="830"/>
      <c r="AS32" s="830"/>
      <c r="AT32" s="830"/>
      <c r="AU32" s="830">
        <v>1487</v>
      </c>
      <c r="AV32" s="830"/>
      <c r="AW32" s="830"/>
      <c r="AX32" s="830"/>
      <c r="AY32" s="830"/>
      <c r="AZ32" s="831" t="s">
        <v>547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3078</v>
      </c>
      <c r="AG63" s="844"/>
      <c r="AH63" s="844"/>
      <c r="AI63" s="844"/>
      <c r="AJ63" s="845"/>
      <c r="AK63" s="846"/>
      <c r="AL63" s="841"/>
      <c r="AM63" s="841"/>
      <c r="AN63" s="841"/>
      <c r="AO63" s="841"/>
      <c r="AP63" s="844">
        <v>26654</v>
      </c>
      <c r="AQ63" s="844"/>
      <c r="AR63" s="844"/>
      <c r="AS63" s="844"/>
      <c r="AT63" s="844"/>
      <c r="AU63" s="844">
        <v>16533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550</v>
      </c>
      <c r="R68" s="866"/>
      <c r="S68" s="866"/>
      <c r="T68" s="866"/>
      <c r="U68" s="866"/>
      <c r="V68" s="866">
        <v>510</v>
      </c>
      <c r="W68" s="866"/>
      <c r="X68" s="866"/>
      <c r="Y68" s="866"/>
      <c r="Z68" s="866"/>
      <c r="AA68" s="866">
        <v>40</v>
      </c>
      <c r="AB68" s="866"/>
      <c r="AC68" s="866"/>
      <c r="AD68" s="866"/>
      <c r="AE68" s="866"/>
      <c r="AF68" s="866">
        <v>40</v>
      </c>
      <c r="AG68" s="866"/>
      <c r="AH68" s="866"/>
      <c r="AI68" s="866"/>
      <c r="AJ68" s="866"/>
      <c r="AK68" s="866" t="s">
        <v>547</v>
      </c>
      <c r="AL68" s="866"/>
      <c r="AM68" s="866"/>
      <c r="AN68" s="866"/>
      <c r="AO68" s="866"/>
      <c r="AP68" s="866">
        <v>188</v>
      </c>
      <c r="AQ68" s="866"/>
      <c r="AR68" s="866"/>
      <c r="AS68" s="866"/>
      <c r="AT68" s="866"/>
      <c r="AU68" s="866">
        <v>67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5236</v>
      </c>
      <c r="R69" s="830"/>
      <c r="S69" s="830"/>
      <c r="T69" s="830"/>
      <c r="U69" s="830"/>
      <c r="V69" s="830">
        <v>4899</v>
      </c>
      <c r="W69" s="830"/>
      <c r="X69" s="830"/>
      <c r="Y69" s="830"/>
      <c r="Z69" s="830"/>
      <c r="AA69" s="830">
        <v>337</v>
      </c>
      <c r="AB69" s="830"/>
      <c r="AC69" s="830"/>
      <c r="AD69" s="830"/>
      <c r="AE69" s="830"/>
      <c r="AF69" s="830">
        <v>337</v>
      </c>
      <c r="AG69" s="830"/>
      <c r="AH69" s="830"/>
      <c r="AI69" s="830"/>
      <c r="AJ69" s="830"/>
      <c r="AK69" s="830">
        <v>863</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1148479</v>
      </c>
      <c r="R70" s="830"/>
      <c r="S70" s="830"/>
      <c r="T70" s="830"/>
      <c r="U70" s="830"/>
      <c r="V70" s="830">
        <v>1132469</v>
      </c>
      <c r="W70" s="830"/>
      <c r="X70" s="830"/>
      <c r="Y70" s="830"/>
      <c r="Z70" s="830"/>
      <c r="AA70" s="830">
        <v>16010</v>
      </c>
      <c r="AB70" s="830"/>
      <c r="AC70" s="830"/>
      <c r="AD70" s="830"/>
      <c r="AE70" s="830"/>
      <c r="AF70" s="830">
        <v>16010</v>
      </c>
      <c r="AG70" s="830"/>
      <c r="AH70" s="830"/>
      <c r="AI70" s="830"/>
      <c r="AJ70" s="830"/>
      <c r="AK70" s="830">
        <v>6316</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16387</v>
      </c>
      <c r="AG88" s="844"/>
      <c r="AH88" s="844"/>
      <c r="AI88" s="844"/>
      <c r="AJ88" s="844"/>
      <c r="AK88" s="841"/>
      <c r="AL88" s="841"/>
      <c r="AM88" s="841"/>
      <c r="AN88" s="841"/>
      <c r="AO88" s="841"/>
      <c r="AP88" s="844">
        <v>188</v>
      </c>
      <c r="AQ88" s="844"/>
      <c r="AR88" s="844"/>
      <c r="AS88" s="844"/>
      <c r="AT88" s="844"/>
      <c r="AU88" s="844">
        <v>67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616</v>
      </c>
      <c r="CS102" s="852"/>
      <c r="CT102" s="852"/>
      <c r="CU102" s="852"/>
      <c r="CV102" s="891"/>
      <c r="CW102" s="890">
        <v>171</v>
      </c>
      <c r="CX102" s="852"/>
      <c r="CY102" s="852"/>
      <c r="CZ102" s="852"/>
      <c r="DA102" s="891"/>
      <c r="DB102" s="890" t="s">
        <v>547</v>
      </c>
      <c r="DC102" s="852"/>
      <c r="DD102" s="852"/>
      <c r="DE102" s="852"/>
      <c r="DF102" s="891"/>
      <c r="DG102" s="890" t="s">
        <v>547</v>
      </c>
      <c r="DH102" s="852"/>
      <c r="DI102" s="852"/>
      <c r="DJ102" s="852"/>
      <c r="DK102" s="891"/>
      <c r="DL102" s="890" t="s">
        <v>547</v>
      </c>
      <c r="DM102" s="852"/>
      <c r="DN102" s="852"/>
      <c r="DO102" s="852"/>
      <c r="DP102" s="891"/>
      <c r="DQ102" s="890" t="s">
        <v>547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5561367</v>
      </c>
      <c r="AB110" s="900"/>
      <c r="AC110" s="900"/>
      <c r="AD110" s="900"/>
      <c r="AE110" s="901"/>
      <c r="AF110" s="902">
        <v>5902796</v>
      </c>
      <c r="AG110" s="900"/>
      <c r="AH110" s="900"/>
      <c r="AI110" s="900"/>
      <c r="AJ110" s="901"/>
      <c r="AK110" s="902">
        <v>5939983</v>
      </c>
      <c r="AL110" s="900"/>
      <c r="AM110" s="900"/>
      <c r="AN110" s="900"/>
      <c r="AO110" s="901"/>
      <c r="AP110" s="903">
        <v>13.5</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58568012</v>
      </c>
      <c r="BR110" s="931"/>
      <c r="BS110" s="931"/>
      <c r="BT110" s="931"/>
      <c r="BU110" s="931"/>
      <c r="BV110" s="931">
        <v>57000662</v>
      </c>
      <c r="BW110" s="931"/>
      <c r="BX110" s="931"/>
      <c r="BY110" s="931"/>
      <c r="BZ110" s="931"/>
      <c r="CA110" s="931">
        <v>53959616</v>
      </c>
      <c r="CB110" s="931"/>
      <c r="CC110" s="931"/>
      <c r="CD110" s="931"/>
      <c r="CE110" s="931"/>
      <c r="CF110" s="944">
        <v>122.9</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1602803</v>
      </c>
      <c r="BR111" s="926"/>
      <c r="BS111" s="926"/>
      <c r="BT111" s="926"/>
      <c r="BU111" s="926"/>
      <c r="BV111" s="926">
        <v>1496026</v>
      </c>
      <c r="BW111" s="926"/>
      <c r="BX111" s="926"/>
      <c r="BY111" s="926"/>
      <c r="BZ111" s="926"/>
      <c r="CA111" s="926">
        <v>1388187</v>
      </c>
      <c r="CB111" s="926"/>
      <c r="CC111" s="926"/>
      <c r="CD111" s="926"/>
      <c r="CE111" s="926"/>
      <c r="CF111" s="920">
        <v>3.2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42400</v>
      </c>
      <c r="AB112" s="959"/>
      <c r="AC112" s="959"/>
      <c r="AD112" s="959"/>
      <c r="AE112" s="960"/>
      <c r="AF112" s="961">
        <v>49067</v>
      </c>
      <c r="AG112" s="959"/>
      <c r="AH112" s="959"/>
      <c r="AI112" s="959"/>
      <c r="AJ112" s="960"/>
      <c r="AK112" s="961">
        <v>49067</v>
      </c>
      <c r="AL112" s="959"/>
      <c r="AM112" s="959"/>
      <c r="AN112" s="959"/>
      <c r="AO112" s="960"/>
      <c r="AP112" s="962">
        <v>0.1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16262097</v>
      </c>
      <c r="BR112" s="926"/>
      <c r="BS112" s="926"/>
      <c r="BT112" s="926"/>
      <c r="BU112" s="926"/>
      <c r="BV112" s="926">
        <v>16821275</v>
      </c>
      <c r="BW112" s="926"/>
      <c r="BX112" s="926"/>
      <c r="BY112" s="926"/>
      <c r="BZ112" s="926"/>
      <c r="CA112" s="926">
        <v>16533071</v>
      </c>
      <c r="CB112" s="926"/>
      <c r="CC112" s="926"/>
      <c r="CD112" s="926"/>
      <c r="CE112" s="926"/>
      <c r="CF112" s="920">
        <v>37.6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1982944</v>
      </c>
      <c r="AB113" s="938"/>
      <c r="AC113" s="938"/>
      <c r="AD113" s="938"/>
      <c r="AE113" s="939"/>
      <c r="AF113" s="940">
        <v>1858470</v>
      </c>
      <c r="AG113" s="938"/>
      <c r="AH113" s="938"/>
      <c r="AI113" s="938"/>
      <c r="AJ113" s="939"/>
      <c r="AK113" s="940">
        <v>1600542</v>
      </c>
      <c r="AL113" s="938"/>
      <c r="AM113" s="938"/>
      <c r="AN113" s="938"/>
      <c r="AO113" s="939"/>
      <c r="AP113" s="941">
        <v>3.6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29030</v>
      </c>
      <c r="BR113" s="926"/>
      <c r="BS113" s="926"/>
      <c r="BT113" s="926"/>
      <c r="BU113" s="926"/>
      <c r="BV113" s="926">
        <v>52214</v>
      </c>
      <c r="BW113" s="926"/>
      <c r="BX113" s="926"/>
      <c r="BY113" s="926"/>
      <c r="BZ113" s="926"/>
      <c r="CA113" s="926">
        <v>67487</v>
      </c>
      <c r="CB113" s="926"/>
      <c r="CC113" s="926"/>
      <c r="CD113" s="926"/>
      <c r="CE113" s="926"/>
      <c r="CF113" s="920">
        <v>0.2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3331</v>
      </c>
      <c r="AB114" s="959"/>
      <c r="AC114" s="959"/>
      <c r="AD114" s="959"/>
      <c r="AE114" s="960"/>
      <c r="AF114" s="961">
        <v>3347</v>
      </c>
      <c r="AG114" s="959"/>
      <c r="AH114" s="959"/>
      <c r="AI114" s="959"/>
      <c r="AJ114" s="960"/>
      <c r="AK114" s="961">
        <v>4506</v>
      </c>
      <c r="AL114" s="959"/>
      <c r="AM114" s="959"/>
      <c r="AN114" s="959"/>
      <c r="AO114" s="960"/>
      <c r="AP114" s="962">
        <v>0</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8187693</v>
      </c>
      <c r="BR114" s="926"/>
      <c r="BS114" s="926"/>
      <c r="BT114" s="926"/>
      <c r="BU114" s="926"/>
      <c r="BV114" s="926">
        <v>8451632</v>
      </c>
      <c r="BW114" s="926"/>
      <c r="BX114" s="926"/>
      <c r="BY114" s="926"/>
      <c r="BZ114" s="926"/>
      <c r="CA114" s="926">
        <v>8356009</v>
      </c>
      <c r="CB114" s="926"/>
      <c r="CC114" s="926"/>
      <c r="CD114" s="926"/>
      <c r="CE114" s="926"/>
      <c r="CF114" s="920">
        <v>19</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94441</v>
      </c>
      <c r="AB115" s="938"/>
      <c r="AC115" s="938"/>
      <c r="AD115" s="938"/>
      <c r="AE115" s="939"/>
      <c r="AF115" s="940">
        <v>122735</v>
      </c>
      <c r="AG115" s="938"/>
      <c r="AH115" s="938"/>
      <c r="AI115" s="938"/>
      <c r="AJ115" s="939"/>
      <c r="AK115" s="940">
        <v>122735</v>
      </c>
      <c r="AL115" s="938"/>
      <c r="AM115" s="938"/>
      <c r="AN115" s="938"/>
      <c r="AO115" s="939"/>
      <c r="AP115" s="941">
        <v>0.3</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7684483</v>
      </c>
      <c r="AB117" s="979"/>
      <c r="AC117" s="979"/>
      <c r="AD117" s="979"/>
      <c r="AE117" s="980"/>
      <c r="AF117" s="981">
        <v>7936415</v>
      </c>
      <c r="AG117" s="979"/>
      <c r="AH117" s="979"/>
      <c r="AI117" s="979"/>
      <c r="AJ117" s="980"/>
      <c r="AK117" s="981">
        <v>7716833</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84649635</v>
      </c>
      <c r="BR119" s="1000"/>
      <c r="BS119" s="1000"/>
      <c r="BT119" s="1000"/>
      <c r="BU119" s="1000"/>
      <c r="BV119" s="1000">
        <v>83821809</v>
      </c>
      <c r="BW119" s="1000"/>
      <c r="BX119" s="1000"/>
      <c r="BY119" s="1000"/>
      <c r="BZ119" s="1000"/>
      <c r="CA119" s="1000">
        <v>80304370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1602803</v>
      </c>
      <c r="DH119" s="986"/>
      <c r="DI119" s="986"/>
      <c r="DJ119" s="986"/>
      <c r="DK119" s="987"/>
      <c r="DL119" s="985">
        <v>1496026</v>
      </c>
      <c r="DM119" s="986"/>
      <c r="DN119" s="986"/>
      <c r="DO119" s="986"/>
      <c r="DP119" s="987"/>
      <c r="DQ119" s="985">
        <v>1388187</v>
      </c>
      <c r="DR119" s="986"/>
      <c r="DS119" s="986"/>
      <c r="DT119" s="986"/>
      <c r="DU119" s="987"/>
      <c r="DV119" s="988">
        <v>3.2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11632496</v>
      </c>
      <c r="BR120" s="931"/>
      <c r="BS120" s="931"/>
      <c r="BT120" s="931"/>
      <c r="BU120" s="931"/>
      <c r="BV120" s="931">
        <v>10809392</v>
      </c>
      <c r="BW120" s="931"/>
      <c r="BX120" s="931"/>
      <c r="BY120" s="931"/>
      <c r="BZ120" s="931"/>
      <c r="CA120" s="931">
        <v>8960426</v>
      </c>
      <c r="CB120" s="931"/>
      <c r="CC120" s="931"/>
      <c r="CD120" s="931"/>
      <c r="CE120" s="931"/>
      <c r="CF120" s="944">
        <v>20.399999999999999</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14682586</v>
      </c>
      <c r="DH120" s="931"/>
      <c r="DI120" s="931"/>
      <c r="DJ120" s="931"/>
      <c r="DK120" s="931"/>
      <c r="DL120" s="931">
        <v>15286178</v>
      </c>
      <c r="DM120" s="931"/>
      <c r="DN120" s="931"/>
      <c r="DO120" s="931"/>
      <c r="DP120" s="931"/>
      <c r="DQ120" s="931">
        <v>15045655</v>
      </c>
      <c r="DR120" s="931"/>
      <c r="DS120" s="931"/>
      <c r="DT120" s="931"/>
      <c r="DU120" s="931"/>
      <c r="DV120" s="932">
        <v>34.299999999999997</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19729447</v>
      </c>
      <c r="BR121" s="926"/>
      <c r="BS121" s="926"/>
      <c r="BT121" s="926"/>
      <c r="BU121" s="926"/>
      <c r="BV121" s="926">
        <v>18518237</v>
      </c>
      <c r="BW121" s="926"/>
      <c r="BX121" s="926"/>
      <c r="BY121" s="926"/>
      <c r="BZ121" s="926"/>
      <c r="CA121" s="926">
        <v>17551578</v>
      </c>
      <c r="CB121" s="926"/>
      <c r="CC121" s="926"/>
      <c r="CD121" s="926"/>
      <c r="CE121" s="926"/>
      <c r="CF121" s="920">
        <v>40</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1579511</v>
      </c>
      <c r="DH121" s="926"/>
      <c r="DI121" s="926"/>
      <c r="DJ121" s="926"/>
      <c r="DK121" s="926"/>
      <c r="DL121" s="926">
        <v>1535097</v>
      </c>
      <c r="DM121" s="926"/>
      <c r="DN121" s="926"/>
      <c r="DO121" s="926"/>
      <c r="DP121" s="926"/>
      <c r="DQ121" s="926">
        <v>1487416</v>
      </c>
      <c r="DR121" s="926"/>
      <c r="DS121" s="926"/>
      <c r="DT121" s="926"/>
      <c r="DU121" s="926"/>
      <c r="DV121" s="927">
        <v>3.4</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39321809</v>
      </c>
      <c r="BR122" s="1000"/>
      <c r="BS122" s="1000"/>
      <c r="BT122" s="1000"/>
      <c r="BU122" s="1000"/>
      <c r="BV122" s="1000">
        <v>37518690</v>
      </c>
      <c r="BW122" s="1000"/>
      <c r="BX122" s="1000"/>
      <c r="BY122" s="1000"/>
      <c r="BZ122" s="1000"/>
      <c r="CA122" s="1000">
        <v>34808305</v>
      </c>
      <c r="CB122" s="1000"/>
      <c r="CC122" s="1000"/>
      <c r="CD122" s="1000"/>
      <c r="CE122" s="1000"/>
      <c r="CF122" s="1017">
        <v>79.3</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70683752</v>
      </c>
      <c r="BR123" s="1064"/>
      <c r="BS123" s="1064"/>
      <c r="BT123" s="1064"/>
      <c r="BU123" s="1064"/>
      <c r="BV123" s="1064">
        <v>66846319</v>
      </c>
      <c r="BW123" s="1064"/>
      <c r="BX123" s="1064"/>
      <c r="BY123" s="1064"/>
      <c r="BZ123" s="1064"/>
      <c r="CA123" s="1064">
        <v>61320309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33.700000000000003</v>
      </c>
      <c r="BR124" s="1027"/>
      <c r="BS124" s="1027"/>
      <c r="BT124" s="1027"/>
      <c r="BU124" s="1027"/>
      <c r="BV124" s="1027">
        <v>39.799999999999997</v>
      </c>
      <c r="BW124" s="1027"/>
      <c r="BX124" s="1027"/>
      <c r="BY124" s="1027"/>
      <c r="BZ124" s="1027"/>
      <c r="CA124" s="1027">
        <v>43.2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94441</v>
      </c>
      <c r="AB126" s="959"/>
      <c r="AC126" s="959"/>
      <c r="AD126" s="959"/>
      <c r="AE126" s="960"/>
      <c r="AF126" s="961">
        <v>122735</v>
      </c>
      <c r="AG126" s="959"/>
      <c r="AH126" s="959"/>
      <c r="AI126" s="959"/>
      <c r="AJ126" s="960"/>
      <c r="AK126" s="961">
        <v>122735</v>
      </c>
      <c r="AL126" s="959"/>
      <c r="AM126" s="959"/>
      <c r="AN126" s="959"/>
      <c r="AO126" s="960"/>
      <c r="AP126" s="962">
        <v>0.3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1989328</v>
      </c>
      <c r="AB128" s="1046"/>
      <c r="AC128" s="1046"/>
      <c r="AD128" s="1046"/>
      <c r="AE128" s="1047"/>
      <c r="AF128" s="1048">
        <v>1998957</v>
      </c>
      <c r="AG128" s="1046"/>
      <c r="AH128" s="1046"/>
      <c r="AI128" s="1046"/>
      <c r="AJ128" s="1047"/>
      <c r="AK128" s="1048">
        <v>2059560</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45264887</v>
      </c>
      <c r="AB129" s="959"/>
      <c r="AC129" s="959"/>
      <c r="AD129" s="959"/>
      <c r="AE129" s="960"/>
      <c r="AF129" s="961">
        <v>46314742</v>
      </c>
      <c r="AG129" s="959"/>
      <c r="AH129" s="959"/>
      <c r="AI129" s="959"/>
      <c r="AJ129" s="960"/>
      <c r="AK129" s="961">
        <v>47340051</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3861409</v>
      </c>
      <c r="AB130" s="959"/>
      <c r="AC130" s="959"/>
      <c r="AD130" s="959"/>
      <c r="AE130" s="960"/>
      <c r="AF130" s="961">
        <v>3676643</v>
      </c>
      <c r="AG130" s="959"/>
      <c r="AH130" s="959"/>
      <c r="AI130" s="959"/>
      <c r="AJ130" s="960"/>
      <c r="AK130" s="961">
        <v>3426069</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4.9000000000000004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41403478</v>
      </c>
      <c r="AB131" s="986"/>
      <c r="AC131" s="986"/>
      <c r="AD131" s="986"/>
      <c r="AE131" s="987"/>
      <c r="AF131" s="985">
        <v>42638099</v>
      </c>
      <c r="AG131" s="986"/>
      <c r="AH131" s="986"/>
      <c r="AI131" s="986"/>
      <c r="AJ131" s="987"/>
      <c r="AK131" s="985">
        <v>43913982</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43.2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4.4289660880000001</v>
      </c>
      <c r="AB132" s="1097"/>
      <c r="AC132" s="1097"/>
      <c r="AD132" s="1097"/>
      <c r="AE132" s="1098"/>
      <c r="AF132" s="1099">
        <v>5.3023353599999998</v>
      </c>
      <c r="AG132" s="1097"/>
      <c r="AH132" s="1097"/>
      <c r="AI132" s="1097"/>
      <c r="AJ132" s="1098"/>
      <c r="AK132" s="1099">
        <v>5.0808510150000004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3.4</v>
      </c>
      <c r="AB133" s="1080"/>
      <c r="AC133" s="1080"/>
      <c r="AD133" s="1080"/>
      <c r="AE133" s="1081"/>
      <c r="AF133" s="1079">
        <v>4.3</v>
      </c>
      <c r="AG133" s="1080"/>
      <c r="AH133" s="1080"/>
      <c r="AI133" s="1080"/>
      <c r="AJ133" s="1081"/>
      <c r="AK133" s="1079">
        <v>4.9000000000000004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hgtGYy3JoCF/pI22MQn6AgGHMcLS2Oo75PPTHHqn0zbevxgyhGTEQazgkw+fp2EgSRPydzfqAYUyl6PfD30hQ==" saltValue="gvo/NlTRPxKg4QCoQxFX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bxy9Y1nz853BlhzDp9955Jp8F52c/MOPi9JxK1UJfZzkwfBd2iSk7YYjFpJMx9vj+icHa7bVGsYAuMVxk7TQ==" saltValue="OtLLi1rmOp1XJF90C3G7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DlRCiDUFlHUubTZi1c9WyoMEObVPRcVWKQtv4l+oV+n+DkZpdy4Y4BTxt8Wv4pg8RQcFWMbZw7yhyC7mc+XjQ==" saltValue="6FmRBgcFdfrs1gK+na/G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14016207</v>
      </c>
      <c r="AP9" s="269">
        <v>57034</v>
      </c>
      <c r="AQ9" s="270">
        <v>70143</v>
      </c>
      <c r="AR9" s="271">
        <v>-18.7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12169</v>
      </c>
      <c r="AP10" s="272">
        <v>50</v>
      </c>
      <c r="AQ10" s="273">
        <v>2309</v>
      </c>
      <c r="AR10" s="274">
        <v>-97.8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1049142</v>
      </c>
      <c r="AP11" s="272">
        <v>4269</v>
      </c>
      <c r="AQ11" s="273">
        <v>1878</v>
      </c>
      <c r="AR11" s="274">
        <v>127.3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30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625900</v>
      </c>
      <c r="AP13" s="272">
        <v>2547</v>
      </c>
      <c r="AQ13" s="273">
        <v>1863</v>
      </c>
      <c r="AR13" s="274">
        <v>36.700000000000003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208950</v>
      </c>
      <c r="AP14" s="272">
        <v>850</v>
      </c>
      <c r="AQ14" s="273">
        <v>1453</v>
      </c>
      <c r="AR14" s="274">
        <v>-41.5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-966168</v>
      </c>
      <c r="AP15" s="272">
        <v>-3932</v>
      </c>
      <c r="AQ15" s="273">
        <v>-3932</v>
      </c>
      <c r="AR15" s="274">
        <v>0</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14946200</v>
      </c>
      <c r="AP16" s="272">
        <v>60819</v>
      </c>
      <c r="AQ16" s="273">
        <v>73743</v>
      </c>
      <c r="AR16" s="274">
        <v>-17.5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5.32</v>
      </c>
      <c r="AP21" s="286">
        <v>6.58</v>
      </c>
      <c r="AQ21" s="287">
        <v>-1.26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95.9</v>
      </c>
      <c r="AP22" s="291">
        <v>99.4</v>
      </c>
      <c r="AQ22" s="292">
        <v>-3.5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5939983</v>
      </c>
      <c r="AP32" s="300">
        <v>24171</v>
      </c>
      <c r="AQ32" s="301">
        <v>30085</v>
      </c>
      <c r="AR32" s="302">
        <v>-19.7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v>49067</v>
      </c>
      <c r="AP34" s="300">
        <v>200</v>
      </c>
      <c r="AQ34" s="301">
        <v>20</v>
      </c>
      <c r="AR34" s="302">
        <v>900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1600542</v>
      </c>
      <c r="AP35" s="300">
        <v>6513</v>
      </c>
      <c r="AQ35" s="301">
        <v>7684</v>
      </c>
      <c r="AR35" s="302">
        <v>-15.2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4506</v>
      </c>
      <c r="AP36" s="300">
        <v>18</v>
      </c>
      <c r="AQ36" s="301">
        <v>531</v>
      </c>
      <c r="AR36" s="302">
        <v>-96.6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122735</v>
      </c>
      <c r="AP37" s="300">
        <v>499</v>
      </c>
      <c r="AQ37" s="301">
        <v>977</v>
      </c>
      <c r="AR37" s="302">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0</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-2059560</v>
      </c>
      <c r="AP39" s="300">
        <v>-8381</v>
      </c>
      <c r="AQ39" s="301">
        <v>-7625</v>
      </c>
      <c r="AR39" s="302">
        <v>9.9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-3426069</v>
      </c>
      <c r="AP40" s="300">
        <v>-13941</v>
      </c>
      <c r="AQ40" s="301">
        <v>-22878</v>
      </c>
      <c r="AR40" s="302">
        <v>-39.1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2231204</v>
      </c>
      <c r="AP41" s="300">
        <v>9079</v>
      </c>
      <c r="AQ41" s="301">
        <v>8794</v>
      </c>
      <c r="AR41" s="302">
        <v>3.2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5246728</v>
      </c>
      <c r="AN51" s="322">
        <v>21771</v>
      </c>
      <c r="AO51" s="323">
        <v>-16.3</v>
      </c>
      <c r="AP51" s="324">
        <v>43261</v>
      </c>
      <c r="AQ51" s="325">
        <v>-6</v>
      </c>
      <c r="AR51" s="326">
        <v>-10.3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3666482</v>
      </c>
      <c r="AN52" s="330">
        <v>15214</v>
      </c>
      <c r="AO52" s="331">
        <v>-15.2</v>
      </c>
      <c r="AP52" s="332">
        <v>24721</v>
      </c>
      <c r="AQ52" s="333">
        <v>-1.7</v>
      </c>
      <c r="AR52" s="334">
        <v>-13.5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8162289</v>
      </c>
      <c r="AN53" s="322">
        <v>33598</v>
      </c>
      <c r="AO53" s="323">
        <v>54.3</v>
      </c>
      <c r="AP53" s="324">
        <v>40626</v>
      </c>
      <c r="AQ53" s="325">
        <v>-6.1</v>
      </c>
      <c r="AR53" s="326">
        <v>60.4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5399517</v>
      </c>
      <c r="AN54" s="330">
        <v>22226</v>
      </c>
      <c r="AO54" s="331">
        <v>46.1</v>
      </c>
      <c r="AP54" s="332">
        <v>24279</v>
      </c>
      <c r="AQ54" s="333">
        <v>-1.8</v>
      </c>
      <c r="AR54" s="334">
        <v>47.9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7637218</v>
      </c>
      <c r="AN55" s="322">
        <v>31246</v>
      </c>
      <c r="AO55" s="323">
        <v>-7</v>
      </c>
      <c r="AP55" s="324">
        <v>46133</v>
      </c>
      <c r="AQ55" s="325">
        <v>13.6</v>
      </c>
      <c r="AR55" s="326">
        <v>-20.6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5477056</v>
      </c>
      <c r="AN56" s="330">
        <v>22408</v>
      </c>
      <c r="AO56" s="331">
        <v>0.8</v>
      </c>
      <c r="AP56" s="332">
        <v>27280</v>
      </c>
      <c r="AQ56" s="333">
        <v>12.4</v>
      </c>
      <c r="AR56" s="334">
        <v>-11.6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5351665</v>
      </c>
      <c r="AN57" s="322">
        <v>21840</v>
      </c>
      <c r="AO57" s="323">
        <v>-30.1</v>
      </c>
      <c r="AP57" s="324">
        <v>49174</v>
      </c>
      <c r="AQ57" s="325">
        <v>6.6</v>
      </c>
      <c r="AR57" s="326">
        <v>-36.700000000000003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4704461</v>
      </c>
      <c r="AN58" s="330">
        <v>19199</v>
      </c>
      <c r="AO58" s="331">
        <v>-14.3</v>
      </c>
      <c r="AP58" s="332">
        <v>29896</v>
      </c>
      <c r="AQ58" s="333">
        <v>9.6</v>
      </c>
      <c r="AR58" s="334">
        <v>-23.9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4136372</v>
      </c>
      <c r="AN59" s="322">
        <v>16832</v>
      </c>
      <c r="AO59" s="323">
        <v>-22.9</v>
      </c>
      <c r="AP59" s="324">
        <v>50636</v>
      </c>
      <c r="AQ59" s="325">
        <v>3</v>
      </c>
      <c r="AR59" s="326">
        <v>-25.9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2810395</v>
      </c>
      <c r="AN60" s="330">
        <v>11436</v>
      </c>
      <c r="AO60" s="331">
        <v>-40.4</v>
      </c>
      <c r="AP60" s="332">
        <v>31778</v>
      </c>
      <c r="AQ60" s="333">
        <v>6.3</v>
      </c>
      <c r="AR60" s="334">
        <v>-46.7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6106854</v>
      </c>
      <c r="AN61" s="337">
        <v>25057</v>
      </c>
      <c r="AO61" s="338">
        <v>-4.4000000000000004</v>
      </c>
      <c r="AP61" s="339">
        <v>45966</v>
      </c>
      <c r="AQ61" s="340">
        <v>2.2000000000000002</v>
      </c>
      <c r="AR61" s="326">
        <v>-6.6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4411582</v>
      </c>
      <c r="AN62" s="330">
        <v>18097</v>
      </c>
      <c r="AO62" s="331">
        <v>-4.5999999999999996</v>
      </c>
      <c r="AP62" s="332">
        <v>27591</v>
      </c>
      <c r="AQ62" s="333">
        <v>5</v>
      </c>
      <c r="AR62" s="334">
        <v>-9.6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8AvpEQbOUuJgguFJK3j9QWCFFGyPOIYUzRpeRJTWopFd5muVzcj2AGmTI9SaSmaQDmYUwpz2plk7XCZaL9KIwA==" saltValue="xSszULKVmP9RFNsLMfp1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ginp12yb7ZsmNQQ3aBHL1bvHaPXlUfabIdZcHRDXJglUhuVhpfUu0+OuIYV01EhXfT/W5C/u+jWP+RJggkxFgw==" saltValue="+ijf6OgYCMZ9cVlOnvyW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c+r3h8EhBD5aGs5GpRilvuROnIHuPz+WIrk5zAnwHiVmI9gro6GEtykSctCPReWJbvCUKPl2X6PWfvtYhpNJQg==" saltValue="WQgbbW33DD7AICFQp2d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10.1</v>
      </c>
      <c r="G47" s="12">
        <v>13.15</v>
      </c>
      <c r="H47" s="12">
        <v>14.8</v>
      </c>
      <c r="I47" s="12">
        <v>12.96</v>
      </c>
      <c r="J47" s="13">
        <v>8.73</v>
      </c>
    </row>
    <row r="48" spans="2:10" ht="57.75" customHeight="1" x14ac:dyDescent="0.2">
      <c r="B48" s="14"/>
      <c r="C48" s="1141" t="s">
        <v>4</v>
      </c>
      <c r="D48" s="1141"/>
      <c r="E48" s="1142"/>
      <c r="F48" s="15">
        <v>8.06</v>
      </c>
      <c r="G48" s="16">
        <v>10.73</v>
      </c>
      <c r="H48" s="16">
        <v>8.06</v>
      </c>
      <c r="I48" s="16">
        <v>4.88</v>
      </c>
      <c r="J48" s="17">
        <v>6.64</v>
      </c>
    </row>
    <row r="49" spans="2:10" ht="57.75" customHeight="1" thickBot="1" x14ac:dyDescent="0.25">
      <c r="B49" s="18"/>
      <c r="C49" s="1143" t="s">
        <v>5</v>
      </c>
      <c r="D49" s="1143"/>
      <c r="E49" s="1144"/>
      <c r="F49" s="19" t="s">
        <v>529</v>
      </c>
      <c r="G49" s="20">
        <v>2.86</v>
      </c>
      <c r="H49" s="20" t="s">
        <v>530</v>
      </c>
      <c r="I49" s="20" t="s">
        <v>531</v>
      </c>
      <c r="J49" s="21" t="s">
        <v>532</v>
      </c>
    </row>
    <row r="50" spans="2:10" ht="13" x14ac:dyDescent="0.2"/>
  </sheetData>
  <sheetProtection algorithmName="SHA-512" hashValue="a2wr1ow4wHHvsAhLNbh2fSLz9by+kFod59YbV2OHE+IODpDcIdgaNFqIyAAr6WhuG7reDzCjf6vTizqumRTfLg==" saltValue="oSuxg8x2XqgkGOLsFhYe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2026-03-13T08:29:05Z</cp:lastPrinted>
  <dcterms:created xsi:type="dcterms:W3CDTF">2026-02-23T06:03:29Z</dcterms:created>
  <dcterms:modified xsi:type="dcterms:W3CDTF">2026-03-25T03:09:29Z</dcterms:modified>
  <cp:category/>
</cp:coreProperties>
</file>