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2-jyun\準公室\地域開発事業係\03 決算統計\28年決算（H29作業）\100 経営比較分析表\09.180228団体分析(180316〆)\2 団体分析結果回答\2 駐車場整備\2 指定都市分\【未】052 横浜市\"/>
    </mc:Choice>
  </mc:AlternateContent>
  <workbookProtection workbookAlgorithmName="SHA-512" workbookHashValue="AbrGneaQ5X7YrnQ2H1tvDYIDBEo1+s2nFYjZOT9sa5l9m/yIioD7nJKYYhAbYLmSgUWubUcN1j8FuhIkVNw7Lg==" workbookSaltValue="sTAIrGV1Np0Z7/pRMYPphA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Q7" i="5"/>
  <c r="CF10" i="4" s="1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JQ10" i="4"/>
  <c r="HX10" i="4"/>
  <c r="DU10" i="4"/>
  <c r="B10" i="4"/>
  <c r="HX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IE76" i="4"/>
  <c r="GQ30" i="4"/>
  <c r="LT76" i="4"/>
  <c r="GQ51" i="4"/>
  <c r="LH30" i="4"/>
  <c r="BZ30" i="4"/>
  <c r="BZ51" i="4"/>
  <c r="FX30" i="4"/>
  <c r="BG30" i="4"/>
  <c r="BG51" i="4"/>
  <c r="AV76" i="4"/>
  <c r="KO51" i="4"/>
  <c r="LE76" i="4"/>
  <c r="FX51" i="4"/>
  <c r="KO30" i="4"/>
  <c r="HP76" i="4"/>
  <c r="HA76" i="4"/>
  <c r="AN51" i="4"/>
  <c r="FE30" i="4"/>
  <c r="AG76" i="4"/>
  <c r="JV51" i="4"/>
  <c r="AN30" i="4"/>
  <c r="KP76" i="4"/>
  <c r="FE51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<sst xmlns="http://schemas.openxmlformats.org/spreadsheetml/2006/main" count="286" uniqueCount="134">
  <si>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</si>
  <si>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</si>
  <si>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</si>
  <si>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</si>
  <si>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</si>
  <si>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</si>
  <si>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</si>
  <si>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</si>
  <si>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</si>
  <si>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</si>
  <si>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</si>
  <si>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</si>
  <si>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</si>
  <si>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</si>
  <si>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</si>
  <si>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</si>
  <si>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</si>
  <si>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</si>
  <si>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</si>
  <si>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</si>
  <si>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</si>
  <si>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</si>
  <si>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</si>
  <si>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</si>
  <si>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</si>
  <si>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</si>
  <si>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</si>
  <si>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</si>
  <si>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</si>
  <si>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</si>
  <si>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</si>
  <si>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</si>
  <si>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</si>
  <si>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</si>
  <si>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</si>
  <si>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</si>
  <si>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</si>
  <si>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</si>
  <si>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</si>
  <si>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</si>
  <si>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</si>
  <si>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</si>
  <si>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</si>
  <si>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</si>
  <si>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</si>
  <si>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</si>
  <si>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</si>
  <si>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</si>
  <si>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</si>
  <si>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</si>
  <si>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</si>
  <si>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</si>
  <si>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</si>
  <si>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</si>
  <si>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</si>
  <si>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</si>
  <si>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</si>
  <si>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</si>
  <si>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</si>
  <si>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</si>
  <si>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</si>
  <si>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</si>
  <si>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</si>
  <si>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</si>
  <si>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</si>
  <si>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</si>
  <si>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</si>
  <si>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</si>
  <si>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</si>
  <si>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</si>
  <si>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</si>
  <si>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</si>
  <si>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</si>
  <si>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</si>
  <si>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</si>
  <si>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</si>
  <si>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</si>
  <si>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</si>
  <si>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</si>
  <si>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</si>
  <si>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</si>
  <si>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</si>
  <si>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</si>
  <si>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</si>
  <si>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</si>
  <si>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</si>
  <si>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</si>
  <si>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</si>
  <si>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</si>
  <si>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</si>
  <si>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</si>
  <si>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</si>
  <si>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</si>
  <si>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</si>
  <si>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</si>
  <si>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</si>
  <si>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</si>
  <si>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</si>
  <si>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</si>
  <si>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</si>
  <si>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</si>
  <si>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</si>
  <si>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</si>
  <si>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</si>
  <si>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</si>
  <si>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</si>
  <si>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</si>
  <si>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</si>
  <si>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</si>
  <si>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</si>
  <si>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</si>
  <si>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</si>
  <si>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</si>
  <si>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</si>
  <si>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山下町地下駐車場</t>
  </si>
  <si>
    <t>法非適用</t>
  </si>
  <si>
    <t>駐車場整備事業</t>
  </si>
  <si>
    <t>-</t>
  </si>
  <si>
    <t>Ａ２Ｂ２</t>
  </si>
  <si>
    <t>該当数値なし</t>
  </si>
  <si>
    <t>その他駐車場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</si>
  <si>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</si>
  <si>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</si>
  <si>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</si>
  <si>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</si>
  <si>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</si>
  <si>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</si>
  <si>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</si>
  <si>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</si>
  <si>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</si>
  <si>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r>
      <t>　本駐車場の利用状況は「３利用の状況　⑪稼働率」にある通り、多少の増減はありますが、稼働率は</t>
    </r>
    <r>
      <rPr>
        <sz val="11"/>
        <rFont val="ＭＳ ゴシック"/>
        <family val="3"/>
        <charset val="128"/>
      </rPr>
      <t>横ばいの傾向となっています。</t>
    </r>
    <r>
      <rPr>
        <sz val="11"/>
        <color theme="1"/>
        <rFont val="ＭＳ ゴシック"/>
        <family val="3"/>
        <charset val="128"/>
      </rPr>
      <t xml:space="preserve">
　</t>
    </r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タショウ</t>
    </rPh>
    <rPh sb="33" eb="35">
      <t>ゾウゲン</t>
    </rPh>
    <rPh sb="42" eb="44">
      <t>カドウ</t>
    </rPh>
    <rPh sb="44" eb="45">
      <t>リツ</t>
    </rPh>
    <rPh sb="46" eb="47">
      <t>ヨコ</t>
    </rPh>
    <rPh sb="50" eb="5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</si>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</sst>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47.3</c:v>
                </c:pt>
                <c:pt idx="2">
                  <c:v>47</c:v>
                </c:pt>
                <c:pt idx="3">
                  <c:v>45.2</c:v>
                </c:pt>
                <c:pt idx="4">
                  <c:v>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3304"/>
        <c:axId val="46366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3304"/>
        <c:axId val="463663696"/>
      </c:lineChart>
      <c:dateAx>
        <c:axId val="46366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63696"/>
        <c:crosses val="autoZero"/>
        <c:auto val="1"/>
        <c:lblOffset val="100"/>
        <c:baseTimeUnit val="years"/>
      </c:dateAx>
      <c:valAx>
        <c:axId val="46366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663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4480"/>
        <c:axId val="46366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4480"/>
        <c:axId val="463664872"/>
      </c:lineChart>
      <c:dateAx>
        <c:axId val="46366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64872"/>
        <c:crosses val="autoZero"/>
        <c:auto val="1"/>
        <c:lblOffset val="100"/>
        <c:baseTimeUnit val="years"/>
      </c:dateAx>
      <c:valAx>
        <c:axId val="46366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664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53944"/>
        <c:axId val="3547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53944"/>
        <c:axId val="354754336"/>
      </c:lineChart>
      <c:dateAx>
        <c:axId val="35475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754336"/>
        <c:crosses val="autoZero"/>
        <c:auto val="1"/>
        <c:lblOffset val="100"/>
        <c:baseTimeUnit val="years"/>
      </c:dateAx>
      <c:valAx>
        <c:axId val="3547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753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55120"/>
        <c:axId val="53540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55120"/>
        <c:axId val="535409120"/>
      </c:lineChart>
      <c:dateAx>
        <c:axId val="35475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409120"/>
        <c:crosses val="autoZero"/>
        <c:auto val="1"/>
        <c:lblOffset val="100"/>
        <c:baseTimeUnit val="years"/>
      </c:dateAx>
      <c:valAx>
        <c:axId val="53540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755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60.4</c:v>
                </c:pt>
                <c:pt idx="2">
                  <c:v>65.3</c:v>
                </c:pt>
                <c:pt idx="3">
                  <c:v>36.299999999999997</c:v>
                </c:pt>
                <c:pt idx="4">
                  <c:v>54.4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410296"/>
        <c:axId val="53541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10296"/>
        <c:axId val="535410688"/>
      </c:lineChart>
      <c:dateAx>
        <c:axId val="53541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410688"/>
        <c:crosses val="autoZero"/>
        <c:auto val="1"/>
        <c:lblOffset val="100"/>
        <c:baseTimeUnit val="years"/>
      </c:dateAx>
      <c:valAx>
        <c:axId val="53541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5410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2352</c:v>
                </c:pt>
                <c:pt idx="1">
                  <c:v>2271</c:v>
                </c:pt>
                <c:pt idx="2">
                  <c:v>2310</c:v>
                </c:pt>
                <c:pt idx="3">
                  <c:v>1378</c:v>
                </c:pt>
                <c:pt idx="4">
                  <c:v>1998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80680"/>
        <c:axId val="46628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80680"/>
        <c:axId val="466281072"/>
      </c:lineChart>
      <c:dateAx>
        <c:axId val="46628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281072"/>
        <c:crosses val="autoZero"/>
        <c:auto val="1"/>
        <c:lblOffset val="100"/>
        <c:baseTimeUnit val="years"/>
      </c:dateAx>
      <c:valAx>
        <c:axId val="46628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6280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83.4</c:v>
                </c:pt>
                <c:pt idx="2">
                  <c:v>79.8</c:v>
                </c:pt>
                <c:pt idx="3">
                  <c:v>81.3</c:v>
                </c:pt>
                <c:pt idx="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81856"/>
        <c:axId val="46630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81856"/>
        <c:axId val="466300768"/>
      </c:lineChart>
      <c:dateAx>
        <c:axId val="46628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300768"/>
        <c:crosses val="autoZero"/>
        <c:auto val="1"/>
        <c:lblOffset val="100"/>
        <c:baseTimeUnit val="years"/>
      </c:dateAx>
      <c:valAx>
        <c:axId val="46630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28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0.3</c:v>
                </c:pt>
                <c:pt idx="3">
                  <c:v>-0.2</c:v>
                </c:pt>
                <c:pt idx="4">
                  <c:v>-0.3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301552"/>
        <c:axId val="46630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301552"/>
        <c:axId val="466301944"/>
      </c:lineChart>
      <c:dateAx>
        <c:axId val="46630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301944"/>
        <c:crosses val="autoZero"/>
        <c:auto val="1"/>
        <c:lblOffset val="100"/>
        <c:baseTimeUnit val="years"/>
      </c:dateAx>
      <c:valAx>
        <c:axId val="46630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301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14015</c:v>
                </c:pt>
                <c:pt idx="1">
                  <c:v>23792</c:v>
                </c:pt>
                <c:pt idx="2">
                  <c:v>20857</c:v>
                </c:pt>
                <c:pt idx="3">
                  <c:v>1457</c:v>
                </c:pt>
                <c:pt idx="4">
                  <c:v>-3092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409904"/>
        <c:axId val="4602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09904"/>
        <c:axId val="460257312"/>
      </c:lineChart>
      <c:dateAx>
        <c:axId val="53540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257312"/>
        <c:crosses val="autoZero"/>
        <c:auto val="1"/>
        <c:lblOffset val="100"/>
        <c:baseTimeUnit val="years"/>
      </c:dateAx>
      <c:valAx>
        <c:axId val="4602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540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FJ8" sqref="FJ8:GX8"/>
    </sheetView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4" t="str">
        <f>データ!H6&amp;"　"&amp;データ!I6</f>
        <v>神奈川県横浜市　山下町地下駐車場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8"/>
      <c r="AQ7" s="136" t="s">
        <v>2</v>
      </c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8"/>
      <c r="CF7" s="136" t="s">
        <v>3</v>
      </c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8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39" t="s">
        <v>5</v>
      </c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9" t="s">
        <v>6</v>
      </c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 t="s">
        <v>7</v>
      </c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 t="s">
        <v>8</v>
      </c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Ａ２Ｂ２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40" t="s">
        <v>131</v>
      </c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30" t="str">
        <f>データ!S7</f>
        <v>無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10580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4"/>
      <c r="ND8" s="134" t="s">
        <v>10</v>
      </c>
      <c r="NE8" s="135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8"/>
      <c r="AQ9" s="136" t="s">
        <v>13</v>
      </c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8"/>
      <c r="CF9" s="136" t="s">
        <v>14</v>
      </c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8"/>
      <c r="DU9" s="139" t="s">
        <v>15</v>
      </c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9" t="s">
        <v>16</v>
      </c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 t="s">
        <v>17</v>
      </c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 t="s">
        <v>18</v>
      </c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4"/>
      <c r="ND9" s="141" t="s">
        <v>19</v>
      </c>
      <c r="NE9" s="142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3" t="str">
        <f>データ!O7</f>
        <v>該当数値なし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5"/>
      <c r="AQ10" s="126" t="str">
        <f>データ!P7</f>
        <v>その他駐車場</v>
      </c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8"/>
      <c r="CF10" s="126" t="str">
        <f>データ!Q7</f>
        <v>地下式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16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9">
        <f>データ!V7</f>
        <v>193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500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2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32" t="s">
        <v>23</v>
      </c>
      <c r="NE11" s="132"/>
      <c r="NF11" s="132"/>
      <c r="NG11" s="132"/>
      <c r="NH11" s="132"/>
      <c r="NI11" s="132"/>
      <c r="NJ11" s="132"/>
      <c r="NK11" s="132"/>
      <c r="NL11" s="132"/>
      <c r="NM11" s="132"/>
      <c r="NN11" s="132"/>
      <c r="NO11" s="132"/>
      <c r="NP11" s="132"/>
      <c r="NQ11" s="132"/>
      <c r="NR11" s="132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32"/>
      <c r="NE12" s="132"/>
      <c r="NF12" s="132"/>
      <c r="NG12" s="132"/>
      <c r="NH12" s="132"/>
      <c r="NI12" s="132"/>
      <c r="NJ12" s="132"/>
      <c r="NK12" s="132"/>
      <c r="NL12" s="132"/>
      <c r="NM12" s="132"/>
      <c r="NN12" s="132"/>
      <c r="NO12" s="132"/>
      <c r="NP12" s="132"/>
      <c r="NQ12" s="132"/>
      <c r="NR12" s="132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3"/>
      <c r="NE13" s="133"/>
      <c r="NF13" s="133"/>
      <c r="NG13" s="133"/>
      <c r="NH13" s="133"/>
      <c r="NI13" s="133"/>
      <c r="NJ13" s="133"/>
      <c r="NK13" s="133"/>
      <c r="NL13" s="133"/>
      <c r="NM13" s="133"/>
      <c r="NN13" s="133"/>
      <c r="NO13" s="133"/>
      <c r="NP13" s="133"/>
      <c r="NQ13" s="133"/>
      <c r="NR13" s="133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115" t="s">
        <v>133</v>
      </c>
      <c r="NE15" s="116"/>
      <c r="NF15" s="116"/>
      <c r="NG15" s="116"/>
      <c r="NH15" s="116"/>
      <c r="NI15" s="116"/>
      <c r="NJ15" s="116"/>
      <c r="NK15" s="116"/>
      <c r="NL15" s="116"/>
      <c r="NM15" s="116"/>
      <c r="NN15" s="116"/>
      <c r="NO15" s="116"/>
      <c r="NP15" s="116"/>
      <c r="NQ15" s="116"/>
      <c r="NR15" s="117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5"/>
      <c r="NE16" s="116"/>
      <c r="NF16" s="116"/>
      <c r="NG16" s="116"/>
      <c r="NH16" s="116"/>
      <c r="NI16" s="116"/>
      <c r="NJ16" s="116"/>
      <c r="NK16" s="116"/>
      <c r="NL16" s="116"/>
      <c r="NM16" s="116"/>
      <c r="NN16" s="116"/>
      <c r="NO16" s="116"/>
      <c r="NP16" s="116"/>
      <c r="NQ16" s="116"/>
      <c r="NR16" s="117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5"/>
      <c r="NE17" s="116"/>
      <c r="NF17" s="116"/>
      <c r="NG17" s="116"/>
      <c r="NH17" s="116"/>
      <c r="NI17" s="116"/>
      <c r="NJ17" s="116"/>
      <c r="NK17" s="116"/>
      <c r="NL17" s="116"/>
      <c r="NM17" s="116"/>
      <c r="NN17" s="116"/>
      <c r="NO17" s="116"/>
      <c r="NP17" s="116"/>
      <c r="NQ17" s="116"/>
      <c r="NR17" s="117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5"/>
      <c r="NE18" s="116"/>
      <c r="NF18" s="116"/>
      <c r="NG18" s="116"/>
      <c r="NH18" s="116"/>
      <c r="NI18" s="116"/>
      <c r="NJ18" s="116"/>
      <c r="NK18" s="116"/>
      <c r="NL18" s="116"/>
      <c r="NM18" s="116"/>
      <c r="NN18" s="116"/>
      <c r="NO18" s="116"/>
      <c r="NP18" s="116"/>
      <c r="NQ18" s="116"/>
      <c r="NR18" s="117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5"/>
      <c r="NE19" s="116"/>
      <c r="NF19" s="116"/>
      <c r="NG19" s="116"/>
      <c r="NH19" s="116"/>
      <c r="NI19" s="116"/>
      <c r="NJ19" s="116"/>
      <c r="NK19" s="116"/>
      <c r="NL19" s="116"/>
      <c r="NM19" s="116"/>
      <c r="NN19" s="116"/>
      <c r="NO19" s="116"/>
      <c r="NP19" s="116"/>
      <c r="NQ19" s="116"/>
      <c r="NR19" s="117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5"/>
      <c r="NE20" s="116"/>
      <c r="NF20" s="116"/>
      <c r="NG20" s="116"/>
      <c r="NH20" s="116"/>
      <c r="NI20" s="116"/>
      <c r="NJ20" s="116"/>
      <c r="NK20" s="116"/>
      <c r="NL20" s="116"/>
      <c r="NM20" s="116"/>
      <c r="NN20" s="116"/>
      <c r="NO20" s="116"/>
      <c r="NP20" s="116"/>
      <c r="NQ20" s="116"/>
      <c r="NR20" s="117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5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7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5"/>
      <c r="NE22" s="116"/>
      <c r="NF22" s="116"/>
      <c r="NG22" s="116"/>
      <c r="NH22" s="116"/>
      <c r="NI22" s="116"/>
      <c r="NJ22" s="116"/>
      <c r="NK22" s="116"/>
      <c r="NL22" s="116"/>
      <c r="NM22" s="116"/>
      <c r="NN22" s="116"/>
      <c r="NO22" s="116"/>
      <c r="NP22" s="116"/>
      <c r="NQ22" s="116"/>
      <c r="NR22" s="117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5"/>
      <c r="NE23" s="116"/>
      <c r="NF23" s="116"/>
      <c r="NG23" s="116"/>
      <c r="NH23" s="116"/>
      <c r="NI23" s="116"/>
      <c r="NJ23" s="116"/>
      <c r="NK23" s="116"/>
      <c r="NL23" s="116"/>
      <c r="NM23" s="116"/>
      <c r="NN23" s="116"/>
      <c r="NO23" s="116"/>
      <c r="NP23" s="116"/>
      <c r="NQ23" s="116"/>
      <c r="NR23" s="117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5"/>
      <c r="NE24" s="116"/>
      <c r="NF24" s="116"/>
      <c r="NG24" s="116"/>
      <c r="NH24" s="116"/>
      <c r="NI24" s="116"/>
      <c r="NJ24" s="116"/>
      <c r="NK24" s="116"/>
      <c r="NL24" s="116"/>
      <c r="NM24" s="116"/>
      <c r="NN24" s="116"/>
      <c r="NO24" s="116"/>
      <c r="NP24" s="116"/>
      <c r="NQ24" s="116"/>
      <c r="NR24" s="117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5"/>
      <c r="NE25" s="116"/>
      <c r="NF25" s="116"/>
      <c r="NG25" s="116"/>
      <c r="NH25" s="116"/>
      <c r="NI25" s="116"/>
      <c r="NJ25" s="116"/>
      <c r="NK25" s="116"/>
      <c r="NL25" s="116"/>
      <c r="NM25" s="116"/>
      <c r="NN25" s="116"/>
      <c r="NO25" s="116"/>
      <c r="NP25" s="116"/>
      <c r="NQ25" s="116"/>
      <c r="NR25" s="117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5"/>
      <c r="NE26" s="116"/>
      <c r="NF26" s="116"/>
      <c r="NG26" s="116"/>
      <c r="NH26" s="116"/>
      <c r="NI26" s="116"/>
      <c r="NJ26" s="116"/>
      <c r="NK26" s="116"/>
      <c r="NL26" s="116"/>
      <c r="NM26" s="116"/>
      <c r="NN26" s="116"/>
      <c r="NO26" s="116"/>
      <c r="NP26" s="116"/>
      <c r="NQ26" s="116"/>
      <c r="NR26" s="117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5"/>
      <c r="NE27" s="116"/>
      <c r="NF27" s="116"/>
      <c r="NG27" s="116"/>
      <c r="NH27" s="116"/>
      <c r="NI27" s="116"/>
      <c r="NJ27" s="116"/>
      <c r="NK27" s="116"/>
      <c r="NL27" s="116"/>
      <c r="NM27" s="116"/>
      <c r="NN27" s="116"/>
      <c r="NO27" s="116"/>
      <c r="NP27" s="116"/>
      <c r="NQ27" s="116"/>
      <c r="NR27" s="117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5"/>
      <c r="NE28" s="116"/>
      <c r="NF28" s="116"/>
      <c r="NG28" s="116"/>
      <c r="NH28" s="116"/>
      <c r="NI28" s="116"/>
      <c r="NJ28" s="116"/>
      <c r="NK28" s="116"/>
      <c r="NL28" s="116"/>
      <c r="NM28" s="116"/>
      <c r="NN28" s="116"/>
      <c r="NO28" s="116"/>
      <c r="NP28" s="116"/>
      <c r="NQ28" s="116"/>
      <c r="NR28" s="117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5"/>
      <c r="NE29" s="116"/>
      <c r="NF29" s="116"/>
      <c r="NG29" s="116"/>
      <c r="NH29" s="116"/>
      <c r="NI29" s="116"/>
      <c r="NJ29" s="116"/>
      <c r="NK29" s="116"/>
      <c r="NL29" s="116"/>
      <c r="NM29" s="116"/>
      <c r="NN29" s="116"/>
      <c r="NO29" s="116"/>
      <c r="NP29" s="116"/>
      <c r="NQ29" s="116"/>
      <c r="NR29" s="117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21">
        <f>データ!$B$11</f>
        <v>40909</v>
      </c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>
        <f>データ!$C$11</f>
        <v>41275</v>
      </c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>
        <f>データ!$D$11</f>
        <v>41640</v>
      </c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>
        <f>データ!$E$11</f>
        <v>42005</v>
      </c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>
        <f>データ!$F$11</f>
        <v>42370</v>
      </c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21">
        <f>データ!$B$11</f>
        <v>40909</v>
      </c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>
        <f>データ!$C$11</f>
        <v>41275</v>
      </c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>
        <f>データ!$D$11</f>
        <v>41640</v>
      </c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>
        <f>データ!$E$11</f>
        <v>42005</v>
      </c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>
        <f>データ!$F$11</f>
        <v>42370</v>
      </c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21">
        <f>データ!$B$11</f>
        <v>40909</v>
      </c>
      <c r="JD30" s="121"/>
      <c r="JE30" s="121"/>
      <c r="JF30" s="121"/>
      <c r="JG30" s="121"/>
      <c r="JH30" s="121"/>
      <c r="JI30" s="121"/>
      <c r="JJ30" s="121"/>
      <c r="JK30" s="121"/>
      <c r="JL30" s="121"/>
      <c r="JM30" s="121"/>
      <c r="JN30" s="121"/>
      <c r="JO30" s="121"/>
      <c r="JP30" s="121"/>
      <c r="JQ30" s="121"/>
      <c r="JR30" s="121"/>
      <c r="JS30" s="121"/>
      <c r="JT30" s="121"/>
      <c r="JU30" s="121"/>
      <c r="JV30" s="121">
        <f>データ!$C$11</f>
        <v>41275</v>
      </c>
      <c r="JW30" s="121"/>
      <c r="JX30" s="121"/>
      <c r="JY30" s="121"/>
      <c r="JZ30" s="121"/>
      <c r="KA30" s="121"/>
      <c r="KB30" s="121"/>
      <c r="KC30" s="121"/>
      <c r="KD30" s="121"/>
      <c r="KE30" s="121"/>
      <c r="KF30" s="121"/>
      <c r="KG30" s="121"/>
      <c r="KH30" s="121"/>
      <c r="KI30" s="121"/>
      <c r="KJ30" s="121"/>
      <c r="KK30" s="121"/>
      <c r="KL30" s="121"/>
      <c r="KM30" s="121"/>
      <c r="KN30" s="121"/>
      <c r="KO30" s="121">
        <f>データ!$D$11</f>
        <v>41640</v>
      </c>
      <c r="KP30" s="121"/>
      <c r="KQ30" s="121"/>
      <c r="KR30" s="121"/>
      <c r="KS30" s="121"/>
      <c r="KT30" s="121"/>
      <c r="KU30" s="121"/>
      <c r="KV30" s="121"/>
      <c r="KW30" s="121"/>
      <c r="KX30" s="121"/>
      <c r="KY30" s="121"/>
      <c r="KZ30" s="121"/>
      <c r="LA30" s="121"/>
      <c r="LB30" s="121"/>
      <c r="LC30" s="121"/>
      <c r="LD30" s="121"/>
      <c r="LE30" s="121"/>
      <c r="LF30" s="121"/>
      <c r="LG30" s="121"/>
      <c r="LH30" s="121">
        <f>データ!$E$11</f>
        <v>42005</v>
      </c>
      <c r="LI30" s="121"/>
      <c r="LJ30" s="121"/>
      <c r="LK30" s="121"/>
      <c r="LL30" s="121"/>
      <c r="LM30" s="121"/>
      <c r="LN30" s="121"/>
      <c r="LO30" s="121"/>
      <c r="LP30" s="121"/>
      <c r="LQ30" s="121"/>
      <c r="LR30" s="121"/>
      <c r="LS30" s="121"/>
      <c r="LT30" s="121"/>
      <c r="LU30" s="121"/>
      <c r="LV30" s="121"/>
      <c r="LW30" s="121"/>
      <c r="LX30" s="121"/>
      <c r="LY30" s="121"/>
      <c r="LZ30" s="121"/>
      <c r="MA30" s="121">
        <f>データ!$F$11</f>
        <v>42370</v>
      </c>
      <c r="MB30" s="121"/>
      <c r="MC30" s="121"/>
      <c r="MD30" s="121"/>
      <c r="ME30" s="121"/>
      <c r="MF30" s="121"/>
      <c r="MG30" s="121"/>
      <c r="MH30" s="121"/>
      <c r="MI30" s="121"/>
      <c r="MJ30" s="121"/>
      <c r="MK30" s="121"/>
      <c r="ML30" s="121"/>
      <c r="MM30" s="121"/>
      <c r="MN30" s="121"/>
      <c r="MO30" s="121"/>
      <c r="MP30" s="121"/>
      <c r="MQ30" s="121"/>
      <c r="MR30" s="121"/>
      <c r="MS30" s="121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5"/>
      <c r="NE30" s="116"/>
      <c r="NF30" s="116"/>
      <c r="NG30" s="116"/>
      <c r="NH30" s="116"/>
      <c r="NI30" s="116"/>
      <c r="NJ30" s="116"/>
      <c r="NK30" s="116"/>
      <c r="NL30" s="116"/>
      <c r="NM30" s="116"/>
      <c r="NN30" s="116"/>
      <c r="NO30" s="116"/>
      <c r="NP30" s="116"/>
      <c r="NQ30" s="116"/>
      <c r="NR30" s="117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47.5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47.3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47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45.2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49.5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67.900000000000006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60.4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65.3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36.299999999999997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54.4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89.6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83.4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79.8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81.3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86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106.2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108.7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123.7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126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23.3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19.5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15.7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13.8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12.6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166.9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166.3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161.9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162.80000000000001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162.19999999999999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5" t="s">
        <v>129</v>
      </c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7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5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7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15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7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  <c r="IZ35" s="122"/>
      <c r="JA35" s="122"/>
      <c r="JB35" s="122"/>
      <c r="JC35" s="122"/>
      <c r="JD35" s="122"/>
      <c r="JE35" s="122"/>
      <c r="JF35" s="122"/>
      <c r="JG35" s="122"/>
      <c r="JH35" s="122"/>
      <c r="JI35" s="122"/>
      <c r="JJ35" s="122"/>
      <c r="JK35" s="122"/>
      <c r="JL35" s="122"/>
      <c r="JM35" s="122"/>
      <c r="JN35" s="122"/>
      <c r="JO35" s="122"/>
      <c r="JP35" s="122"/>
      <c r="JQ35" s="122"/>
      <c r="JR35" s="122"/>
      <c r="JS35" s="122"/>
      <c r="JT35" s="122"/>
      <c r="JU35" s="122"/>
      <c r="JV35" s="122"/>
      <c r="JW35" s="122"/>
      <c r="JX35" s="122"/>
      <c r="JY35" s="122"/>
      <c r="JZ35" s="122"/>
      <c r="KA35" s="122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  <c r="LX35" s="122"/>
      <c r="LY35" s="122"/>
      <c r="LZ35" s="122"/>
      <c r="MA35" s="122"/>
      <c r="MB35" s="122"/>
      <c r="MC35" s="122"/>
      <c r="MD35" s="122"/>
      <c r="ME35" s="122"/>
      <c r="MF35" s="122"/>
      <c r="MG35" s="122"/>
      <c r="MH35" s="122"/>
      <c r="MI35" s="122"/>
      <c r="MJ35" s="122"/>
      <c r="MK35" s="122"/>
      <c r="ML35" s="122"/>
      <c r="MM35" s="122"/>
      <c r="MN35" s="122"/>
      <c r="MO35" s="122"/>
      <c r="MP35" s="122"/>
      <c r="MQ35" s="122"/>
      <c r="MR35" s="122"/>
      <c r="MS35" s="122"/>
      <c r="MT35" s="122"/>
      <c r="MU35" s="122"/>
      <c r="MV35" s="122"/>
      <c r="MW35" s="17"/>
      <c r="MX35" s="17"/>
      <c r="MY35" s="17"/>
      <c r="MZ35" s="17"/>
      <c r="NA35" s="17"/>
      <c r="NB35" s="18"/>
      <c r="NC35" s="2"/>
      <c r="ND35" s="115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7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7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5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7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5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7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5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7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5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7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5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7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5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7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5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7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5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7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5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7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5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7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5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7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5" t="s">
        <v>130</v>
      </c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7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5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7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21">
        <f>データ!$B$11</f>
        <v>40909</v>
      </c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>
        <f>データ!$C$11</f>
        <v>41275</v>
      </c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>
        <f>データ!$D$11</f>
        <v>41640</v>
      </c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>
        <f>データ!$E$11</f>
        <v>42005</v>
      </c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>
        <f>データ!$F$11</f>
        <v>42370</v>
      </c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21">
        <f>データ!$B$11</f>
        <v>40909</v>
      </c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>
        <f>データ!$C$11</f>
        <v>41275</v>
      </c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>
        <f>データ!$D$11</f>
        <v>41640</v>
      </c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>
        <f>データ!$E$11</f>
        <v>42005</v>
      </c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>
        <f>データ!$F$11</f>
        <v>42370</v>
      </c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21">
        <f>データ!$B$11</f>
        <v>40909</v>
      </c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>
        <f>データ!$C$11</f>
        <v>41275</v>
      </c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>
        <f>データ!$D$11</f>
        <v>41640</v>
      </c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>
        <f>データ!$E$11</f>
        <v>42005</v>
      </c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>
        <f>データ!$F$11</f>
        <v>42370</v>
      </c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5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7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2352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2271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2310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1378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1998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0.1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0.3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0.3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-0.2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-0.3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14015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23792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20857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1457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-3092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5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7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526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437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350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309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268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15.5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12.9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10.6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13.9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12369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12227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11248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13697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15586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5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7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5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7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15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7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15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7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5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7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5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7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5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7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115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7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115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6"/>
      <c r="NQ61" s="116"/>
      <c r="NR61" s="117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5"/>
      <c r="NE62" s="116"/>
      <c r="NF62" s="116"/>
      <c r="NG62" s="116"/>
      <c r="NH62" s="116"/>
      <c r="NI62" s="116"/>
      <c r="NJ62" s="116"/>
      <c r="NK62" s="116"/>
      <c r="NL62" s="116"/>
      <c r="NM62" s="116"/>
      <c r="NN62" s="116"/>
      <c r="NO62" s="116"/>
      <c r="NP62" s="116"/>
      <c r="NQ62" s="116"/>
      <c r="NR62" s="117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5"/>
      <c r="NE63" s="116"/>
      <c r="NF63" s="116"/>
      <c r="NG63" s="116"/>
      <c r="NH63" s="116"/>
      <c r="NI63" s="116"/>
      <c r="NJ63" s="116"/>
      <c r="NK63" s="116"/>
      <c r="NL63" s="116"/>
      <c r="NM63" s="116"/>
      <c r="NN63" s="116"/>
      <c r="NO63" s="116"/>
      <c r="NP63" s="116"/>
      <c r="NQ63" s="116"/>
      <c r="NR63" s="117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248451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329.2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205.4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155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181.2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152.4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uKAa0/2X5zq7F/XRpFwzesdgQ3H8IwdTXAri6RVYYqiUbrl+sNdOkkyYXe/o03pC6fFyxWjN6myIvqkw6vhYWg==" saltValue="UJUQNk9LilrUW8La7BbZ9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神奈川県横浜市</v>
      </c>
      <c r="I6" s="61" t="str">
        <f t="shared" si="1"/>
        <v>山下町地下駐車場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16</v>
      </c>
      <c r="S6" s="63" t="str">
        <f t="shared" si="1"/>
        <v>無</v>
      </c>
      <c r="T6" s="63" t="str">
        <f t="shared" si="1"/>
        <v>無</v>
      </c>
      <c r="U6" s="64">
        <f t="shared" si="1"/>
        <v>10580</v>
      </c>
      <c r="V6" s="64">
        <f t="shared" si="1"/>
        <v>193</v>
      </c>
      <c r="W6" s="64">
        <f t="shared" si="1"/>
        <v>500</v>
      </c>
      <c r="X6" s="63" t="str">
        <f t="shared" si="1"/>
        <v>導入なし</v>
      </c>
      <c r="Y6" s="65">
        <f>IF(Y8="-",NA(),Y8)</f>
        <v>47.5</v>
      </c>
      <c r="Z6" s="65">
        <f t="shared" ref="Z6:AH6" si="2">IF(Z8="-",NA(),Z8)</f>
        <v>47.3</v>
      </c>
      <c r="AA6" s="65">
        <f t="shared" si="2"/>
        <v>47</v>
      </c>
      <c r="AB6" s="65">
        <f t="shared" si="2"/>
        <v>45.2</v>
      </c>
      <c r="AC6" s="65">
        <f t="shared" si="2"/>
        <v>49.5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67.900000000000006</v>
      </c>
      <c r="AK6" s="65">
        <f t="shared" ref="AK6:AS6" si="3">IF(AK8="-",NA(),AK8)</f>
        <v>60.4</v>
      </c>
      <c r="AL6" s="65">
        <f t="shared" si="3"/>
        <v>65.3</v>
      </c>
      <c r="AM6" s="65">
        <f t="shared" si="3"/>
        <v>36.299999999999997</v>
      </c>
      <c r="AN6" s="65">
        <f t="shared" si="3"/>
        <v>54.4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2352</v>
      </c>
      <c r="AV6" s="66">
        <f t="shared" ref="AV6:BD6" si="4">IF(AV8="-",NA(),AV8)</f>
        <v>2271</v>
      </c>
      <c r="AW6" s="66">
        <f t="shared" si="4"/>
        <v>2310</v>
      </c>
      <c r="AX6" s="66">
        <f t="shared" si="4"/>
        <v>1378</v>
      </c>
      <c r="AY6" s="66">
        <f t="shared" si="4"/>
        <v>1998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0.1</v>
      </c>
      <c r="BG6" s="65">
        <f t="shared" ref="BG6:BO6" si="5">IF(BG8="-",NA(),BG8)</f>
        <v>0.3</v>
      </c>
      <c r="BH6" s="65">
        <f t="shared" si="5"/>
        <v>0.3</v>
      </c>
      <c r="BI6" s="65">
        <f t="shared" si="5"/>
        <v>-0.2</v>
      </c>
      <c r="BJ6" s="65">
        <f t="shared" si="5"/>
        <v>-0.3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14015</v>
      </c>
      <c r="BR6" s="66">
        <f t="shared" ref="BR6:BZ6" si="6">IF(BR8="-",NA(),BR8)</f>
        <v>23792</v>
      </c>
      <c r="BS6" s="66">
        <f t="shared" si="6"/>
        <v>20857</v>
      </c>
      <c r="BT6" s="66">
        <f t="shared" si="6"/>
        <v>1457</v>
      </c>
      <c r="BU6" s="66">
        <f t="shared" si="6"/>
        <v>-3092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248451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89.6</v>
      </c>
      <c r="DL6" s="65">
        <f t="shared" ref="DL6:DT6" si="9">IF(DL8="-",NA(),DL8)</f>
        <v>83.4</v>
      </c>
      <c r="DM6" s="65">
        <f t="shared" si="9"/>
        <v>79.8</v>
      </c>
      <c r="DN6" s="65">
        <f t="shared" si="9"/>
        <v>81.3</v>
      </c>
      <c r="DO6" s="65">
        <f t="shared" si="9"/>
        <v>86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神奈川県　横浜市</v>
      </c>
      <c r="I7" s="61" t="str">
        <f t="shared" si="10"/>
        <v>山下町地下駐車場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16</v>
      </c>
      <c r="S7" s="63" t="str">
        <f t="shared" si="10"/>
        <v>無</v>
      </c>
      <c r="T7" s="63" t="str">
        <f t="shared" si="10"/>
        <v>無</v>
      </c>
      <c r="U7" s="64">
        <f t="shared" si="10"/>
        <v>10580</v>
      </c>
      <c r="V7" s="64">
        <f t="shared" si="10"/>
        <v>193</v>
      </c>
      <c r="W7" s="64">
        <f t="shared" si="10"/>
        <v>500</v>
      </c>
      <c r="X7" s="63" t="str">
        <f t="shared" si="10"/>
        <v>導入なし</v>
      </c>
      <c r="Y7" s="65">
        <f>Y8</f>
        <v>47.5</v>
      </c>
      <c r="Z7" s="65">
        <f t="shared" ref="Z7:AH7" si="11">Z8</f>
        <v>47.3</v>
      </c>
      <c r="AA7" s="65">
        <f t="shared" si="11"/>
        <v>47</v>
      </c>
      <c r="AB7" s="65">
        <f t="shared" si="11"/>
        <v>45.2</v>
      </c>
      <c r="AC7" s="65">
        <f t="shared" si="11"/>
        <v>49.5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67.900000000000006</v>
      </c>
      <c r="AK7" s="65">
        <f t="shared" ref="AK7:AS7" si="12">AK8</f>
        <v>60.4</v>
      </c>
      <c r="AL7" s="65">
        <f t="shared" si="12"/>
        <v>65.3</v>
      </c>
      <c r="AM7" s="65">
        <f t="shared" si="12"/>
        <v>36.299999999999997</v>
      </c>
      <c r="AN7" s="65">
        <f t="shared" si="12"/>
        <v>54.4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2352</v>
      </c>
      <c r="AV7" s="66">
        <f t="shared" ref="AV7:BD7" si="13">AV8</f>
        <v>2271</v>
      </c>
      <c r="AW7" s="66">
        <f t="shared" si="13"/>
        <v>2310</v>
      </c>
      <c r="AX7" s="66">
        <f t="shared" si="13"/>
        <v>1378</v>
      </c>
      <c r="AY7" s="66">
        <f t="shared" si="13"/>
        <v>1998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0.1</v>
      </c>
      <c r="BG7" s="65">
        <f t="shared" ref="BG7:BO7" si="14">BG8</f>
        <v>0.3</v>
      </c>
      <c r="BH7" s="65">
        <f t="shared" si="14"/>
        <v>0.3</v>
      </c>
      <c r="BI7" s="65">
        <f t="shared" si="14"/>
        <v>-0.2</v>
      </c>
      <c r="BJ7" s="65">
        <f t="shared" si="14"/>
        <v>-0.3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14015</v>
      </c>
      <c r="BR7" s="66">
        <f t="shared" ref="BR7:BZ7" si="15">BR8</f>
        <v>23792</v>
      </c>
      <c r="BS7" s="66">
        <f t="shared" si="15"/>
        <v>20857</v>
      </c>
      <c r="BT7" s="66">
        <f t="shared" si="15"/>
        <v>1457</v>
      </c>
      <c r="BU7" s="66">
        <f t="shared" si="15"/>
        <v>-3092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248451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89.6</v>
      </c>
      <c r="DL7" s="65">
        <f t="shared" ref="DL7:DT7" si="17">DL8</f>
        <v>83.4</v>
      </c>
      <c r="DM7" s="65">
        <f t="shared" si="17"/>
        <v>79.8</v>
      </c>
      <c r="DN7" s="65">
        <f t="shared" si="17"/>
        <v>81.3</v>
      </c>
      <c r="DO7" s="65">
        <f t="shared" si="17"/>
        <v>86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4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16</v>
      </c>
      <c r="S8" s="70" t="s">
        <v>122</v>
      </c>
      <c r="T8" s="70" t="s">
        <v>122</v>
      </c>
      <c r="U8" s="71">
        <v>10580</v>
      </c>
      <c r="V8" s="71">
        <v>193</v>
      </c>
      <c r="W8" s="71">
        <v>500</v>
      </c>
      <c r="X8" s="70" t="s">
        <v>123</v>
      </c>
      <c r="Y8" s="72">
        <v>47.5</v>
      </c>
      <c r="Z8" s="72">
        <v>47.3</v>
      </c>
      <c r="AA8" s="72">
        <v>47</v>
      </c>
      <c r="AB8" s="72">
        <v>45.2</v>
      </c>
      <c r="AC8" s="72">
        <v>49.5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67.900000000000006</v>
      </c>
      <c r="AK8" s="72">
        <v>60.4</v>
      </c>
      <c r="AL8" s="72">
        <v>65.3</v>
      </c>
      <c r="AM8" s="72">
        <v>36.299999999999997</v>
      </c>
      <c r="AN8" s="72">
        <v>54.4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2352</v>
      </c>
      <c r="AV8" s="73">
        <v>2271</v>
      </c>
      <c r="AW8" s="73">
        <v>2310</v>
      </c>
      <c r="AX8" s="73">
        <v>1378</v>
      </c>
      <c r="AY8" s="73">
        <v>1998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0.1</v>
      </c>
      <c r="BG8" s="72">
        <v>0.3</v>
      </c>
      <c r="BH8" s="72">
        <v>0.3</v>
      </c>
      <c r="BI8" s="72">
        <v>-0.2</v>
      </c>
      <c r="BJ8" s="72">
        <v>-0.3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14015</v>
      </c>
      <c r="BR8" s="73">
        <v>23792</v>
      </c>
      <c r="BS8" s="73">
        <v>20857</v>
      </c>
      <c r="BT8" s="74">
        <v>1457</v>
      </c>
      <c r="BU8" s="74">
        <v>-3092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248451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89.6</v>
      </c>
      <c r="DL8" s="72">
        <v>83.4</v>
      </c>
      <c r="DM8" s="72">
        <v>79.8</v>
      </c>
      <c r="DN8" s="72">
        <v>81.3</v>
      </c>
      <c r="DO8" s="72">
        <v>86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