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96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AQ10" i="4"/>
  <c r="B10" i="4"/>
  <c r="LJ8" i="4"/>
  <c r="JQ8" i="4"/>
  <c r="HX8" i="4"/>
  <c r="DU8" i="4"/>
  <c r="CF8" i="4"/>
  <c r="AQ8" i="4"/>
  <c r="B6" i="4" l="1"/>
  <c r="BZ76" i="4"/>
  <c r="MA51" i="4"/>
  <c r="MI76" i="4"/>
  <c r="HJ51" i="4"/>
  <c r="MA30" i="4"/>
  <c r="IT76" i="4"/>
  <c r="CS51" i="4"/>
  <c r="HJ30" i="4"/>
  <c r="CS30" i="4"/>
  <c r="AN30" i="4"/>
  <c r="D11" i="5"/>
  <c r="FE30" i="4"/>
  <c r="AN51" i="4"/>
  <c r="E11" i="5"/>
  <c r="B11" i="5"/>
  <c r="BZ30" i="4" l="1"/>
  <c r="BK76" i="4"/>
  <c r="LH51" i="4"/>
  <c r="GQ30" i="4"/>
  <c r="LT76" i="4"/>
  <c r="GQ51" i="4"/>
  <c r="LH30" i="4"/>
  <c r="IE76" i="4"/>
  <c r="BZ51" i="4"/>
  <c r="R76" i="4"/>
  <c r="JC51" i="4"/>
  <c r="U30" i="4"/>
  <c r="KA76" i="4"/>
  <c r="EL51" i="4"/>
  <c r="JC30" i="4"/>
  <c r="GL76" i="4"/>
  <c r="U51" i="4"/>
  <c r="EL30" i="4"/>
  <c r="HP76" i="4"/>
  <c r="BG51" i="4"/>
  <c r="FX30" i="4"/>
  <c r="FX51" i="4"/>
  <c r="BG30" i="4"/>
  <c r="AV76" i="4"/>
  <c r="KO51" i="4"/>
  <c r="LE76" i="4"/>
  <c r="KO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<sst xmlns="http://schemas.openxmlformats.org/spreadsheetml/2006/main" count="286" uniqueCount="136">
  <si>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</si>
  <si>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</si>
  <si>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</si>
  <si>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</si>
  <si>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</si>
  <si>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</si>
  <si>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</si>
  <si>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</si>
  <si>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</si>
  <si>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</si>
  <si>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</si>
  <si>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</si>
  <si>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</si>
  <si>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</si>
  <si>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</si>
  <si>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</si>
  <si>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</si>
  <si>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</si>
  <si>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</si>
  <si>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</si>
  <si>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</si>
  <si>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</si>
  <si>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</si>
  <si>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</si>
  <si>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</si>
  <si>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</si>
  <si>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</si>
  <si>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</si>
  <si>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</si>
  <si>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</si>
  <si>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</si>
  <si>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</si>
  <si>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</si>
  <si>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</si>
  <si>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</si>
  <si>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</si>
  <si>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</si>
  <si>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</si>
  <si>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</si>
  <si>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</si>
  <si>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</si>
  <si>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</si>
  <si>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</si>
  <si>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</si>
  <si>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</si>
  <si>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</si>
  <si>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</si>
  <si>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</si>
  <si>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</si>
  <si>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</si>
  <si>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</si>
  <si>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</si>
  <si>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</si>
  <si>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</si>
  <si>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</si>
  <si>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</si>
  <si>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</si>
  <si>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</si>
  <si>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</si>
  <si>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</si>
  <si>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</si>
  <si>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</si>
  <si>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</si>
  <si>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</si>
  <si>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</si>
  <si>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</si>
  <si>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</si>
  <si>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</si>
  <si>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</si>
  <si>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</si>
  <si>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</si>
  <si>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</si>
  <si>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</si>
  <si>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</si>
  <si>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</si>
  <si>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</si>
  <si>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</si>
  <si>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</si>
  <si>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</si>
  <si>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</si>
  <si>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</si>
  <si>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</si>
  <si>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</si>
  <si>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</si>
  <si>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</si>
  <si>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</si>
  <si>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</si>
  <si>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</si>
  <si>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</si>
  <si>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</si>
  <si>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</si>
  <si>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</si>
  <si>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</si>
  <si>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</si>
  <si>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</si>
  <si>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</si>
  <si>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</si>
  <si>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</si>
  <si>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</si>
  <si>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</si>
  <si>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</si>
  <si>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</si>
  <si>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</si>
  <si>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</si>
  <si>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</si>
  <si>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</si>
  <si>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</si>
  <si>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</si>
  <si>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</si>
  <si>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</si>
  <si>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</si>
  <si>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</si>
  <si>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</si>
  <si>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</si>
  <si>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神奈川県　相模原市</t>
  </si>
  <si>
    <t>小田急相模原駅自動車駐車場</t>
  </si>
  <si>
    <t>法非適用</t>
  </si>
  <si>
    <t>駐車場整備事業</t>
  </si>
  <si>
    <t>-</t>
  </si>
  <si>
    <t>Ａ２Ｂ１</t>
  </si>
  <si>
    <t>該当数値なし</t>
  </si>
  <si>
    <t>届出駐車場</t>
  </si>
  <si>
    <t>地下式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</si>
  <si>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</si>
  <si>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</si>
  <si>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</si>
  <si>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</si>
  <si>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</si>
  <si>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</si>
  <si>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</si>
  <si>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</si>
  <si>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phoneticPr fontId="6"/>
  </si>
  <si>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</si>
  <si>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平均値よりも高く、ほぼ横ばいで推移しています。これは隣接する商業施設の実施するサービス等に大きな変化がなかったため、利用率にも影響がなかったためと考えられます。</t>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</si>
  <si>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6"/>
  </si>
  <si>
    <t>　本駐車場は、通行量が多い地区で円滑な道路交通を確保するため、平成１９年より供用開始しました。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小田急相模原駅自動車駐車場の他会計補助金比率、駐車場台数一台当たりの他会計補助金額は、償還金の返済方法に元利均等を採用しているため返済金額が一定であること、また、収入に大きな差がないことから平均値よりも高い数値となっておりますが、平成３９年度の償還完了に合わせて０となります。</t>
    <rPh sb="38" eb="40">
      <t>キョウヨウ</t>
    </rPh>
    <rPh sb="174" eb="181">
      <t>オダキュウサガミハラエキ</t>
    </rPh>
    <rPh sb="269" eb="271">
      <t>ヘイキン</t>
    </rPh>
    <rPh sb="271" eb="272">
      <t>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</si>
</sst>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3377792"/>
        <c:axId val="433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3377792"/>
        <c:axId val="43379712"/>
      </c:lineChart>
      <c:dateAx>
        <c:axId val="43377792"/>
        <c:scaling>
          <c:orientation val="minMax"/>
        </c:scaling>
        <c:delete val="1"/>
        <c:axPos val="b"/>
        <c:numFmt formatCode="ge" sourceLinked="1"/>
        <c:majorTickMark val="none"/>
        <c:minorTickMark val="none"/>
        <c:tickLblPos val="none"/>
        <c:crossAx val="43379712"/>
        <c:crosses val="autoZero"/>
        <c:auto val="1"/>
        <c:lblOffset val="100"/>
        <c:baseTimeUnit val="years"/>
      </c:dateAx>
      <c:valAx>
        <c:axId val="4337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3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3238144"/>
        <c:axId val="432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3238144"/>
        <c:axId val="43240064"/>
      </c:lineChart>
      <c:dateAx>
        <c:axId val="43238144"/>
        <c:scaling>
          <c:orientation val="minMax"/>
        </c:scaling>
        <c:delete val="1"/>
        <c:axPos val="b"/>
        <c:numFmt formatCode="ge" sourceLinked="1"/>
        <c:majorTickMark val="none"/>
        <c:minorTickMark val="none"/>
        <c:tickLblPos val="none"/>
        <c:crossAx val="43240064"/>
        <c:crosses val="autoZero"/>
        <c:auto val="1"/>
        <c:lblOffset val="100"/>
        <c:baseTimeUnit val="years"/>
      </c:dateAx>
      <c:valAx>
        <c:axId val="4324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3401600"/>
        <c:axId val="43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3401600"/>
        <c:axId val="43403520"/>
      </c:lineChart>
      <c:dateAx>
        <c:axId val="43401600"/>
        <c:scaling>
          <c:orientation val="minMax"/>
        </c:scaling>
        <c:delete val="1"/>
        <c:axPos val="b"/>
        <c:numFmt formatCode="ge" sourceLinked="1"/>
        <c:majorTickMark val="none"/>
        <c:minorTickMark val="none"/>
        <c:tickLblPos val="none"/>
        <c:crossAx val="43403520"/>
        <c:crosses val="autoZero"/>
        <c:auto val="1"/>
        <c:lblOffset val="100"/>
        <c:baseTimeUnit val="years"/>
      </c:dateAx>
      <c:valAx>
        <c:axId val="434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3917312"/>
        <c:axId val="43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3917312"/>
        <c:axId val="43919232"/>
      </c:lineChart>
      <c:dateAx>
        <c:axId val="43917312"/>
        <c:scaling>
          <c:orientation val="minMax"/>
        </c:scaling>
        <c:delete val="1"/>
        <c:axPos val="b"/>
        <c:numFmt formatCode="ge" sourceLinked="1"/>
        <c:majorTickMark val="none"/>
        <c:minorTickMark val="none"/>
        <c:tickLblPos val="none"/>
        <c:crossAx val="43919232"/>
        <c:crosses val="autoZero"/>
        <c:auto val="1"/>
        <c:lblOffset val="100"/>
        <c:baseTimeUnit val="years"/>
      </c:dateAx>
      <c:valAx>
        <c:axId val="439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1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19.5</c:v>
                </c:pt>
                <c:pt idx="1">
                  <c:v>83.4</c:v>
                </c:pt>
                <c:pt idx="2">
                  <c:v>57.4</c:v>
                </c:pt>
                <c:pt idx="3">
                  <c:v>80.8</c:v>
                </c:pt>
                <c:pt idx="4">
                  <c:v>81.8</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3945344"/>
        <c:axId val="439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3945344"/>
        <c:axId val="43959808"/>
      </c:lineChart>
      <c:dateAx>
        <c:axId val="43945344"/>
        <c:scaling>
          <c:orientation val="minMax"/>
        </c:scaling>
        <c:delete val="1"/>
        <c:axPos val="b"/>
        <c:numFmt formatCode="ge" sourceLinked="1"/>
        <c:majorTickMark val="none"/>
        <c:minorTickMark val="none"/>
        <c:tickLblPos val="none"/>
        <c:crossAx val="43959808"/>
        <c:crosses val="autoZero"/>
        <c:auto val="1"/>
        <c:lblOffset val="100"/>
        <c:baseTimeUnit val="years"/>
      </c:dateAx>
      <c:valAx>
        <c:axId val="439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399</c:v>
                </c:pt>
                <c:pt idx="1">
                  <c:v>1658</c:v>
                </c:pt>
                <c:pt idx="2">
                  <c:v>1157</c:v>
                </c:pt>
                <c:pt idx="3">
                  <c:v>1622</c:v>
                </c:pt>
                <c:pt idx="4">
                  <c:v>1597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4010496"/>
        <c:axId val="44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4010496"/>
        <c:axId val="44012672"/>
      </c:lineChart>
      <c:dateAx>
        <c:axId val="44010496"/>
        <c:scaling>
          <c:orientation val="minMax"/>
        </c:scaling>
        <c:delete val="1"/>
        <c:axPos val="b"/>
        <c:numFmt formatCode="ge" sourceLinked="1"/>
        <c:majorTickMark val="none"/>
        <c:minorTickMark val="none"/>
        <c:tickLblPos val="none"/>
        <c:crossAx val="44012672"/>
        <c:crosses val="autoZero"/>
        <c:auto val="1"/>
        <c:lblOffset val="100"/>
        <c:baseTimeUnit val="years"/>
      </c:dateAx>
      <c:valAx>
        <c:axId val="4401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01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225.5</c:v>
                </c:pt>
                <c:pt idx="1">
                  <c:v>230.9</c:v>
                </c:pt>
                <c:pt idx="2">
                  <c:v>231.6</c:v>
                </c:pt>
                <c:pt idx="3">
                  <c:v>236</c:v>
                </c:pt>
                <c:pt idx="4">
                  <c:v>239.7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4046976"/>
        <c:axId val="44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4046976"/>
        <c:axId val="44065536"/>
      </c:lineChart>
      <c:dateAx>
        <c:axId val="44046976"/>
        <c:scaling>
          <c:orientation val="minMax"/>
        </c:scaling>
        <c:delete val="1"/>
        <c:axPos val="b"/>
        <c:numFmt formatCode="ge" sourceLinked="1"/>
        <c:majorTickMark val="none"/>
        <c:minorTickMark val="none"/>
        <c:tickLblPos val="none"/>
        <c:crossAx val="44065536"/>
        <c:crosses val="autoZero"/>
        <c:auto val="1"/>
        <c:lblOffset val="100"/>
        <c:baseTimeUnit val="years"/>
      </c:dateAx>
      <c:valAx>
        <c:axId val="440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4091648"/>
        <c:axId val="442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4091648"/>
        <c:axId val="44237184"/>
      </c:lineChart>
      <c:dateAx>
        <c:axId val="44091648"/>
        <c:scaling>
          <c:orientation val="minMax"/>
        </c:scaling>
        <c:delete val="1"/>
        <c:axPos val="b"/>
        <c:numFmt formatCode="ge" sourceLinked="1"/>
        <c:majorTickMark val="none"/>
        <c:minorTickMark val="none"/>
        <c:tickLblPos val="none"/>
        <c:crossAx val="44237184"/>
        <c:crosses val="autoZero"/>
        <c:auto val="1"/>
        <c:lblOffset val="100"/>
        <c:baseTimeUnit val="years"/>
      </c:dateAx>
      <c:valAx>
        <c:axId val="442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0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4279680"/>
        <c:axId val="442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4279680"/>
        <c:axId val="44281856"/>
      </c:lineChart>
      <c:dateAx>
        <c:axId val="44279680"/>
        <c:scaling>
          <c:orientation val="minMax"/>
        </c:scaling>
        <c:delete val="1"/>
        <c:axPos val="b"/>
        <c:numFmt formatCode="ge" sourceLinked="1"/>
        <c:majorTickMark val="none"/>
        <c:minorTickMark val="none"/>
        <c:tickLblPos val="none"/>
        <c:crossAx val="44281856"/>
        <c:crosses val="autoZero"/>
        <c:auto val="1"/>
        <c:lblOffset val="100"/>
        <c:baseTimeUnit val="years"/>
      </c:dateAx>
      <c:valAx>
        <c:axId val="44281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7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Z6" zoomScaleNormal="100" zoomScaleSheetLayoutView="70" workbookViewId="0">
      <selection activeCell="ND31" sqref="ND31:NR31"/>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神奈川県相模原市　小田急相模原駅自動車駐車場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7586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136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19.5</v>
      </c>
      <c r="EM31" s="117"/>
      <c r="EN31" s="117"/>
      <c r="EO31" s="117"/>
      <c r="EP31" s="117"/>
      <c r="EQ31" s="117"/>
      <c r="ER31" s="117"/>
      <c r="ES31" s="117"/>
      <c r="ET31" s="117"/>
      <c r="EU31" s="117"/>
      <c r="EV31" s="117"/>
      <c r="EW31" s="117"/>
      <c r="EX31" s="117"/>
      <c r="EY31" s="117"/>
      <c r="EZ31" s="117"/>
      <c r="FA31" s="117"/>
      <c r="FB31" s="117"/>
      <c r="FC31" s="117"/>
      <c r="FD31" s="117"/>
      <c r="FE31" s="117">
        <f>データ!AK7</f>
        <v>83.4</v>
      </c>
      <c r="FF31" s="117"/>
      <c r="FG31" s="117"/>
      <c r="FH31" s="117"/>
      <c r="FI31" s="117"/>
      <c r="FJ31" s="117"/>
      <c r="FK31" s="117"/>
      <c r="FL31" s="117"/>
      <c r="FM31" s="117"/>
      <c r="FN31" s="117"/>
      <c r="FO31" s="117"/>
      <c r="FP31" s="117"/>
      <c r="FQ31" s="117"/>
      <c r="FR31" s="117"/>
      <c r="FS31" s="117"/>
      <c r="FT31" s="117"/>
      <c r="FU31" s="117"/>
      <c r="FV31" s="117"/>
      <c r="FW31" s="117"/>
      <c r="FX31" s="117">
        <f>データ!AL7</f>
        <v>57.4</v>
      </c>
      <c r="FY31" s="117"/>
      <c r="FZ31" s="117"/>
      <c r="GA31" s="117"/>
      <c r="GB31" s="117"/>
      <c r="GC31" s="117"/>
      <c r="GD31" s="117"/>
      <c r="GE31" s="117"/>
      <c r="GF31" s="117"/>
      <c r="GG31" s="117"/>
      <c r="GH31" s="117"/>
      <c r="GI31" s="117"/>
      <c r="GJ31" s="117"/>
      <c r="GK31" s="117"/>
      <c r="GL31" s="117"/>
      <c r="GM31" s="117"/>
      <c r="GN31" s="117"/>
      <c r="GO31" s="117"/>
      <c r="GP31" s="117"/>
      <c r="GQ31" s="117">
        <f>データ!AM7</f>
        <v>80.8</v>
      </c>
      <c r="GR31" s="117"/>
      <c r="GS31" s="117"/>
      <c r="GT31" s="117"/>
      <c r="GU31" s="117"/>
      <c r="GV31" s="117"/>
      <c r="GW31" s="117"/>
      <c r="GX31" s="117"/>
      <c r="GY31" s="117"/>
      <c r="GZ31" s="117"/>
      <c r="HA31" s="117"/>
      <c r="HB31" s="117"/>
      <c r="HC31" s="117"/>
      <c r="HD31" s="117"/>
      <c r="HE31" s="117"/>
      <c r="HF31" s="117"/>
      <c r="HG31" s="117"/>
      <c r="HH31" s="117"/>
      <c r="HI31" s="117"/>
      <c r="HJ31" s="117">
        <f>データ!AN7</f>
        <v>81.8</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225.5</v>
      </c>
      <c r="JD31" s="119"/>
      <c r="JE31" s="119"/>
      <c r="JF31" s="119"/>
      <c r="JG31" s="119"/>
      <c r="JH31" s="119"/>
      <c r="JI31" s="119"/>
      <c r="JJ31" s="119"/>
      <c r="JK31" s="119"/>
      <c r="JL31" s="119"/>
      <c r="JM31" s="119"/>
      <c r="JN31" s="119"/>
      <c r="JO31" s="119"/>
      <c r="JP31" s="119"/>
      <c r="JQ31" s="119"/>
      <c r="JR31" s="119"/>
      <c r="JS31" s="119"/>
      <c r="JT31" s="119"/>
      <c r="JU31" s="120"/>
      <c r="JV31" s="118">
        <f>データ!DL7</f>
        <v>230.9</v>
      </c>
      <c r="JW31" s="119"/>
      <c r="JX31" s="119"/>
      <c r="JY31" s="119"/>
      <c r="JZ31" s="119"/>
      <c r="KA31" s="119"/>
      <c r="KB31" s="119"/>
      <c r="KC31" s="119"/>
      <c r="KD31" s="119"/>
      <c r="KE31" s="119"/>
      <c r="KF31" s="119"/>
      <c r="KG31" s="119"/>
      <c r="KH31" s="119"/>
      <c r="KI31" s="119"/>
      <c r="KJ31" s="119"/>
      <c r="KK31" s="119"/>
      <c r="KL31" s="119"/>
      <c r="KM31" s="119"/>
      <c r="KN31" s="120"/>
      <c r="KO31" s="118">
        <f>データ!DM7</f>
        <v>231.6</v>
      </c>
      <c r="KP31" s="119"/>
      <c r="KQ31" s="119"/>
      <c r="KR31" s="119"/>
      <c r="KS31" s="119"/>
      <c r="KT31" s="119"/>
      <c r="KU31" s="119"/>
      <c r="KV31" s="119"/>
      <c r="KW31" s="119"/>
      <c r="KX31" s="119"/>
      <c r="KY31" s="119"/>
      <c r="KZ31" s="119"/>
      <c r="LA31" s="119"/>
      <c r="LB31" s="119"/>
      <c r="LC31" s="119"/>
      <c r="LD31" s="119"/>
      <c r="LE31" s="119"/>
      <c r="LF31" s="119"/>
      <c r="LG31" s="120"/>
      <c r="LH31" s="118">
        <f>データ!DN7</f>
        <v>236</v>
      </c>
      <c r="LI31" s="119"/>
      <c r="LJ31" s="119"/>
      <c r="LK31" s="119"/>
      <c r="LL31" s="119"/>
      <c r="LM31" s="119"/>
      <c r="LN31" s="119"/>
      <c r="LO31" s="119"/>
      <c r="LP31" s="119"/>
      <c r="LQ31" s="119"/>
      <c r="LR31" s="119"/>
      <c r="LS31" s="119"/>
      <c r="LT31" s="119"/>
      <c r="LU31" s="119"/>
      <c r="LV31" s="119"/>
      <c r="LW31" s="119"/>
      <c r="LX31" s="119"/>
      <c r="LY31" s="119"/>
      <c r="LZ31" s="120"/>
      <c r="MA31" s="118">
        <f>データ!DO7</f>
        <v>239.7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399</v>
      </c>
      <c r="V52" s="125"/>
      <c r="W52" s="125"/>
      <c r="X52" s="125"/>
      <c r="Y52" s="125"/>
      <c r="Z52" s="125"/>
      <c r="AA52" s="125"/>
      <c r="AB52" s="125"/>
      <c r="AC52" s="125"/>
      <c r="AD52" s="125"/>
      <c r="AE52" s="125"/>
      <c r="AF52" s="125"/>
      <c r="AG52" s="125"/>
      <c r="AH52" s="125"/>
      <c r="AI52" s="125"/>
      <c r="AJ52" s="125"/>
      <c r="AK52" s="125"/>
      <c r="AL52" s="125"/>
      <c r="AM52" s="125"/>
      <c r="AN52" s="125">
        <f>データ!AV7</f>
        <v>1658</v>
      </c>
      <c r="AO52" s="125"/>
      <c r="AP52" s="125"/>
      <c r="AQ52" s="125"/>
      <c r="AR52" s="125"/>
      <c r="AS52" s="125"/>
      <c r="AT52" s="125"/>
      <c r="AU52" s="125"/>
      <c r="AV52" s="125"/>
      <c r="AW52" s="125"/>
      <c r="AX52" s="125"/>
      <c r="AY52" s="125"/>
      <c r="AZ52" s="125"/>
      <c r="BA52" s="125"/>
      <c r="BB52" s="125"/>
      <c r="BC52" s="125"/>
      <c r="BD52" s="125"/>
      <c r="BE52" s="125"/>
      <c r="BF52" s="125"/>
      <c r="BG52" s="125">
        <f>データ!AW7</f>
        <v>1157</v>
      </c>
      <c r="BH52" s="125"/>
      <c r="BI52" s="125"/>
      <c r="BJ52" s="125"/>
      <c r="BK52" s="125"/>
      <c r="BL52" s="125"/>
      <c r="BM52" s="125"/>
      <c r="BN52" s="125"/>
      <c r="BO52" s="125"/>
      <c r="BP52" s="125"/>
      <c r="BQ52" s="125"/>
      <c r="BR52" s="125"/>
      <c r="BS52" s="125"/>
      <c r="BT52" s="125"/>
      <c r="BU52" s="125"/>
      <c r="BV52" s="125"/>
      <c r="BW52" s="125"/>
      <c r="BX52" s="125"/>
      <c r="BY52" s="125"/>
      <c r="BZ52" s="125">
        <f>データ!AX7</f>
        <v>1622</v>
      </c>
      <c r="CA52" s="125"/>
      <c r="CB52" s="125"/>
      <c r="CC52" s="125"/>
      <c r="CD52" s="125"/>
      <c r="CE52" s="125"/>
      <c r="CF52" s="125"/>
      <c r="CG52" s="125"/>
      <c r="CH52" s="125"/>
      <c r="CI52" s="125"/>
      <c r="CJ52" s="125"/>
      <c r="CK52" s="125"/>
      <c r="CL52" s="125"/>
      <c r="CM52" s="125"/>
      <c r="CN52" s="125"/>
      <c r="CO52" s="125"/>
      <c r="CP52" s="125"/>
      <c r="CQ52" s="125"/>
      <c r="CR52" s="125"/>
      <c r="CS52" s="125">
        <f>データ!AY7</f>
        <v>1597</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141500</v>
      </c>
      <c r="D6" s="61">
        <f t="shared" si="1"/>
        <v>47</v>
      </c>
      <c r="E6" s="61">
        <f t="shared" si="1"/>
        <v>14</v>
      </c>
      <c r="F6" s="61">
        <f t="shared" si="1"/>
        <v>0</v>
      </c>
      <c r="G6" s="61">
        <f t="shared" si="1"/>
        <v>5</v>
      </c>
      <c r="H6" s="61" t="str">
        <f>SUBSTITUTE(H8,"　","")</f>
        <v>神奈川県相模原市</v>
      </c>
      <c r="I6" s="61" t="str">
        <f t="shared" si="1"/>
        <v>小田急相模原駅自動車駐車場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届出駐車場</v>
      </c>
      <c r="Q6" s="63" t="str">
        <f t="shared" si="1"/>
        <v>地下式</v>
      </c>
      <c r="R6" s="64">
        <f t="shared" si="1"/>
        <v>10</v>
      </c>
      <c r="S6" s="63" t="str">
        <f t="shared" si="1"/>
        <v>商業施設</v>
      </c>
      <c r="T6" s="63" t="str">
        <f t="shared" si="1"/>
        <v>無</v>
      </c>
      <c r="U6" s="64">
        <f t="shared" si="1"/>
        <v>7586</v>
      </c>
      <c r="V6" s="64">
        <f t="shared" si="1"/>
        <v>136</v>
      </c>
      <c r="W6" s="64">
        <f t="shared" si="1"/>
        <v>300</v>
      </c>
      <c r="X6" s="63" t="str">
        <f t="shared" si="1"/>
        <v>代行制</v>
      </c>
      <c r="Y6" s="65">
        <f>IF(Y8="-",NA(),Y8)</f>
        <v>82</v>
      </c>
      <c r="Z6" s="65">
        <f t="shared" ref="Z6:AH6" si="2">IF(Z8="-",NA(),Z8)</f>
        <v>78</v>
      </c>
      <c r="AA6" s="65">
        <f t="shared" si="2"/>
        <v>64</v>
      </c>
      <c r="AB6" s="65">
        <f t="shared" si="2"/>
        <v>66</v>
      </c>
      <c r="AC6" s="65">
        <f t="shared" si="2"/>
        <v>62</v>
      </c>
      <c r="AD6" s="65">
        <f t="shared" si="2"/>
        <v>138.69999999999999</v>
      </c>
      <c r="AE6" s="65">
        <f t="shared" si="2"/>
        <v>110.6</v>
      </c>
      <c r="AF6" s="65">
        <f t="shared" si="2"/>
        <v>118.2</v>
      </c>
      <c r="AG6" s="65">
        <f t="shared" si="2"/>
        <v>120.9</v>
      </c>
      <c r="AH6" s="65">
        <f t="shared" si="2"/>
        <v>205.8</v>
      </c>
      <c r="AI6" s="62" t="str">
        <f>IF(AI8="-","",IF(AI8="-","【-】","【"&amp;SUBSTITUTE(TEXT(AI8,"#,##0.0"),"-","△")&amp;"】"))</f>
        <v>【275.4】</v>
      </c>
      <c r="AJ6" s="65">
        <f>IF(AJ8="-",NA(),AJ8)</f>
        <v>19.5</v>
      </c>
      <c r="AK6" s="65">
        <f t="shared" ref="AK6:AS6" si="3">IF(AK8="-",NA(),AK8)</f>
        <v>83.4</v>
      </c>
      <c r="AL6" s="65">
        <f t="shared" si="3"/>
        <v>57.4</v>
      </c>
      <c r="AM6" s="65">
        <f t="shared" si="3"/>
        <v>80.8</v>
      </c>
      <c r="AN6" s="65">
        <f t="shared" si="3"/>
        <v>81.8</v>
      </c>
      <c r="AO6" s="65">
        <f t="shared" si="3"/>
        <v>27.8</v>
      </c>
      <c r="AP6" s="65">
        <f t="shared" si="3"/>
        <v>30.1</v>
      </c>
      <c r="AQ6" s="65">
        <f t="shared" si="3"/>
        <v>26.5</v>
      </c>
      <c r="AR6" s="65">
        <f t="shared" si="3"/>
        <v>25.2</v>
      </c>
      <c r="AS6" s="65">
        <f t="shared" si="3"/>
        <v>28.8</v>
      </c>
      <c r="AT6" s="62" t="str">
        <f>IF(AT8="-","",IF(AT8="-","【-】","【"&amp;SUBSTITUTE(TEXT(AT8,"#,##0.0"),"-","△")&amp;"】"))</f>
        <v>【13.3】</v>
      </c>
      <c r="AU6" s="66">
        <f>IF(AU8="-",NA(),AU8)</f>
        <v>399</v>
      </c>
      <c r="AV6" s="66">
        <f t="shared" ref="AV6:BD6" si="4">IF(AV8="-",NA(),AV8)</f>
        <v>1658</v>
      </c>
      <c r="AW6" s="66">
        <f t="shared" si="4"/>
        <v>1157</v>
      </c>
      <c r="AX6" s="66">
        <f t="shared" si="4"/>
        <v>1622</v>
      </c>
      <c r="AY6" s="66">
        <f t="shared" si="4"/>
        <v>1597</v>
      </c>
      <c r="AZ6" s="66">
        <f t="shared" si="4"/>
        <v>650</v>
      </c>
      <c r="BA6" s="66">
        <f t="shared" si="4"/>
        <v>650</v>
      </c>
      <c r="BB6" s="66">
        <f t="shared" si="4"/>
        <v>543</v>
      </c>
      <c r="BC6" s="66">
        <f t="shared" si="4"/>
        <v>454</v>
      </c>
      <c r="BD6" s="66">
        <f t="shared" si="4"/>
        <v>384</v>
      </c>
      <c r="BE6" s="64" t="str">
        <f>IF(BE8="-","",IF(BE8="-","【-】","【"&amp;SUBSTITUTE(TEXT(BE8,"#,##0"),"-","△")&amp;"】"))</f>
        <v>【140】</v>
      </c>
      <c r="BF6" s="65">
        <f>IF(BF8="-",NA(),BF8)</f>
        <v>32</v>
      </c>
      <c r="BG6" s="65">
        <f t="shared" ref="BG6:BO6" si="5">IF(BG8="-",NA(),BG8)</f>
        <v>38</v>
      </c>
      <c r="BH6" s="65">
        <f t="shared" si="5"/>
        <v>37</v>
      </c>
      <c r="BI6" s="65">
        <f t="shared" si="5"/>
        <v>39</v>
      </c>
      <c r="BJ6" s="65">
        <f t="shared" si="5"/>
        <v>38</v>
      </c>
      <c r="BK6" s="65">
        <f t="shared" si="5"/>
        <v>24.4</v>
      </c>
      <c r="BL6" s="65">
        <f t="shared" si="5"/>
        <v>24.4</v>
      </c>
      <c r="BM6" s="65">
        <f t="shared" si="5"/>
        <v>24.2</v>
      </c>
      <c r="BN6" s="65">
        <f t="shared" si="5"/>
        <v>25.5</v>
      </c>
      <c r="BO6" s="65">
        <f t="shared" si="5"/>
        <v>22</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543</v>
      </c>
      <c r="DF6" s="65">
        <f t="shared" si="8"/>
        <v>421.1</v>
      </c>
      <c r="DG6" s="65">
        <f t="shared" si="8"/>
        <v>339.7</v>
      </c>
      <c r="DH6" s="65">
        <f t="shared" si="8"/>
        <v>269.89999999999998</v>
      </c>
      <c r="DI6" s="65">
        <f t="shared" si="8"/>
        <v>196.2</v>
      </c>
      <c r="DJ6" s="62" t="str">
        <f>IF(DJ8="-","",IF(DJ8="-","【-】","【"&amp;SUBSTITUTE(TEXT(DJ8,"#,##0.0"),"-","△")&amp;"】"))</f>
        <v>【122.6】</v>
      </c>
      <c r="DK6" s="65">
        <f>IF(DK8="-",NA(),DK8)</f>
        <v>225.5</v>
      </c>
      <c r="DL6" s="65">
        <f t="shared" ref="DL6:DT6" si="9">IF(DL8="-",NA(),DL8)</f>
        <v>230.9</v>
      </c>
      <c r="DM6" s="65">
        <f t="shared" si="9"/>
        <v>231.6</v>
      </c>
      <c r="DN6" s="65">
        <f t="shared" si="9"/>
        <v>236</v>
      </c>
      <c r="DO6" s="65">
        <f t="shared" si="9"/>
        <v>239.7</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141500</v>
      </c>
      <c r="D7" s="61">
        <f t="shared" si="10"/>
        <v>47</v>
      </c>
      <c r="E7" s="61">
        <f t="shared" si="10"/>
        <v>14</v>
      </c>
      <c r="F7" s="61">
        <f t="shared" si="10"/>
        <v>0</v>
      </c>
      <c r="G7" s="61">
        <f t="shared" si="10"/>
        <v>5</v>
      </c>
      <c r="H7" s="61" t="str">
        <f t="shared" si="10"/>
        <v>神奈川県　相模原市</v>
      </c>
      <c r="I7" s="61" t="str">
        <f t="shared" si="10"/>
        <v>小田急相模原駅自動車駐車場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届出駐車場</v>
      </c>
      <c r="Q7" s="63" t="str">
        <f t="shared" si="10"/>
        <v>地下式</v>
      </c>
      <c r="R7" s="64">
        <f t="shared" si="10"/>
        <v>10</v>
      </c>
      <c r="S7" s="63" t="str">
        <f t="shared" si="10"/>
        <v>商業施設</v>
      </c>
      <c r="T7" s="63" t="str">
        <f t="shared" si="10"/>
        <v>無</v>
      </c>
      <c r="U7" s="64">
        <f t="shared" si="10"/>
        <v>7586</v>
      </c>
      <c r="V7" s="64">
        <f t="shared" si="10"/>
        <v>136</v>
      </c>
      <c r="W7" s="64">
        <f t="shared" si="10"/>
        <v>300</v>
      </c>
      <c r="X7" s="63" t="str">
        <f t="shared" si="10"/>
        <v>代行制</v>
      </c>
      <c r="Y7" s="65">
        <f>Y8</f>
        <v>82</v>
      </c>
      <c r="Z7" s="65">
        <f t="shared" ref="Z7:AH7" si="11">Z8</f>
        <v>78</v>
      </c>
      <c r="AA7" s="65">
        <f t="shared" si="11"/>
        <v>64</v>
      </c>
      <c r="AB7" s="65">
        <f t="shared" si="11"/>
        <v>66</v>
      </c>
      <c r="AC7" s="65">
        <f t="shared" si="11"/>
        <v>62</v>
      </c>
      <c r="AD7" s="65">
        <f t="shared" si="11"/>
        <v>138.69999999999999</v>
      </c>
      <c r="AE7" s="65">
        <f t="shared" si="11"/>
        <v>110.6</v>
      </c>
      <c r="AF7" s="65">
        <f t="shared" si="11"/>
        <v>118.2</v>
      </c>
      <c r="AG7" s="65">
        <f t="shared" si="11"/>
        <v>120.9</v>
      </c>
      <c r="AH7" s="65">
        <f t="shared" si="11"/>
        <v>205.8</v>
      </c>
      <c r="AI7" s="62"/>
      <c r="AJ7" s="65">
        <f>AJ8</f>
        <v>19.5</v>
      </c>
      <c r="AK7" s="65">
        <f t="shared" ref="AK7:AS7" si="12">AK8</f>
        <v>83.4</v>
      </c>
      <c r="AL7" s="65">
        <f t="shared" si="12"/>
        <v>57.4</v>
      </c>
      <c r="AM7" s="65">
        <f t="shared" si="12"/>
        <v>80.8</v>
      </c>
      <c r="AN7" s="65">
        <f t="shared" si="12"/>
        <v>81.8</v>
      </c>
      <c r="AO7" s="65">
        <f t="shared" si="12"/>
        <v>27.8</v>
      </c>
      <c r="AP7" s="65">
        <f t="shared" si="12"/>
        <v>30.1</v>
      </c>
      <c r="AQ7" s="65">
        <f t="shared" si="12"/>
        <v>26.5</v>
      </c>
      <c r="AR7" s="65">
        <f t="shared" si="12"/>
        <v>25.2</v>
      </c>
      <c r="AS7" s="65">
        <f t="shared" si="12"/>
        <v>28.8</v>
      </c>
      <c r="AT7" s="62"/>
      <c r="AU7" s="66">
        <f>AU8</f>
        <v>399</v>
      </c>
      <c r="AV7" s="66">
        <f t="shared" ref="AV7:BD7" si="13">AV8</f>
        <v>1658</v>
      </c>
      <c r="AW7" s="66">
        <f t="shared" si="13"/>
        <v>1157</v>
      </c>
      <c r="AX7" s="66">
        <f t="shared" si="13"/>
        <v>1622</v>
      </c>
      <c r="AY7" s="66">
        <f t="shared" si="13"/>
        <v>1597</v>
      </c>
      <c r="AZ7" s="66">
        <f t="shared" si="13"/>
        <v>650</v>
      </c>
      <c r="BA7" s="66">
        <f t="shared" si="13"/>
        <v>650</v>
      </c>
      <c r="BB7" s="66">
        <f t="shared" si="13"/>
        <v>543</v>
      </c>
      <c r="BC7" s="66">
        <f t="shared" si="13"/>
        <v>454</v>
      </c>
      <c r="BD7" s="66">
        <f t="shared" si="13"/>
        <v>384</v>
      </c>
      <c r="BE7" s="64"/>
      <c r="BF7" s="65">
        <f>BF8</f>
        <v>32</v>
      </c>
      <c r="BG7" s="65">
        <f t="shared" ref="BG7:BO7" si="14">BG8</f>
        <v>38</v>
      </c>
      <c r="BH7" s="65">
        <f t="shared" si="14"/>
        <v>37</v>
      </c>
      <c r="BI7" s="65">
        <f t="shared" si="14"/>
        <v>39</v>
      </c>
      <c r="BJ7" s="65">
        <f t="shared" si="14"/>
        <v>38</v>
      </c>
      <c r="BK7" s="65">
        <f t="shared" si="14"/>
        <v>24.4</v>
      </c>
      <c r="BL7" s="65">
        <f t="shared" si="14"/>
        <v>24.4</v>
      </c>
      <c r="BM7" s="65">
        <f t="shared" si="14"/>
        <v>24.2</v>
      </c>
      <c r="BN7" s="65">
        <f t="shared" si="14"/>
        <v>25.5</v>
      </c>
      <c r="BO7" s="65">
        <f t="shared" si="14"/>
        <v>22</v>
      </c>
      <c r="BP7" s="62"/>
      <c r="BQ7" s="66">
        <f>BQ8</f>
        <v>282096</v>
      </c>
      <c r="BR7" s="66">
        <f t="shared" ref="BR7:BZ7" si="15">BR8</f>
        <v>433636</v>
      </c>
      <c r="BS7" s="66">
        <f t="shared" si="15"/>
        <v>413817</v>
      </c>
      <c r="BT7" s="66">
        <f t="shared" si="15"/>
        <v>427387</v>
      </c>
      <c r="BU7" s="66">
        <f t="shared" si="15"/>
        <v>391755</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110</v>
      </c>
      <c r="CY7" s="62"/>
      <c r="CZ7" s="65">
        <f>CZ8</f>
        <v>1623</v>
      </c>
      <c r="DA7" s="65">
        <f t="shared" ref="DA7:DI7" si="16">DA8</f>
        <v>1228</v>
      </c>
      <c r="DB7" s="65">
        <f t="shared" si="16"/>
        <v>1007</v>
      </c>
      <c r="DC7" s="65">
        <f t="shared" si="16"/>
        <v>930</v>
      </c>
      <c r="DD7" s="65">
        <f t="shared" si="16"/>
        <v>871</v>
      </c>
      <c r="DE7" s="65">
        <f t="shared" si="16"/>
        <v>543</v>
      </c>
      <c r="DF7" s="65">
        <f t="shared" si="16"/>
        <v>421.1</v>
      </c>
      <c r="DG7" s="65">
        <f t="shared" si="16"/>
        <v>339.7</v>
      </c>
      <c r="DH7" s="65">
        <f t="shared" si="16"/>
        <v>269.89999999999998</v>
      </c>
      <c r="DI7" s="65">
        <f t="shared" si="16"/>
        <v>196.2</v>
      </c>
      <c r="DJ7" s="62"/>
      <c r="DK7" s="65">
        <f>DK8</f>
        <v>225.5</v>
      </c>
      <c r="DL7" s="65">
        <f t="shared" ref="DL7:DT7" si="17">DL8</f>
        <v>230.9</v>
      </c>
      <c r="DM7" s="65">
        <f t="shared" si="17"/>
        <v>231.6</v>
      </c>
      <c r="DN7" s="65">
        <f t="shared" si="17"/>
        <v>236</v>
      </c>
      <c r="DO7" s="65">
        <f t="shared" si="17"/>
        <v>239.7</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141500</v>
      </c>
      <c r="D8" s="68">
        <v>47</v>
      </c>
      <c r="E8" s="68">
        <v>14</v>
      </c>
      <c r="F8" s="68">
        <v>0</v>
      </c>
      <c r="G8" s="68">
        <v>5</v>
      </c>
      <c r="H8" s="68" t="s">
        <v>114</v>
      </c>
      <c r="I8" s="68" t="s">
        <v>115</v>
      </c>
      <c r="J8" s="68" t="s">
        <v>116</v>
      </c>
      <c r="K8" s="68" t="s">
        <v>117</v>
      </c>
      <c r="L8" s="68" t="s">
        <v>118</v>
      </c>
      <c r="M8" s="68" t="s">
        <v>119</v>
      </c>
      <c r="N8" s="68"/>
      <c r="O8" s="69" t="s">
        <v>120</v>
      </c>
      <c r="P8" s="70" t="s">
        <v>121</v>
      </c>
      <c r="Q8" s="70" t="s">
        <v>122</v>
      </c>
      <c r="R8" s="71">
        <v>10</v>
      </c>
      <c r="S8" s="70" t="s">
        <v>123</v>
      </c>
      <c r="T8" s="70" t="s">
        <v>124</v>
      </c>
      <c r="U8" s="71">
        <v>7586</v>
      </c>
      <c r="V8" s="71">
        <v>136</v>
      </c>
      <c r="W8" s="71">
        <v>300</v>
      </c>
      <c r="X8" s="70" t="s">
        <v>125</v>
      </c>
      <c r="Y8" s="72">
        <v>82</v>
      </c>
      <c r="Z8" s="72">
        <v>78</v>
      </c>
      <c r="AA8" s="72">
        <v>64</v>
      </c>
      <c r="AB8" s="72">
        <v>66</v>
      </c>
      <c r="AC8" s="72">
        <v>62</v>
      </c>
      <c r="AD8" s="72">
        <v>138.69999999999999</v>
      </c>
      <c r="AE8" s="72">
        <v>110.6</v>
      </c>
      <c r="AF8" s="72">
        <v>118.2</v>
      </c>
      <c r="AG8" s="72">
        <v>120.9</v>
      </c>
      <c r="AH8" s="72">
        <v>205.8</v>
      </c>
      <c r="AI8" s="69">
        <v>275.39999999999998</v>
      </c>
      <c r="AJ8" s="72">
        <v>19.5</v>
      </c>
      <c r="AK8" s="72">
        <v>83.4</v>
      </c>
      <c r="AL8" s="72">
        <v>57.4</v>
      </c>
      <c r="AM8" s="72">
        <v>80.8</v>
      </c>
      <c r="AN8" s="72">
        <v>81.8</v>
      </c>
      <c r="AO8" s="72">
        <v>27.8</v>
      </c>
      <c r="AP8" s="72">
        <v>30.1</v>
      </c>
      <c r="AQ8" s="72">
        <v>26.5</v>
      </c>
      <c r="AR8" s="72">
        <v>25.2</v>
      </c>
      <c r="AS8" s="72">
        <v>28.8</v>
      </c>
      <c r="AT8" s="69">
        <v>13.3</v>
      </c>
      <c r="AU8" s="73">
        <v>399</v>
      </c>
      <c r="AV8" s="73">
        <v>1658</v>
      </c>
      <c r="AW8" s="73">
        <v>1157</v>
      </c>
      <c r="AX8" s="73">
        <v>1622</v>
      </c>
      <c r="AY8" s="73">
        <v>1597</v>
      </c>
      <c r="AZ8" s="73">
        <v>650</v>
      </c>
      <c r="BA8" s="73">
        <v>650</v>
      </c>
      <c r="BB8" s="73">
        <v>543</v>
      </c>
      <c r="BC8" s="73">
        <v>454</v>
      </c>
      <c r="BD8" s="73">
        <v>384</v>
      </c>
      <c r="BE8" s="73">
        <v>140</v>
      </c>
      <c r="BF8" s="72">
        <v>32</v>
      </c>
      <c r="BG8" s="72">
        <v>38</v>
      </c>
      <c r="BH8" s="72">
        <v>37</v>
      </c>
      <c r="BI8" s="72">
        <v>39</v>
      </c>
      <c r="BJ8" s="72">
        <v>38</v>
      </c>
      <c r="BK8" s="72">
        <v>24.4</v>
      </c>
      <c r="BL8" s="72">
        <v>24.4</v>
      </c>
      <c r="BM8" s="72">
        <v>24.2</v>
      </c>
      <c r="BN8" s="72">
        <v>25.5</v>
      </c>
      <c r="BO8" s="72">
        <v>22</v>
      </c>
      <c r="BP8" s="69">
        <v>45.2</v>
      </c>
      <c r="BQ8" s="73">
        <v>282096</v>
      </c>
      <c r="BR8" s="73">
        <v>433636</v>
      </c>
      <c r="BS8" s="73">
        <v>413817</v>
      </c>
      <c r="BT8" s="74">
        <v>427387</v>
      </c>
      <c r="BU8" s="74">
        <v>391755</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77559</v>
      </c>
      <c r="CO8" s="72" t="s">
        <v>118</v>
      </c>
      <c r="CP8" s="72" t="s">
        <v>118</v>
      </c>
      <c r="CQ8" s="72" t="s">
        <v>118</v>
      </c>
      <c r="CR8" s="72" t="s">
        <v>118</v>
      </c>
      <c r="CS8" s="72" t="s">
        <v>118</v>
      </c>
      <c r="CT8" s="72" t="s">
        <v>118</v>
      </c>
      <c r="CU8" s="72" t="s">
        <v>118</v>
      </c>
      <c r="CV8" s="72" t="s">
        <v>118</v>
      </c>
      <c r="CW8" s="72" t="s">
        <v>118</v>
      </c>
      <c r="CX8" s="72" t="s">
        <v>118</v>
      </c>
      <c r="CY8" s="69" t="s">
        <v>118</v>
      </c>
      <c r="CZ8" s="72">
        <v>1623</v>
      </c>
      <c r="DA8" s="72">
        <v>1228</v>
      </c>
      <c r="DB8" s="72">
        <v>1007</v>
      </c>
      <c r="DC8" s="72">
        <v>930</v>
      </c>
      <c r="DD8" s="72">
        <v>871</v>
      </c>
      <c r="DE8" s="72">
        <v>543</v>
      </c>
      <c r="DF8" s="72">
        <v>421.1</v>
      </c>
      <c r="DG8" s="72">
        <v>339.7</v>
      </c>
      <c r="DH8" s="72">
        <v>269.89999999999998</v>
      </c>
      <c r="DI8" s="72">
        <v>196.2</v>
      </c>
      <c r="DJ8" s="69">
        <v>122.6</v>
      </c>
      <c r="DK8" s="72">
        <v>225.5</v>
      </c>
      <c r="DL8" s="72">
        <v>230.9</v>
      </c>
      <c r="DM8" s="72">
        <v>231.6</v>
      </c>
      <c r="DN8" s="72">
        <v>236</v>
      </c>
      <c r="DO8" s="72">
        <v>239.7</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2018-03-16T08:04:47Z</cp:lastPrinted>
  <dcterms:created xsi:type="dcterms:W3CDTF">2018-02-09T01:46:08Z</dcterms:created>
  <dcterms:modified xsi:type="dcterms:W3CDTF">2018-03-20T07:08:32Z</dcterms:modified>
  <cp:category/>
</cp:coreProperties>
</file>