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P8" i="4"/>
  <c r="I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<sst xmlns="http://schemas.openxmlformats.org/spreadsheetml/2006/main" count="232" uniqueCount="119">
  <si>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</si>
  <si>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</si>
  <si>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</si>
  <si>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</si>
  <si>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</si>
  <si>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</si>
  <si>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</si>
  <si>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</si>
  <si>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</si>
  <si>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</si>
  <si>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</si>
  <si>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</si>
  <si>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</si>
  <si>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</si>
  <si>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</si>
  <si>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</si>
  <si>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</si>
  <si>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</si>
  <si>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</si>
  <si>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</si>
  <si>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</si>
  <si>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</si>
  <si>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</si>
  <si>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</si>
  <si>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</si>
  <si>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</si>
  <si>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</si>
  <si>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</si>
  <si>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</si>
  <si>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</si>
  <si>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</si>
  <si>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</si>
  <si>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</si>
  <si>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</si>
  <si>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</si>
  <si>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</si>
  <si>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</si>
  <si>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</si>
  <si>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</si>
  <si>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</si>
  <si>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</si>
  <si>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</si>
  <si>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</si>
  <si>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</si>
  <si>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</si>
  <si>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</si>
  <si>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</si>
  <si>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</si>
  <si>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</si>
  <si>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</si>
  <si>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</si>
  <si>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</si>
  <si>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</si>
  <si>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</si>
  <si>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</si>
  <si>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</si>
  <si>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</si>
  <si>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</si>
  <si>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</si>
  <si>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</si>
  <si>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</si>
  <si>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</si>
  <si>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</si>
  <si>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</si>
  <si>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</si>
  <si>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</si>
  <si>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</si>
  <si>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</si>
  <si>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</si>
  <si>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</si>
  <si>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</si>
  <si>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</si>
  <si>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</si>
  <si>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</si>
  <si>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</si>
  <si>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</si>
  <si>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</si>
  <si>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</si>
  <si>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</si>
  <si>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</si>
  <si>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</si>
  <si>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</si>
  <si>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</si>
  <si>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</si>
  <si>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</si>
  <si>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</si>
  <si>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</si>
  <si>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</si>
  <si>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</si>
  <si>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</si>
  <si>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</si>
  <si>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</si>
  <si>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</si>
  <si>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</si>
  <si>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</si>
  <si>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</si>
  <si>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</si>
  <si>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</si>
  <si>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</si>
  <si>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</si>
  <si>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</si>
  <si>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</si>
  <si>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</si>
  <si>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</si>
  <si>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松田町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</si>
  <si>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</si>
  <si>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</si>
  <si>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</si>
  <si>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</si>
  <si>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</si>
  <si>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</si>
  <si>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</si>
  <si>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</si>
  <si>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</si>
  <si>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</si>
  <si>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</si>
  <si>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過去の事業年度において、平成24年度に経常収支比率が100％を下回った他は、黒字経営を継続しており、累積欠損金比率は0％です。
　流動比率や企業債残高対給水収益比率といった資金運用に関する指標は健全方向である事を示しており、水道事業の経営は良好であると言う事ができます。
　また、料金回収率も改善傾向にあり、平均値を上回る実績を残しています。
　施設利用率においては、施設の能力を充分に生かして稼働しておらず、このまま総配水量の減少が続くと、ダウンスケールの検討も視野に入れる必要が出てきます。今後は益々、効率的経営と費用対効果についての意識が重要になります。</t>
    <rPh sb="1" eb="3">
      <t>カコ</t>
    </rPh>
    <rPh sb="4" eb="6">
      <t>ジギョウ</t>
    </rPh>
    <rPh sb="6" eb="8">
      <t>ネンド</t>
    </rPh>
    <rPh sb="13" eb="15">
      <t>ヘイセイ</t>
    </rPh>
    <rPh sb="17" eb="18">
      <t>ネン</t>
    </rPh>
    <rPh sb="18" eb="19">
      <t>ド</t>
    </rPh>
    <rPh sb="20" eb="22">
      <t>ケイジョウ</t>
    </rPh>
    <rPh sb="22" eb="24">
      <t>シュウシ</t>
    </rPh>
    <rPh sb="24" eb="26">
      <t>ヒリツ</t>
    </rPh>
    <rPh sb="32" eb="34">
      <t>シタマワ</t>
    </rPh>
    <rPh sb="36" eb="37">
      <t>ホカ</t>
    </rPh>
    <rPh sb="39" eb="41">
      <t>クロジ</t>
    </rPh>
    <rPh sb="41" eb="43">
      <t>ケイエイ</t>
    </rPh>
    <rPh sb="44" eb="46">
      <t>ケイゾク</t>
    </rPh>
    <rPh sb="51" eb="53">
      <t>ルイセキ</t>
    </rPh>
    <rPh sb="53" eb="55">
      <t>ケッソン</t>
    </rPh>
    <rPh sb="55" eb="56">
      <t>キン</t>
    </rPh>
    <rPh sb="56" eb="58">
      <t>ヒリツ</t>
    </rPh>
    <rPh sb="66" eb="68">
      <t>リュウドウ</t>
    </rPh>
    <rPh sb="68" eb="70">
      <t>ヒリツ</t>
    </rPh>
    <rPh sb="71" eb="73">
      <t>キギョウ</t>
    </rPh>
    <rPh sb="73" eb="74">
      <t>サイ</t>
    </rPh>
    <rPh sb="74" eb="76">
      <t>ザンダカ</t>
    </rPh>
    <rPh sb="76" eb="77">
      <t>タイ</t>
    </rPh>
    <rPh sb="77" eb="79">
      <t>キュウスイ</t>
    </rPh>
    <rPh sb="79" eb="81">
      <t>シュウエキ</t>
    </rPh>
    <rPh sb="100" eb="102">
      <t>ホウコウ</t>
    </rPh>
    <rPh sb="105" eb="106">
      <t>コト</t>
    </rPh>
    <rPh sb="141" eb="143">
      <t>リョウキン</t>
    </rPh>
    <rPh sb="143" eb="145">
      <t>カイシュウ</t>
    </rPh>
    <rPh sb="145" eb="146">
      <t>リツ</t>
    </rPh>
    <rPh sb="147" eb="149">
      <t>カイゼン</t>
    </rPh>
    <rPh sb="149" eb="151">
      <t>ケイコウ</t>
    </rPh>
    <rPh sb="155" eb="157">
      <t>ヘイキン</t>
    </rPh>
    <rPh sb="157" eb="158">
      <t>アタイ</t>
    </rPh>
    <rPh sb="159" eb="161">
      <t>ウワマワ</t>
    </rPh>
    <rPh sb="162" eb="164">
      <t>ジッセキ</t>
    </rPh>
    <rPh sb="165" eb="166">
      <t>ノコ</t>
    </rPh>
    <rPh sb="174" eb="176">
      <t>シセツ</t>
    </rPh>
    <rPh sb="176" eb="179">
      <t>リヨウリツ</t>
    </rPh>
    <rPh sb="185" eb="187">
      <t>シセツ</t>
    </rPh>
    <rPh sb="188" eb="190">
      <t>ノウリョク</t>
    </rPh>
    <rPh sb="191" eb="193">
      <t>ジュウブン</t>
    </rPh>
    <rPh sb="194" eb="195">
      <t>イ</t>
    </rPh>
    <rPh sb="198" eb="200">
      <t>カドウ</t>
    </rPh>
    <rPh sb="210" eb="211">
      <t>ソウ</t>
    </rPh>
    <rPh sb="211" eb="213">
      <t>ハイスイ</t>
    </rPh>
    <rPh sb="213" eb="214">
      <t>リョウ</t>
    </rPh>
    <rPh sb="215" eb="217">
      <t>ゲンショウ</t>
    </rPh>
    <rPh sb="218" eb="219">
      <t>ツヅ</t>
    </rPh>
    <rPh sb="230" eb="232">
      <t>ケントウ</t>
    </rPh>
    <rPh sb="233" eb="235">
      <t>シヤ</t>
    </rPh>
    <rPh sb="236" eb="237">
      <t>イ</t>
    </rPh>
    <rPh sb="239" eb="241">
      <t>ヒツヨウ</t>
    </rPh>
    <rPh sb="242" eb="243">
      <t>デ</t>
    </rPh>
    <rPh sb="248" eb="250">
      <t>コンゴ</t>
    </rPh>
    <rPh sb="251" eb="253">
      <t>マスマス</t>
    </rPh>
    <rPh sb="254" eb="256">
      <t>コウリツ</t>
    </rPh>
    <rPh sb="256" eb="257">
      <t>テキ</t>
    </rPh>
    <rPh sb="257" eb="259">
      <t>ケイエイ</t>
    </rPh>
    <rPh sb="260" eb="265">
      <t>ヒヨウタイコウカ</t>
    </rPh>
    <rPh sb="270" eb="272">
      <t>イシキ</t>
    </rPh>
    <rPh sb="273" eb="275">
      <t>ジュウヨウ</t>
    </rPh>
    <phoneticPr fontId="4"/>
  </si>
  <si>
    <t>　固定資産の老朽化に関して、まず、管路経年化率は減価償却の法定耐用年数内にあります。これは重要管路を優先させた布設替えを毎年度実施していることによります。
　また、管路以外の施設について、全体を大きく捉えると、資産取得額の約半分まで減価償却が進んでいる状況であり、安定的な状況が保たれていると言えます。今後も法定耐用年数や施設点検結果などを基に熟慮を重ね、適正な施設更新を実施します。</t>
    <rPh sb="1" eb="3">
      <t>コテイ</t>
    </rPh>
    <rPh sb="3" eb="5">
      <t>シサン</t>
    </rPh>
    <rPh sb="6" eb="9">
      <t>ロウキュウカ</t>
    </rPh>
    <rPh sb="10" eb="11">
      <t>カン</t>
    </rPh>
    <rPh sb="17" eb="19">
      <t>カンロ</t>
    </rPh>
    <rPh sb="19" eb="22">
      <t>ケイネンカ</t>
    </rPh>
    <rPh sb="22" eb="23">
      <t>リツ</t>
    </rPh>
    <rPh sb="24" eb="26">
      <t>ゲンカ</t>
    </rPh>
    <rPh sb="26" eb="28">
      <t>ショウキャク</t>
    </rPh>
    <rPh sb="29" eb="31">
      <t>ホウテイ</t>
    </rPh>
    <rPh sb="31" eb="33">
      <t>タイヨウ</t>
    </rPh>
    <rPh sb="33" eb="35">
      <t>ネンスウ</t>
    </rPh>
    <rPh sb="35" eb="36">
      <t>ナイ</t>
    </rPh>
    <rPh sb="45" eb="47">
      <t>ジュウヨウ</t>
    </rPh>
    <rPh sb="47" eb="49">
      <t>カンロ</t>
    </rPh>
    <rPh sb="50" eb="52">
      <t>ユウセン</t>
    </rPh>
    <rPh sb="82" eb="84">
      <t>カンロ</t>
    </rPh>
    <rPh sb="84" eb="86">
      <t>イガイ</t>
    </rPh>
    <rPh sb="87" eb="89">
      <t>シセツ</t>
    </rPh>
    <rPh sb="94" eb="96">
      <t>ゼンタイ</t>
    </rPh>
    <rPh sb="97" eb="98">
      <t>オオ</t>
    </rPh>
    <rPh sb="100" eb="101">
      <t>トラ</t>
    </rPh>
    <rPh sb="105" eb="107">
      <t>シサン</t>
    </rPh>
    <rPh sb="107" eb="109">
      <t>シュトク</t>
    </rPh>
    <rPh sb="109" eb="110">
      <t>ガク</t>
    </rPh>
    <rPh sb="111" eb="112">
      <t>ヤク</t>
    </rPh>
    <rPh sb="112" eb="114">
      <t>ハンブン</t>
    </rPh>
    <rPh sb="116" eb="118">
      <t>ゲンカ</t>
    </rPh>
    <rPh sb="118" eb="120">
      <t>ショウキャク</t>
    </rPh>
    <rPh sb="121" eb="122">
      <t>スス</t>
    </rPh>
    <rPh sb="126" eb="128">
      <t>ジョウキョウ</t>
    </rPh>
    <rPh sb="170" eb="171">
      <t>モト</t>
    </rPh>
    <rPh sb="172" eb="174">
      <t>ジュクリョ</t>
    </rPh>
    <rPh sb="175" eb="176">
      <t>カサ</t>
    </rPh>
    <phoneticPr fontId="4"/>
  </si>
  <si>
    <t>　水道事業の経営全体を総括すると、概ね良好な経営が行われています。
　しかし、管路をはじめとする施設の老朽化や、人口減少による給水収益の減少は全国的に進行しており、これらに対する対策の検討も必要不可欠な状況です。
　松田町では給水原価が類似団体平均値の半額以下でありながら、経常収支は黒字であったため、料金改定は平成6年を最後に行われていませんでしたが、将来を見据えた時、適正な料金改定を実施する時期を迎えました。
　平成30年度以降、将来に向けた安定経営を可能とするための料金改定の検討に入ります。</t>
    <rPh sb="1" eb="3">
      <t>スイドウ</t>
    </rPh>
    <rPh sb="3" eb="5">
      <t>ジギョウ</t>
    </rPh>
    <rPh sb="6" eb="8">
      <t>ケイエイ</t>
    </rPh>
    <rPh sb="8" eb="10">
      <t>ゼンタイ</t>
    </rPh>
    <rPh sb="11" eb="13">
      <t>ソウカツ</t>
    </rPh>
    <rPh sb="17" eb="18">
      <t>オオム</t>
    </rPh>
    <rPh sb="19" eb="21">
      <t>リョウコウ</t>
    </rPh>
    <rPh sb="22" eb="24">
      <t>ケイエイ</t>
    </rPh>
    <rPh sb="25" eb="26">
      <t>オコナ</t>
    </rPh>
    <rPh sb="39" eb="41">
      <t>カンロ</t>
    </rPh>
    <rPh sb="48" eb="50">
      <t>シセツ</t>
    </rPh>
    <rPh sb="51" eb="54">
      <t>ロウキュウカ</t>
    </rPh>
    <rPh sb="56" eb="58">
      <t>ジンコウ</t>
    </rPh>
    <rPh sb="58" eb="60">
      <t>ゲンショウ</t>
    </rPh>
    <rPh sb="63" eb="65">
      <t>キュウスイ</t>
    </rPh>
    <rPh sb="65" eb="67">
      <t>シュウエキ</t>
    </rPh>
    <rPh sb="68" eb="70">
      <t>ゲンショウ</t>
    </rPh>
    <rPh sb="71" eb="74">
      <t>ゼンコクテキ</t>
    </rPh>
    <rPh sb="75" eb="77">
      <t>シンコウ</t>
    </rPh>
    <rPh sb="86" eb="87">
      <t>タイ</t>
    </rPh>
    <rPh sb="89" eb="91">
      <t>タイサク</t>
    </rPh>
    <rPh sb="92" eb="94">
      <t>ケントウ</t>
    </rPh>
    <rPh sb="95" eb="97">
      <t>ヒツヨウ</t>
    </rPh>
    <rPh sb="97" eb="100">
      <t>フカケツ</t>
    </rPh>
    <rPh sb="101" eb="103">
      <t>ジョウキョウ</t>
    </rPh>
    <rPh sb="108" eb="111">
      <t>マツダマチ</t>
    </rPh>
    <rPh sb="113" eb="115">
      <t>キュウスイ</t>
    </rPh>
    <rPh sb="115" eb="117">
      <t>ゲンカ</t>
    </rPh>
    <rPh sb="118" eb="120">
      <t>ルイジ</t>
    </rPh>
    <rPh sb="120" eb="122">
      <t>ダンタイ</t>
    </rPh>
    <rPh sb="122" eb="125">
      <t>ヘイキンチ</t>
    </rPh>
    <rPh sb="126" eb="128">
      <t>ハンガク</t>
    </rPh>
    <rPh sb="128" eb="130">
      <t>イカ</t>
    </rPh>
    <rPh sb="137" eb="139">
      <t>ケイジョウ</t>
    </rPh>
    <rPh sb="139" eb="141">
      <t>シュウシ</t>
    </rPh>
    <rPh sb="142" eb="144">
      <t>クロジ</t>
    </rPh>
    <rPh sb="151" eb="153">
      <t>リョウキン</t>
    </rPh>
    <rPh sb="153" eb="155">
      <t>カイテイ</t>
    </rPh>
    <rPh sb="156" eb="158">
      <t>ヘイセイ</t>
    </rPh>
    <rPh sb="159" eb="160">
      <t>ネン</t>
    </rPh>
    <rPh sb="161" eb="163">
      <t>サイゴ</t>
    </rPh>
    <rPh sb="164" eb="165">
      <t>オコナ</t>
    </rPh>
    <rPh sb="177" eb="179">
      <t>ショウライ</t>
    </rPh>
    <rPh sb="180" eb="182">
      <t>ミス</t>
    </rPh>
    <rPh sb="184" eb="185">
      <t>トキ</t>
    </rPh>
    <rPh sb="186" eb="188">
      <t>テキセイ</t>
    </rPh>
    <rPh sb="189" eb="191">
      <t>リョウキン</t>
    </rPh>
    <rPh sb="191" eb="193">
      <t>カイテイ</t>
    </rPh>
    <rPh sb="194" eb="196">
      <t>ジッシ</t>
    </rPh>
    <rPh sb="198" eb="200">
      <t>ジキ</t>
    </rPh>
    <rPh sb="201" eb="202">
      <t>ムカ</t>
    </rPh>
    <rPh sb="209" eb="211">
      <t>ヘイセイ</t>
    </rPh>
    <rPh sb="213" eb="214">
      <t>ネン</t>
    </rPh>
    <rPh sb="214" eb="215">
      <t>ド</t>
    </rPh>
    <rPh sb="215" eb="217">
      <t>イコウ</t>
    </rPh>
    <rPh sb="218" eb="220">
      <t>ショウライ</t>
    </rPh>
    <rPh sb="221" eb="222">
      <t>ム</t>
    </rPh>
    <rPh sb="224" eb="226">
      <t>アンテイ</t>
    </rPh>
    <rPh sb="226" eb="228">
      <t>ケイエイ</t>
    </rPh>
    <rPh sb="229" eb="231">
      <t>カノウ</t>
    </rPh>
    <rPh sb="237" eb="239">
      <t>リョウキン</t>
    </rPh>
    <rPh sb="239" eb="241">
      <t>カイテイ</t>
    </rPh>
    <rPh sb="242" eb="244">
      <t>ケントウ</t>
    </rPh>
    <rPh sb="245" eb="246">
      <t>ハイ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</si>
</sst>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0.11</c:v>
                </c:pt>
                <c:pt idx="1">
                  <c:v>0.11</c:v>
                </c:pt>
                <c:pt idx="2">
                  <c:v>0.18</c:v>
                </c:pt>
                <c:pt idx="3">
                  <c:v>0.18</c:v>
                </c:pt>
                <c:pt idx="4">
                  <c:v>0.32</c:v>
                </c:pt>
              </c:numCache>
            </c:numRef>
          </c:val>
        </c:ser>
        <c:dLbls>
          <c:showLegendKey val="0"/>
          <c:showVal val="0"/>
          <c:showCatName val="0"/>
          <c:showSerName val="0"/>
          <c:showPercent val="0"/>
          <c:showBubbleSize val="0"/>
        </c:dLbls>
        <c:gapWidth val="150"/>
        <c:axId val="213442528"/>
        <c:axId val="21344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13442528"/>
        <c:axId val="213442920"/>
      </c:lineChart>
      <c:dateAx>
        <c:axId val="213442528"/>
        <c:scaling>
          <c:orientation val="minMax"/>
        </c:scaling>
        <c:delete val="1"/>
        <c:axPos val="b"/>
        <c:numFmt formatCode="ge" sourceLinked="1"/>
        <c:majorTickMark val="none"/>
        <c:minorTickMark val="none"/>
        <c:tickLblPos val="none"/>
        <c:crossAx val="213442920"/>
        <c:crosses val="autoZero"/>
        <c:auto val="1"/>
        <c:lblOffset val="100"/>
        <c:baseTimeUnit val="years"/>
      </c:dateAx>
      <c:valAx>
        <c:axId val="21344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50.09</c:v>
                </c:pt>
                <c:pt idx="1">
                  <c:v>48.81</c:v>
                </c:pt>
                <c:pt idx="2">
                  <c:v>47.7</c:v>
                </c:pt>
                <c:pt idx="3">
                  <c:v>44.61</c:v>
                </c:pt>
                <c:pt idx="4">
                  <c:v>44.54</c:v>
                </c:pt>
              </c:numCache>
            </c:numRef>
          </c:val>
        </c:ser>
        <c:dLbls>
          <c:showLegendKey val="0"/>
          <c:showVal val="0"/>
          <c:showCatName val="0"/>
          <c:showSerName val="0"/>
          <c:showPercent val="0"/>
          <c:showBubbleSize val="0"/>
        </c:dLbls>
        <c:gapWidth val="150"/>
        <c:axId val="214401568"/>
        <c:axId val="21470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14401568"/>
        <c:axId val="214700784"/>
      </c:lineChart>
      <c:dateAx>
        <c:axId val="214401568"/>
        <c:scaling>
          <c:orientation val="minMax"/>
        </c:scaling>
        <c:delete val="1"/>
        <c:axPos val="b"/>
        <c:numFmt formatCode="ge" sourceLinked="1"/>
        <c:majorTickMark val="none"/>
        <c:minorTickMark val="none"/>
        <c:tickLblPos val="none"/>
        <c:crossAx val="214700784"/>
        <c:crosses val="autoZero"/>
        <c:auto val="1"/>
        <c:lblOffset val="100"/>
        <c:baseTimeUnit val="years"/>
      </c:dateAx>
      <c:valAx>
        <c:axId val="21470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86.17</c:v>
                </c:pt>
                <c:pt idx="1">
                  <c:v>86.17</c:v>
                </c:pt>
                <c:pt idx="2">
                  <c:v>86.17</c:v>
                </c:pt>
                <c:pt idx="3">
                  <c:v>90</c:v>
                </c:pt>
                <c:pt idx="4">
                  <c:v>89.34</c:v>
                </c:pt>
              </c:numCache>
            </c:numRef>
          </c:val>
        </c:ser>
        <c:dLbls>
          <c:showLegendKey val="0"/>
          <c:showVal val="0"/>
          <c:showCatName val="0"/>
          <c:showSerName val="0"/>
          <c:showPercent val="0"/>
          <c:showBubbleSize val="0"/>
        </c:dLbls>
        <c:gapWidth val="150"/>
        <c:axId val="214701960"/>
        <c:axId val="21470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14701960"/>
        <c:axId val="214702352"/>
      </c:lineChart>
      <c:dateAx>
        <c:axId val="214701960"/>
        <c:scaling>
          <c:orientation val="minMax"/>
        </c:scaling>
        <c:delete val="1"/>
        <c:axPos val="b"/>
        <c:numFmt formatCode="ge" sourceLinked="1"/>
        <c:majorTickMark val="none"/>
        <c:minorTickMark val="none"/>
        <c:tickLblPos val="none"/>
        <c:crossAx val="214702352"/>
        <c:crosses val="autoZero"/>
        <c:auto val="1"/>
        <c:lblOffset val="100"/>
        <c:baseTimeUnit val="years"/>
      </c:dateAx>
      <c:valAx>
        <c:axId val="21470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7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98.16</c:v>
                </c:pt>
                <c:pt idx="1">
                  <c:v>101</c:v>
                </c:pt>
                <c:pt idx="2">
                  <c:v>114.52</c:v>
                </c:pt>
                <c:pt idx="3">
                  <c:v>115.23</c:v>
                </c:pt>
                <c:pt idx="4">
                  <c:v>126.76</c:v>
                </c:pt>
              </c:numCache>
            </c:numRef>
          </c:val>
        </c:ser>
        <c:dLbls>
          <c:showLegendKey val="0"/>
          <c:showVal val="0"/>
          <c:showCatName val="0"/>
          <c:showSerName val="0"/>
          <c:showPercent val="0"/>
          <c:showBubbleSize val="0"/>
        </c:dLbls>
        <c:gapWidth val="150"/>
        <c:axId val="213444096"/>
        <c:axId val="21431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13444096"/>
        <c:axId val="214318672"/>
      </c:lineChart>
      <c:dateAx>
        <c:axId val="213444096"/>
        <c:scaling>
          <c:orientation val="minMax"/>
        </c:scaling>
        <c:delete val="1"/>
        <c:axPos val="b"/>
        <c:numFmt formatCode="ge" sourceLinked="1"/>
        <c:majorTickMark val="none"/>
        <c:minorTickMark val="none"/>
        <c:tickLblPos val="none"/>
        <c:crossAx val="214318672"/>
        <c:crosses val="autoZero"/>
        <c:auto val="1"/>
        <c:lblOffset val="100"/>
        <c:baseTimeUnit val="years"/>
      </c:dateAx>
      <c:valAx>
        <c:axId val="21431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4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46.59</c:v>
                </c:pt>
                <c:pt idx="1">
                  <c:v>48.18</c:v>
                </c:pt>
                <c:pt idx="2">
                  <c:v>49.74</c:v>
                </c:pt>
                <c:pt idx="3">
                  <c:v>51.25</c:v>
                </c:pt>
                <c:pt idx="4">
                  <c:v>52.49</c:v>
                </c:pt>
              </c:numCache>
            </c:numRef>
          </c:val>
        </c:ser>
        <c:dLbls>
          <c:showLegendKey val="0"/>
          <c:showVal val="0"/>
          <c:showCatName val="0"/>
          <c:showSerName val="0"/>
          <c:showPercent val="0"/>
          <c:showBubbleSize val="0"/>
        </c:dLbls>
        <c:gapWidth val="150"/>
        <c:axId val="214319848"/>
        <c:axId val="21432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14319848"/>
        <c:axId val="214320240"/>
      </c:lineChart>
      <c:dateAx>
        <c:axId val="214319848"/>
        <c:scaling>
          <c:orientation val="minMax"/>
        </c:scaling>
        <c:delete val="1"/>
        <c:axPos val="b"/>
        <c:numFmt formatCode="ge" sourceLinked="1"/>
        <c:majorTickMark val="none"/>
        <c:minorTickMark val="none"/>
        <c:tickLblPos val="none"/>
        <c:crossAx val="214320240"/>
        <c:crosses val="autoZero"/>
        <c:auto val="1"/>
        <c:lblOffset val="100"/>
        <c:baseTimeUnit val="years"/>
      </c:dateAx>
      <c:valAx>
        <c:axId val="21432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1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321416"/>
        <c:axId val="21432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14321416"/>
        <c:axId val="214321808"/>
      </c:lineChart>
      <c:dateAx>
        <c:axId val="214321416"/>
        <c:scaling>
          <c:orientation val="minMax"/>
        </c:scaling>
        <c:delete val="1"/>
        <c:axPos val="b"/>
        <c:numFmt formatCode="ge" sourceLinked="1"/>
        <c:majorTickMark val="none"/>
        <c:minorTickMark val="none"/>
        <c:tickLblPos val="none"/>
        <c:crossAx val="214321808"/>
        <c:crosses val="autoZero"/>
        <c:auto val="1"/>
        <c:lblOffset val="100"/>
        <c:baseTimeUnit val="years"/>
      </c:dateAx>
      <c:valAx>
        <c:axId val="21432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2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401960"/>
        <c:axId val="21440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14401960"/>
        <c:axId val="214402352"/>
      </c:lineChart>
      <c:dateAx>
        <c:axId val="214401960"/>
        <c:scaling>
          <c:orientation val="minMax"/>
        </c:scaling>
        <c:delete val="1"/>
        <c:axPos val="b"/>
        <c:numFmt formatCode="ge" sourceLinked="1"/>
        <c:majorTickMark val="none"/>
        <c:minorTickMark val="none"/>
        <c:tickLblPos val="none"/>
        <c:crossAx val="214402352"/>
        <c:crosses val="autoZero"/>
        <c:auto val="1"/>
        <c:lblOffset val="100"/>
        <c:baseTimeUnit val="years"/>
      </c:dateAx>
      <c:valAx>
        <c:axId val="21440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1406.33</c:v>
                </c:pt>
                <c:pt idx="1">
                  <c:v>1834.97</c:v>
                </c:pt>
                <c:pt idx="2">
                  <c:v>995.18</c:v>
                </c:pt>
                <c:pt idx="3">
                  <c:v>1002.54</c:v>
                </c:pt>
                <c:pt idx="4">
                  <c:v>635.37</c:v>
                </c:pt>
              </c:numCache>
            </c:numRef>
          </c:val>
        </c:ser>
        <c:dLbls>
          <c:showLegendKey val="0"/>
          <c:showVal val="0"/>
          <c:showCatName val="0"/>
          <c:showSerName val="0"/>
          <c:showPercent val="0"/>
          <c:showBubbleSize val="0"/>
        </c:dLbls>
        <c:gapWidth val="150"/>
        <c:axId val="214923024"/>
        <c:axId val="21492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14923024"/>
        <c:axId val="214923416"/>
      </c:lineChart>
      <c:dateAx>
        <c:axId val="214923024"/>
        <c:scaling>
          <c:orientation val="minMax"/>
        </c:scaling>
        <c:delete val="1"/>
        <c:axPos val="b"/>
        <c:numFmt formatCode="ge" sourceLinked="1"/>
        <c:majorTickMark val="none"/>
        <c:minorTickMark val="none"/>
        <c:tickLblPos val="none"/>
        <c:crossAx val="214923416"/>
        <c:crosses val="autoZero"/>
        <c:auto val="1"/>
        <c:lblOffset val="100"/>
        <c:baseTimeUnit val="years"/>
      </c:dateAx>
      <c:valAx>
        <c:axId val="214923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92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141.47999999999999</c:v>
                </c:pt>
                <c:pt idx="1">
                  <c:v>136.55000000000001</c:v>
                </c:pt>
                <c:pt idx="2">
                  <c:v>129.66</c:v>
                </c:pt>
                <c:pt idx="3">
                  <c:v>136.65</c:v>
                </c:pt>
                <c:pt idx="4">
                  <c:v>183.47</c:v>
                </c:pt>
              </c:numCache>
            </c:numRef>
          </c:val>
        </c:ser>
        <c:dLbls>
          <c:showLegendKey val="0"/>
          <c:showVal val="0"/>
          <c:showCatName val="0"/>
          <c:showSerName val="0"/>
          <c:showPercent val="0"/>
          <c:showBubbleSize val="0"/>
        </c:dLbls>
        <c:gapWidth val="150"/>
        <c:axId val="214401176"/>
        <c:axId val="21440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14401176"/>
        <c:axId val="214400784"/>
      </c:lineChart>
      <c:dateAx>
        <c:axId val="214401176"/>
        <c:scaling>
          <c:orientation val="minMax"/>
        </c:scaling>
        <c:delete val="1"/>
        <c:axPos val="b"/>
        <c:numFmt formatCode="ge" sourceLinked="1"/>
        <c:majorTickMark val="none"/>
        <c:minorTickMark val="none"/>
        <c:tickLblPos val="none"/>
        <c:crossAx val="214400784"/>
        <c:crosses val="autoZero"/>
        <c:auto val="1"/>
        <c:lblOffset val="100"/>
        <c:baseTimeUnit val="years"/>
      </c:dateAx>
      <c:valAx>
        <c:axId val="21440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40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83.49</c:v>
                </c:pt>
                <c:pt idx="1">
                  <c:v>82.41</c:v>
                </c:pt>
                <c:pt idx="2">
                  <c:v>99.32</c:v>
                </c:pt>
                <c:pt idx="3">
                  <c:v>98.45</c:v>
                </c:pt>
                <c:pt idx="4">
                  <c:v>102.86</c:v>
                </c:pt>
              </c:numCache>
            </c:numRef>
          </c:val>
        </c:ser>
        <c:dLbls>
          <c:showLegendKey val="0"/>
          <c:showVal val="0"/>
          <c:showCatName val="0"/>
          <c:showSerName val="0"/>
          <c:showPercent val="0"/>
          <c:showBubbleSize val="0"/>
        </c:dLbls>
        <c:gapWidth val="150"/>
        <c:axId val="214924592"/>
        <c:axId val="21492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14924592"/>
        <c:axId val="214924984"/>
      </c:lineChart>
      <c:dateAx>
        <c:axId val="214924592"/>
        <c:scaling>
          <c:orientation val="minMax"/>
        </c:scaling>
        <c:delete val="1"/>
        <c:axPos val="b"/>
        <c:numFmt formatCode="ge" sourceLinked="1"/>
        <c:majorTickMark val="none"/>
        <c:minorTickMark val="none"/>
        <c:tickLblPos val="none"/>
        <c:crossAx val="214924984"/>
        <c:crosses val="autoZero"/>
        <c:auto val="1"/>
        <c:lblOffset val="100"/>
        <c:baseTimeUnit val="years"/>
      </c:dateAx>
      <c:valAx>
        <c:axId val="2149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2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101.52</c:v>
                </c:pt>
                <c:pt idx="1">
                  <c:v>102.18</c:v>
                </c:pt>
                <c:pt idx="2">
                  <c:v>84.74</c:v>
                </c:pt>
                <c:pt idx="3">
                  <c:v>85.27</c:v>
                </c:pt>
                <c:pt idx="4">
                  <c:v>81.8</c:v>
                </c:pt>
              </c:numCache>
            </c:numRef>
          </c:val>
        </c:ser>
        <c:dLbls>
          <c:showLegendKey val="0"/>
          <c:showVal val="0"/>
          <c:showCatName val="0"/>
          <c:showSerName val="0"/>
          <c:showPercent val="0"/>
          <c:showBubbleSize val="0"/>
        </c:dLbls>
        <c:gapWidth val="150"/>
        <c:axId val="214926160"/>
        <c:axId val="21492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14926160"/>
        <c:axId val="214926552"/>
      </c:lineChart>
      <c:dateAx>
        <c:axId val="214926160"/>
        <c:scaling>
          <c:orientation val="minMax"/>
        </c:scaling>
        <c:delete val="1"/>
        <c:axPos val="b"/>
        <c:numFmt formatCode="ge" sourceLinked="1"/>
        <c:majorTickMark val="none"/>
        <c:minorTickMark val="none"/>
        <c:tickLblPos val="none"/>
        <c:crossAx val="214926552"/>
        <c:crosses val="autoZero"/>
        <c:auto val="1"/>
        <c:lblOffset val="100"/>
        <c:baseTimeUnit val="years"/>
      </c:dateAx>
      <c:valAx>
        <c:axId val="2149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2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神奈川県　松田町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115</v>
      </c>
      <c r="AE8" s="60"/>
      <c r="AF8" s="60"/>
      <c r="AG8" s="60"/>
      <c r="AH8" s="60"/>
      <c r="AI8" s="60"/>
      <c r="AJ8" s="60"/>
      <c r="AK8" s="5"/>
      <c r="AL8" s="61">
        <f>データ!$R$6</f>
        <v>11318</v>
      </c>
      <c r="AM8" s="61"/>
      <c r="AN8" s="61"/>
      <c r="AO8" s="61"/>
      <c r="AP8" s="61"/>
      <c r="AQ8" s="61"/>
      <c r="AR8" s="61"/>
      <c r="AS8" s="61"/>
      <c r="AT8" s="51">
        <f>データ!$S$6</f>
        <v>37.75</v>
      </c>
      <c r="AU8" s="52"/>
      <c r="AV8" s="52"/>
      <c r="AW8" s="52"/>
      <c r="AX8" s="52"/>
      <c r="AY8" s="52"/>
      <c r="AZ8" s="52"/>
      <c r="BA8" s="52"/>
      <c r="BB8" s="53">
        <f>データ!$T$6</f>
        <v>299.81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85.36</v>
      </c>
      <c r="J10" s="52"/>
      <c r="K10" s="52"/>
      <c r="L10" s="52"/>
      <c r="M10" s="52"/>
      <c r="N10" s="52"/>
      <c r="O10" s="64"/>
      <c r="P10" s="53">
        <f>データ!$P$6</f>
        <v>80.31</v>
      </c>
      <c r="Q10" s="53"/>
      <c r="R10" s="53"/>
      <c r="S10" s="53"/>
      <c r="T10" s="53"/>
      <c r="U10" s="53"/>
      <c r="V10" s="53"/>
      <c r="W10" s="61">
        <f>データ!$Q$6</f>
        <v>1458</v>
      </c>
      <c r="X10" s="61"/>
      <c r="Y10" s="61"/>
      <c r="Z10" s="61"/>
      <c r="AA10" s="61"/>
      <c r="AB10" s="61"/>
      <c r="AC10" s="61"/>
      <c r="AD10" s="2"/>
      <c r="AE10" s="2"/>
      <c r="AF10" s="2"/>
      <c r="AG10" s="2"/>
      <c r="AH10" s="5"/>
      <c r="AI10" s="5"/>
      <c r="AJ10" s="5"/>
      <c r="AK10" s="5"/>
      <c r="AL10" s="61">
        <f>データ!$U$6</f>
        <v>9068</v>
      </c>
      <c r="AM10" s="61"/>
      <c r="AN10" s="61"/>
      <c r="AO10" s="61"/>
      <c r="AP10" s="61"/>
      <c r="AQ10" s="61"/>
      <c r="AR10" s="61"/>
      <c r="AS10" s="61"/>
      <c r="AT10" s="51">
        <f>データ!$V$6</f>
        <v>2.5299999999999998</v>
      </c>
      <c r="AU10" s="52"/>
      <c r="AV10" s="52"/>
      <c r="AW10" s="52"/>
      <c r="AX10" s="52"/>
      <c r="AY10" s="52"/>
      <c r="AZ10" s="52"/>
      <c r="BA10" s="52"/>
      <c r="BB10" s="53">
        <f>データ!$W$6</f>
        <v>3584.19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x14ac:dyDescent="0.15">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x14ac:dyDescent="0.15">
      <c r="A6" s="29" t="s">
        <v>103</v>
      </c>
      <c r="B6" s="34">
        <f>B7</f>
        <v>2016</v>
      </c>
      <c r="C6" s="34">
        <f t="shared" ref="C6:W6" si="3">C7</f>
        <v>143634</v>
      </c>
      <c r="D6" s="34">
        <f t="shared" si="3"/>
        <v>46</v>
      </c>
      <c r="E6" s="34">
        <f t="shared" si="3"/>
        <v>1</v>
      </c>
      <c r="F6" s="34">
        <f t="shared" si="3"/>
        <v>0</v>
      </c>
      <c r="G6" s="34">
        <f t="shared" si="3"/>
        <v>1</v>
      </c>
      <c r="H6" s="34" t="str">
        <f t="shared" si="3"/>
        <v>神奈川県　松田町</v>
      </c>
      <c r="I6" s="34" t="str">
        <f t="shared" si="3"/>
        <v>法適用</v>
      </c>
      <c r="J6" s="34" t="str">
        <f t="shared" si="3"/>
        <v>水道事業</v>
      </c>
      <c r="K6" s="34" t="str">
        <f t="shared" si="3"/>
        <v>末端給水事業</v>
      </c>
      <c r="L6" s="34" t="str">
        <f t="shared" si="3"/>
        <v>A8</v>
      </c>
      <c r="M6" s="34">
        <f t="shared" si="3"/>
        <v>0</v>
      </c>
      <c r="N6" s="35" t="str">
        <f t="shared" si="3"/>
        <v>-</v>
      </c>
      <c r="O6" s="35">
        <f t="shared" si="3"/>
        <v>85.36</v>
      </c>
      <c r="P6" s="35">
        <f t="shared" si="3"/>
        <v>80.31</v>
      </c>
      <c r="Q6" s="35">
        <f t="shared" si="3"/>
        <v>1458</v>
      </c>
      <c r="R6" s="35">
        <f t="shared" si="3"/>
        <v>11318</v>
      </c>
      <c r="S6" s="35">
        <f t="shared" si="3"/>
        <v>37.75</v>
      </c>
      <c r="T6" s="35">
        <f t="shared" si="3"/>
        <v>299.81</v>
      </c>
      <c r="U6" s="35">
        <f t="shared" si="3"/>
        <v>9068</v>
      </c>
      <c r="V6" s="35">
        <f t="shared" si="3"/>
        <v>2.5299999999999998</v>
      </c>
      <c r="W6" s="35">
        <f t="shared" si="3"/>
        <v>3584.19</v>
      </c>
      <c r="X6" s="36">
        <f>IF(X7="",NA(),X7)</f>
        <v>98.16</v>
      </c>
      <c r="Y6" s="36">
        <f t="shared" ref="Y6:AG6" si="4">IF(Y7="",NA(),Y7)</f>
        <v>101</v>
      </c>
      <c r="Z6" s="36">
        <f t="shared" si="4"/>
        <v>114.52</v>
      </c>
      <c r="AA6" s="36">
        <f t="shared" si="4"/>
        <v>115.23</v>
      </c>
      <c r="AB6" s="36">
        <f t="shared" si="4"/>
        <v>126.76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1406.33</v>
      </c>
      <c r="AU6" s="36">
        <f t="shared" ref="AU6:BC6" si="6">IF(AU7="",NA(),AU7)</f>
        <v>1834.97</v>
      </c>
      <c r="AV6" s="36">
        <f t="shared" si="6"/>
        <v>995.18</v>
      </c>
      <c r="AW6" s="36">
        <f t="shared" si="6"/>
        <v>1002.54</v>
      </c>
      <c r="AX6" s="36">
        <f t="shared" si="6"/>
        <v>635.37</v>
      </c>
      <c r="AY6" s="36">
        <f t="shared" si="6"/>
        <v>1002.64</v>
      </c>
      <c r="AZ6" s="36">
        <f t="shared" si="6"/>
        <v>1164.51</v>
      </c>
      <c r="BA6" s="36">
        <f t="shared" si="6"/>
        <v>434.72</v>
      </c>
      <c r="BB6" s="36">
        <f t="shared" si="6"/>
        <v>416.14</v>
      </c>
      <c r="BC6" s="36">
        <f t="shared" si="6"/>
        <v>371.89</v>
      </c>
      <c r="BD6" s="35" t="str">
        <f>IF(BD7="","",IF(BD7="-","【-】","【"&amp;SUBSTITUTE(TEXT(BD7,"#,##0.00"),"-","△")&amp;"】"))</f>
        <v>【262.87】</v>
      </c>
      <c r="BE6" s="36">
        <f>IF(BE7="",NA(),BE7)</f>
        <v>141.47999999999999</v>
      </c>
      <c r="BF6" s="36">
        <f t="shared" ref="BF6:BN6" si="7">IF(BF7="",NA(),BF7)</f>
        <v>136.55000000000001</v>
      </c>
      <c r="BG6" s="36">
        <f t="shared" si="7"/>
        <v>129.66</v>
      </c>
      <c r="BH6" s="36">
        <f t="shared" si="7"/>
        <v>136.65</v>
      </c>
      <c r="BI6" s="36">
        <f t="shared" si="7"/>
        <v>183.47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83.49</v>
      </c>
      <c r="BQ6" s="36">
        <f t="shared" ref="BQ6:BY6" si="8">IF(BQ7="",NA(),BQ7)</f>
        <v>82.41</v>
      </c>
      <c r="BR6" s="36">
        <f t="shared" si="8"/>
        <v>99.32</v>
      </c>
      <c r="BS6" s="36">
        <f t="shared" si="8"/>
        <v>98.45</v>
      </c>
      <c r="BT6" s="36">
        <f t="shared" si="8"/>
        <v>102.86</v>
      </c>
      <c r="BU6" s="36">
        <f t="shared" si="8"/>
        <v>90.69</v>
      </c>
      <c r="BV6" s="36">
        <f t="shared" si="8"/>
        <v>90.64</v>
      </c>
      <c r="BW6" s="36">
        <f t="shared" si="8"/>
        <v>93.66</v>
      </c>
      <c r="BX6" s="36">
        <f t="shared" si="8"/>
        <v>92.76</v>
      </c>
      <c r="BY6" s="36">
        <f t="shared" si="8"/>
        <v>93.28</v>
      </c>
      <c r="BZ6" s="35" t="str">
        <f>IF(BZ7="","",IF(BZ7="-","【-】","【"&amp;SUBSTITUTE(TEXT(BZ7,"#,##0.00"),"-","△")&amp;"】"))</f>
        <v>【105.59】</v>
      </c>
      <c r="CA6" s="36">
        <f>IF(CA7="",NA(),CA7)</f>
        <v>101.52</v>
      </c>
      <c r="CB6" s="36">
        <f t="shared" ref="CB6:CJ6" si="9">IF(CB7="",NA(),CB7)</f>
        <v>102.18</v>
      </c>
      <c r="CC6" s="36">
        <f t="shared" si="9"/>
        <v>84.74</v>
      </c>
      <c r="CD6" s="36">
        <f t="shared" si="9"/>
        <v>85.27</v>
      </c>
      <c r="CE6" s="36">
        <f t="shared" si="9"/>
        <v>81.8</v>
      </c>
      <c r="CF6" s="36">
        <f t="shared" si="9"/>
        <v>211.08</v>
      </c>
      <c r="CG6" s="36">
        <f t="shared" si="9"/>
        <v>213.52</v>
      </c>
      <c r="CH6" s="36">
        <f t="shared" si="9"/>
        <v>208.21</v>
      </c>
      <c r="CI6" s="36">
        <f t="shared" si="9"/>
        <v>208.67</v>
      </c>
      <c r="CJ6" s="36">
        <f t="shared" si="9"/>
        <v>208.29</v>
      </c>
      <c r="CK6" s="35" t="str">
        <f>IF(CK7="","",IF(CK7="-","【-】","【"&amp;SUBSTITUTE(TEXT(CK7,"#,##0.00"),"-","△")&amp;"】"))</f>
        <v>【163.27】</v>
      </c>
      <c r="CL6" s="36">
        <f>IF(CL7="",NA(),CL7)</f>
        <v>50.09</v>
      </c>
      <c r="CM6" s="36">
        <f t="shared" ref="CM6:CU6" si="10">IF(CM7="",NA(),CM7)</f>
        <v>48.81</v>
      </c>
      <c r="CN6" s="36">
        <f t="shared" si="10"/>
        <v>47.7</v>
      </c>
      <c r="CO6" s="36">
        <f t="shared" si="10"/>
        <v>44.61</v>
      </c>
      <c r="CP6" s="36">
        <f t="shared" si="10"/>
        <v>44.54</v>
      </c>
      <c r="CQ6" s="36">
        <f t="shared" si="10"/>
        <v>49.69</v>
      </c>
      <c r="CR6" s="36">
        <f t="shared" si="10"/>
        <v>49.77</v>
      </c>
      <c r="CS6" s="36">
        <f t="shared" si="10"/>
        <v>49.22</v>
      </c>
      <c r="CT6" s="36">
        <f t="shared" si="10"/>
        <v>49.08</v>
      </c>
      <c r="CU6" s="36">
        <f t="shared" si="10"/>
        <v>49.32</v>
      </c>
      <c r="CV6" s="35" t="str">
        <f>IF(CV7="","",IF(CV7="-","【-】","【"&amp;SUBSTITUTE(TEXT(CV7,"#,##0.00"),"-","△")&amp;"】"))</f>
        <v>【59.94】</v>
      </c>
      <c r="CW6" s="36">
        <f>IF(CW7="",NA(),CW7)</f>
        <v>86.17</v>
      </c>
      <c r="CX6" s="36">
        <f t="shared" ref="CX6:DF6" si="11">IF(CX7="",NA(),CX7)</f>
        <v>86.17</v>
      </c>
      <c r="CY6" s="36">
        <f t="shared" si="11"/>
        <v>86.17</v>
      </c>
      <c r="CZ6" s="36">
        <f t="shared" si="11"/>
        <v>90</v>
      </c>
      <c r="DA6" s="36">
        <f t="shared" si="11"/>
        <v>89.34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46.59</v>
      </c>
      <c r="DI6" s="36">
        <f t="shared" ref="DI6:DQ6" si="12">IF(DI7="",NA(),DI7)</f>
        <v>48.18</v>
      </c>
      <c r="DJ6" s="36">
        <f t="shared" si="12"/>
        <v>49.74</v>
      </c>
      <c r="DK6" s="36">
        <f t="shared" si="12"/>
        <v>51.25</v>
      </c>
      <c r="DL6" s="36">
        <f t="shared" si="12"/>
        <v>52.49</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0.11</v>
      </c>
      <c r="EE6" s="36">
        <f t="shared" ref="EE6:EM6" si="14">IF(EE7="",NA(),EE7)</f>
        <v>0.11</v>
      </c>
      <c r="EF6" s="36">
        <f t="shared" si="14"/>
        <v>0.18</v>
      </c>
      <c r="EG6" s="36">
        <f t="shared" si="14"/>
        <v>0.18</v>
      </c>
      <c r="EH6" s="36">
        <f t="shared" si="14"/>
        <v>0.32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143634</v>
      </c>
      <c r="D7" s="38">
        <v>46</v>
      </c>
      <c r="E7" s="38">
        <v>1</v>
      </c>
      <c r="F7" s="38">
        <v>0</v>
      </c>
      <c r="G7" s="38">
        <v>1</v>
      </c>
      <c r="H7" s="38" t="s">
        <v>104</v>
      </c>
      <c r="I7" s="38" t="s">
        <v>105</v>
      </c>
      <c r="J7" s="38" t="s">
        <v>106</v>
      </c>
      <c r="K7" s="38" t="s">
        <v>107</v>
      </c>
      <c r="L7" s="38" t="s">
        <v>108</v>
      </c>
      <c r="M7" s="38"/>
      <c r="N7" s="39" t="s">
        <v>109</v>
      </c>
      <c r="O7" s="39">
        <v>85.36</v>
      </c>
      <c r="P7" s="39">
        <v>80.31</v>
      </c>
      <c r="Q7" s="39">
        <v>1458</v>
      </c>
      <c r="R7" s="39">
        <v>11318</v>
      </c>
      <c r="S7" s="39">
        <v>37.75</v>
      </c>
      <c r="T7" s="39">
        <v>299.81</v>
      </c>
      <c r="U7" s="39">
        <v>9068</v>
      </c>
      <c r="V7" s="39">
        <v>2.5299999999999998</v>
      </c>
      <c r="W7" s="39">
        <v>3584.19</v>
      </c>
      <c r="X7" s="39">
        <v>98.16</v>
      </c>
      <c r="Y7" s="39">
        <v>101</v>
      </c>
      <c r="Z7" s="39">
        <v>114.52</v>
      </c>
      <c r="AA7" s="39">
        <v>115.23</v>
      </c>
      <c r="AB7" s="39">
        <v>126.76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1406.33</v>
      </c>
      <c r="AU7" s="39">
        <v>1834.97</v>
      </c>
      <c r="AV7" s="39">
        <v>995.18</v>
      </c>
      <c r="AW7" s="39">
        <v>1002.54</v>
      </c>
      <c r="AX7" s="39">
        <v>635.37</v>
      </c>
      <c r="AY7" s="39">
        <v>1002.64</v>
      </c>
      <c r="AZ7" s="39">
        <v>1164.51</v>
      </c>
      <c r="BA7" s="39">
        <v>434.72</v>
      </c>
      <c r="BB7" s="39">
        <v>416.14</v>
      </c>
      <c r="BC7" s="39">
        <v>371.89</v>
      </c>
      <c r="BD7" s="39">
        <v>262.87</v>
      </c>
      <c r="BE7" s="39">
        <v>141.47999999999999</v>
      </c>
      <c r="BF7" s="39">
        <v>136.55000000000001</v>
      </c>
      <c r="BG7" s="39">
        <v>129.66</v>
      </c>
      <c r="BH7" s="39">
        <v>136.65</v>
      </c>
      <c r="BI7" s="39">
        <v>183.47</v>
      </c>
      <c r="BJ7" s="39">
        <v>520.29999999999995</v>
      </c>
      <c r="BK7" s="39">
        <v>498.27</v>
      </c>
      <c r="BL7" s="39">
        <v>495.76</v>
      </c>
      <c r="BM7" s="39">
        <v>487.22</v>
      </c>
      <c r="BN7" s="39">
        <v>483.11</v>
      </c>
      <c r="BO7" s="39">
        <v>270.87</v>
      </c>
      <c r="BP7" s="39">
        <v>83.49</v>
      </c>
      <c r="BQ7" s="39">
        <v>82.41</v>
      </c>
      <c r="BR7" s="39">
        <v>99.32</v>
      </c>
      <c r="BS7" s="39">
        <v>98.45</v>
      </c>
      <c r="BT7" s="39">
        <v>102.86</v>
      </c>
      <c r="BU7" s="39">
        <v>90.69</v>
      </c>
      <c r="BV7" s="39">
        <v>90.64</v>
      </c>
      <c r="BW7" s="39">
        <v>93.66</v>
      </c>
      <c r="BX7" s="39">
        <v>92.76</v>
      </c>
      <c r="BY7" s="39">
        <v>93.28</v>
      </c>
      <c r="BZ7" s="39">
        <v>105.59</v>
      </c>
      <c r="CA7" s="39">
        <v>101.52</v>
      </c>
      <c r="CB7" s="39">
        <v>102.18</v>
      </c>
      <c r="CC7" s="39">
        <v>84.74</v>
      </c>
      <c r="CD7" s="39">
        <v>85.27</v>
      </c>
      <c r="CE7" s="39">
        <v>81.8</v>
      </c>
      <c r="CF7" s="39">
        <v>211.08</v>
      </c>
      <c r="CG7" s="39">
        <v>213.52</v>
      </c>
      <c r="CH7" s="39">
        <v>208.21</v>
      </c>
      <c r="CI7" s="39">
        <v>208.67</v>
      </c>
      <c r="CJ7" s="39">
        <v>208.29</v>
      </c>
      <c r="CK7" s="39">
        <v>163.27000000000001</v>
      </c>
      <c r="CL7" s="39">
        <v>50.09</v>
      </c>
      <c r="CM7" s="39">
        <v>48.81</v>
      </c>
      <c r="CN7" s="39">
        <v>47.7</v>
      </c>
      <c r="CO7" s="39">
        <v>44.61</v>
      </c>
      <c r="CP7" s="39">
        <v>44.54</v>
      </c>
      <c r="CQ7" s="39">
        <v>49.69</v>
      </c>
      <c r="CR7" s="39">
        <v>49.77</v>
      </c>
      <c r="CS7" s="39">
        <v>49.22</v>
      </c>
      <c r="CT7" s="39">
        <v>49.08</v>
      </c>
      <c r="CU7" s="39">
        <v>49.32</v>
      </c>
      <c r="CV7" s="39">
        <v>59.94</v>
      </c>
      <c r="CW7" s="39">
        <v>86.17</v>
      </c>
      <c r="CX7" s="39">
        <v>86.17</v>
      </c>
      <c r="CY7" s="39">
        <v>86.17</v>
      </c>
      <c r="CZ7" s="39">
        <v>90</v>
      </c>
      <c r="DA7" s="39">
        <v>89.34</v>
      </c>
      <c r="DB7" s="39">
        <v>80.010000000000005</v>
      </c>
      <c r="DC7" s="39">
        <v>79.98</v>
      </c>
      <c r="DD7" s="39">
        <v>79.48</v>
      </c>
      <c r="DE7" s="39">
        <v>79.3</v>
      </c>
      <c r="DF7" s="39">
        <v>79.34</v>
      </c>
      <c r="DG7" s="39">
        <v>90.22</v>
      </c>
      <c r="DH7" s="39">
        <v>46.59</v>
      </c>
      <c r="DI7" s="39">
        <v>48.18</v>
      </c>
      <c r="DJ7" s="39">
        <v>49.74</v>
      </c>
      <c r="DK7" s="39">
        <v>51.25</v>
      </c>
      <c r="DL7" s="39">
        <v>52.49</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0.11</v>
      </c>
      <c r="EE7" s="39">
        <v>0.11</v>
      </c>
      <c r="EF7" s="39">
        <v>0.18</v>
      </c>
      <c r="EG7" s="39">
        <v>0.18</v>
      </c>
      <c r="EH7" s="39">
        <v>0.32</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2018-02-06T02:17:12Z</cp:lastPrinted>
  <dcterms:created xsi:type="dcterms:W3CDTF">2017-12-25T01:26:30Z</dcterms:created>
  <dcterms:modified xsi:type="dcterms:W3CDTF">2018-02-14T06:58:16Z</dcterms:modified>
</cp:coreProperties>
</file>