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06_理財Ｇ\29年度\武井\02 公営企業\02 経営比較分析表\08 分析表（公開用）\"/>
    </mc:Choice>
  </mc:AlternateContent>
  <workbookProtection workbookPassword="B319" lockStructure="1"/>
  <bookViews>
    <workbookView xWindow="0" yWindow="0" windowWidth="20490" windowHeight="679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W10" i="4"/>
  <c r="B10" i="4"/>
  <c r="BB8" i="4"/>
  <c r="AT8" i="4"/>
  <c r="AL8" i="4"/>
  <c r="I8" i="4"/>
  <c r="B8" i="4"/>
  <c r="E10" i="5" l="1"/>
  <c r="C10" i="5"/>
  <c r="D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<sst xmlns="http://schemas.openxmlformats.org/spreadsheetml/2006/main" count="232" uniqueCount="120">
  <si>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</si>
  <si>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</si>
  <si>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</si>
  <si>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</si>
  <si>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</si>
  <si>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</si>
  <si>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</si>
  <si>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</si>
  <si>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</si>
  <si>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</si>
  <si>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</si>
  <si>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</si>
  <si>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</si>
  <si>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</si>
  <si>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</si>
  <si>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</si>
  <si>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</si>
  <si>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</si>
  <si>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</si>
  <si>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</si>
  <si>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</si>
  <si>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</si>
  <si>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</si>
  <si>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</si>
  <si>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</si>
  <si>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</si>
  <si>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</si>
  <si>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</si>
  <si>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</si>
  <si>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</si>
  <si>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</si>
  <si>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</si>
  <si>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</si>
  <si>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</si>
  <si>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</si>
  <si>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</si>
  <si>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</si>
  <si>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</si>
  <si>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</si>
  <si>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</si>
  <si>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</si>
  <si>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</si>
  <si>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</si>
  <si>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</si>
  <si>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</si>
  <si>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</si>
  <si>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</si>
  <si>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</si>
  <si>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</si>
  <si>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</si>
  <si>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</si>
  <si>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</si>
  <si>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</si>
  <si>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</si>
  <si>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</si>
  <si>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</si>
  <si>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</si>
  <si>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</si>
  <si>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</si>
  <si>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</si>
  <si>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</si>
  <si>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</si>
  <si>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</si>
  <si>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</si>
  <si>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</si>
  <si>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</si>
  <si>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</si>
  <si>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</si>
  <si>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</si>
  <si>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</si>
  <si>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</si>
  <si>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</si>
  <si>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</si>
  <si>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</si>
  <si>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</si>
  <si>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</si>
  <si>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</si>
  <si>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</si>
  <si>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</si>
  <si>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</si>
  <si>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</si>
  <si>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</si>
  <si>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</si>
  <si>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</si>
  <si>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</si>
  <si>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</si>
  <si>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</si>
  <si>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</si>
  <si>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</si>
  <si>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</si>
  <si>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</si>
  <si>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</si>
  <si>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</si>
  <si>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</si>
  <si>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</si>
  <si>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</si>
  <si>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</si>
  <si>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</si>
  <si>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</si>
  <si>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</si>
  <si>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</si>
  <si>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</si>
  <si>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</si>
  <si>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</si>
  <si>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</si>
  <si>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箱根町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</si>
  <si>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</si>
  <si>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</si>
  <si>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</si>
  <si>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</si>
  <si>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</si>
  <si>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</si>
  <si>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</si>
  <si>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</si>
  <si>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</si>
  <si>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</si>
  <si>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100％以上、累積欠損金比率0％、流動比率100％以上であり、企業債残高対給水収益比率も類似団体内で平均的な水準、料金回収率は100％を超える水準となっています。現時点の指標からは比較的健全な経営といえますが、平成27年度には大涌谷の火山活動の影響により観光客が減少し、料金収入が約8％減少しましたが、火山活動が落ち着き、観光客数も回復してきていることから、27年度に類似団体平均をを下回った経常収支比率も、火山活動前の水準まで回復しました。
　決算状況を経年比較すると、流動比率の減少傾向が見られ、施設利用率が低いことから、給水量に対して維持管理費の負担が類似団体より多く、今後も長期間にわたって健全な経営を維持していくことは難しいと予想されます。
　本町は温泉観光地であり、住民の他に季節変動の大きな観光施設の最大需要に対応する必要があるため、通年での施設利用率は低くなっています。また、景気の低迷期に寮・保養所等の宿泊施設数が減少していること、施設の設備更新に伴う節水化が進んでいることなどから、有収水量は10年前と比較して20％以上減少しています。</t>
    <phoneticPr fontId="4"/>
  </si>
  <si>
    <t>　料金回収率は100％を超えているものの、管路の経年化が進んでいるため、現状を踏まえ、更新計画の精査、漏水対策等による維持管理費削減を進めます。近年の管路更新が十分進んでいない状況となっていますので、技術者の確保など中長期にわたる更新に必要なを計画を精査する必要があります。
　また、消費税の転嫁を除いては平成13年度以降料金改定を行っていませんが、料金収入見直しの必要性については、今後の需要予測とともに設備の更新計画と合わせて慎重に検討していきます。</t>
    <rPh sb="100" eb="103">
      <t>ギジュツシャ</t>
    </rPh>
    <rPh sb="104" eb="106">
      <t>カクホ</t>
    </rPh>
    <rPh sb="108" eb="109">
      <t>チュウ</t>
    </rPh>
    <rPh sb="109" eb="110">
      <t>ナガ</t>
    </rPh>
    <rPh sb="110" eb="111">
      <t>キ</t>
    </rPh>
    <rPh sb="118" eb="120">
      <t>ヒツヨウ</t>
    </rPh>
    <rPh sb="122" eb="124">
      <t>ケイカク</t>
    </rPh>
    <rPh sb="125" eb="127">
      <t>セイサ</t>
    </rPh>
    <phoneticPr fontId="4"/>
  </si>
  <si>
    <t>非設置</t>
    <rPh sb="0" eb="1">
      <t>ヒ</t>
    </rPh>
    <rPh sb="1" eb="3">
      <t>セッチ</t>
    </rPh>
    <phoneticPr fontId="4"/>
  </si>
  <si>
    <t>管路更新率が平均より低く、近年の管路更新が十分進んでいない状況となっています。系統ごとに配水量を監視し、特異な傾向が見られる地区では漏水調査を行い、優先的に修繕を行っていますが、技術職員の数も限られており、施設の老朽化に対して必要な更新が進んでいません。中長期の経営計画を精査し、計画的な更新を推進していく必要があります。</t>
    <rPh sb="39" eb="41">
      <t>ケイトウ</t>
    </rPh>
    <rPh sb="44" eb="46">
      <t>ハイスイ</t>
    </rPh>
    <rPh sb="46" eb="47">
      <t>リョウ</t>
    </rPh>
    <rPh sb="48" eb="50">
      <t>カンシ</t>
    </rPh>
    <rPh sb="52" eb="54">
      <t>トクイ</t>
    </rPh>
    <rPh sb="55" eb="57">
      <t>ケイコウ</t>
    </rPh>
    <rPh sb="58" eb="59">
      <t>ミ</t>
    </rPh>
    <rPh sb="62" eb="64">
      <t>チク</t>
    </rPh>
    <rPh sb="66" eb="68">
      <t>ロウスイ</t>
    </rPh>
    <rPh sb="68" eb="70">
      <t>チョウサ</t>
    </rPh>
    <rPh sb="71" eb="72">
      <t>オコナ</t>
    </rPh>
    <rPh sb="74" eb="77">
      <t>ユウセンテキ</t>
    </rPh>
    <rPh sb="78" eb="80">
      <t>シュウゼン</t>
    </rPh>
    <rPh sb="81" eb="82">
      <t>オコナ</t>
    </rPh>
    <rPh sb="94" eb="95">
      <t>カズ</t>
    </rPh>
    <rPh sb="96" eb="97">
      <t>カギ</t>
    </rPh>
    <rPh sb="103" eb="105">
      <t>シセツ</t>
    </rPh>
    <rPh sb="106" eb="109">
      <t>ロウキュウカ</t>
    </rPh>
    <rPh sb="110" eb="111">
      <t>タイ</t>
    </rPh>
    <rPh sb="113" eb="115">
      <t>ヒツヨウ</t>
    </rPh>
    <rPh sb="116" eb="118">
      <t>コウシン</t>
    </rPh>
    <rPh sb="119" eb="12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</si>
</sst>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0.38</c:v>
                </c:pt>
                <c:pt idx="2">
                  <c:v>0.4</c:v>
                </c:pt>
                <c:pt idx="3">
                  <c:v>0.32</c:v>
                </c:pt>
                <c:pt idx="4">
                  <c:v>0.3</c:v>
                </c:pt>
              </c:numCache>
            </c:numRef>
          </c:val>
        </c:ser>
        <c:dLbls>
          <c:showLegendKey val="0"/>
          <c:showVal val="0"/>
          <c:showCatName val="0"/>
          <c:showSerName val="0"/>
          <c:showPercent val="0"/>
          <c:showBubbleSize val="0"/>
        </c:dLbls>
        <c:gapWidth val="150"/>
        <c:axId val="213453672"/>
        <c:axId val="33498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213453672"/>
        <c:axId val="334983048"/>
      </c:lineChart>
      <c:dateAx>
        <c:axId val="213453672"/>
        <c:scaling>
          <c:orientation val="minMax"/>
        </c:scaling>
        <c:delete val="1"/>
        <c:axPos val="b"/>
        <c:numFmt formatCode="ge" sourceLinked="1"/>
        <c:majorTickMark val="none"/>
        <c:minorTickMark val="none"/>
        <c:tickLblPos val="none"/>
        <c:crossAx val="334983048"/>
        <c:crosses val="autoZero"/>
        <c:auto val="1"/>
        <c:lblOffset val="100"/>
        <c:baseTimeUnit val="years"/>
      </c:dateAx>
      <c:valAx>
        <c:axId val="33498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45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27.49</c:v>
                </c:pt>
                <c:pt idx="1">
                  <c:v>26.38</c:v>
                </c:pt>
                <c:pt idx="2">
                  <c:v>27.01</c:v>
                </c:pt>
                <c:pt idx="3">
                  <c:v>24.83</c:v>
                </c:pt>
                <c:pt idx="4">
                  <c:v>25.92</c:v>
                </c:pt>
              </c:numCache>
            </c:numRef>
          </c:val>
        </c:ser>
        <c:dLbls>
          <c:showLegendKey val="0"/>
          <c:showVal val="0"/>
          <c:showCatName val="0"/>
          <c:showSerName val="0"/>
          <c:showPercent val="0"/>
          <c:showBubbleSize val="0"/>
        </c:dLbls>
        <c:gapWidth val="150"/>
        <c:axId val="335719816"/>
        <c:axId val="33572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335719816"/>
        <c:axId val="335720208"/>
      </c:lineChart>
      <c:dateAx>
        <c:axId val="335719816"/>
        <c:scaling>
          <c:orientation val="minMax"/>
        </c:scaling>
        <c:delete val="1"/>
        <c:axPos val="b"/>
        <c:numFmt formatCode="ge" sourceLinked="1"/>
        <c:majorTickMark val="none"/>
        <c:minorTickMark val="none"/>
        <c:tickLblPos val="none"/>
        <c:crossAx val="335720208"/>
        <c:crosses val="autoZero"/>
        <c:auto val="1"/>
        <c:lblOffset val="100"/>
        <c:baseTimeUnit val="years"/>
      </c:dateAx>
      <c:valAx>
        <c:axId val="33572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1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80.900000000000006</c:v>
                </c:pt>
                <c:pt idx="1">
                  <c:v>81</c:v>
                </c:pt>
                <c:pt idx="2">
                  <c:v>80.7</c:v>
                </c:pt>
                <c:pt idx="3">
                  <c:v>80.8</c:v>
                </c:pt>
                <c:pt idx="4">
                  <c:v>80.8</c:v>
                </c:pt>
              </c:numCache>
            </c:numRef>
          </c:val>
        </c:ser>
        <c:dLbls>
          <c:showLegendKey val="0"/>
          <c:showVal val="0"/>
          <c:showCatName val="0"/>
          <c:showSerName val="0"/>
          <c:showPercent val="0"/>
          <c:showBubbleSize val="0"/>
        </c:dLbls>
        <c:gapWidth val="150"/>
        <c:axId val="336573392"/>
        <c:axId val="33657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336573392"/>
        <c:axId val="336573784"/>
      </c:lineChart>
      <c:dateAx>
        <c:axId val="336573392"/>
        <c:scaling>
          <c:orientation val="minMax"/>
        </c:scaling>
        <c:delete val="1"/>
        <c:axPos val="b"/>
        <c:numFmt formatCode="ge" sourceLinked="1"/>
        <c:majorTickMark val="none"/>
        <c:minorTickMark val="none"/>
        <c:tickLblPos val="none"/>
        <c:crossAx val="336573784"/>
        <c:crosses val="autoZero"/>
        <c:auto val="1"/>
        <c:lblOffset val="100"/>
        <c:baseTimeUnit val="years"/>
      </c:dateAx>
      <c:valAx>
        <c:axId val="33657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5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111.33</c:v>
                </c:pt>
                <c:pt idx="1">
                  <c:v>107</c:v>
                </c:pt>
                <c:pt idx="2">
                  <c:v>109.61</c:v>
                </c:pt>
                <c:pt idx="3">
                  <c:v>105.34</c:v>
                </c:pt>
                <c:pt idx="4">
                  <c:v>109.38</c:v>
                </c:pt>
              </c:numCache>
            </c:numRef>
          </c:val>
        </c:ser>
        <c:dLbls>
          <c:showLegendKey val="0"/>
          <c:showVal val="0"/>
          <c:showCatName val="0"/>
          <c:showSerName val="0"/>
          <c:showPercent val="0"/>
          <c:showBubbleSize val="0"/>
        </c:dLbls>
        <c:gapWidth val="150"/>
        <c:axId val="335195600"/>
        <c:axId val="33525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335195600"/>
        <c:axId val="335250032"/>
      </c:lineChart>
      <c:dateAx>
        <c:axId val="335195600"/>
        <c:scaling>
          <c:orientation val="minMax"/>
        </c:scaling>
        <c:delete val="1"/>
        <c:axPos val="b"/>
        <c:numFmt formatCode="ge" sourceLinked="1"/>
        <c:majorTickMark val="none"/>
        <c:minorTickMark val="none"/>
        <c:tickLblPos val="none"/>
        <c:crossAx val="335250032"/>
        <c:crosses val="autoZero"/>
        <c:auto val="1"/>
        <c:lblOffset val="100"/>
        <c:baseTimeUnit val="years"/>
      </c:dateAx>
      <c:valAx>
        <c:axId val="33525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1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36.880000000000003</c:v>
                </c:pt>
                <c:pt idx="1">
                  <c:v>37.659999999999997</c:v>
                </c:pt>
                <c:pt idx="2">
                  <c:v>47.74</c:v>
                </c:pt>
                <c:pt idx="3">
                  <c:v>49.25</c:v>
                </c:pt>
                <c:pt idx="4">
                  <c:v>49.43</c:v>
                </c:pt>
              </c:numCache>
            </c:numRef>
          </c:val>
        </c:ser>
        <c:dLbls>
          <c:showLegendKey val="0"/>
          <c:showVal val="0"/>
          <c:showCatName val="0"/>
          <c:showSerName val="0"/>
          <c:showPercent val="0"/>
          <c:showBubbleSize val="0"/>
        </c:dLbls>
        <c:gapWidth val="150"/>
        <c:axId val="211788288"/>
        <c:axId val="33586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211788288"/>
        <c:axId val="335867640"/>
      </c:lineChart>
      <c:dateAx>
        <c:axId val="211788288"/>
        <c:scaling>
          <c:orientation val="minMax"/>
        </c:scaling>
        <c:delete val="1"/>
        <c:axPos val="b"/>
        <c:numFmt formatCode="ge" sourceLinked="1"/>
        <c:majorTickMark val="none"/>
        <c:minorTickMark val="none"/>
        <c:tickLblPos val="none"/>
        <c:crossAx val="335867640"/>
        <c:crosses val="autoZero"/>
        <c:auto val="1"/>
        <c:lblOffset val="100"/>
        <c:baseTimeUnit val="years"/>
      </c:dateAx>
      <c:valAx>
        <c:axId val="33586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17.43</c:v>
                </c:pt>
                <c:pt idx="1">
                  <c:v>17.38</c:v>
                </c:pt>
                <c:pt idx="2">
                  <c:v>16.63</c:v>
                </c:pt>
                <c:pt idx="3">
                  <c:v>12.53</c:v>
                </c:pt>
                <c:pt idx="4">
                  <c:v>16.18</c:v>
                </c:pt>
              </c:numCache>
            </c:numRef>
          </c:val>
        </c:ser>
        <c:dLbls>
          <c:showLegendKey val="0"/>
          <c:showVal val="0"/>
          <c:showCatName val="0"/>
          <c:showSerName val="0"/>
          <c:showPercent val="0"/>
          <c:showBubbleSize val="0"/>
        </c:dLbls>
        <c:gapWidth val="150"/>
        <c:axId val="335868816"/>
        <c:axId val="33586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335868816"/>
        <c:axId val="335869208"/>
      </c:lineChart>
      <c:dateAx>
        <c:axId val="335868816"/>
        <c:scaling>
          <c:orientation val="minMax"/>
        </c:scaling>
        <c:delete val="1"/>
        <c:axPos val="b"/>
        <c:numFmt formatCode="ge" sourceLinked="1"/>
        <c:majorTickMark val="none"/>
        <c:minorTickMark val="none"/>
        <c:tickLblPos val="none"/>
        <c:crossAx val="335869208"/>
        <c:crosses val="autoZero"/>
        <c:auto val="1"/>
        <c:lblOffset val="100"/>
        <c:baseTimeUnit val="years"/>
      </c:dateAx>
      <c:valAx>
        <c:axId val="3358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8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939648"/>
        <c:axId val="33594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335939648"/>
        <c:axId val="335940040"/>
      </c:lineChart>
      <c:dateAx>
        <c:axId val="335939648"/>
        <c:scaling>
          <c:orientation val="minMax"/>
        </c:scaling>
        <c:delete val="1"/>
        <c:axPos val="b"/>
        <c:numFmt formatCode="ge" sourceLinked="1"/>
        <c:majorTickMark val="none"/>
        <c:minorTickMark val="none"/>
        <c:tickLblPos val="none"/>
        <c:crossAx val="335940040"/>
        <c:crosses val="autoZero"/>
        <c:auto val="1"/>
        <c:lblOffset val="100"/>
        <c:baseTimeUnit val="years"/>
      </c:dateAx>
      <c:valAx>
        <c:axId val="335940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9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252.42</c:v>
                </c:pt>
                <c:pt idx="1">
                  <c:v>207.7</c:v>
                </c:pt>
                <c:pt idx="2">
                  <c:v>126.46</c:v>
                </c:pt>
                <c:pt idx="3">
                  <c:v>122.22</c:v>
                </c:pt>
                <c:pt idx="4">
                  <c:v>109.85</c:v>
                </c:pt>
              </c:numCache>
            </c:numRef>
          </c:val>
        </c:ser>
        <c:dLbls>
          <c:showLegendKey val="0"/>
          <c:showVal val="0"/>
          <c:showCatName val="0"/>
          <c:showSerName val="0"/>
          <c:showPercent val="0"/>
          <c:showBubbleSize val="0"/>
        </c:dLbls>
        <c:gapWidth val="150"/>
        <c:axId val="335941608"/>
        <c:axId val="33594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335941608"/>
        <c:axId val="335942000"/>
      </c:lineChart>
      <c:dateAx>
        <c:axId val="335941608"/>
        <c:scaling>
          <c:orientation val="minMax"/>
        </c:scaling>
        <c:delete val="1"/>
        <c:axPos val="b"/>
        <c:numFmt formatCode="ge" sourceLinked="1"/>
        <c:majorTickMark val="none"/>
        <c:minorTickMark val="none"/>
        <c:tickLblPos val="none"/>
        <c:crossAx val="335942000"/>
        <c:crosses val="autoZero"/>
        <c:auto val="1"/>
        <c:lblOffset val="100"/>
        <c:baseTimeUnit val="years"/>
      </c:dateAx>
      <c:valAx>
        <c:axId val="335942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9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524.53</c:v>
                </c:pt>
                <c:pt idx="1">
                  <c:v>534.17999999999995</c:v>
                </c:pt>
                <c:pt idx="2">
                  <c:v>500.7</c:v>
                </c:pt>
                <c:pt idx="3">
                  <c:v>518.95000000000005</c:v>
                </c:pt>
                <c:pt idx="4">
                  <c:v>484.85</c:v>
                </c:pt>
              </c:numCache>
            </c:numRef>
          </c:val>
        </c:ser>
        <c:dLbls>
          <c:showLegendKey val="0"/>
          <c:showVal val="0"/>
          <c:showCatName val="0"/>
          <c:showSerName val="0"/>
          <c:showPercent val="0"/>
          <c:showBubbleSize val="0"/>
        </c:dLbls>
        <c:gapWidth val="150"/>
        <c:axId val="335939256"/>
        <c:axId val="3358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335939256"/>
        <c:axId val="335871168"/>
      </c:lineChart>
      <c:dateAx>
        <c:axId val="335939256"/>
        <c:scaling>
          <c:orientation val="minMax"/>
        </c:scaling>
        <c:delete val="1"/>
        <c:axPos val="b"/>
        <c:numFmt formatCode="ge" sourceLinked="1"/>
        <c:majorTickMark val="none"/>
        <c:minorTickMark val="none"/>
        <c:tickLblPos val="none"/>
        <c:crossAx val="335871168"/>
        <c:crosses val="autoZero"/>
        <c:auto val="1"/>
        <c:lblOffset val="100"/>
        <c:baseTimeUnit val="years"/>
      </c:dateAx>
      <c:valAx>
        <c:axId val="33587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93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108.53</c:v>
                </c:pt>
                <c:pt idx="1">
                  <c:v>104.91</c:v>
                </c:pt>
                <c:pt idx="2">
                  <c:v>107.7</c:v>
                </c:pt>
                <c:pt idx="3">
                  <c:v>102.31</c:v>
                </c:pt>
                <c:pt idx="4">
                  <c:v>108.85</c:v>
                </c:pt>
              </c:numCache>
            </c:numRef>
          </c:val>
        </c:ser>
        <c:dLbls>
          <c:showLegendKey val="0"/>
          <c:showVal val="0"/>
          <c:showCatName val="0"/>
          <c:showSerName val="0"/>
          <c:showPercent val="0"/>
          <c:showBubbleSize val="0"/>
        </c:dLbls>
        <c:gapWidth val="150"/>
        <c:axId val="335941216"/>
        <c:axId val="33571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335941216"/>
        <c:axId val="335717072"/>
      </c:lineChart>
      <c:dateAx>
        <c:axId val="335941216"/>
        <c:scaling>
          <c:orientation val="minMax"/>
        </c:scaling>
        <c:delete val="1"/>
        <c:axPos val="b"/>
        <c:numFmt formatCode="ge" sourceLinked="1"/>
        <c:majorTickMark val="none"/>
        <c:minorTickMark val="none"/>
        <c:tickLblPos val="none"/>
        <c:crossAx val="335717072"/>
        <c:crosses val="autoZero"/>
        <c:auto val="1"/>
        <c:lblOffset val="100"/>
        <c:baseTimeUnit val="years"/>
      </c:dateAx>
      <c:valAx>
        <c:axId val="33571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185.15</c:v>
                </c:pt>
                <c:pt idx="1">
                  <c:v>193.82</c:v>
                </c:pt>
                <c:pt idx="2">
                  <c:v>190.25</c:v>
                </c:pt>
                <c:pt idx="3">
                  <c:v>199.7</c:v>
                </c:pt>
                <c:pt idx="4">
                  <c:v>192.33</c:v>
                </c:pt>
              </c:numCache>
            </c:numRef>
          </c:val>
        </c:ser>
        <c:dLbls>
          <c:showLegendKey val="0"/>
          <c:showVal val="0"/>
          <c:showCatName val="0"/>
          <c:showSerName val="0"/>
          <c:showPercent val="0"/>
          <c:showBubbleSize val="0"/>
        </c:dLbls>
        <c:gapWidth val="150"/>
        <c:axId val="335718248"/>
        <c:axId val="33571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335718248"/>
        <c:axId val="335718640"/>
      </c:lineChart>
      <c:dateAx>
        <c:axId val="335718248"/>
        <c:scaling>
          <c:orientation val="minMax"/>
        </c:scaling>
        <c:delete val="1"/>
        <c:axPos val="b"/>
        <c:numFmt formatCode="ge" sourceLinked="1"/>
        <c:majorTickMark val="none"/>
        <c:minorTickMark val="none"/>
        <c:tickLblPos val="none"/>
        <c:crossAx val="335718640"/>
        <c:crosses val="autoZero"/>
        <c:auto val="1"/>
        <c:lblOffset val="100"/>
        <c:baseTimeUnit val="years"/>
      </c:dateAx>
      <c:valAx>
        <c:axId val="33571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1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神奈川県　箱根町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118</v>
      </c>
      <c r="AE8" s="60"/>
      <c r="AF8" s="60"/>
      <c r="AG8" s="60"/>
      <c r="AH8" s="60"/>
      <c r="AI8" s="60"/>
      <c r="AJ8" s="60"/>
      <c r="AK8" s="5"/>
      <c r="AL8" s="61">
        <f>データ!$R$6</f>
        <v>12017</v>
      </c>
      <c r="AM8" s="61"/>
      <c r="AN8" s="61"/>
      <c r="AO8" s="61"/>
      <c r="AP8" s="61"/>
      <c r="AQ8" s="61"/>
      <c r="AR8" s="61"/>
      <c r="AS8" s="61"/>
      <c r="AT8" s="51">
        <f>データ!$S$6</f>
        <v>92.86</v>
      </c>
      <c r="AU8" s="52"/>
      <c r="AV8" s="52"/>
      <c r="AW8" s="52"/>
      <c r="AX8" s="52"/>
      <c r="AY8" s="52"/>
      <c r="AZ8" s="52"/>
      <c r="BA8" s="52"/>
      <c r="BB8" s="53">
        <f>データ!$T$6</f>
        <v>129.41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60.09</v>
      </c>
      <c r="J10" s="52"/>
      <c r="K10" s="52"/>
      <c r="L10" s="52"/>
      <c r="M10" s="52"/>
      <c r="N10" s="52"/>
      <c r="O10" s="64"/>
      <c r="P10" s="53">
        <f>データ!$P$6</f>
        <v>42.07</v>
      </c>
      <c r="Q10" s="53"/>
      <c r="R10" s="53"/>
      <c r="S10" s="53"/>
      <c r="T10" s="53"/>
      <c r="U10" s="53"/>
      <c r="V10" s="53"/>
      <c r="W10" s="61">
        <f>データ!$Q$6</f>
        <v>1836</v>
      </c>
      <c r="X10" s="61"/>
      <c r="Y10" s="61"/>
      <c r="Z10" s="61"/>
      <c r="AA10" s="61"/>
      <c r="AB10" s="61"/>
      <c r="AC10" s="61"/>
      <c r="AD10" s="2"/>
      <c r="AE10" s="2"/>
      <c r="AF10" s="2"/>
      <c r="AG10" s="2"/>
      <c r="AH10" s="5"/>
      <c r="AI10" s="5"/>
      <c r="AJ10" s="5"/>
      <c r="AK10" s="5"/>
      <c r="AL10" s="61">
        <f>データ!$U$6</f>
        <v>5019</v>
      </c>
      <c r="AM10" s="61"/>
      <c r="AN10" s="61"/>
      <c r="AO10" s="61"/>
      <c r="AP10" s="61"/>
      <c r="AQ10" s="61"/>
      <c r="AR10" s="61"/>
      <c r="AS10" s="61"/>
      <c r="AT10" s="51">
        <f>データ!$V$6</f>
        <v>52.79</v>
      </c>
      <c r="AU10" s="52"/>
      <c r="AV10" s="52"/>
      <c r="AW10" s="52"/>
      <c r="AX10" s="52"/>
      <c r="AY10" s="52"/>
      <c r="AZ10" s="52"/>
      <c r="BA10" s="52"/>
      <c r="BB10" s="53">
        <f>データ!$W$6</f>
        <v>95.07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143821</v>
      </c>
      <c r="D6" s="34">
        <f t="shared" si="3"/>
        <v>46</v>
      </c>
      <c r="E6" s="34">
        <f t="shared" si="3"/>
        <v>1</v>
      </c>
      <c r="F6" s="34">
        <f t="shared" si="3"/>
        <v>0</v>
      </c>
      <c r="G6" s="34">
        <f t="shared" si="3"/>
        <v>1</v>
      </c>
      <c r="H6" s="34" t="str">
        <f t="shared" si="3"/>
        <v>神奈川県　箱根町</v>
      </c>
      <c r="I6" s="34" t="str">
        <f t="shared" si="3"/>
        <v>法適用</v>
      </c>
      <c r="J6" s="34" t="str">
        <f t="shared" si="3"/>
        <v>水道事業</v>
      </c>
      <c r="K6" s="34" t="str">
        <f t="shared" si="3"/>
        <v>末端給水事業</v>
      </c>
      <c r="L6" s="34" t="str">
        <f t="shared" si="3"/>
        <v>A8</v>
      </c>
      <c r="M6" s="34">
        <f t="shared" si="3"/>
        <v>0</v>
      </c>
      <c r="N6" s="35" t="str">
        <f t="shared" si="3"/>
        <v>-</v>
      </c>
      <c r="O6" s="35">
        <f t="shared" si="3"/>
        <v>60.09</v>
      </c>
      <c r="P6" s="35">
        <f t="shared" si="3"/>
        <v>42.07</v>
      </c>
      <c r="Q6" s="35">
        <f t="shared" si="3"/>
        <v>1836</v>
      </c>
      <c r="R6" s="35">
        <f t="shared" si="3"/>
        <v>12017</v>
      </c>
      <c r="S6" s="35">
        <f t="shared" si="3"/>
        <v>92.86</v>
      </c>
      <c r="T6" s="35">
        <f t="shared" si="3"/>
        <v>129.41</v>
      </c>
      <c r="U6" s="35">
        <f t="shared" si="3"/>
        <v>5019</v>
      </c>
      <c r="V6" s="35">
        <f t="shared" si="3"/>
        <v>52.79</v>
      </c>
      <c r="W6" s="35">
        <f t="shared" si="3"/>
        <v>95.07</v>
      </c>
      <c r="X6" s="36">
        <f>IF(X7="",NA(),X7)</f>
        <v>111.33</v>
      </c>
      <c r="Y6" s="36">
        <f t="shared" ref="Y6:AG6" si="4">IF(Y7="",NA(),Y7)</f>
        <v>107</v>
      </c>
      <c r="Z6" s="36">
        <f t="shared" si="4"/>
        <v>109.61</v>
      </c>
      <c r="AA6" s="36">
        <f t="shared" si="4"/>
        <v>105.34</v>
      </c>
      <c r="AB6" s="36">
        <f t="shared" si="4"/>
        <v>109.38</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252.42</v>
      </c>
      <c r="AU6" s="36">
        <f t="shared" ref="AU6:BC6" si="6">IF(AU7="",NA(),AU7)</f>
        <v>207.7</v>
      </c>
      <c r="AV6" s="36">
        <f t="shared" si="6"/>
        <v>126.46</v>
      </c>
      <c r="AW6" s="36">
        <f t="shared" si="6"/>
        <v>122.22</v>
      </c>
      <c r="AX6" s="36">
        <f t="shared" si="6"/>
        <v>109.85</v>
      </c>
      <c r="AY6" s="36">
        <f t="shared" si="6"/>
        <v>1002.64</v>
      </c>
      <c r="AZ6" s="36">
        <f t="shared" si="6"/>
        <v>1164.51</v>
      </c>
      <c r="BA6" s="36">
        <f t="shared" si="6"/>
        <v>434.72</v>
      </c>
      <c r="BB6" s="36">
        <f t="shared" si="6"/>
        <v>416.14</v>
      </c>
      <c r="BC6" s="36">
        <f t="shared" si="6"/>
        <v>371.89</v>
      </c>
      <c r="BD6" s="35" t="str">
        <f>IF(BD7="","",IF(BD7="-","【-】","【"&amp;SUBSTITUTE(TEXT(BD7,"#,##0.00"),"-","△")&amp;"】"))</f>
        <v>【262.87】</v>
      </c>
      <c r="BE6" s="36">
        <f>IF(BE7="",NA(),BE7)</f>
        <v>524.53</v>
      </c>
      <c r="BF6" s="36">
        <f t="shared" ref="BF6:BN6" si="7">IF(BF7="",NA(),BF7)</f>
        <v>534.17999999999995</v>
      </c>
      <c r="BG6" s="36">
        <f t="shared" si="7"/>
        <v>500.7</v>
      </c>
      <c r="BH6" s="36">
        <f t="shared" si="7"/>
        <v>518.95000000000005</v>
      </c>
      <c r="BI6" s="36">
        <f t="shared" si="7"/>
        <v>484.85</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108.53</v>
      </c>
      <c r="BQ6" s="36">
        <f t="shared" ref="BQ6:BY6" si="8">IF(BQ7="",NA(),BQ7)</f>
        <v>104.91</v>
      </c>
      <c r="BR6" s="36">
        <f t="shared" si="8"/>
        <v>107.7</v>
      </c>
      <c r="BS6" s="36">
        <f t="shared" si="8"/>
        <v>102.31</v>
      </c>
      <c r="BT6" s="36">
        <f t="shared" si="8"/>
        <v>108.85</v>
      </c>
      <c r="BU6" s="36">
        <f t="shared" si="8"/>
        <v>90.69</v>
      </c>
      <c r="BV6" s="36">
        <f t="shared" si="8"/>
        <v>90.64</v>
      </c>
      <c r="BW6" s="36">
        <f t="shared" si="8"/>
        <v>93.66</v>
      </c>
      <c r="BX6" s="36">
        <f t="shared" si="8"/>
        <v>92.76</v>
      </c>
      <c r="BY6" s="36">
        <f t="shared" si="8"/>
        <v>93.28</v>
      </c>
      <c r="BZ6" s="35" t="str">
        <f>IF(BZ7="","",IF(BZ7="-","【-】","【"&amp;SUBSTITUTE(TEXT(BZ7,"#,##0.00"),"-","△")&amp;"】"))</f>
        <v>【105.59】</v>
      </c>
      <c r="CA6" s="36">
        <f>IF(CA7="",NA(),CA7)</f>
        <v>185.15</v>
      </c>
      <c r="CB6" s="36">
        <f t="shared" ref="CB6:CJ6" si="9">IF(CB7="",NA(),CB7)</f>
        <v>193.82</v>
      </c>
      <c r="CC6" s="36">
        <f t="shared" si="9"/>
        <v>190.25</v>
      </c>
      <c r="CD6" s="36">
        <f t="shared" si="9"/>
        <v>199.7</v>
      </c>
      <c r="CE6" s="36">
        <f t="shared" si="9"/>
        <v>192.33</v>
      </c>
      <c r="CF6" s="36">
        <f t="shared" si="9"/>
        <v>211.08</v>
      </c>
      <c r="CG6" s="36">
        <f t="shared" si="9"/>
        <v>213.52</v>
      </c>
      <c r="CH6" s="36">
        <f t="shared" si="9"/>
        <v>208.21</v>
      </c>
      <c r="CI6" s="36">
        <f t="shared" si="9"/>
        <v>208.67</v>
      </c>
      <c r="CJ6" s="36">
        <f t="shared" si="9"/>
        <v>208.29</v>
      </c>
      <c r="CK6" s="35" t="str">
        <f>IF(CK7="","",IF(CK7="-","【-】","【"&amp;SUBSTITUTE(TEXT(CK7,"#,##0.00"),"-","△")&amp;"】"))</f>
        <v>【163.27】</v>
      </c>
      <c r="CL6" s="36">
        <f>IF(CL7="",NA(),CL7)</f>
        <v>27.49</v>
      </c>
      <c r="CM6" s="36">
        <f t="shared" ref="CM6:CU6" si="10">IF(CM7="",NA(),CM7)</f>
        <v>26.38</v>
      </c>
      <c r="CN6" s="36">
        <f t="shared" si="10"/>
        <v>27.01</v>
      </c>
      <c r="CO6" s="36">
        <f t="shared" si="10"/>
        <v>24.83</v>
      </c>
      <c r="CP6" s="36">
        <f t="shared" si="10"/>
        <v>25.92</v>
      </c>
      <c r="CQ6" s="36">
        <f t="shared" si="10"/>
        <v>49.69</v>
      </c>
      <c r="CR6" s="36">
        <f t="shared" si="10"/>
        <v>49.77</v>
      </c>
      <c r="CS6" s="36">
        <f t="shared" si="10"/>
        <v>49.22</v>
      </c>
      <c r="CT6" s="36">
        <f t="shared" si="10"/>
        <v>49.08</v>
      </c>
      <c r="CU6" s="36">
        <f t="shared" si="10"/>
        <v>49.32</v>
      </c>
      <c r="CV6" s="35" t="str">
        <f>IF(CV7="","",IF(CV7="-","【-】","【"&amp;SUBSTITUTE(TEXT(CV7,"#,##0.00"),"-","△")&amp;"】"))</f>
        <v>【59.94】</v>
      </c>
      <c r="CW6" s="36">
        <f>IF(CW7="",NA(),CW7)</f>
        <v>80.900000000000006</v>
      </c>
      <c r="CX6" s="36">
        <f t="shared" ref="CX6:DF6" si="11">IF(CX7="",NA(),CX7)</f>
        <v>81</v>
      </c>
      <c r="CY6" s="36">
        <f t="shared" si="11"/>
        <v>80.7</v>
      </c>
      <c r="CZ6" s="36">
        <f t="shared" si="11"/>
        <v>80.8</v>
      </c>
      <c r="DA6" s="36">
        <f t="shared" si="11"/>
        <v>80.8</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36.880000000000003</v>
      </c>
      <c r="DI6" s="36">
        <f t="shared" ref="DI6:DQ6" si="12">IF(DI7="",NA(),DI7)</f>
        <v>37.659999999999997</v>
      </c>
      <c r="DJ6" s="36">
        <f t="shared" si="12"/>
        <v>47.74</v>
      </c>
      <c r="DK6" s="36">
        <f t="shared" si="12"/>
        <v>49.25</v>
      </c>
      <c r="DL6" s="36">
        <f t="shared" si="12"/>
        <v>49.43</v>
      </c>
      <c r="DM6" s="36">
        <f t="shared" si="12"/>
        <v>35.18</v>
      </c>
      <c r="DN6" s="36">
        <f t="shared" si="12"/>
        <v>36.43</v>
      </c>
      <c r="DO6" s="36">
        <f t="shared" si="12"/>
        <v>46.12</v>
      </c>
      <c r="DP6" s="36">
        <f t="shared" si="12"/>
        <v>47.44</v>
      </c>
      <c r="DQ6" s="36">
        <f t="shared" si="12"/>
        <v>48.3</v>
      </c>
      <c r="DR6" s="35" t="str">
        <f>IF(DR7="","",IF(DR7="-","【-】","【"&amp;SUBSTITUTE(TEXT(DR7,"#,##0.00"),"-","△")&amp;"】"))</f>
        <v>【47.91】</v>
      </c>
      <c r="DS6" s="36">
        <f>IF(DS7="",NA(),DS7)</f>
        <v>17.43</v>
      </c>
      <c r="DT6" s="36">
        <f t="shared" ref="DT6:EB6" si="13">IF(DT7="",NA(),DT7)</f>
        <v>17.38</v>
      </c>
      <c r="DU6" s="36">
        <f t="shared" si="13"/>
        <v>16.63</v>
      </c>
      <c r="DV6" s="36">
        <f t="shared" si="13"/>
        <v>12.53</v>
      </c>
      <c r="DW6" s="36">
        <f t="shared" si="13"/>
        <v>16.18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0.32</v>
      </c>
      <c r="EE6" s="36">
        <f t="shared" ref="EE6:EM6" si="14">IF(EE7="",NA(),EE7)</f>
        <v>0.38</v>
      </c>
      <c r="EF6" s="36">
        <f t="shared" si="14"/>
        <v>0.4</v>
      </c>
      <c r="EG6" s="36">
        <f t="shared" si="14"/>
        <v>0.32</v>
      </c>
      <c r="EH6" s="36">
        <f t="shared" si="14"/>
        <v>0.3</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143821</v>
      </c>
      <c r="D7" s="38">
        <v>46</v>
      </c>
      <c r="E7" s="38">
        <v>1</v>
      </c>
      <c r="F7" s="38">
        <v>0</v>
      </c>
      <c r="G7" s="38">
        <v>1</v>
      </c>
      <c r="H7" s="38" t="s">
        <v>105</v>
      </c>
      <c r="I7" s="38" t="s">
        <v>106</v>
      </c>
      <c r="J7" s="38" t="s">
        <v>107</v>
      </c>
      <c r="K7" s="38" t="s">
        <v>108</v>
      </c>
      <c r="L7" s="38" t="s">
        <v>109</v>
      </c>
      <c r="M7" s="38"/>
      <c r="N7" s="39" t="s">
        <v>110</v>
      </c>
      <c r="O7" s="39">
        <v>60.09</v>
      </c>
      <c r="P7" s="39">
        <v>42.07</v>
      </c>
      <c r="Q7" s="39">
        <v>1836</v>
      </c>
      <c r="R7" s="39">
        <v>12017</v>
      </c>
      <c r="S7" s="39">
        <v>92.86</v>
      </c>
      <c r="T7" s="39">
        <v>129.41</v>
      </c>
      <c r="U7" s="39">
        <v>5019</v>
      </c>
      <c r="V7" s="39">
        <v>52.79</v>
      </c>
      <c r="W7" s="39">
        <v>95.07</v>
      </c>
      <c r="X7" s="39">
        <v>111.33</v>
      </c>
      <c r="Y7" s="39">
        <v>107</v>
      </c>
      <c r="Z7" s="39">
        <v>109.61</v>
      </c>
      <c r="AA7" s="39">
        <v>105.34</v>
      </c>
      <c r="AB7" s="39">
        <v>109.38</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252.42</v>
      </c>
      <c r="AU7" s="39">
        <v>207.7</v>
      </c>
      <c r="AV7" s="39">
        <v>126.46</v>
      </c>
      <c r="AW7" s="39">
        <v>122.22</v>
      </c>
      <c r="AX7" s="39">
        <v>109.85</v>
      </c>
      <c r="AY7" s="39">
        <v>1002.64</v>
      </c>
      <c r="AZ7" s="39">
        <v>1164.51</v>
      </c>
      <c r="BA7" s="39">
        <v>434.72</v>
      </c>
      <c r="BB7" s="39">
        <v>416.14</v>
      </c>
      <c r="BC7" s="39">
        <v>371.89</v>
      </c>
      <c r="BD7" s="39">
        <v>262.87</v>
      </c>
      <c r="BE7" s="39">
        <v>524.53</v>
      </c>
      <c r="BF7" s="39">
        <v>534.17999999999995</v>
      </c>
      <c r="BG7" s="39">
        <v>500.7</v>
      </c>
      <c r="BH7" s="39">
        <v>518.95000000000005</v>
      </c>
      <c r="BI7" s="39">
        <v>484.85</v>
      </c>
      <c r="BJ7" s="39">
        <v>520.29999999999995</v>
      </c>
      <c r="BK7" s="39">
        <v>498.27</v>
      </c>
      <c r="BL7" s="39">
        <v>495.76</v>
      </c>
      <c r="BM7" s="39">
        <v>487.22</v>
      </c>
      <c r="BN7" s="39">
        <v>483.11</v>
      </c>
      <c r="BO7" s="39">
        <v>270.87</v>
      </c>
      <c r="BP7" s="39">
        <v>108.53</v>
      </c>
      <c r="BQ7" s="39">
        <v>104.91</v>
      </c>
      <c r="BR7" s="39">
        <v>107.7</v>
      </c>
      <c r="BS7" s="39">
        <v>102.31</v>
      </c>
      <c r="BT7" s="39">
        <v>108.85</v>
      </c>
      <c r="BU7" s="39">
        <v>90.69</v>
      </c>
      <c r="BV7" s="39">
        <v>90.64</v>
      </c>
      <c r="BW7" s="39">
        <v>93.66</v>
      </c>
      <c r="BX7" s="39">
        <v>92.76</v>
      </c>
      <c r="BY7" s="39">
        <v>93.28</v>
      </c>
      <c r="BZ7" s="39">
        <v>105.59</v>
      </c>
      <c r="CA7" s="39">
        <v>185.15</v>
      </c>
      <c r="CB7" s="39">
        <v>193.82</v>
      </c>
      <c r="CC7" s="39">
        <v>190.25</v>
      </c>
      <c r="CD7" s="39">
        <v>199.7</v>
      </c>
      <c r="CE7" s="39">
        <v>192.33</v>
      </c>
      <c r="CF7" s="39">
        <v>211.08</v>
      </c>
      <c r="CG7" s="39">
        <v>213.52</v>
      </c>
      <c r="CH7" s="39">
        <v>208.21</v>
      </c>
      <c r="CI7" s="39">
        <v>208.67</v>
      </c>
      <c r="CJ7" s="39">
        <v>208.29</v>
      </c>
      <c r="CK7" s="39">
        <v>163.27000000000001</v>
      </c>
      <c r="CL7" s="39">
        <v>27.49</v>
      </c>
      <c r="CM7" s="39">
        <v>26.38</v>
      </c>
      <c r="CN7" s="39">
        <v>27.01</v>
      </c>
      <c r="CO7" s="39">
        <v>24.83</v>
      </c>
      <c r="CP7" s="39">
        <v>25.92</v>
      </c>
      <c r="CQ7" s="39">
        <v>49.69</v>
      </c>
      <c r="CR7" s="39">
        <v>49.77</v>
      </c>
      <c r="CS7" s="39">
        <v>49.22</v>
      </c>
      <c r="CT7" s="39">
        <v>49.08</v>
      </c>
      <c r="CU7" s="39">
        <v>49.32</v>
      </c>
      <c r="CV7" s="39">
        <v>59.94</v>
      </c>
      <c r="CW7" s="39">
        <v>80.900000000000006</v>
      </c>
      <c r="CX7" s="39">
        <v>81</v>
      </c>
      <c r="CY7" s="39">
        <v>80.7</v>
      </c>
      <c r="CZ7" s="39">
        <v>80.8</v>
      </c>
      <c r="DA7" s="39">
        <v>80.8</v>
      </c>
      <c r="DB7" s="39">
        <v>80.010000000000005</v>
      </c>
      <c r="DC7" s="39">
        <v>79.98</v>
      </c>
      <c r="DD7" s="39">
        <v>79.48</v>
      </c>
      <c r="DE7" s="39">
        <v>79.3</v>
      </c>
      <c r="DF7" s="39">
        <v>79.34</v>
      </c>
      <c r="DG7" s="39">
        <v>90.22</v>
      </c>
      <c r="DH7" s="39">
        <v>36.880000000000003</v>
      </c>
      <c r="DI7" s="39">
        <v>37.659999999999997</v>
      </c>
      <c r="DJ7" s="39">
        <v>47.74</v>
      </c>
      <c r="DK7" s="39">
        <v>49.25</v>
      </c>
      <c r="DL7" s="39">
        <v>49.43</v>
      </c>
      <c r="DM7" s="39">
        <v>35.18</v>
      </c>
      <c r="DN7" s="39">
        <v>36.43</v>
      </c>
      <c r="DO7" s="39">
        <v>46.12</v>
      </c>
      <c r="DP7" s="39">
        <v>47.44</v>
      </c>
      <c r="DQ7" s="39">
        <v>48.3</v>
      </c>
      <c r="DR7" s="39">
        <v>47.91</v>
      </c>
      <c r="DS7" s="39">
        <v>17.43</v>
      </c>
      <c r="DT7" s="39">
        <v>17.38</v>
      </c>
      <c r="DU7" s="39">
        <v>16.63</v>
      </c>
      <c r="DV7" s="39">
        <v>12.53</v>
      </c>
      <c r="DW7" s="39">
        <v>16.18</v>
      </c>
      <c r="DX7" s="39">
        <v>8.41</v>
      </c>
      <c r="DY7" s="39">
        <v>8.7200000000000006</v>
      </c>
      <c r="DZ7" s="39">
        <v>9.86</v>
      </c>
      <c r="EA7" s="39">
        <v>11.16</v>
      </c>
      <c r="EB7" s="39">
        <v>12.43</v>
      </c>
      <c r="EC7" s="39">
        <v>15</v>
      </c>
      <c r="ED7" s="39">
        <v>0.32</v>
      </c>
      <c r="EE7" s="39">
        <v>0.38</v>
      </c>
      <c r="EF7" s="39">
        <v>0.4</v>
      </c>
      <c r="EG7" s="39">
        <v>0.32</v>
      </c>
      <c r="EH7" s="39">
        <v>0.3</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2018-02-06T07:06:58Z</cp:lastPrinted>
  <dcterms:created xsi:type="dcterms:W3CDTF">2017-12-25T01:26:33Z</dcterms:created>
  <dcterms:modified xsi:type="dcterms:W3CDTF">2018-02-09T06:09:51Z</dcterms:modified>
  <cp:category/>
</cp:coreProperties>
</file>