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06_理財Ｇ\29年度\武井\02 公営企業\02 経営比較分析表\08 分析表（公開用）\"/>
    </mc:Choice>
  </mc:AlternateContent>
  <workbookProtection workbookPassword="B319" lockStructure="1"/>
  <bookViews>
    <workbookView xWindow="240" yWindow="60" windowWidth="19230" windowHeight="5160"/>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N86" i="4" s="1"/>
  <c r="EC6" i="5"/>
  <c r="EB6" i="5"/>
  <c r="EA6" i="5"/>
  <c r="DZ6" i="5"/>
  <c r="DY6" i="5"/>
  <c r="DX6" i="5"/>
  <c r="DW6" i="5"/>
  <c r="DV6" i="5"/>
  <c r="DU6" i="5"/>
  <c r="DT6" i="5"/>
  <c r="DS6" i="5"/>
  <c r="M86" i="4" s="1"/>
  <c r="DR6" i="5"/>
  <c r="DQ6" i="5"/>
  <c r="DP6" i="5"/>
  <c r="DO6" i="5"/>
  <c r="DN6" i="5"/>
  <c r="DM6" i="5"/>
  <c r="DL6" i="5"/>
  <c r="DK6" i="5"/>
  <c r="DJ6" i="5"/>
  <c r="DI6" i="5"/>
  <c r="DH6" i="5"/>
  <c r="L86" i="4" s="1"/>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G86" i="4" s="1"/>
  <c r="BD6" i="5"/>
  <c r="BC6" i="5"/>
  <c r="BB6" i="5"/>
  <c r="BA6" i="5"/>
  <c r="AZ6" i="5"/>
  <c r="AY6" i="5"/>
  <c r="AX6" i="5"/>
  <c r="AW6" i="5"/>
  <c r="AV6" i="5"/>
  <c r="AU6" i="5"/>
  <c r="AT6" i="5"/>
  <c r="F86" i="4" s="1"/>
  <c r="AS6" i="5"/>
  <c r="AR6" i="5"/>
  <c r="AQ6" i="5"/>
  <c r="AP6" i="5"/>
  <c r="AO6" i="5"/>
  <c r="AN6" i="5"/>
  <c r="AM6" i="5"/>
  <c r="AL6" i="5"/>
  <c r="AK6" i="5"/>
  <c r="AJ6" i="5"/>
  <c r="AI6" i="5"/>
  <c r="AH6" i="5"/>
  <c r="AG6" i="5"/>
  <c r="AF6" i="5"/>
  <c r="AE6" i="5"/>
  <c r="AD6" i="5"/>
  <c r="AC6" i="5"/>
  <c r="AB6" i="5"/>
  <c r="AA6" i="5"/>
  <c r="Z6" i="5"/>
  <c r="Y6" i="5"/>
  <c r="X6" i="5"/>
  <c r="W6" i="5"/>
  <c r="V6" i="5"/>
  <c r="AL10" i="4" s="1"/>
  <c r="U6" i="5"/>
  <c r="T6" i="5"/>
  <c r="AT8" i="4" s="1"/>
  <c r="S6" i="5"/>
  <c r="R6" i="5"/>
  <c r="AD10" i="4" s="1"/>
  <c r="Q6" i="5"/>
  <c r="W10" i="4" s="1"/>
  <c r="P6" i="5"/>
  <c r="P10" i="4" s="1"/>
  <c r="O6" i="5"/>
  <c r="N6" i="5"/>
  <c r="B10" i="4" s="1"/>
  <c r="M6" i="5"/>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K86" i="4"/>
  <c r="I86" i="4"/>
  <c r="E86" i="4"/>
  <c r="BB10" i="4"/>
  <c r="AT10" i="4"/>
  <c r="I10" i="4"/>
  <c r="BB8" i="4"/>
  <c r="AL8" i="4"/>
  <c r="P8" i="4"/>
  <c r="I8" i="4"/>
  <c r="C10" i="5" l="1"/>
  <c r="D10" i="5"/>
  <c r="E10" i="5"/>
  <c r="B10" i="5"/>
</calcChain>
</file>

<file path=xl/sharedStrings.xml><?xml version="1.0" encoding="utf-8"?>
<sst xmlns="http://schemas.openxmlformats.org/spreadsheetml/2006/main" count="235" uniqueCount="123">
  <si>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</si>
  <si>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</si>
  <si>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</si>
  <si>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</si>
  <si>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</si>
  <si>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</si>
  <si>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</si>
  <si>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</si>
  <si>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</si>
  <si>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</si>
  <si>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</si>
  <si>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</si>
  <si>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</si>
  <si>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</si>
  <si>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</si>
  <si>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</si>
  <si>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</si>
  <si>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</si>
  <si>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</si>
  <si>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</si>
  <si>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</si>
  <si>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</si>
  <si>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</si>
  <si>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</si>
  <si>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</si>
  <si>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</si>
  <si>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</si>
  <si>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</si>
  <si>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</si>
  <si>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</si>
  <si>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</si>
  <si>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</si>
  <si>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</si>
  <si>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</si>
  <si>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</si>
  <si>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</si>
  <si>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</si>
  <si>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</si>
  <si>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</si>
  <si>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</si>
  <si>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</si>
  <si>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7"/>
  </si>
  <si>
    <t>※　平成24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</si>
  <si>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</si>
  <si>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</si>
  <si>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</si>
  <si>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</si>
  <si>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</si>
  <si>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</si>
  <si>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</si>
  <si>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</si>
  <si>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</si>
  <si>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</si>
  <si>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</si>
  <si>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</si>
  <si>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下水道事業(法適用)</t>
    <rPh sb="3" eb="5">
      <t>ジギョウ</t>
    </rPh>
    <rPh sb="6" eb="7">
      <t>ホウ</t>
    </rPh>
    <rPh sb="7" eb="9">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</si>
  <si>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</si>
  <si>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</si>
  <si>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</si>
  <si>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</si>
  <si>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</si>
  <si>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</si>
  <si>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</si>
  <si>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</si>
  <si>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</si>
  <si>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</si>
  <si>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</si>
  <si>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</si>
  <si>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</si>
  <si>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</si>
  <si>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</si>
  <si>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</si>
  <si>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</si>
  <si>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</si>
  <si>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</si>
  <si>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</si>
  <si>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</si>
  <si>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</si>
  <si>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</si>
  <si>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</si>
  <si>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</si>
  <si>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</si>
  <si>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</si>
  <si>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</si>
  <si>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</si>
  <si>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</si>
  <si>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</si>
  <si>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</si>
  <si>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</si>
  <si>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</si>
  <si>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</si>
  <si>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</si>
  <si>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</si>
  <si>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</si>
  <si>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</si>
  <si>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</si>
  <si>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</si>
  <si>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</si>
  <si>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</si>
  <si>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</si>
  <si>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</si>
  <si>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</si>
  <si>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</si>
  <si>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</si>
  <si>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</si>
  <si>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</si>
  <si>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</si>
  <si>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</si>
  <si>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神奈川県　藤沢市</t>
  </si>
  <si>
    <t>法適用</t>
  </si>
  <si>
    <t>下水道事業</t>
  </si>
  <si>
    <t>公共下水道</t>
  </si>
  <si>
    <t>Ab</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</si>
  <si>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</si>
  <si>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</si>
  <si>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</si>
  <si>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</si>
  <si>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</si>
  <si>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</si>
  <si>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</si>
  <si>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 xml:space="preserve">・経常収支比率は100％以上、累積欠損金比率は0％となっており、経営状況は収支均衡が図られていますが、引き続き収入確保・経費削減に取り組みます。
・流動比率は、平成２６年度は会計基準の改正により低下していますが、平成２７年度及び平成２８年度は、東京電力からの賠償金が入金されたことにより流動資産が増加し、比率は増加へ転じています。今後は老朽化対策など支出が増加することから流動資産の増加は見込めず、流動比率は横ばいで推移することが予測されます。
・企業債残高対事業規模比率は減少傾向ですが、これは大口の企業債が償還満期を迎え、企業債残高が減少していることによります。今後は、老朽化対策などの更新投資を進めることで増加することが予測されます。
・経費回収率は、汚水処理にかかる維持管理費の抑制に加え、企業債利息及び減価償却費が減少したことにより平成２８年度は100％以上となりましたが、進む老朽化に対応するため、引き続き維持管理の更なる効率化を図るとともに、下水道使用料の収入確保に取り組みます。
</t>
    <rPh sb="113" eb="114">
      <t>オヨ</t>
    </rPh>
    <rPh sb="115" eb="117">
      <t>ヘイセイ</t>
    </rPh>
    <rPh sb="119" eb="121">
      <t>ネンド</t>
    </rPh>
    <rPh sb="216" eb="218">
      <t>ヨソク</t>
    </rPh>
    <rPh sb="315" eb="317">
      <t>ヨソク</t>
    </rPh>
    <rPh sb="332" eb="334">
      <t>オスイ</t>
    </rPh>
    <rPh sb="334" eb="336">
      <t>ショリ</t>
    </rPh>
    <rPh sb="340" eb="342">
      <t>イジ</t>
    </rPh>
    <rPh sb="342" eb="345">
      <t>カンリヒ</t>
    </rPh>
    <rPh sb="346" eb="348">
      <t>ヨクセイ</t>
    </rPh>
    <rPh sb="349" eb="350">
      <t>クワ</t>
    </rPh>
    <rPh sb="352" eb="354">
      <t>キギョウ</t>
    </rPh>
    <rPh sb="354" eb="355">
      <t>サイ</t>
    </rPh>
    <rPh sb="355" eb="357">
      <t>リソク</t>
    </rPh>
    <rPh sb="357" eb="358">
      <t>オヨ</t>
    </rPh>
    <rPh sb="359" eb="361">
      <t>ゲンカ</t>
    </rPh>
    <rPh sb="361" eb="363">
      <t>ショウキャク</t>
    </rPh>
    <rPh sb="363" eb="364">
      <t>ヒ</t>
    </rPh>
    <rPh sb="365" eb="367">
      <t>ゲンショウ</t>
    </rPh>
    <rPh sb="374" eb="376">
      <t>ヘイセイ</t>
    </rPh>
    <rPh sb="378" eb="380">
      <t>ネンド</t>
    </rPh>
    <rPh sb="385" eb="387">
      <t>イジョウ</t>
    </rPh>
    <rPh sb="443" eb="444">
      <t>ト</t>
    </rPh>
    <rPh sb="445" eb="446">
      <t>ク</t>
    </rPh>
    <phoneticPr fontId="4"/>
  </si>
  <si>
    <t>総体的には、節水による収入減少の中でも概ね健全な経営が維持されていますが、今後は、更に老朽化が進むため予防保全型維持管理費の増加などが見込まれます。このことから一層厳しい経営状況となることが予測され、事業の継続性に向けた経営基盤の強化が重要となります。
継続的な健全経営を維持していくため、適正な使用料収入の確保及びコスト縮減への取り組みを進め、また、アセットマネジメント手法を段階的に導入し最適な事業運営を目指します。</t>
    <rPh sb="41" eb="42">
      <t>サラ</t>
    </rPh>
    <rPh sb="43" eb="46">
      <t>ロウキュウカ</t>
    </rPh>
    <rPh sb="47" eb="48">
      <t>スス</t>
    </rPh>
    <rPh sb="67" eb="69">
      <t>ミコ</t>
    </rPh>
    <rPh sb="95" eb="97">
      <t>ヨソク</t>
    </rPh>
    <rPh sb="100" eb="102">
      <t>ジギョウ</t>
    </rPh>
    <rPh sb="103" eb="106">
      <t>ケイゾクセイ</t>
    </rPh>
    <rPh sb="107" eb="108">
      <t>ム</t>
    </rPh>
    <rPh sb="110" eb="112">
      <t>ケイエイ</t>
    </rPh>
    <rPh sb="112" eb="114">
      <t>キバン</t>
    </rPh>
    <rPh sb="115" eb="117">
      <t>キョウカ</t>
    </rPh>
    <rPh sb="118" eb="120">
      <t>ジュウヨウ</t>
    </rPh>
    <rPh sb="157" eb="158">
      <t>オヨ</t>
    </rPh>
    <rPh sb="162" eb="164">
      <t>シュクゲン</t>
    </rPh>
    <rPh sb="166" eb="167">
      <t>ト</t>
    </rPh>
    <rPh sb="168" eb="169">
      <t>ク</t>
    </rPh>
    <rPh sb="171" eb="172">
      <t>スス</t>
    </rPh>
    <rPh sb="187" eb="189">
      <t>シュホウ</t>
    </rPh>
    <rPh sb="190" eb="193">
      <t>ダンカイテキ</t>
    </rPh>
    <rPh sb="194" eb="196">
      <t>ドウニュウ</t>
    </rPh>
    <phoneticPr fontId="4"/>
  </si>
  <si>
    <t>有形固定資産減価償却率、管渠老朽化率ともに全国平均より高いにもかかわらず、管渠改善率が低く更新が進んでいない状況です。
今後は、事故・故障の発生リスクが高い施設（管路・処理施設等）から優先的に、施設再生、改築に取り組むとともに、施設や管路等の健全度や重要度による情報データベースを利用して、全施設のストックマネジメントを継続的に行える環境の構築を進め、計画的かつ効率的な老朽化対策を実施します。</t>
    <rPh sb="37" eb="38">
      <t>カン</t>
    </rPh>
    <rPh sb="38" eb="39">
      <t>キョ</t>
    </rPh>
    <rPh sb="39" eb="41">
      <t>カイゼン</t>
    </rPh>
    <rPh sb="41" eb="42">
      <t>リツ</t>
    </rPh>
    <rPh sb="43" eb="44">
      <t>ヒク</t>
    </rPh>
    <rPh sb="45" eb="47">
      <t>コウシン</t>
    </rPh>
    <rPh sb="48" eb="49">
      <t>スス</t>
    </rPh>
    <rPh sb="54" eb="56">
      <t>ジョウキョウ</t>
    </rPh>
    <rPh sb="60" eb="62">
      <t>コンゴ</t>
    </rPh>
    <rPh sb="94" eb="95">
      <t>テキ</t>
    </rPh>
    <rPh sb="173" eb="174">
      <t>スス</t>
    </rPh>
    <rPh sb="176" eb="178">
      <t>ケイカク</t>
    </rPh>
    <rPh sb="178" eb="179">
      <t>テキ</t>
    </rPh>
    <rPh sb="181" eb="183">
      <t>コウリツ</t>
    </rPh>
    <rPh sb="183" eb="184">
      <t>テキ</t>
    </rPh>
    <rPh sb="185" eb="188">
      <t>ロウキュウカ</t>
    </rPh>
    <rPh sb="188" eb="190">
      <t>タイサク</t>
    </rPh>
    <rPh sb="191" eb="193">
      <t>ジッシ</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</si>
</sst>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85">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0.01</c:v>
                </c:pt>
                <c:pt idx="1">
                  <c:v>0.01</c:v>
                </c:pt>
                <c:pt idx="2">
                  <c:v>0.03</c:v>
                </c:pt>
                <c:pt idx="3">
                  <c:v>0.02</c:v>
                </c:pt>
                <c:pt idx="4" formatCode="#,##0.00;&quot;△&quot;#,##0.00">
                  <c:v>0</c:v>
                </c:pt>
              </c:numCache>
            </c:numRef>
          </c:val>
        </c:ser>
        <c:dLbls>
          <c:showLegendKey val="0"/>
          <c:showVal val="0"/>
          <c:showCatName val="0"/>
          <c:showSerName val="0"/>
          <c:showPercent val="0"/>
          <c:showBubbleSize val="0"/>
        </c:dLbls>
        <c:gapWidth val="150"/>
        <c:axId val="109265152"/>
        <c:axId val="208580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0.08</c:v>
                </c:pt>
                <c:pt idx="2">
                  <c:v>0.1</c:v>
                </c:pt>
                <c:pt idx="3">
                  <c:v>0.11</c:v>
                </c:pt>
                <c:pt idx="4">
                  <c:v>0.13</c:v>
                </c:pt>
              </c:numCache>
            </c:numRef>
          </c:val>
          <c:smooth val="0"/>
        </c:ser>
        <c:dLbls>
          <c:showLegendKey val="0"/>
          <c:showVal val="0"/>
          <c:showCatName val="0"/>
          <c:showSerName val="0"/>
          <c:showPercent val="0"/>
          <c:showBubbleSize val="0"/>
        </c:dLbls>
        <c:marker val="1"/>
        <c:smooth val="0"/>
        <c:axId val="109265152"/>
        <c:axId val="208580472"/>
      </c:lineChart>
      <c:dateAx>
        <c:axId val="109265152"/>
        <c:scaling>
          <c:orientation val="minMax"/>
        </c:scaling>
        <c:delete val="1"/>
        <c:axPos val="b"/>
        <c:numFmt formatCode="ge" sourceLinked="1"/>
        <c:majorTickMark val="none"/>
        <c:minorTickMark val="none"/>
        <c:tickLblPos val="none"/>
        <c:crossAx val="208580472"/>
        <c:crosses val="autoZero"/>
        <c:auto val="1"/>
        <c:lblOffset val="100"/>
        <c:baseTimeUnit val="years"/>
      </c:dateAx>
      <c:valAx>
        <c:axId val="208580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65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102.31</c:v>
                </c:pt>
                <c:pt idx="1">
                  <c:v>101.96</c:v>
                </c:pt>
                <c:pt idx="2">
                  <c:v>101.74</c:v>
                </c:pt>
                <c:pt idx="3">
                  <c:v>101.21</c:v>
                </c:pt>
                <c:pt idx="4">
                  <c:v>103.42</c:v>
                </c:pt>
              </c:numCache>
            </c:numRef>
          </c:val>
        </c:ser>
        <c:dLbls>
          <c:showLegendKey val="0"/>
          <c:showVal val="0"/>
          <c:showCatName val="0"/>
          <c:showSerName val="0"/>
          <c:showPercent val="0"/>
          <c:showBubbleSize val="0"/>
        </c:dLbls>
        <c:gapWidth val="150"/>
        <c:axId val="208581648"/>
        <c:axId val="208582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104.06</c:v>
                </c:pt>
                <c:pt idx="1">
                  <c:v>104.3</c:v>
                </c:pt>
                <c:pt idx="2">
                  <c:v>104.63</c:v>
                </c:pt>
                <c:pt idx="3">
                  <c:v>105.91</c:v>
                </c:pt>
                <c:pt idx="4">
                  <c:v>106.96</c:v>
                </c:pt>
              </c:numCache>
            </c:numRef>
          </c:val>
          <c:smooth val="0"/>
        </c:ser>
        <c:dLbls>
          <c:showLegendKey val="0"/>
          <c:showVal val="0"/>
          <c:showCatName val="0"/>
          <c:showSerName val="0"/>
          <c:showPercent val="0"/>
          <c:showBubbleSize val="0"/>
        </c:dLbls>
        <c:marker val="1"/>
        <c:smooth val="0"/>
        <c:axId val="208581648"/>
        <c:axId val="208582040"/>
      </c:lineChart>
      <c:dateAx>
        <c:axId val="208581648"/>
        <c:scaling>
          <c:orientation val="minMax"/>
        </c:scaling>
        <c:delete val="1"/>
        <c:axPos val="b"/>
        <c:numFmt formatCode="ge" sourceLinked="1"/>
        <c:majorTickMark val="none"/>
        <c:minorTickMark val="none"/>
        <c:tickLblPos val="none"/>
        <c:crossAx val="208582040"/>
        <c:crosses val="autoZero"/>
        <c:auto val="1"/>
        <c:lblOffset val="100"/>
        <c:baseTimeUnit val="years"/>
      </c:dateAx>
      <c:valAx>
        <c:axId val="208582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81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27.59</c:v>
                </c:pt>
                <c:pt idx="1">
                  <c:v>28.56</c:v>
                </c:pt>
                <c:pt idx="2">
                  <c:v>46.9</c:v>
                </c:pt>
                <c:pt idx="3">
                  <c:v>48.45</c:v>
                </c:pt>
                <c:pt idx="4">
                  <c:v>49.68</c:v>
                </c:pt>
              </c:numCache>
            </c:numRef>
          </c:val>
        </c:ser>
        <c:dLbls>
          <c:showLegendKey val="0"/>
          <c:showVal val="0"/>
          <c:showCatName val="0"/>
          <c:showSerName val="0"/>
          <c:showPercent val="0"/>
          <c:showBubbleSize val="0"/>
        </c:dLbls>
        <c:gapWidth val="150"/>
        <c:axId val="208583608"/>
        <c:axId val="209697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17.25</c:v>
                </c:pt>
                <c:pt idx="1">
                  <c:v>17.37</c:v>
                </c:pt>
                <c:pt idx="2">
                  <c:v>25.54</c:v>
                </c:pt>
                <c:pt idx="3">
                  <c:v>22.87</c:v>
                </c:pt>
                <c:pt idx="4">
                  <c:v>28.42</c:v>
                </c:pt>
              </c:numCache>
            </c:numRef>
          </c:val>
          <c:smooth val="0"/>
        </c:ser>
        <c:dLbls>
          <c:showLegendKey val="0"/>
          <c:showVal val="0"/>
          <c:showCatName val="0"/>
          <c:showSerName val="0"/>
          <c:showPercent val="0"/>
          <c:showBubbleSize val="0"/>
        </c:dLbls>
        <c:marker val="1"/>
        <c:smooth val="0"/>
        <c:axId val="208583608"/>
        <c:axId val="209697208"/>
      </c:lineChart>
      <c:dateAx>
        <c:axId val="208583608"/>
        <c:scaling>
          <c:orientation val="minMax"/>
        </c:scaling>
        <c:delete val="1"/>
        <c:axPos val="b"/>
        <c:numFmt formatCode="ge" sourceLinked="1"/>
        <c:majorTickMark val="none"/>
        <c:minorTickMark val="none"/>
        <c:tickLblPos val="none"/>
        <c:crossAx val="209697208"/>
        <c:crosses val="autoZero"/>
        <c:auto val="1"/>
        <c:lblOffset val="100"/>
        <c:baseTimeUnit val="years"/>
      </c:dateAx>
      <c:valAx>
        <c:axId val="209697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8583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2.85</c:v>
                </c:pt>
                <c:pt idx="1">
                  <c:v>3.59</c:v>
                </c:pt>
                <c:pt idx="2">
                  <c:v>4.3099999999999996</c:v>
                </c:pt>
                <c:pt idx="3">
                  <c:v>4.97</c:v>
                </c:pt>
                <c:pt idx="4">
                  <c:v>5.79</c:v>
                </c:pt>
              </c:numCache>
            </c:numRef>
          </c:val>
        </c:ser>
        <c:dLbls>
          <c:showLegendKey val="0"/>
          <c:showVal val="0"/>
          <c:showCatName val="0"/>
          <c:showSerName val="0"/>
          <c:showPercent val="0"/>
          <c:showBubbleSize val="0"/>
        </c:dLbls>
        <c:gapWidth val="150"/>
        <c:axId val="209698384"/>
        <c:axId val="209698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1.32</c:v>
                </c:pt>
                <c:pt idx="1">
                  <c:v>1.51</c:v>
                </c:pt>
                <c:pt idx="2">
                  <c:v>1.39</c:v>
                </c:pt>
                <c:pt idx="3">
                  <c:v>1.2</c:v>
                </c:pt>
                <c:pt idx="4">
                  <c:v>3.01</c:v>
                </c:pt>
              </c:numCache>
            </c:numRef>
          </c:val>
          <c:smooth val="0"/>
        </c:ser>
        <c:dLbls>
          <c:showLegendKey val="0"/>
          <c:showVal val="0"/>
          <c:showCatName val="0"/>
          <c:showSerName val="0"/>
          <c:showPercent val="0"/>
          <c:showBubbleSize val="0"/>
        </c:dLbls>
        <c:marker val="1"/>
        <c:smooth val="0"/>
        <c:axId val="209698384"/>
        <c:axId val="209698776"/>
      </c:lineChart>
      <c:dateAx>
        <c:axId val="209698384"/>
        <c:scaling>
          <c:orientation val="minMax"/>
        </c:scaling>
        <c:delete val="1"/>
        <c:axPos val="b"/>
        <c:numFmt formatCode="ge" sourceLinked="1"/>
        <c:majorTickMark val="none"/>
        <c:minorTickMark val="none"/>
        <c:tickLblPos val="none"/>
        <c:crossAx val="209698776"/>
        <c:crosses val="autoZero"/>
        <c:auto val="1"/>
        <c:lblOffset val="100"/>
        <c:baseTimeUnit val="years"/>
      </c:dateAx>
      <c:valAx>
        <c:axId val="209698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9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09727888"/>
        <c:axId val="209728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4.34</c:v>
                </c:pt>
                <c:pt idx="1">
                  <c:v>4.88</c:v>
                </c:pt>
                <c:pt idx="2">
                  <c:v>0.1</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209727888"/>
        <c:axId val="209728280"/>
      </c:lineChart>
      <c:dateAx>
        <c:axId val="209727888"/>
        <c:scaling>
          <c:orientation val="minMax"/>
        </c:scaling>
        <c:delete val="1"/>
        <c:axPos val="b"/>
        <c:numFmt formatCode="ge" sourceLinked="1"/>
        <c:majorTickMark val="none"/>
        <c:minorTickMark val="none"/>
        <c:tickLblPos val="none"/>
        <c:crossAx val="209728280"/>
        <c:crosses val="autoZero"/>
        <c:auto val="1"/>
        <c:lblOffset val="100"/>
        <c:baseTimeUnit val="years"/>
      </c:dateAx>
      <c:valAx>
        <c:axId val="209728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27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139.05000000000001</c:v>
                </c:pt>
                <c:pt idx="1">
                  <c:v>148.05000000000001</c:v>
                </c:pt>
                <c:pt idx="2">
                  <c:v>42.87</c:v>
                </c:pt>
                <c:pt idx="3">
                  <c:v>54.07</c:v>
                </c:pt>
                <c:pt idx="4">
                  <c:v>56.13</c:v>
                </c:pt>
              </c:numCache>
            </c:numRef>
          </c:val>
        </c:ser>
        <c:dLbls>
          <c:showLegendKey val="0"/>
          <c:showVal val="0"/>
          <c:showCatName val="0"/>
          <c:showSerName val="0"/>
          <c:showPercent val="0"/>
          <c:showBubbleSize val="0"/>
        </c:dLbls>
        <c:gapWidth val="150"/>
        <c:axId val="209729456"/>
        <c:axId val="209729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238.87</c:v>
                </c:pt>
                <c:pt idx="1">
                  <c:v>271.23</c:v>
                </c:pt>
                <c:pt idx="2">
                  <c:v>72.66</c:v>
                </c:pt>
                <c:pt idx="3">
                  <c:v>66.900000000000006</c:v>
                </c:pt>
                <c:pt idx="4">
                  <c:v>72.739999999999995</c:v>
                </c:pt>
              </c:numCache>
            </c:numRef>
          </c:val>
          <c:smooth val="0"/>
        </c:ser>
        <c:dLbls>
          <c:showLegendKey val="0"/>
          <c:showVal val="0"/>
          <c:showCatName val="0"/>
          <c:showSerName val="0"/>
          <c:showPercent val="0"/>
          <c:showBubbleSize val="0"/>
        </c:dLbls>
        <c:marker val="1"/>
        <c:smooth val="0"/>
        <c:axId val="209729456"/>
        <c:axId val="209729848"/>
      </c:lineChart>
      <c:dateAx>
        <c:axId val="209729456"/>
        <c:scaling>
          <c:orientation val="minMax"/>
        </c:scaling>
        <c:delete val="1"/>
        <c:axPos val="b"/>
        <c:numFmt formatCode="ge" sourceLinked="1"/>
        <c:majorTickMark val="none"/>
        <c:minorTickMark val="none"/>
        <c:tickLblPos val="none"/>
        <c:crossAx val="209729848"/>
        <c:crosses val="autoZero"/>
        <c:auto val="1"/>
        <c:lblOffset val="100"/>
        <c:baseTimeUnit val="years"/>
      </c:dateAx>
      <c:valAx>
        <c:axId val="209729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2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601.17999999999995</c:v>
                </c:pt>
                <c:pt idx="1">
                  <c:v>567.29</c:v>
                </c:pt>
                <c:pt idx="2">
                  <c:v>563.94000000000005</c:v>
                </c:pt>
                <c:pt idx="3">
                  <c:v>547.74</c:v>
                </c:pt>
                <c:pt idx="4">
                  <c:v>431.01</c:v>
                </c:pt>
              </c:numCache>
            </c:numRef>
          </c:val>
        </c:ser>
        <c:dLbls>
          <c:showLegendKey val="0"/>
          <c:showVal val="0"/>
          <c:showCatName val="0"/>
          <c:showSerName val="0"/>
          <c:showPercent val="0"/>
          <c:showBubbleSize val="0"/>
        </c:dLbls>
        <c:gapWidth val="150"/>
        <c:axId val="209727496"/>
        <c:axId val="20973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641.70000000000005</c:v>
                </c:pt>
                <c:pt idx="1">
                  <c:v>624.4</c:v>
                </c:pt>
                <c:pt idx="2">
                  <c:v>607.52</c:v>
                </c:pt>
                <c:pt idx="3">
                  <c:v>643.19000000000005</c:v>
                </c:pt>
                <c:pt idx="4">
                  <c:v>596.44000000000005</c:v>
                </c:pt>
              </c:numCache>
            </c:numRef>
          </c:val>
          <c:smooth val="0"/>
        </c:ser>
        <c:dLbls>
          <c:showLegendKey val="0"/>
          <c:showVal val="0"/>
          <c:showCatName val="0"/>
          <c:showSerName val="0"/>
          <c:showPercent val="0"/>
          <c:showBubbleSize val="0"/>
        </c:dLbls>
        <c:marker val="1"/>
        <c:smooth val="0"/>
        <c:axId val="209727496"/>
        <c:axId val="209731024"/>
      </c:lineChart>
      <c:dateAx>
        <c:axId val="209727496"/>
        <c:scaling>
          <c:orientation val="minMax"/>
        </c:scaling>
        <c:delete val="1"/>
        <c:axPos val="b"/>
        <c:numFmt formatCode="ge" sourceLinked="1"/>
        <c:majorTickMark val="none"/>
        <c:minorTickMark val="none"/>
        <c:tickLblPos val="none"/>
        <c:crossAx val="209731024"/>
        <c:crosses val="autoZero"/>
        <c:auto val="1"/>
        <c:lblOffset val="100"/>
        <c:baseTimeUnit val="years"/>
      </c:dateAx>
      <c:valAx>
        <c:axId val="20973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727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89.91</c:v>
                </c:pt>
                <c:pt idx="1">
                  <c:v>90.07</c:v>
                </c:pt>
                <c:pt idx="2">
                  <c:v>91.17</c:v>
                </c:pt>
                <c:pt idx="3">
                  <c:v>90.82</c:v>
                </c:pt>
                <c:pt idx="4">
                  <c:v>101.84</c:v>
                </c:pt>
              </c:numCache>
            </c:numRef>
          </c:val>
        </c:ser>
        <c:dLbls>
          <c:showLegendKey val="0"/>
          <c:showVal val="0"/>
          <c:showCatName val="0"/>
          <c:showSerName val="0"/>
          <c:showPercent val="0"/>
          <c:showBubbleSize val="0"/>
        </c:dLbls>
        <c:gapWidth val="150"/>
        <c:axId val="209699952"/>
        <c:axId val="210013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91.73</c:v>
                </c:pt>
                <c:pt idx="1">
                  <c:v>92.33</c:v>
                </c:pt>
                <c:pt idx="2">
                  <c:v>96.91</c:v>
                </c:pt>
                <c:pt idx="3">
                  <c:v>101.54</c:v>
                </c:pt>
                <c:pt idx="4">
                  <c:v>102.42</c:v>
                </c:pt>
              </c:numCache>
            </c:numRef>
          </c:val>
          <c:smooth val="0"/>
        </c:ser>
        <c:dLbls>
          <c:showLegendKey val="0"/>
          <c:showVal val="0"/>
          <c:showCatName val="0"/>
          <c:showSerName val="0"/>
          <c:showPercent val="0"/>
          <c:showBubbleSize val="0"/>
        </c:dLbls>
        <c:marker val="1"/>
        <c:smooth val="0"/>
        <c:axId val="209699952"/>
        <c:axId val="210013024"/>
      </c:lineChart>
      <c:dateAx>
        <c:axId val="209699952"/>
        <c:scaling>
          <c:orientation val="minMax"/>
        </c:scaling>
        <c:delete val="1"/>
        <c:axPos val="b"/>
        <c:numFmt formatCode="ge" sourceLinked="1"/>
        <c:majorTickMark val="none"/>
        <c:minorTickMark val="none"/>
        <c:tickLblPos val="none"/>
        <c:crossAx val="210013024"/>
        <c:crosses val="autoZero"/>
        <c:auto val="1"/>
        <c:lblOffset val="100"/>
        <c:baseTimeUnit val="years"/>
      </c:dateAx>
      <c:valAx>
        <c:axId val="21001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9699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141.69</c:v>
                </c:pt>
                <c:pt idx="1">
                  <c:v>141.62</c:v>
                </c:pt>
                <c:pt idx="2">
                  <c:v>138.87</c:v>
                </c:pt>
                <c:pt idx="3">
                  <c:v>138.88</c:v>
                </c:pt>
                <c:pt idx="4">
                  <c:v>123.66</c:v>
                </c:pt>
              </c:numCache>
            </c:numRef>
          </c:val>
        </c:ser>
        <c:dLbls>
          <c:showLegendKey val="0"/>
          <c:showVal val="0"/>
          <c:showCatName val="0"/>
          <c:showSerName val="0"/>
          <c:showPercent val="0"/>
          <c:showBubbleSize val="0"/>
        </c:dLbls>
        <c:gapWidth val="150"/>
        <c:axId val="210014200"/>
        <c:axId val="210014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123.91</c:v>
                </c:pt>
                <c:pt idx="1">
                  <c:v>123.69</c:v>
                </c:pt>
                <c:pt idx="2">
                  <c:v>120.5</c:v>
                </c:pt>
                <c:pt idx="3">
                  <c:v>116.15</c:v>
                </c:pt>
                <c:pt idx="4">
                  <c:v>116.2</c:v>
                </c:pt>
              </c:numCache>
            </c:numRef>
          </c:val>
          <c:smooth val="0"/>
        </c:ser>
        <c:dLbls>
          <c:showLegendKey val="0"/>
          <c:showVal val="0"/>
          <c:showCatName val="0"/>
          <c:showSerName val="0"/>
          <c:showPercent val="0"/>
          <c:showBubbleSize val="0"/>
        </c:dLbls>
        <c:marker val="1"/>
        <c:smooth val="0"/>
        <c:axId val="210014200"/>
        <c:axId val="210014592"/>
      </c:lineChart>
      <c:dateAx>
        <c:axId val="210014200"/>
        <c:scaling>
          <c:orientation val="minMax"/>
        </c:scaling>
        <c:delete val="1"/>
        <c:axPos val="b"/>
        <c:numFmt formatCode="ge" sourceLinked="1"/>
        <c:majorTickMark val="none"/>
        <c:minorTickMark val="none"/>
        <c:tickLblPos val="none"/>
        <c:crossAx val="210014592"/>
        <c:crosses val="autoZero"/>
        <c:auto val="1"/>
        <c:lblOffset val="100"/>
        <c:baseTimeUnit val="years"/>
      </c:dateAx>
      <c:valAx>
        <c:axId val="210014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14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67.09</c:v>
                </c:pt>
                <c:pt idx="1">
                  <c:v>65.33</c:v>
                </c:pt>
                <c:pt idx="2">
                  <c:v>65.430000000000007</c:v>
                </c:pt>
                <c:pt idx="3">
                  <c:v>63.7</c:v>
                </c:pt>
                <c:pt idx="4">
                  <c:v>63.66</c:v>
                </c:pt>
              </c:numCache>
            </c:numRef>
          </c:val>
        </c:ser>
        <c:dLbls>
          <c:showLegendKey val="0"/>
          <c:showVal val="0"/>
          <c:showCatName val="0"/>
          <c:showSerName val="0"/>
          <c:showPercent val="0"/>
          <c:showBubbleSize val="0"/>
        </c:dLbls>
        <c:gapWidth val="150"/>
        <c:axId val="210015768"/>
        <c:axId val="210016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69.03</c:v>
                </c:pt>
                <c:pt idx="1">
                  <c:v>70.16</c:v>
                </c:pt>
                <c:pt idx="2">
                  <c:v>69.95</c:v>
                </c:pt>
                <c:pt idx="3">
                  <c:v>72.239999999999995</c:v>
                </c:pt>
                <c:pt idx="4">
                  <c:v>69.23</c:v>
                </c:pt>
              </c:numCache>
            </c:numRef>
          </c:val>
          <c:smooth val="0"/>
        </c:ser>
        <c:dLbls>
          <c:showLegendKey val="0"/>
          <c:showVal val="0"/>
          <c:showCatName val="0"/>
          <c:showSerName val="0"/>
          <c:showPercent val="0"/>
          <c:showBubbleSize val="0"/>
        </c:dLbls>
        <c:marker val="1"/>
        <c:smooth val="0"/>
        <c:axId val="210015768"/>
        <c:axId val="210016160"/>
      </c:lineChart>
      <c:dateAx>
        <c:axId val="210015768"/>
        <c:scaling>
          <c:orientation val="minMax"/>
        </c:scaling>
        <c:delete val="1"/>
        <c:axPos val="b"/>
        <c:numFmt formatCode="ge" sourceLinked="1"/>
        <c:majorTickMark val="none"/>
        <c:minorTickMark val="none"/>
        <c:tickLblPos val="none"/>
        <c:crossAx val="210016160"/>
        <c:crosses val="autoZero"/>
        <c:auto val="1"/>
        <c:lblOffset val="100"/>
        <c:baseTimeUnit val="years"/>
      </c:dateAx>
      <c:valAx>
        <c:axId val="210016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15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97.84</c:v>
                </c:pt>
                <c:pt idx="1">
                  <c:v>97.9</c:v>
                </c:pt>
                <c:pt idx="2">
                  <c:v>98.02</c:v>
                </c:pt>
                <c:pt idx="3">
                  <c:v>98.09</c:v>
                </c:pt>
                <c:pt idx="4">
                  <c:v>98.16</c:v>
                </c:pt>
              </c:numCache>
            </c:numRef>
          </c:val>
        </c:ser>
        <c:dLbls>
          <c:showLegendKey val="0"/>
          <c:showVal val="0"/>
          <c:showCatName val="0"/>
          <c:showSerName val="0"/>
          <c:showPercent val="0"/>
          <c:showBubbleSize val="0"/>
        </c:dLbls>
        <c:gapWidth val="150"/>
        <c:axId val="210094280"/>
        <c:axId val="210094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96.87</c:v>
                </c:pt>
                <c:pt idx="1">
                  <c:v>96.82</c:v>
                </c:pt>
                <c:pt idx="2">
                  <c:v>96.69</c:v>
                </c:pt>
                <c:pt idx="3">
                  <c:v>96.84</c:v>
                </c:pt>
                <c:pt idx="4">
                  <c:v>96.84</c:v>
                </c:pt>
              </c:numCache>
            </c:numRef>
          </c:val>
          <c:smooth val="0"/>
        </c:ser>
        <c:dLbls>
          <c:showLegendKey val="0"/>
          <c:showVal val="0"/>
          <c:showCatName val="0"/>
          <c:showSerName val="0"/>
          <c:showPercent val="0"/>
          <c:showBubbleSize val="0"/>
        </c:dLbls>
        <c:marker val="1"/>
        <c:smooth val="0"/>
        <c:axId val="210094280"/>
        <c:axId val="210094672"/>
      </c:lineChart>
      <c:dateAx>
        <c:axId val="210094280"/>
        <c:scaling>
          <c:orientation val="minMax"/>
        </c:scaling>
        <c:delete val="1"/>
        <c:axPos val="b"/>
        <c:numFmt formatCode="ge" sourceLinked="1"/>
        <c:majorTickMark val="none"/>
        <c:minorTickMark val="none"/>
        <c:tickLblPos val="none"/>
        <c:crossAx val="210094672"/>
        <c:crosses val="autoZero"/>
        <c:auto val="1"/>
        <c:lblOffset val="100"/>
        <c:baseTimeUnit val="years"/>
      </c:dateAx>
      <c:valAx>
        <c:axId val="21009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0094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【37.36】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election activeCell="BL64" sqref="BL64:BZ65"/>
    </sheetView>
  </sheetViews>
  <sheetFormatPr defaultColWidth="2.625" defaultRowHeight="13.5" x14ac:dyDescent="0.1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5" t="s">
        <v>0</v>
      </c>
      <c r="C2" s="75"/>
      <c r="D2" s="75"/>
      <c r="E2" s="75"/>
      <c r="F2" s="75"/>
      <c r="G2" s="75"/>
      <c r="H2" s="75"/>
      <c r="I2" s="75"/>
      <c r="J2" s="75"/>
      <c r="K2" s="75"/>
      <c r="L2" s="75"/>
      <c r="M2" s="75"/>
      <c r="N2" s="75"/>
      <c r="O2" s="75"/>
      <c r="P2" s="75"/>
      <c r="Q2" s="75"/>
      <c r="R2" s="75"/>
      <c r="S2" s="75"/>
      <c r="T2" s="75"/>
      <c r="U2" s="75"/>
      <c r="V2" s="75"/>
      <c r="W2" s="75"/>
      <c r="X2" s="75"/>
      <c r="Y2" s="75"/>
      <c r="Z2" s="75"/>
      <c r="AA2" s="75"/>
      <c r="AB2" s="75"/>
      <c r="AC2" s="75"/>
      <c r="AD2" s="75"/>
      <c r="AE2" s="75"/>
      <c r="AF2" s="75"/>
      <c r="AG2" s="75"/>
      <c r="AH2" s="75"/>
      <c r="AI2" s="75"/>
      <c r="AJ2" s="75"/>
      <c r="AK2" s="75"/>
      <c r="AL2" s="75"/>
      <c r="AM2" s="75"/>
      <c r="AN2" s="75"/>
      <c r="AO2" s="75"/>
      <c r="AP2" s="75"/>
      <c r="AQ2" s="75"/>
      <c r="AR2" s="75"/>
      <c r="AS2" s="75"/>
      <c r="AT2" s="75"/>
      <c r="AU2" s="75"/>
      <c r="AV2" s="75"/>
      <c r="AW2" s="75"/>
      <c r="AX2" s="75"/>
      <c r="AY2" s="75"/>
      <c r="AZ2" s="75"/>
      <c r="BA2" s="75"/>
      <c r="BB2" s="75"/>
      <c r="BC2" s="75"/>
      <c r="BD2" s="75"/>
      <c r="BE2" s="75"/>
      <c r="BF2" s="75"/>
      <c r="BG2" s="75"/>
      <c r="BH2" s="75"/>
      <c r="BI2" s="75"/>
      <c r="BJ2" s="75"/>
      <c r="BK2" s="75"/>
      <c r="BL2" s="75"/>
      <c r="BM2" s="75"/>
      <c r="BN2" s="75"/>
      <c r="BO2" s="75"/>
      <c r="BP2" s="75"/>
      <c r="BQ2" s="75"/>
      <c r="BR2" s="75"/>
      <c r="BS2" s="75"/>
      <c r="BT2" s="75"/>
      <c r="BU2" s="75"/>
      <c r="BV2" s="75"/>
      <c r="BW2" s="75"/>
      <c r="BX2" s="75"/>
      <c r="BY2" s="75"/>
      <c r="BZ2" s="75"/>
    </row>
    <row r="3" spans="1:78" ht="9.75" customHeight="1" x14ac:dyDescent="0.15">
      <c r="A3" s="2"/>
      <c r="B3" s="75"/>
      <c r="C3" s="75"/>
      <c r="D3" s="75"/>
      <c r="E3" s="75"/>
      <c r="F3" s="75"/>
      <c r="G3" s="75"/>
      <c r="H3" s="75"/>
      <c r="I3" s="75"/>
      <c r="J3" s="75"/>
      <c r="K3" s="75"/>
      <c r="L3" s="75"/>
      <c r="M3" s="75"/>
      <c r="N3" s="75"/>
      <c r="O3" s="75"/>
      <c r="P3" s="75"/>
      <c r="Q3" s="75"/>
      <c r="R3" s="75"/>
      <c r="S3" s="75"/>
      <c r="T3" s="75"/>
      <c r="U3" s="75"/>
      <c r="V3" s="75"/>
      <c r="W3" s="75"/>
      <c r="X3" s="75"/>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row>
    <row r="4" spans="1:78" ht="9.75" customHeight="1" x14ac:dyDescent="0.15">
      <c r="A4" s="2"/>
      <c r="B4" s="75"/>
      <c r="C4" s="75"/>
      <c r="D4" s="75"/>
      <c r="E4" s="75"/>
      <c r="F4" s="75"/>
      <c r="G4" s="75"/>
      <c r="H4" s="75"/>
      <c r="I4" s="75"/>
      <c r="J4" s="75"/>
      <c r="K4" s="75"/>
      <c r="L4" s="75"/>
      <c r="M4" s="75"/>
      <c r="N4" s="75"/>
      <c r="O4" s="75"/>
      <c r="P4" s="75"/>
      <c r="Q4" s="75"/>
      <c r="R4" s="75"/>
      <c r="S4" s="75"/>
      <c r="T4" s="75"/>
      <c r="U4" s="75"/>
      <c r="V4" s="75"/>
      <c r="W4" s="75"/>
      <c r="X4" s="75"/>
      <c r="Y4" s="75"/>
      <c r="Z4" s="75"/>
      <c r="AA4" s="75"/>
      <c r="AB4" s="75"/>
      <c r="AC4" s="75"/>
      <c r="AD4" s="75"/>
      <c r="AE4" s="75"/>
      <c r="AF4" s="75"/>
      <c r="AG4" s="75"/>
      <c r="AH4" s="75"/>
      <c r="AI4" s="75"/>
      <c r="AJ4" s="75"/>
      <c r="AK4" s="75"/>
      <c r="AL4" s="75"/>
      <c r="AM4" s="75"/>
      <c r="AN4" s="75"/>
      <c r="AO4" s="75"/>
      <c r="AP4" s="75"/>
      <c r="AQ4" s="75"/>
      <c r="AR4" s="75"/>
      <c r="AS4" s="75"/>
      <c r="AT4" s="75"/>
      <c r="AU4" s="75"/>
      <c r="AV4" s="75"/>
      <c r="AW4" s="75"/>
      <c r="AX4" s="75"/>
      <c r="AY4" s="75"/>
      <c r="AZ4" s="75"/>
      <c r="BA4" s="75"/>
      <c r="BB4" s="75"/>
      <c r="BC4" s="75"/>
      <c r="BD4" s="75"/>
      <c r="BE4" s="75"/>
      <c r="BF4" s="75"/>
      <c r="BG4" s="75"/>
      <c r="BH4" s="75"/>
      <c r="BI4" s="75"/>
      <c r="BJ4" s="75"/>
      <c r="BK4" s="75"/>
      <c r="BL4" s="75"/>
      <c r="BM4" s="75"/>
      <c r="BN4" s="75"/>
      <c r="BO4" s="75"/>
      <c r="BP4" s="75"/>
      <c r="BQ4" s="75"/>
      <c r="BR4" s="75"/>
      <c r="BS4" s="75"/>
      <c r="BT4" s="75"/>
      <c r="BU4" s="75"/>
      <c r="BV4" s="75"/>
      <c r="BW4" s="75"/>
      <c r="BX4" s="75"/>
      <c r="BY4" s="75"/>
      <c r="BZ4" s="75"/>
    </row>
    <row r="5" spans="1:78" ht="9.75" customHeight="1" x14ac:dyDescent="0.15">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x14ac:dyDescent="0.15">
      <c r="A6" s="2"/>
      <c r="B6" s="76" t="str">
        <f>データ!H6</f>
        <v>神奈川県　藤沢市</v>
      </c>
      <c r="C6" s="76"/>
      <c r="D6" s="76"/>
      <c r="E6" s="76"/>
      <c r="F6" s="76"/>
      <c r="G6" s="76"/>
      <c r="H6" s="76"/>
      <c r="I6" s="76"/>
      <c r="J6" s="76"/>
      <c r="K6" s="76"/>
      <c r="L6" s="76"/>
      <c r="M6" s="76"/>
      <c r="N6" s="76"/>
      <c r="O6" s="76"/>
      <c r="P6" s="76"/>
      <c r="Q6" s="76"/>
      <c r="R6" s="76"/>
      <c r="S6" s="76"/>
      <c r="T6" s="76"/>
      <c r="U6" s="76"/>
      <c r="V6" s="76"/>
      <c r="W6" s="76"/>
      <c r="X6" s="76"/>
      <c r="Y6" s="76"/>
      <c r="Z6" s="76"/>
      <c r="AA6" s="76"/>
      <c r="AB6" s="76"/>
      <c r="AC6" s="76"/>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4"/>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4"/>
      <c r="BK7" s="4"/>
      <c r="BL7" s="5" t="s">
        <v>9</v>
      </c>
      <c r="BM7" s="6"/>
      <c r="BN7" s="6"/>
      <c r="BO7" s="6"/>
      <c r="BP7" s="6"/>
      <c r="BQ7" s="6"/>
      <c r="BR7" s="6"/>
      <c r="BS7" s="6"/>
      <c r="BT7" s="6"/>
      <c r="BU7" s="6"/>
      <c r="BV7" s="6"/>
      <c r="BW7" s="6"/>
      <c r="BX7" s="6"/>
      <c r="BY7" s="7"/>
    </row>
    <row r="8" spans="1:78" ht="18.75" customHeight="1" x14ac:dyDescent="0.15">
      <c r="A8" s="2"/>
      <c r="B8" s="73" t="str">
        <f>データ!I6</f>
        <v>法適用</v>
      </c>
      <c r="C8" s="73"/>
      <c r="D8" s="73"/>
      <c r="E8" s="73"/>
      <c r="F8" s="73"/>
      <c r="G8" s="73"/>
      <c r="H8" s="73"/>
      <c r="I8" s="73" t="str">
        <f>データ!J6</f>
        <v>下水道事業</v>
      </c>
      <c r="J8" s="73"/>
      <c r="K8" s="73"/>
      <c r="L8" s="73"/>
      <c r="M8" s="73"/>
      <c r="N8" s="73"/>
      <c r="O8" s="73"/>
      <c r="P8" s="73" t="str">
        <f>データ!K6</f>
        <v>公共下水道</v>
      </c>
      <c r="Q8" s="73"/>
      <c r="R8" s="73"/>
      <c r="S8" s="73"/>
      <c r="T8" s="73"/>
      <c r="U8" s="73"/>
      <c r="V8" s="73"/>
      <c r="W8" s="73" t="str">
        <f>データ!L6</f>
        <v>Ab</v>
      </c>
      <c r="X8" s="73"/>
      <c r="Y8" s="73"/>
      <c r="Z8" s="73"/>
      <c r="AA8" s="73"/>
      <c r="AB8" s="73"/>
      <c r="AC8" s="73"/>
      <c r="AD8" s="74" t="s">
        <v>119</v>
      </c>
      <c r="AE8" s="74"/>
      <c r="AF8" s="74"/>
      <c r="AG8" s="74"/>
      <c r="AH8" s="74"/>
      <c r="AI8" s="74"/>
      <c r="AJ8" s="74"/>
      <c r="AK8" s="4"/>
      <c r="AL8" s="68">
        <f>データ!S6</f>
        <v>428612</v>
      </c>
      <c r="AM8" s="68"/>
      <c r="AN8" s="68"/>
      <c r="AO8" s="68"/>
      <c r="AP8" s="68"/>
      <c r="AQ8" s="68"/>
      <c r="AR8" s="68"/>
      <c r="AS8" s="68"/>
      <c r="AT8" s="67">
        <f>データ!T6</f>
        <v>69.569999999999993</v>
      </c>
      <c r="AU8" s="67"/>
      <c r="AV8" s="67"/>
      <c r="AW8" s="67"/>
      <c r="AX8" s="67"/>
      <c r="AY8" s="67"/>
      <c r="AZ8" s="67"/>
      <c r="BA8" s="67"/>
      <c r="BB8" s="67">
        <f>データ!U6</f>
        <v>6160.87</v>
      </c>
      <c r="BC8" s="67"/>
      <c r="BD8" s="67"/>
      <c r="BE8" s="67"/>
      <c r="BF8" s="67"/>
      <c r="BG8" s="67"/>
      <c r="BH8" s="67"/>
      <c r="BI8" s="67"/>
      <c r="BJ8" s="4"/>
      <c r="BK8" s="4"/>
      <c r="BL8" s="71" t="s">
        <v>10</v>
      </c>
      <c r="BM8" s="72"/>
      <c r="BN8" s="8" t="s">
        <v>11</v>
      </c>
      <c r="BO8" s="9"/>
      <c r="BP8" s="9"/>
      <c r="BQ8" s="9"/>
      <c r="BR8" s="9"/>
      <c r="BS8" s="9"/>
      <c r="BT8" s="9"/>
      <c r="BU8" s="9"/>
      <c r="BV8" s="9"/>
      <c r="BW8" s="9"/>
      <c r="BX8" s="9"/>
      <c r="BY8" s="10"/>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4"/>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4"/>
      <c r="BK9" s="4"/>
      <c r="BL9" s="65" t="s">
        <v>20</v>
      </c>
      <c r="BM9" s="66"/>
      <c r="BN9" s="11" t="s">
        <v>21</v>
      </c>
      <c r="BO9" s="12"/>
      <c r="BP9" s="12"/>
      <c r="BQ9" s="12"/>
      <c r="BR9" s="12"/>
      <c r="BS9" s="12"/>
      <c r="BT9" s="12"/>
      <c r="BU9" s="12"/>
      <c r="BV9" s="12"/>
      <c r="BW9" s="12"/>
      <c r="BX9" s="12"/>
      <c r="BY9" s="13"/>
    </row>
    <row r="10" spans="1:78" ht="18.75" customHeight="1" x14ac:dyDescent="0.15">
      <c r="A10" s="2"/>
      <c r="B10" s="67" t="str">
        <f>データ!N6</f>
        <v>-</v>
      </c>
      <c r="C10" s="67"/>
      <c r="D10" s="67"/>
      <c r="E10" s="67"/>
      <c r="F10" s="67"/>
      <c r="G10" s="67"/>
      <c r="H10" s="67"/>
      <c r="I10" s="67">
        <f>データ!O6</f>
        <v>66.2</v>
      </c>
      <c r="J10" s="67"/>
      <c r="K10" s="67"/>
      <c r="L10" s="67"/>
      <c r="M10" s="67"/>
      <c r="N10" s="67"/>
      <c r="O10" s="67"/>
      <c r="P10" s="67">
        <f>データ!P6</f>
        <v>95.46</v>
      </c>
      <c r="Q10" s="67"/>
      <c r="R10" s="67"/>
      <c r="S10" s="67"/>
      <c r="T10" s="67"/>
      <c r="U10" s="67"/>
      <c r="V10" s="67"/>
      <c r="W10" s="67">
        <f>データ!Q6</f>
        <v>79.02</v>
      </c>
      <c r="X10" s="67"/>
      <c r="Y10" s="67"/>
      <c r="Z10" s="67"/>
      <c r="AA10" s="67"/>
      <c r="AB10" s="67"/>
      <c r="AC10" s="67"/>
      <c r="AD10" s="68">
        <f>データ!R6</f>
        <v>2063</v>
      </c>
      <c r="AE10" s="68"/>
      <c r="AF10" s="68"/>
      <c r="AG10" s="68"/>
      <c r="AH10" s="68"/>
      <c r="AI10" s="68"/>
      <c r="AJ10" s="68"/>
      <c r="AK10" s="2"/>
      <c r="AL10" s="68">
        <f>データ!V6</f>
        <v>409367</v>
      </c>
      <c r="AM10" s="68"/>
      <c r="AN10" s="68"/>
      <c r="AO10" s="68"/>
      <c r="AP10" s="68"/>
      <c r="AQ10" s="68"/>
      <c r="AR10" s="68"/>
      <c r="AS10" s="68"/>
      <c r="AT10" s="67">
        <f>データ!W6</f>
        <v>47.32</v>
      </c>
      <c r="AU10" s="67"/>
      <c r="AV10" s="67"/>
      <c r="AW10" s="67"/>
      <c r="AX10" s="67"/>
      <c r="AY10" s="67"/>
      <c r="AZ10" s="67"/>
      <c r="BA10" s="67"/>
      <c r="BB10" s="67">
        <f>データ!X6</f>
        <v>8651.0400000000009</v>
      </c>
      <c r="BC10" s="67"/>
      <c r="BD10" s="67"/>
      <c r="BE10" s="67"/>
      <c r="BF10" s="67"/>
      <c r="BG10" s="67"/>
      <c r="BH10" s="67"/>
      <c r="BI10" s="67"/>
      <c r="BJ10" s="2"/>
      <c r="BK10" s="2"/>
      <c r="BL10" s="69" t="s">
        <v>22</v>
      </c>
      <c r="BM10" s="70"/>
      <c r="BN10" s="14" t="s">
        <v>23</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26</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9" t="s">
        <v>120</v>
      </c>
      <c r="BM16" s="50"/>
      <c r="BN16" s="50"/>
      <c r="BO16" s="50"/>
      <c r="BP16" s="50"/>
      <c r="BQ16" s="50"/>
      <c r="BR16" s="50"/>
      <c r="BS16" s="50"/>
      <c r="BT16" s="50"/>
      <c r="BU16" s="50"/>
      <c r="BV16" s="50"/>
      <c r="BW16" s="50"/>
      <c r="BX16" s="50"/>
      <c r="BY16" s="50"/>
      <c r="BZ16" s="51"/>
    </row>
    <row r="17" spans="1:78" ht="13.5" customHeight="1" x14ac:dyDescent="0.15">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27</v>
      </c>
      <c r="D34" s="55"/>
      <c r="E34" s="55"/>
      <c r="F34" s="55"/>
      <c r="G34" s="55"/>
      <c r="H34" s="55"/>
      <c r="I34" s="55"/>
      <c r="J34" s="55"/>
      <c r="K34" s="55"/>
      <c r="L34" s="55"/>
      <c r="M34" s="55"/>
      <c r="N34" s="55"/>
      <c r="O34" s="55"/>
      <c r="P34" s="55"/>
      <c r="Q34" s="20"/>
      <c r="R34" s="55" t="s">
        <v>28</v>
      </c>
      <c r="S34" s="55"/>
      <c r="T34" s="55"/>
      <c r="U34" s="55"/>
      <c r="V34" s="55"/>
      <c r="W34" s="55"/>
      <c r="X34" s="55"/>
      <c r="Y34" s="55"/>
      <c r="Z34" s="55"/>
      <c r="AA34" s="55"/>
      <c r="AB34" s="55"/>
      <c r="AC34" s="55"/>
      <c r="AD34" s="55"/>
      <c r="AE34" s="55"/>
      <c r="AF34" s="20"/>
      <c r="AG34" s="55" t="s">
        <v>29</v>
      </c>
      <c r="AH34" s="55"/>
      <c r="AI34" s="55"/>
      <c r="AJ34" s="55"/>
      <c r="AK34" s="55"/>
      <c r="AL34" s="55"/>
      <c r="AM34" s="55"/>
      <c r="AN34" s="55"/>
      <c r="AO34" s="55"/>
      <c r="AP34" s="55"/>
      <c r="AQ34" s="55"/>
      <c r="AR34" s="55"/>
      <c r="AS34" s="55"/>
      <c r="AT34" s="55"/>
      <c r="AU34" s="20"/>
      <c r="AV34" s="55" t="s">
        <v>30</v>
      </c>
      <c r="AW34" s="55"/>
      <c r="AX34" s="55"/>
      <c r="AY34" s="55"/>
      <c r="AZ34" s="55"/>
      <c r="BA34" s="55"/>
      <c r="BB34" s="55"/>
      <c r="BC34" s="55"/>
      <c r="BD34" s="55"/>
      <c r="BE34" s="55"/>
      <c r="BF34" s="55"/>
      <c r="BG34" s="55"/>
      <c r="BH34" s="55"/>
      <c r="BI34" s="55"/>
      <c r="BJ34" s="19"/>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20"/>
      <c r="R35" s="55"/>
      <c r="S35" s="55"/>
      <c r="T35" s="55"/>
      <c r="U35" s="55"/>
      <c r="V35" s="55"/>
      <c r="W35" s="55"/>
      <c r="X35" s="55"/>
      <c r="Y35" s="55"/>
      <c r="Z35" s="55"/>
      <c r="AA35" s="55"/>
      <c r="AB35" s="55"/>
      <c r="AC35" s="55"/>
      <c r="AD35" s="55"/>
      <c r="AE35" s="55"/>
      <c r="AF35" s="20"/>
      <c r="AG35" s="55"/>
      <c r="AH35" s="55"/>
      <c r="AI35" s="55"/>
      <c r="AJ35" s="55"/>
      <c r="AK35" s="55"/>
      <c r="AL35" s="55"/>
      <c r="AM35" s="55"/>
      <c r="AN35" s="55"/>
      <c r="AO35" s="55"/>
      <c r="AP35" s="55"/>
      <c r="AQ35" s="55"/>
      <c r="AR35" s="55"/>
      <c r="AS35" s="55"/>
      <c r="AT35" s="55"/>
      <c r="AU35" s="20"/>
      <c r="AV35" s="55"/>
      <c r="AW35" s="55"/>
      <c r="AX35" s="55"/>
      <c r="AY35" s="55"/>
      <c r="AZ35" s="55"/>
      <c r="BA35" s="55"/>
      <c r="BB35" s="55"/>
      <c r="BC35" s="55"/>
      <c r="BD35" s="55"/>
      <c r="BE35" s="55"/>
      <c r="BF35" s="55"/>
      <c r="BG35" s="55"/>
      <c r="BH35" s="55"/>
      <c r="BI35" s="55"/>
      <c r="BJ35" s="19"/>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2"/>
      <c r="BM44" s="53"/>
      <c r="BN44" s="53"/>
      <c r="BO44" s="53"/>
      <c r="BP44" s="53"/>
      <c r="BQ44" s="53"/>
      <c r="BR44" s="53"/>
      <c r="BS44" s="53"/>
      <c r="BT44" s="53"/>
      <c r="BU44" s="53"/>
      <c r="BV44" s="53"/>
      <c r="BW44" s="53"/>
      <c r="BX44" s="53"/>
      <c r="BY44" s="53"/>
      <c r="BZ44" s="54"/>
    </row>
    <row r="45" spans="1:78" ht="13.5" customHeight="1" x14ac:dyDescent="0.15">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3" t="s">
        <v>31</v>
      </c>
      <c r="BM45" s="44"/>
      <c r="BN45" s="44"/>
      <c r="BO45" s="44"/>
      <c r="BP45" s="44"/>
      <c r="BQ45" s="44"/>
      <c r="BR45" s="44"/>
      <c r="BS45" s="44"/>
      <c r="BT45" s="44"/>
      <c r="BU45" s="44"/>
      <c r="BV45" s="44"/>
      <c r="BW45" s="44"/>
      <c r="BX45" s="44"/>
      <c r="BY45" s="44"/>
      <c r="BZ45" s="45"/>
    </row>
    <row r="46" spans="1:78" ht="13.5" customHeight="1" x14ac:dyDescent="0.15">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9" t="s">
        <v>122</v>
      </c>
      <c r="BM47" s="50"/>
      <c r="BN47" s="50"/>
      <c r="BO47" s="50"/>
      <c r="BP47" s="50"/>
      <c r="BQ47" s="50"/>
      <c r="BR47" s="50"/>
      <c r="BS47" s="50"/>
      <c r="BT47" s="50"/>
      <c r="BU47" s="50"/>
      <c r="BV47" s="50"/>
      <c r="BW47" s="50"/>
      <c r="BX47" s="50"/>
      <c r="BY47" s="50"/>
      <c r="BZ47" s="51"/>
    </row>
    <row r="48" spans="1:78" ht="13.5" customHeight="1" x14ac:dyDescent="0.15">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32</v>
      </c>
      <c r="D56" s="55"/>
      <c r="E56" s="55"/>
      <c r="F56" s="55"/>
      <c r="G56" s="55"/>
      <c r="H56" s="55"/>
      <c r="I56" s="55"/>
      <c r="J56" s="55"/>
      <c r="K56" s="55"/>
      <c r="L56" s="55"/>
      <c r="M56" s="55"/>
      <c r="N56" s="55"/>
      <c r="O56" s="55"/>
      <c r="P56" s="55"/>
      <c r="Q56" s="20"/>
      <c r="R56" s="55" t="s">
        <v>33</v>
      </c>
      <c r="S56" s="55"/>
      <c r="T56" s="55"/>
      <c r="U56" s="55"/>
      <c r="V56" s="55"/>
      <c r="W56" s="55"/>
      <c r="X56" s="55"/>
      <c r="Y56" s="55"/>
      <c r="Z56" s="55"/>
      <c r="AA56" s="55"/>
      <c r="AB56" s="55"/>
      <c r="AC56" s="55"/>
      <c r="AD56" s="55"/>
      <c r="AE56" s="55"/>
      <c r="AF56" s="20"/>
      <c r="AG56" s="55" t="s">
        <v>34</v>
      </c>
      <c r="AH56" s="55"/>
      <c r="AI56" s="55"/>
      <c r="AJ56" s="55"/>
      <c r="AK56" s="55"/>
      <c r="AL56" s="55"/>
      <c r="AM56" s="55"/>
      <c r="AN56" s="55"/>
      <c r="AO56" s="55"/>
      <c r="AP56" s="55"/>
      <c r="AQ56" s="55"/>
      <c r="AR56" s="55"/>
      <c r="AS56" s="55"/>
      <c r="AT56" s="55"/>
      <c r="AU56" s="20"/>
      <c r="AV56" s="55" t="s">
        <v>35</v>
      </c>
      <c r="AW56" s="55"/>
      <c r="AX56" s="55"/>
      <c r="AY56" s="55"/>
      <c r="AZ56" s="55"/>
      <c r="BA56" s="55"/>
      <c r="BB56" s="55"/>
      <c r="BC56" s="55"/>
      <c r="BD56" s="55"/>
      <c r="BE56" s="55"/>
      <c r="BF56" s="55"/>
      <c r="BG56" s="55"/>
      <c r="BH56" s="55"/>
      <c r="BI56" s="55"/>
      <c r="BJ56" s="19"/>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20"/>
      <c r="R57" s="55"/>
      <c r="S57" s="55"/>
      <c r="T57" s="55"/>
      <c r="U57" s="55"/>
      <c r="V57" s="55"/>
      <c r="W57" s="55"/>
      <c r="X57" s="55"/>
      <c r="Y57" s="55"/>
      <c r="Z57" s="55"/>
      <c r="AA57" s="55"/>
      <c r="AB57" s="55"/>
      <c r="AC57" s="55"/>
      <c r="AD57" s="55"/>
      <c r="AE57" s="55"/>
      <c r="AF57" s="20"/>
      <c r="AG57" s="55"/>
      <c r="AH57" s="55"/>
      <c r="AI57" s="55"/>
      <c r="AJ57" s="55"/>
      <c r="AK57" s="55"/>
      <c r="AL57" s="55"/>
      <c r="AM57" s="55"/>
      <c r="AN57" s="55"/>
      <c r="AO57" s="55"/>
      <c r="AP57" s="55"/>
      <c r="AQ57" s="55"/>
      <c r="AR57" s="55"/>
      <c r="AS57" s="55"/>
      <c r="AT57" s="55"/>
      <c r="AU57" s="20"/>
      <c r="AV57" s="55"/>
      <c r="AW57" s="55"/>
      <c r="AX57" s="55"/>
      <c r="AY57" s="55"/>
      <c r="AZ57" s="55"/>
      <c r="BA57" s="55"/>
      <c r="BB57" s="55"/>
      <c r="BC57" s="55"/>
      <c r="BD57" s="55"/>
      <c r="BE57" s="55"/>
      <c r="BF57" s="55"/>
      <c r="BG57" s="55"/>
      <c r="BH57" s="55"/>
      <c r="BI57" s="55"/>
      <c r="BJ57" s="19"/>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9"/>
      <c r="BM58" s="50"/>
      <c r="BN58" s="50"/>
      <c r="BO58" s="50"/>
      <c r="BP58" s="50"/>
      <c r="BQ58" s="50"/>
      <c r="BR58" s="50"/>
      <c r="BS58" s="50"/>
      <c r="BT58" s="50"/>
      <c r="BU58" s="50"/>
      <c r="BV58" s="50"/>
      <c r="BW58" s="50"/>
      <c r="BX58" s="50"/>
      <c r="BY58" s="50"/>
      <c r="BZ58" s="51"/>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9"/>
      <c r="BM59" s="50"/>
      <c r="BN59" s="50"/>
      <c r="BO59" s="50"/>
      <c r="BP59" s="50"/>
      <c r="BQ59" s="50"/>
      <c r="BR59" s="50"/>
      <c r="BS59" s="50"/>
      <c r="BT59" s="50"/>
      <c r="BU59" s="50"/>
      <c r="BV59" s="50"/>
      <c r="BW59" s="50"/>
      <c r="BX59" s="50"/>
      <c r="BY59" s="50"/>
      <c r="BZ59" s="51"/>
    </row>
    <row r="60" spans="1:78" ht="13.5" customHeight="1" x14ac:dyDescent="0.15">
      <c r="A60" s="2"/>
      <c r="B60" s="56" t="s">
        <v>36</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2"/>
      <c r="BM63" s="53"/>
      <c r="BN63" s="53"/>
      <c r="BO63" s="53"/>
      <c r="BP63" s="53"/>
      <c r="BQ63" s="53"/>
      <c r="BR63" s="53"/>
      <c r="BS63" s="53"/>
      <c r="BT63" s="53"/>
      <c r="BU63" s="53"/>
      <c r="BV63" s="53"/>
      <c r="BW63" s="53"/>
      <c r="BX63" s="53"/>
      <c r="BY63" s="53"/>
      <c r="BZ63" s="54"/>
    </row>
    <row r="64" spans="1:78" ht="13.5" customHeight="1" x14ac:dyDescent="0.15">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3" t="s">
        <v>37</v>
      </c>
      <c r="BM64" s="44"/>
      <c r="BN64" s="44"/>
      <c r="BO64" s="44"/>
      <c r="BP64" s="44"/>
      <c r="BQ64" s="44"/>
      <c r="BR64" s="44"/>
      <c r="BS64" s="44"/>
      <c r="BT64" s="44"/>
      <c r="BU64" s="44"/>
      <c r="BV64" s="44"/>
      <c r="BW64" s="44"/>
      <c r="BX64" s="44"/>
      <c r="BY64" s="44"/>
      <c r="BZ64" s="45"/>
    </row>
    <row r="65" spans="1:78" ht="13.5" customHeight="1" x14ac:dyDescent="0.15">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9" t="s">
        <v>121</v>
      </c>
      <c r="BM66" s="50"/>
      <c r="BN66" s="50"/>
      <c r="BO66" s="50"/>
      <c r="BP66" s="50"/>
      <c r="BQ66" s="50"/>
      <c r="BR66" s="50"/>
      <c r="BS66" s="50"/>
      <c r="BT66" s="50"/>
      <c r="BU66" s="50"/>
      <c r="BV66" s="50"/>
      <c r="BW66" s="50"/>
      <c r="BX66" s="50"/>
      <c r="BY66" s="50"/>
      <c r="BZ66" s="51"/>
    </row>
    <row r="67" spans="1:78" ht="13.5" customHeight="1" x14ac:dyDescent="0.15">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38</v>
      </c>
      <c r="D79" s="55"/>
      <c r="E79" s="55"/>
      <c r="F79" s="55"/>
      <c r="G79" s="55"/>
      <c r="H79" s="55"/>
      <c r="I79" s="55"/>
      <c r="J79" s="55"/>
      <c r="K79" s="55"/>
      <c r="L79" s="55"/>
      <c r="M79" s="55"/>
      <c r="N79" s="55"/>
      <c r="O79" s="55"/>
      <c r="P79" s="55"/>
      <c r="Q79" s="55"/>
      <c r="R79" s="55"/>
      <c r="S79" s="55"/>
      <c r="T79" s="55"/>
      <c r="U79" s="20"/>
      <c r="V79" s="20"/>
      <c r="W79" s="55" t="s">
        <v>39</v>
      </c>
      <c r="X79" s="55"/>
      <c r="Y79" s="55"/>
      <c r="Z79" s="55"/>
      <c r="AA79" s="55"/>
      <c r="AB79" s="55"/>
      <c r="AC79" s="55"/>
      <c r="AD79" s="55"/>
      <c r="AE79" s="55"/>
      <c r="AF79" s="55"/>
      <c r="AG79" s="55"/>
      <c r="AH79" s="55"/>
      <c r="AI79" s="55"/>
      <c r="AJ79" s="55"/>
      <c r="AK79" s="55"/>
      <c r="AL79" s="55"/>
      <c r="AM79" s="55"/>
      <c r="AN79" s="55"/>
      <c r="AO79" s="20"/>
      <c r="AP79" s="20"/>
      <c r="AQ79" s="55" t="s">
        <v>40</v>
      </c>
      <c r="AR79" s="55"/>
      <c r="AS79" s="55"/>
      <c r="AT79" s="55"/>
      <c r="AU79" s="55"/>
      <c r="AV79" s="55"/>
      <c r="AW79" s="55"/>
      <c r="AX79" s="55"/>
      <c r="AY79" s="55"/>
      <c r="AZ79" s="55"/>
      <c r="BA79" s="55"/>
      <c r="BB79" s="55"/>
      <c r="BC79" s="55"/>
      <c r="BD79" s="55"/>
      <c r="BE79" s="55"/>
      <c r="BF79" s="55"/>
      <c r="BG79" s="55"/>
      <c r="BH79" s="55"/>
      <c r="BI79" s="18"/>
      <c r="BJ79" s="19"/>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20"/>
      <c r="V80" s="20"/>
      <c r="W80" s="55"/>
      <c r="X80" s="55"/>
      <c r="Y80" s="55"/>
      <c r="Z80" s="55"/>
      <c r="AA80" s="55"/>
      <c r="AB80" s="55"/>
      <c r="AC80" s="55"/>
      <c r="AD80" s="55"/>
      <c r="AE80" s="55"/>
      <c r="AF80" s="55"/>
      <c r="AG80" s="55"/>
      <c r="AH80" s="55"/>
      <c r="AI80" s="55"/>
      <c r="AJ80" s="55"/>
      <c r="AK80" s="55"/>
      <c r="AL80" s="55"/>
      <c r="AM80" s="55"/>
      <c r="AN80" s="55"/>
      <c r="AO80" s="20"/>
      <c r="AP80" s="20"/>
      <c r="AQ80" s="55"/>
      <c r="AR80" s="55"/>
      <c r="AS80" s="55"/>
      <c r="AT80" s="55"/>
      <c r="AU80" s="55"/>
      <c r="AV80" s="55"/>
      <c r="AW80" s="55"/>
      <c r="AX80" s="55"/>
      <c r="AY80" s="55"/>
      <c r="AZ80" s="55"/>
      <c r="BA80" s="55"/>
      <c r="BB80" s="55"/>
      <c r="BC80" s="55"/>
      <c r="BD80" s="55"/>
      <c r="BE80" s="55"/>
      <c r="BF80" s="55"/>
      <c r="BG80" s="55"/>
      <c r="BH80" s="55"/>
      <c r="BI80" s="18"/>
      <c r="BJ80" s="19"/>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9"/>
      <c r="BM81" s="50"/>
      <c r="BN81" s="50"/>
      <c r="BO81" s="50"/>
      <c r="BP81" s="50"/>
      <c r="BQ81" s="50"/>
      <c r="BR81" s="50"/>
      <c r="BS81" s="50"/>
      <c r="BT81" s="50"/>
      <c r="BU81" s="50"/>
      <c r="BV81" s="50"/>
      <c r="BW81" s="50"/>
      <c r="BX81" s="50"/>
      <c r="BY81" s="50"/>
      <c r="BZ81" s="5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2"/>
      <c r="BM82" s="53"/>
      <c r="BN82" s="53"/>
      <c r="BO82" s="53"/>
      <c r="BP82" s="53"/>
      <c r="BQ82" s="53"/>
      <c r="BR82" s="53"/>
      <c r="BS82" s="53"/>
      <c r="BT82" s="53"/>
      <c r="BU82" s="53"/>
      <c r="BV82" s="53"/>
      <c r="BW82" s="53"/>
      <c r="BX82" s="53"/>
      <c r="BY82" s="53"/>
      <c r="BZ82" s="54"/>
    </row>
    <row r="83" spans="1:78" x14ac:dyDescent="0.15">
      <c r="C83" s="2" t="s">
        <v>41</v>
      </c>
    </row>
    <row r="84" spans="1:78" x14ac:dyDescent="0.15">
      <c r="C84" s="26" t="s">
        <v>42</v>
      </c>
    </row>
    <row r="85" spans="1:78" hidden="1" x14ac:dyDescent="0.15">
      <c r="B85" s="27" t="s">
        <v>43</v>
      </c>
      <c r="C85" s="27"/>
      <c r="D85" s="27"/>
      <c r="E85" s="27" t="s">
        <v>44</v>
      </c>
      <c r="F85" s="27" t="s">
        <v>45</v>
      </c>
      <c r="G85" s="27" t="s">
        <v>46</v>
      </c>
      <c r="H85" s="27" t="s">
        <v>47</v>
      </c>
      <c r="I85" s="27" t="s">
        <v>48</v>
      </c>
      <c r="J85" s="27" t="s">
        <v>49</v>
      </c>
      <c r="K85" s="27" t="s">
        <v>50</v>
      </c>
      <c r="L85" s="27" t="s">
        <v>51</v>
      </c>
      <c r="M85" s="27" t="s">
        <v>52</v>
      </c>
      <c r="N85" s="27" t="s">
        <v>53</v>
      </c>
      <c r="O85" s="27" t="s">
        <v>54</v>
      </c>
    </row>
    <row r="86" spans="1:78" hidden="1" x14ac:dyDescent="0.15">
      <c r="B86" s="27"/>
      <c r="C86" s="27"/>
      <c r="D86" s="27"/>
      <c r="E86" s="27" t="str">
        <f>データ!AI6</f>
        <v>【108.57】</v>
      </c>
      <c r="F86" s="27" t="str">
        <f>データ!AT6</f>
        <v>【4.38】</v>
      </c>
      <c r="G86" s="27" t="str">
        <f>データ!BE6</f>
        <v>【59.95】</v>
      </c>
      <c r="H86" s="27" t="str">
        <f>データ!BP6</f>
        <v>【728.30】</v>
      </c>
      <c r="I86" s="27" t="str">
        <f>データ!CA6</f>
        <v>【100.04】</v>
      </c>
      <c r="J86" s="27" t="str">
        <f>データ!CL6</f>
        <v>【137.82】</v>
      </c>
      <c r="K86" s="27" t="str">
        <f>データ!CW6</f>
        <v>【60.09】</v>
      </c>
      <c r="L86" s="27" t="str">
        <f>データ!DH6</f>
        <v>【94.90】</v>
      </c>
      <c r="M86" s="27" t="str">
        <f>データ!DS6</f>
        <v>【37.36】</v>
      </c>
      <c r="N86" s="27" t="str">
        <f>データ!ED6</f>
        <v>【4.96】</v>
      </c>
      <c r="O86" s="27"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topLeftCell="DX1" workbookViewId="0"/>
  </sheetViews>
  <sheetFormatPr defaultRowHeight="13.5" x14ac:dyDescent="0.15"/>
  <cols>
    <col min="1" max="1" width="9" style="3"/>
    <col min="2" max="144" width="11.875" style="3" customWidth="1"/>
    <col min="145" max="16384" width="9" style="3"/>
  </cols>
  <sheetData>
    <row r="1" spans="1:148" x14ac:dyDescent="0.15">
      <c r="A1" s="3" t="s">
        <v>55</v>
      </c>
      <c r="Y1" s="28">
        <v>1</v>
      </c>
      <c r="Z1" s="28">
        <v>1</v>
      </c>
      <c r="AA1" s="28">
        <v>1</v>
      </c>
      <c r="AB1" s="28">
        <v>1</v>
      </c>
      <c r="AC1" s="28">
        <v>1</v>
      </c>
      <c r="AD1" s="28">
        <v>1</v>
      </c>
      <c r="AE1" s="28">
        <v>1</v>
      </c>
      <c r="AF1" s="28">
        <v>1</v>
      </c>
      <c r="AG1" s="28">
        <v>1</v>
      </c>
      <c r="AH1" s="28">
        <v>1</v>
      </c>
      <c r="AI1" s="28"/>
      <c r="AJ1" s="28">
        <v>1</v>
      </c>
      <c r="AK1" s="28">
        <v>1</v>
      </c>
      <c r="AL1" s="28">
        <v>1</v>
      </c>
      <c r="AM1" s="28">
        <v>1</v>
      </c>
      <c r="AN1" s="28">
        <v>1</v>
      </c>
      <c r="AO1" s="28">
        <v>1</v>
      </c>
      <c r="AP1" s="28">
        <v>1</v>
      </c>
      <c r="AQ1" s="28">
        <v>1</v>
      </c>
      <c r="AR1" s="28">
        <v>1</v>
      </c>
      <c r="AS1" s="28">
        <v>1</v>
      </c>
      <c r="AT1" s="28"/>
      <c r="AU1" s="28">
        <v>1</v>
      </c>
      <c r="AV1" s="28">
        <v>1</v>
      </c>
      <c r="AW1" s="28">
        <v>1</v>
      </c>
      <c r="AX1" s="28">
        <v>1</v>
      </c>
      <c r="AY1" s="28">
        <v>1</v>
      </c>
      <c r="AZ1" s="28">
        <v>1</v>
      </c>
      <c r="BA1" s="28">
        <v>1</v>
      </c>
      <c r="BB1" s="28">
        <v>1</v>
      </c>
      <c r="BC1" s="28">
        <v>1</v>
      </c>
      <c r="BD1" s="28">
        <v>1</v>
      </c>
      <c r="BE1" s="28"/>
      <c r="BF1" s="28">
        <v>1</v>
      </c>
      <c r="BG1" s="28">
        <v>1</v>
      </c>
      <c r="BH1" s="28">
        <v>1</v>
      </c>
      <c r="BI1" s="28">
        <v>1</v>
      </c>
      <c r="BJ1" s="28">
        <v>1</v>
      </c>
      <c r="BK1" s="28">
        <v>1</v>
      </c>
      <c r="BL1" s="28">
        <v>1</v>
      </c>
      <c r="BM1" s="28">
        <v>1</v>
      </c>
      <c r="BN1" s="28">
        <v>1</v>
      </c>
      <c r="BO1" s="28">
        <v>1</v>
      </c>
      <c r="BP1" s="28"/>
      <c r="BQ1" s="28">
        <v>1</v>
      </c>
      <c r="BR1" s="28">
        <v>1</v>
      </c>
      <c r="BS1" s="28">
        <v>1</v>
      </c>
      <c r="BT1" s="28">
        <v>1</v>
      </c>
      <c r="BU1" s="28">
        <v>1</v>
      </c>
      <c r="BV1" s="28">
        <v>1</v>
      </c>
      <c r="BW1" s="28">
        <v>1</v>
      </c>
      <c r="BX1" s="28">
        <v>1</v>
      </c>
      <c r="BY1" s="28">
        <v>1</v>
      </c>
      <c r="BZ1" s="28">
        <v>1</v>
      </c>
      <c r="CA1" s="28"/>
      <c r="CB1" s="28">
        <v>1</v>
      </c>
      <c r="CC1" s="28">
        <v>1</v>
      </c>
      <c r="CD1" s="28">
        <v>1</v>
      </c>
      <c r="CE1" s="28">
        <v>1</v>
      </c>
      <c r="CF1" s="28">
        <v>1</v>
      </c>
      <c r="CG1" s="28">
        <v>1</v>
      </c>
      <c r="CH1" s="28">
        <v>1</v>
      </c>
      <c r="CI1" s="28">
        <v>1</v>
      </c>
      <c r="CJ1" s="28">
        <v>1</v>
      </c>
      <c r="CK1" s="28">
        <v>1</v>
      </c>
      <c r="CL1" s="28"/>
      <c r="CM1" s="28">
        <v>1</v>
      </c>
      <c r="CN1" s="28">
        <v>1</v>
      </c>
      <c r="CO1" s="28">
        <v>1</v>
      </c>
      <c r="CP1" s="28">
        <v>1</v>
      </c>
      <c r="CQ1" s="28">
        <v>1</v>
      </c>
      <c r="CR1" s="28">
        <v>1</v>
      </c>
      <c r="CS1" s="28">
        <v>1</v>
      </c>
      <c r="CT1" s="28">
        <v>1</v>
      </c>
      <c r="CU1" s="28">
        <v>1</v>
      </c>
      <c r="CV1" s="28">
        <v>1</v>
      </c>
      <c r="CW1" s="28"/>
      <c r="CX1" s="28">
        <v>1</v>
      </c>
      <c r="CY1" s="28">
        <v>1</v>
      </c>
      <c r="CZ1" s="28">
        <v>1</v>
      </c>
      <c r="DA1" s="28">
        <v>1</v>
      </c>
      <c r="DB1" s="28">
        <v>1</v>
      </c>
      <c r="DC1" s="28">
        <v>1</v>
      </c>
      <c r="DD1" s="28">
        <v>1</v>
      </c>
      <c r="DE1" s="28">
        <v>1</v>
      </c>
      <c r="DF1" s="28">
        <v>1</v>
      </c>
      <c r="DG1" s="28">
        <v>1</v>
      </c>
      <c r="DH1" s="28"/>
      <c r="DI1" s="28">
        <v>1</v>
      </c>
      <c r="DJ1" s="28">
        <v>1</v>
      </c>
      <c r="DK1" s="28">
        <v>1</v>
      </c>
      <c r="DL1" s="28">
        <v>1</v>
      </c>
      <c r="DM1" s="28">
        <v>1</v>
      </c>
      <c r="DN1" s="28">
        <v>1</v>
      </c>
      <c r="DO1" s="28">
        <v>1</v>
      </c>
      <c r="DP1" s="28">
        <v>1</v>
      </c>
      <c r="DQ1" s="28">
        <v>1</v>
      </c>
      <c r="DR1" s="28">
        <v>1</v>
      </c>
      <c r="DS1" s="28"/>
      <c r="DT1" s="28">
        <v>1</v>
      </c>
      <c r="DU1" s="28">
        <v>1</v>
      </c>
      <c r="DV1" s="28">
        <v>1</v>
      </c>
      <c r="DW1" s="28">
        <v>1</v>
      </c>
      <c r="DX1" s="28">
        <v>1</v>
      </c>
      <c r="DY1" s="28">
        <v>1</v>
      </c>
      <c r="DZ1" s="28">
        <v>1</v>
      </c>
      <c r="EA1" s="28">
        <v>1</v>
      </c>
      <c r="EB1" s="28">
        <v>1</v>
      </c>
      <c r="EC1" s="28">
        <v>1</v>
      </c>
      <c r="ED1" s="28"/>
      <c r="EE1" s="28">
        <v>1</v>
      </c>
      <c r="EF1" s="28">
        <v>1</v>
      </c>
      <c r="EG1" s="28">
        <v>1</v>
      </c>
      <c r="EH1" s="28">
        <v>1</v>
      </c>
      <c r="EI1" s="28">
        <v>1</v>
      </c>
      <c r="EJ1" s="28">
        <v>1</v>
      </c>
      <c r="EK1" s="28">
        <v>1</v>
      </c>
      <c r="EL1" s="28">
        <v>1</v>
      </c>
      <c r="EM1" s="28">
        <v>1</v>
      </c>
      <c r="EN1" s="28">
        <v>1</v>
      </c>
      <c r="EO1" s="28"/>
    </row>
    <row r="2" spans="1:148" x14ac:dyDescent="0.15">
      <c r="A2" s="29" t="s">
        <v>56</v>
      </c>
      <c r="B2" s="29">
        <f>COLUMN()-1</f>
        <v>1</v>
      </c>
      <c r="C2" s="29">
        <f t="shared" ref="C2:BS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si="0"/>
        <v>70</v>
      </c>
      <c r="BT2" s="29">
        <f t="shared" ref="BT2:EE2" si="1">COLUMN()-1</f>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si="1"/>
        <v>134</v>
      </c>
      <c r="EF2" s="29">
        <f t="shared" ref="EF2:EO2" si="2">COLUMN()-1</f>
        <v>135</v>
      </c>
      <c r="EG2" s="29">
        <f t="shared" si="2"/>
        <v>136</v>
      </c>
      <c r="EH2" s="29">
        <f t="shared" si="2"/>
        <v>137</v>
      </c>
      <c r="EI2" s="29">
        <f t="shared" si="2"/>
        <v>138</v>
      </c>
      <c r="EJ2" s="29">
        <f t="shared" si="2"/>
        <v>139</v>
      </c>
      <c r="EK2" s="29">
        <f t="shared" si="2"/>
        <v>140</v>
      </c>
      <c r="EL2" s="29">
        <f t="shared" si="2"/>
        <v>141</v>
      </c>
      <c r="EM2" s="29">
        <f t="shared" si="2"/>
        <v>142</v>
      </c>
      <c r="EN2" s="29">
        <f t="shared" si="2"/>
        <v>143</v>
      </c>
      <c r="EO2" s="29">
        <f t="shared" si="2"/>
        <v>144</v>
      </c>
    </row>
    <row r="3" spans="1:148" x14ac:dyDescent="0.15">
      <c r="A3" s="29" t="s">
        <v>57</v>
      </c>
      <c r="B3" s="30" t="s">
        <v>58</v>
      </c>
      <c r="C3" s="30" t="s">
        <v>59</v>
      </c>
      <c r="D3" s="30" t="s">
        <v>60</v>
      </c>
      <c r="E3" s="30" t="s">
        <v>61</v>
      </c>
      <c r="F3" s="30" t="s">
        <v>62</v>
      </c>
      <c r="G3" s="30" t="s">
        <v>63</v>
      </c>
      <c r="H3" s="78" t="s">
        <v>64</v>
      </c>
      <c r="I3" s="79"/>
      <c r="J3" s="79"/>
      <c r="K3" s="79"/>
      <c r="L3" s="79"/>
      <c r="M3" s="79"/>
      <c r="N3" s="79"/>
      <c r="O3" s="79"/>
      <c r="P3" s="79"/>
      <c r="Q3" s="79"/>
      <c r="R3" s="79"/>
      <c r="S3" s="79"/>
      <c r="T3" s="79"/>
      <c r="U3" s="79"/>
      <c r="V3" s="79"/>
      <c r="W3" s="79"/>
      <c r="X3" s="80"/>
      <c r="Y3" s="84" t="s">
        <v>65</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66</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29" t="s">
        <v>67</v>
      </c>
      <c r="B4" s="31"/>
      <c r="C4" s="31"/>
      <c r="D4" s="31"/>
      <c r="E4" s="31"/>
      <c r="F4" s="31"/>
      <c r="G4" s="31"/>
      <c r="H4" s="81"/>
      <c r="I4" s="82"/>
      <c r="J4" s="82"/>
      <c r="K4" s="82"/>
      <c r="L4" s="82"/>
      <c r="M4" s="82"/>
      <c r="N4" s="82"/>
      <c r="O4" s="82"/>
      <c r="P4" s="82"/>
      <c r="Q4" s="82"/>
      <c r="R4" s="82"/>
      <c r="S4" s="82"/>
      <c r="T4" s="82"/>
      <c r="U4" s="82"/>
      <c r="V4" s="82"/>
      <c r="W4" s="82"/>
      <c r="X4" s="83"/>
      <c r="Y4" s="77" t="s">
        <v>68</v>
      </c>
      <c r="Z4" s="77"/>
      <c r="AA4" s="77"/>
      <c r="AB4" s="77"/>
      <c r="AC4" s="77"/>
      <c r="AD4" s="77"/>
      <c r="AE4" s="77"/>
      <c r="AF4" s="77"/>
      <c r="AG4" s="77"/>
      <c r="AH4" s="77"/>
      <c r="AI4" s="77"/>
      <c r="AJ4" s="77" t="s">
        <v>69</v>
      </c>
      <c r="AK4" s="77"/>
      <c r="AL4" s="77"/>
      <c r="AM4" s="77"/>
      <c r="AN4" s="77"/>
      <c r="AO4" s="77"/>
      <c r="AP4" s="77"/>
      <c r="AQ4" s="77"/>
      <c r="AR4" s="77"/>
      <c r="AS4" s="77"/>
      <c r="AT4" s="77"/>
      <c r="AU4" s="77" t="s">
        <v>70</v>
      </c>
      <c r="AV4" s="77"/>
      <c r="AW4" s="77"/>
      <c r="AX4" s="77"/>
      <c r="AY4" s="77"/>
      <c r="AZ4" s="77"/>
      <c r="BA4" s="77"/>
      <c r="BB4" s="77"/>
      <c r="BC4" s="77"/>
      <c r="BD4" s="77"/>
      <c r="BE4" s="77"/>
      <c r="BF4" s="77" t="s">
        <v>71</v>
      </c>
      <c r="BG4" s="77"/>
      <c r="BH4" s="77"/>
      <c r="BI4" s="77"/>
      <c r="BJ4" s="77"/>
      <c r="BK4" s="77"/>
      <c r="BL4" s="77"/>
      <c r="BM4" s="77"/>
      <c r="BN4" s="77"/>
      <c r="BO4" s="77"/>
      <c r="BP4" s="77"/>
      <c r="BQ4" s="77" t="s">
        <v>72</v>
      </c>
      <c r="BR4" s="77"/>
      <c r="BS4" s="77"/>
      <c r="BT4" s="77"/>
      <c r="BU4" s="77"/>
      <c r="BV4" s="77"/>
      <c r="BW4" s="77"/>
      <c r="BX4" s="77"/>
      <c r="BY4" s="77"/>
      <c r="BZ4" s="77"/>
      <c r="CA4" s="77"/>
      <c r="CB4" s="77" t="s">
        <v>73</v>
      </c>
      <c r="CC4" s="77"/>
      <c r="CD4" s="77"/>
      <c r="CE4" s="77"/>
      <c r="CF4" s="77"/>
      <c r="CG4" s="77"/>
      <c r="CH4" s="77"/>
      <c r="CI4" s="77"/>
      <c r="CJ4" s="77"/>
      <c r="CK4" s="77"/>
      <c r="CL4" s="77"/>
      <c r="CM4" s="77" t="s">
        <v>74</v>
      </c>
      <c r="CN4" s="77"/>
      <c r="CO4" s="77"/>
      <c r="CP4" s="77"/>
      <c r="CQ4" s="77"/>
      <c r="CR4" s="77"/>
      <c r="CS4" s="77"/>
      <c r="CT4" s="77"/>
      <c r="CU4" s="77"/>
      <c r="CV4" s="77"/>
      <c r="CW4" s="77"/>
      <c r="CX4" s="77" t="s">
        <v>75</v>
      </c>
      <c r="CY4" s="77"/>
      <c r="CZ4" s="77"/>
      <c r="DA4" s="77"/>
      <c r="DB4" s="77"/>
      <c r="DC4" s="77"/>
      <c r="DD4" s="77"/>
      <c r="DE4" s="77"/>
      <c r="DF4" s="77"/>
      <c r="DG4" s="77"/>
      <c r="DH4" s="77"/>
      <c r="DI4" s="77" t="s">
        <v>76</v>
      </c>
      <c r="DJ4" s="77"/>
      <c r="DK4" s="77"/>
      <c r="DL4" s="77"/>
      <c r="DM4" s="77"/>
      <c r="DN4" s="77"/>
      <c r="DO4" s="77"/>
      <c r="DP4" s="77"/>
      <c r="DQ4" s="77"/>
      <c r="DR4" s="77"/>
      <c r="DS4" s="77"/>
      <c r="DT4" s="77" t="s">
        <v>77</v>
      </c>
      <c r="DU4" s="77"/>
      <c r="DV4" s="77"/>
      <c r="DW4" s="77"/>
      <c r="DX4" s="77"/>
      <c r="DY4" s="77"/>
      <c r="DZ4" s="77"/>
      <c r="EA4" s="77"/>
      <c r="EB4" s="77"/>
      <c r="EC4" s="77"/>
      <c r="ED4" s="77"/>
      <c r="EE4" s="77" t="s">
        <v>78</v>
      </c>
      <c r="EF4" s="77"/>
      <c r="EG4" s="77"/>
      <c r="EH4" s="77"/>
      <c r="EI4" s="77"/>
      <c r="EJ4" s="77"/>
      <c r="EK4" s="77"/>
      <c r="EL4" s="77"/>
      <c r="EM4" s="77"/>
      <c r="EN4" s="77"/>
      <c r="EO4" s="77"/>
    </row>
    <row r="5" spans="1:148" x14ac:dyDescent="0.15">
      <c r="A5" s="29" t="s">
        <v>79</v>
      </c>
      <c r="B5" s="32"/>
      <c r="C5" s="32"/>
      <c r="D5" s="32"/>
      <c r="E5" s="32"/>
      <c r="F5" s="32"/>
      <c r="G5" s="32"/>
      <c r="H5" s="33" t="s">
        <v>80</v>
      </c>
      <c r="I5" s="33" t="s">
        <v>81</v>
      </c>
      <c r="J5" s="33" t="s">
        <v>82</v>
      </c>
      <c r="K5" s="33" t="s">
        <v>83</v>
      </c>
      <c r="L5" s="33" t="s">
        <v>84</v>
      </c>
      <c r="M5" s="33" t="s">
        <v>5</v>
      </c>
      <c r="N5" s="33" t="s">
        <v>85</v>
      </c>
      <c r="O5" s="33" t="s">
        <v>86</v>
      </c>
      <c r="P5" s="33" t="s">
        <v>87</v>
      </c>
      <c r="Q5" s="33" t="s">
        <v>88</v>
      </c>
      <c r="R5" s="33" t="s">
        <v>89</v>
      </c>
      <c r="S5" s="33" t="s">
        <v>90</v>
      </c>
      <c r="T5" s="33" t="s">
        <v>91</v>
      </c>
      <c r="U5" s="33" t="s">
        <v>92</v>
      </c>
      <c r="V5" s="33" t="s">
        <v>93</v>
      </c>
      <c r="W5" s="33" t="s">
        <v>94</v>
      </c>
      <c r="X5" s="33" t="s">
        <v>95</v>
      </c>
      <c r="Y5" s="33" t="s">
        <v>96</v>
      </c>
      <c r="Z5" s="33" t="s">
        <v>97</v>
      </c>
      <c r="AA5" s="33" t="s">
        <v>98</v>
      </c>
      <c r="AB5" s="33" t="s">
        <v>99</v>
      </c>
      <c r="AC5" s="33" t="s">
        <v>100</v>
      </c>
      <c r="AD5" s="33" t="s">
        <v>101</v>
      </c>
      <c r="AE5" s="33" t="s">
        <v>102</v>
      </c>
      <c r="AF5" s="33" t="s">
        <v>103</v>
      </c>
      <c r="AG5" s="33" t="s">
        <v>104</v>
      </c>
      <c r="AH5" s="33" t="s">
        <v>105</v>
      </c>
      <c r="AI5" s="33" t="s">
        <v>43</v>
      </c>
      <c r="AJ5" s="33" t="s">
        <v>96</v>
      </c>
      <c r="AK5" s="33" t="s">
        <v>97</v>
      </c>
      <c r="AL5" s="33" t="s">
        <v>98</v>
      </c>
      <c r="AM5" s="33" t="s">
        <v>99</v>
      </c>
      <c r="AN5" s="33" t="s">
        <v>100</v>
      </c>
      <c r="AO5" s="33" t="s">
        <v>101</v>
      </c>
      <c r="AP5" s="33" t="s">
        <v>102</v>
      </c>
      <c r="AQ5" s="33" t="s">
        <v>103</v>
      </c>
      <c r="AR5" s="33" t="s">
        <v>104</v>
      </c>
      <c r="AS5" s="33" t="s">
        <v>105</v>
      </c>
      <c r="AT5" s="33" t="s">
        <v>106</v>
      </c>
      <c r="AU5" s="33" t="s">
        <v>96</v>
      </c>
      <c r="AV5" s="33" t="s">
        <v>97</v>
      </c>
      <c r="AW5" s="33" t="s">
        <v>98</v>
      </c>
      <c r="AX5" s="33" t="s">
        <v>99</v>
      </c>
      <c r="AY5" s="33" t="s">
        <v>100</v>
      </c>
      <c r="AZ5" s="33" t="s">
        <v>101</v>
      </c>
      <c r="BA5" s="33" t="s">
        <v>102</v>
      </c>
      <c r="BB5" s="33" t="s">
        <v>103</v>
      </c>
      <c r="BC5" s="33" t="s">
        <v>104</v>
      </c>
      <c r="BD5" s="33" t="s">
        <v>105</v>
      </c>
      <c r="BE5" s="33" t="s">
        <v>106</v>
      </c>
      <c r="BF5" s="33" t="s">
        <v>96</v>
      </c>
      <c r="BG5" s="33" t="s">
        <v>97</v>
      </c>
      <c r="BH5" s="33" t="s">
        <v>98</v>
      </c>
      <c r="BI5" s="33" t="s">
        <v>99</v>
      </c>
      <c r="BJ5" s="33" t="s">
        <v>100</v>
      </c>
      <c r="BK5" s="33" t="s">
        <v>101</v>
      </c>
      <c r="BL5" s="33" t="s">
        <v>102</v>
      </c>
      <c r="BM5" s="33" t="s">
        <v>103</v>
      </c>
      <c r="BN5" s="33" t="s">
        <v>104</v>
      </c>
      <c r="BO5" s="33" t="s">
        <v>105</v>
      </c>
      <c r="BP5" s="33" t="s">
        <v>106</v>
      </c>
      <c r="BQ5" s="33" t="s">
        <v>96</v>
      </c>
      <c r="BR5" s="33" t="s">
        <v>97</v>
      </c>
      <c r="BS5" s="33" t="s">
        <v>98</v>
      </c>
      <c r="BT5" s="33" t="s">
        <v>99</v>
      </c>
      <c r="BU5" s="33" t="s">
        <v>100</v>
      </c>
      <c r="BV5" s="33" t="s">
        <v>101</v>
      </c>
      <c r="BW5" s="33" t="s">
        <v>102</v>
      </c>
      <c r="BX5" s="33" t="s">
        <v>103</v>
      </c>
      <c r="BY5" s="33" t="s">
        <v>104</v>
      </c>
      <c r="BZ5" s="33" t="s">
        <v>105</v>
      </c>
      <c r="CA5" s="33" t="s">
        <v>106</v>
      </c>
      <c r="CB5" s="33" t="s">
        <v>96</v>
      </c>
      <c r="CC5" s="33" t="s">
        <v>97</v>
      </c>
      <c r="CD5" s="33" t="s">
        <v>98</v>
      </c>
      <c r="CE5" s="33" t="s">
        <v>99</v>
      </c>
      <c r="CF5" s="33" t="s">
        <v>100</v>
      </c>
      <c r="CG5" s="33" t="s">
        <v>101</v>
      </c>
      <c r="CH5" s="33" t="s">
        <v>102</v>
      </c>
      <c r="CI5" s="33" t="s">
        <v>103</v>
      </c>
      <c r="CJ5" s="33" t="s">
        <v>104</v>
      </c>
      <c r="CK5" s="33" t="s">
        <v>105</v>
      </c>
      <c r="CL5" s="33" t="s">
        <v>106</v>
      </c>
      <c r="CM5" s="33" t="s">
        <v>96</v>
      </c>
      <c r="CN5" s="33" t="s">
        <v>97</v>
      </c>
      <c r="CO5" s="33" t="s">
        <v>98</v>
      </c>
      <c r="CP5" s="33" t="s">
        <v>99</v>
      </c>
      <c r="CQ5" s="33" t="s">
        <v>100</v>
      </c>
      <c r="CR5" s="33" t="s">
        <v>101</v>
      </c>
      <c r="CS5" s="33" t="s">
        <v>102</v>
      </c>
      <c r="CT5" s="33" t="s">
        <v>103</v>
      </c>
      <c r="CU5" s="33" t="s">
        <v>104</v>
      </c>
      <c r="CV5" s="33" t="s">
        <v>105</v>
      </c>
      <c r="CW5" s="33" t="s">
        <v>106</v>
      </c>
      <c r="CX5" s="33" t="s">
        <v>96</v>
      </c>
      <c r="CY5" s="33" t="s">
        <v>97</v>
      </c>
      <c r="CZ5" s="33" t="s">
        <v>98</v>
      </c>
      <c r="DA5" s="33" t="s">
        <v>99</v>
      </c>
      <c r="DB5" s="33" t="s">
        <v>100</v>
      </c>
      <c r="DC5" s="33" t="s">
        <v>101</v>
      </c>
      <c r="DD5" s="33" t="s">
        <v>102</v>
      </c>
      <c r="DE5" s="33" t="s">
        <v>103</v>
      </c>
      <c r="DF5" s="33" t="s">
        <v>104</v>
      </c>
      <c r="DG5" s="33" t="s">
        <v>105</v>
      </c>
      <c r="DH5" s="33" t="s">
        <v>106</v>
      </c>
      <c r="DI5" s="33" t="s">
        <v>96</v>
      </c>
      <c r="DJ5" s="33" t="s">
        <v>97</v>
      </c>
      <c r="DK5" s="33" t="s">
        <v>98</v>
      </c>
      <c r="DL5" s="33" t="s">
        <v>99</v>
      </c>
      <c r="DM5" s="33" t="s">
        <v>100</v>
      </c>
      <c r="DN5" s="33" t="s">
        <v>101</v>
      </c>
      <c r="DO5" s="33" t="s">
        <v>102</v>
      </c>
      <c r="DP5" s="33" t="s">
        <v>103</v>
      </c>
      <c r="DQ5" s="33" t="s">
        <v>104</v>
      </c>
      <c r="DR5" s="33" t="s">
        <v>105</v>
      </c>
      <c r="DS5" s="33" t="s">
        <v>106</v>
      </c>
      <c r="DT5" s="33" t="s">
        <v>96</v>
      </c>
      <c r="DU5" s="33" t="s">
        <v>97</v>
      </c>
      <c r="DV5" s="33" t="s">
        <v>98</v>
      </c>
      <c r="DW5" s="33" t="s">
        <v>99</v>
      </c>
      <c r="DX5" s="33" t="s">
        <v>100</v>
      </c>
      <c r="DY5" s="33" t="s">
        <v>101</v>
      </c>
      <c r="DZ5" s="33" t="s">
        <v>102</v>
      </c>
      <c r="EA5" s="33" t="s">
        <v>103</v>
      </c>
      <c r="EB5" s="33" t="s">
        <v>104</v>
      </c>
      <c r="EC5" s="33" t="s">
        <v>105</v>
      </c>
      <c r="ED5" s="33" t="s">
        <v>106</v>
      </c>
      <c r="EE5" s="33" t="s">
        <v>96</v>
      </c>
      <c r="EF5" s="33" t="s">
        <v>97</v>
      </c>
      <c r="EG5" s="33" t="s">
        <v>98</v>
      </c>
      <c r="EH5" s="33" t="s">
        <v>99</v>
      </c>
      <c r="EI5" s="33" t="s">
        <v>100</v>
      </c>
      <c r="EJ5" s="33" t="s">
        <v>101</v>
      </c>
      <c r="EK5" s="33" t="s">
        <v>102</v>
      </c>
      <c r="EL5" s="33" t="s">
        <v>103</v>
      </c>
      <c r="EM5" s="33" t="s">
        <v>104</v>
      </c>
      <c r="EN5" s="33" t="s">
        <v>105</v>
      </c>
      <c r="EO5" s="33" t="s">
        <v>106</v>
      </c>
    </row>
    <row r="6" spans="1:148" s="37" customFormat="1" x14ac:dyDescent="0.15">
      <c r="A6" s="29" t="s">
        <v>107</v>
      </c>
      <c r="B6" s="34">
        <f>B7</f>
        <v>2016</v>
      </c>
      <c r="C6" s="34">
        <f t="shared" ref="C6:X6" si="3">C7</f>
        <v>142051</v>
      </c>
      <c r="D6" s="34">
        <f t="shared" si="3"/>
        <v>46</v>
      </c>
      <c r="E6" s="34">
        <f t="shared" si="3"/>
        <v>17</v>
      </c>
      <c r="F6" s="34">
        <f t="shared" si="3"/>
        <v>1</v>
      </c>
      <c r="G6" s="34">
        <f t="shared" si="3"/>
        <v>0</v>
      </c>
      <c r="H6" s="34" t="str">
        <f t="shared" si="3"/>
        <v>神奈川県　藤沢市</v>
      </c>
      <c r="I6" s="34" t="str">
        <f t="shared" si="3"/>
        <v>法適用</v>
      </c>
      <c r="J6" s="34" t="str">
        <f t="shared" si="3"/>
        <v>下水道事業</v>
      </c>
      <c r="K6" s="34" t="str">
        <f t="shared" si="3"/>
        <v>公共下水道</v>
      </c>
      <c r="L6" s="34" t="str">
        <f t="shared" si="3"/>
        <v>Ab</v>
      </c>
      <c r="M6" s="34">
        <f t="shared" si="3"/>
        <v>0</v>
      </c>
      <c r="N6" s="35" t="str">
        <f t="shared" si="3"/>
        <v>-</v>
      </c>
      <c r="O6" s="35">
        <f t="shared" si="3"/>
        <v>66.2</v>
      </c>
      <c r="P6" s="35">
        <f t="shared" si="3"/>
        <v>95.46</v>
      </c>
      <c r="Q6" s="35">
        <f t="shared" si="3"/>
        <v>79.02</v>
      </c>
      <c r="R6" s="35">
        <f t="shared" si="3"/>
        <v>2063</v>
      </c>
      <c r="S6" s="35">
        <f t="shared" si="3"/>
        <v>428612</v>
      </c>
      <c r="T6" s="35">
        <f t="shared" si="3"/>
        <v>69.569999999999993</v>
      </c>
      <c r="U6" s="35">
        <f t="shared" si="3"/>
        <v>6160.87</v>
      </c>
      <c r="V6" s="35">
        <f t="shared" si="3"/>
        <v>409367</v>
      </c>
      <c r="W6" s="35">
        <f t="shared" si="3"/>
        <v>47.32</v>
      </c>
      <c r="X6" s="35">
        <f t="shared" si="3"/>
        <v>8651.0400000000009</v>
      </c>
      <c r="Y6" s="36">
        <f>IF(Y7="",NA(),Y7)</f>
        <v>102.31</v>
      </c>
      <c r="Z6" s="36">
        <f t="shared" ref="Z6:AH6" si="4">IF(Z7="",NA(),Z7)</f>
        <v>101.96</v>
      </c>
      <c r="AA6" s="36">
        <f t="shared" si="4"/>
        <v>101.74</v>
      </c>
      <c r="AB6" s="36">
        <f t="shared" si="4"/>
        <v>101.21</v>
      </c>
      <c r="AC6" s="36">
        <f t="shared" si="4"/>
        <v>103.42</v>
      </c>
      <c r="AD6" s="36">
        <f t="shared" si="4"/>
        <v>104.06</v>
      </c>
      <c r="AE6" s="36">
        <f t="shared" si="4"/>
        <v>104.3</v>
      </c>
      <c r="AF6" s="36">
        <f t="shared" si="4"/>
        <v>104.63</v>
      </c>
      <c r="AG6" s="36">
        <f t="shared" si="4"/>
        <v>105.91</v>
      </c>
      <c r="AH6" s="36">
        <f t="shared" si="4"/>
        <v>106.96</v>
      </c>
      <c r="AI6" s="35" t="str">
        <f>IF(AI7="","",IF(AI7="-","【-】","【"&amp;SUBSTITUTE(TEXT(AI7,"#,##0.00"),"-","△")&amp;"】"))</f>
        <v>【108.57】</v>
      </c>
      <c r="AJ6" s="35">
        <f>IF(AJ7="",NA(),AJ7)</f>
        <v>0</v>
      </c>
      <c r="AK6" s="35">
        <f t="shared" ref="AK6:AS6" si="5">IF(AK7="",NA(),AK7)</f>
        <v>0</v>
      </c>
      <c r="AL6" s="35">
        <f t="shared" si="5"/>
        <v>0</v>
      </c>
      <c r="AM6" s="35">
        <f t="shared" si="5"/>
        <v>0</v>
      </c>
      <c r="AN6" s="35">
        <f t="shared" si="5"/>
        <v>0</v>
      </c>
      <c r="AO6" s="36">
        <f t="shared" si="5"/>
        <v>4.34</v>
      </c>
      <c r="AP6" s="36">
        <f t="shared" si="5"/>
        <v>4.88</v>
      </c>
      <c r="AQ6" s="36">
        <f t="shared" si="5"/>
        <v>0.1</v>
      </c>
      <c r="AR6" s="35">
        <f t="shared" si="5"/>
        <v>0</v>
      </c>
      <c r="AS6" s="35">
        <f t="shared" si="5"/>
        <v>0</v>
      </c>
      <c r="AT6" s="35" t="str">
        <f>IF(AT7="","",IF(AT7="-","【-】","【"&amp;SUBSTITUTE(TEXT(AT7,"#,##0.00"),"-","△")&amp;"】"))</f>
        <v>【4.38】</v>
      </c>
      <c r="AU6" s="36">
        <f>IF(AU7="",NA(),AU7)</f>
        <v>139.05000000000001</v>
      </c>
      <c r="AV6" s="36">
        <f t="shared" ref="AV6:BD6" si="6">IF(AV7="",NA(),AV7)</f>
        <v>148.05000000000001</v>
      </c>
      <c r="AW6" s="36">
        <f t="shared" si="6"/>
        <v>42.87</v>
      </c>
      <c r="AX6" s="36">
        <f t="shared" si="6"/>
        <v>54.07</v>
      </c>
      <c r="AY6" s="36">
        <f t="shared" si="6"/>
        <v>56.13</v>
      </c>
      <c r="AZ6" s="36">
        <f t="shared" si="6"/>
        <v>238.87</v>
      </c>
      <c r="BA6" s="36">
        <f t="shared" si="6"/>
        <v>271.23</v>
      </c>
      <c r="BB6" s="36">
        <f t="shared" si="6"/>
        <v>72.66</v>
      </c>
      <c r="BC6" s="36">
        <f t="shared" si="6"/>
        <v>66.900000000000006</v>
      </c>
      <c r="BD6" s="36">
        <f t="shared" si="6"/>
        <v>72.739999999999995</v>
      </c>
      <c r="BE6" s="35" t="str">
        <f>IF(BE7="","",IF(BE7="-","【-】","【"&amp;SUBSTITUTE(TEXT(BE7,"#,##0.00"),"-","△")&amp;"】"))</f>
        <v>【59.95】</v>
      </c>
      <c r="BF6" s="36">
        <f>IF(BF7="",NA(),BF7)</f>
        <v>601.17999999999995</v>
      </c>
      <c r="BG6" s="36">
        <f t="shared" ref="BG6:BO6" si="7">IF(BG7="",NA(),BG7)</f>
        <v>567.29</v>
      </c>
      <c r="BH6" s="36">
        <f t="shared" si="7"/>
        <v>563.94000000000005</v>
      </c>
      <c r="BI6" s="36">
        <f t="shared" si="7"/>
        <v>547.74</v>
      </c>
      <c r="BJ6" s="36">
        <f t="shared" si="7"/>
        <v>431.01</v>
      </c>
      <c r="BK6" s="36">
        <f t="shared" si="7"/>
        <v>641.70000000000005</v>
      </c>
      <c r="BL6" s="36">
        <f t="shared" si="7"/>
        <v>624.4</v>
      </c>
      <c r="BM6" s="36">
        <f t="shared" si="7"/>
        <v>607.52</v>
      </c>
      <c r="BN6" s="36">
        <f t="shared" si="7"/>
        <v>643.19000000000005</v>
      </c>
      <c r="BO6" s="36">
        <f t="shared" si="7"/>
        <v>596.44000000000005</v>
      </c>
      <c r="BP6" s="35" t="str">
        <f>IF(BP7="","",IF(BP7="-","【-】","【"&amp;SUBSTITUTE(TEXT(BP7,"#,##0.00"),"-","△")&amp;"】"))</f>
        <v>【728.30】</v>
      </c>
      <c r="BQ6" s="36">
        <f>IF(BQ7="",NA(),BQ7)</f>
        <v>89.91</v>
      </c>
      <c r="BR6" s="36">
        <f t="shared" ref="BR6:BZ6" si="8">IF(BR7="",NA(),BR7)</f>
        <v>90.07</v>
      </c>
      <c r="BS6" s="36">
        <f t="shared" si="8"/>
        <v>91.17</v>
      </c>
      <c r="BT6" s="36">
        <f t="shared" si="8"/>
        <v>90.82</v>
      </c>
      <c r="BU6" s="36">
        <f t="shared" si="8"/>
        <v>101.84</v>
      </c>
      <c r="BV6" s="36">
        <f t="shared" si="8"/>
        <v>91.73</v>
      </c>
      <c r="BW6" s="36">
        <f t="shared" si="8"/>
        <v>92.33</v>
      </c>
      <c r="BX6" s="36">
        <f t="shared" si="8"/>
        <v>96.91</v>
      </c>
      <c r="BY6" s="36">
        <f t="shared" si="8"/>
        <v>101.54</v>
      </c>
      <c r="BZ6" s="36">
        <f t="shared" si="8"/>
        <v>102.42</v>
      </c>
      <c r="CA6" s="35" t="str">
        <f>IF(CA7="","",IF(CA7="-","【-】","【"&amp;SUBSTITUTE(TEXT(CA7,"#,##0.00"),"-","△")&amp;"】"))</f>
        <v>【100.04】</v>
      </c>
      <c r="CB6" s="36">
        <f>IF(CB7="",NA(),CB7)</f>
        <v>141.69</v>
      </c>
      <c r="CC6" s="36">
        <f t="shared" ref="CC6:CK6" si="9">IF(CC7="",NA(),CC7)</f>
        <v>141.62</v>
      </c>
      <c r="CD6" s="36">
        <f t="shared" si="9"/>
        <v>138.87</v>
      </c>
      <c r="CE6" s="36">
        <f t="shared" si="9"/>
        <v>138.88</v>
      </c>
      <c r="CF6" s="36">
        <f t="shared" si="9"/>
        <v>123.66</v>
      </c>
      <c r="CG6" s="36">
        <f t="shared" si="9"/>
        <v>123.91</v>
      </c>
      <c r="CH6" s="36">
        <f t="shared" si="9"/>
        <v>123.69</v>
      </c>
      <c r="CI6" s="36">
        <f t="shared" si="9"/>
        <v>120.5</v>
      </c>
      <c r="CJ6" s="36">
        <f t="shared" si="9"/>
        <v>116.15</v>
      </c>
      <c r="CK6" s="36">
        <f t="shared" si="9"/>
        <v>116.2</v>
      </c>
      <c r="CL6" s="35" t="str">
        <f>IF(CL7="","",IF(CL7="-","【-】","【"&amp;SUBSTITUTE(TEXT(CL7,"#,##0.00"),"-","△")&amp;"】"))</f>
        <v>【137.82】</v>
      </c>
      <c r="CM6" s="36">
        <f>IF(CM7="",NA(),CM7)</f>
        <v>67.09</v>
      </c>
      <c r="CN6" s="36">
        <f t="shared" ref="CN6:CV6" si="10">IF(CN7="",NA(),CN7)</f>
        <v>65.33</v>
      </c>
      <c r="CO6" s="36">
        <f t="shared" si="10"/>
        <v>65.430000000000007</v>
      </c>
      <c r="CP6" s="36">
        <f t="shared" si="10"/>
        <v>63.7</v>
      </c>
      <c r="CQ6" s="36">
        <f t="shared" si="10"/>
        <v>63.66</v>
      </c>
      <c r="CR6" s="36">
        <f t="shared" si="10"/>
        <v>69.03</v>
      </c>
      <c r="CS6" s="36">
        <f t="shared" si="10"/>
        <v>70.16</v>
      </c>
      <c r="CT6" s="36">
        <f t="shared" si="10"/>
        <v>69.95</v>
      </c>
      <c r="CU6" s="36">
        <f t="shared" si="10"/>
        <v>72.239999999999995</v>
      </c>
      <c r="CV6" s="36">
        <f t="shared" si="10"/>
        <v>69.23</v>
      </c>
      <c r="CW6" s="35" t="str">
        <f>IF(CW7="","",IF(CW7="-","【-】","【"&amp;SUBSTITUTE(TEXT(CW7,"#,##0.00"),"-","△")&amp;"】"))</f>
        <v>【60.09】</v>
      </c>
      <c r="CX6" s="36">
        <f>IF(CX7="",NA(),CX7)</f>
        <v>97.84</v>
      </c>
      <c r="CY6" s="36">
        <f t="shared" ref="CY6:DG6" si="11">IF(CY7="",NA(),CY7)</f>
        <v>97.9</v>
      </c>
      <c r="CZ6" s="36">
        <f t="shared" si="11"/>
        <v>98.02</v>
      </c>
      <c r="DA6" s="36">
        <f t="shared" si="11"/>
        <v>98.09</v>
      </c>
      <c r="DB6" s="36">
        <f t="shared" si="11"/>
        <v>98.16</v>
      </c>
      <c r="DC6" s="36">
        <f t="shared" si="11"/>
        <v>96.87</v>
      </c>
      <c r="DD6" s="36">
        <f t="shared" si="11"/>
        <v>96.82</v>
      </c>
      <c r="DE6" s="36">
        <f t="shared" si="11"/>
        <v>96.69</v>
      </c>
      <c r="DF6" s="36">
        <f t="shared" si="11"/>
        <v>96.84</v>
      </c>
      <c r="DG6" s="36">
        <f t="shared" si="11"/>
        <v>96.84</v>
      </c>
      <c r="DH6" s="35" t="str">
        <f>IF(DH7="","",IF(DH7="-","【-】","【"&amp;SUBSTITUTE(TEXT(DH7,"#,##0.00"),"-","△")&amp;"】"))</f>
        <v>【94.90】</v>
      </c>
      <c r="DI6" s="36">
        <f>IF(DI7="",NA(),DI7)</f>
        <v>27.59</v>
      </c>
      <c r="DJ6" s="36">
        <f t="shared" ref="DJ6:DR6" si="12">IF(DJ7="",NA(),DJ7)</f>
        <v>28.56</v>
      </c>
      <c r="DK6" s="36">
        <f t="shared" si="12"/>
        <v>46.9</v>
      </c>
      <c r="DL6" s="36">
        <f t="shared" si="12"/>
        <v>48.45</v>
      </c>
      <c r="DM6" s="36">
        <f t="shared" si="12"/>
        <v>49.68</v>
      </c>
      <c r="DN6" s="36">
        <f t="shared" si="12"/>
        <v>17.25</v>
      </c>
      <c r="DO6" s="36">
        <f t="shared" si="12"/>
        <v>17.37</v>
      </c>
      <c r="DP6" s="36">
        <f t="shared" si="12"/>
        <v>25.54</v>
      </c>
      <c r="DQ6" s="36">
        <f t="shared" si="12"/>
        <v>22.87</v>
      </c>
      <c r="DR6" s="36">
        <f t="shared" si="12"/>
        <v>28.42</v>
      </c>
      <c r="DS6" s="35" t="str">
        <f>IF(DS7="","",IF(DS7="-","【-】","【"&amp;SUBSTITUTE(TEXT(DS7,"#,##0.00"),"-","△")&amp;"】"))</f>
        <v>【37.36】</v>
      </c>
      <c r="DT6" s="36">
        <f>IF(DT7="",NA(),DT7)</f>
        <v>2.85</v>
      </c>
      <c r="DU6" s="36">
        <f t="shared" ref="DU6:EC6" si="13">IF(DU7="",NA(),DU7)</f>
        <v>3.59</v>
      </c>
      <c r="DV6" s="36">
        <f t="shared" si="13"/>
        <v>4.3099999999999996</v>
      </c>
      <c r="DW6" s="36">
        <f t="shared" si="13"/>
        <v>4.97</v>
      </c>
      <c r="DX6" s="36">
        <f t="shared" si="13"/>
        <v>5.79</v>
      </c>
      <c r="DY6" s="36">
        <f t="shared" si="13"/>
        <v>1.32</v>
      </c>
      <c r="DZ6" s="36">
        <f t="shared" si="13"/>
        <v>1.51</v>
      </c>
      <c r="EA6" s="36">
        <f t="shared" si="13"/>
        <v>1.39</v>
      </c>
      <c r="EB6" s="36">
        <f t="shared" si="13"/>
        <v>1.2</v>
      </c>
      <c r="EC6" s="36">
        <f t="shared" si="13"/>
        <v>3.01</v>
      </c>
      <c r="ED6" s="35" t="str">
        <f>IF(ED7="","",IF(ED7="-","【-】","【"&amp;SUBSTITUTE(TEXT(ED7,"#,##0.00"),"-","△")&amp;"】"))</f>
        <v>【4.96】</v>
      </c>
      <c r="EE6" s="36">
        <f>IF(EE7="",NA(),EE7)</f>
        <v>0.01</v>
      </c>
      <c r="EF6" s="36">
        <f t="shared" ref="EF6:EN6" si="14">IF(EF7="",NA(),EF7)</f>
        <v>0.01</v>
      </c>
      <c r="EG6" s="36">
        <f t="shared" si="14"/>
        <v>0.03</v>
      </c>
      <c r="EH6" s="36">
        <f t="shared" si="14"/>
        <v>0.02</v>
      </c>
      <c r="EI6" s="35">
        <f t="shared" si="14"/>
        <v>0</v>
      </c>
      <c r="EJ6" s="36">
        <f t="shared" si="14"/>
        <v>0.1</v>
      </c>
      <c r="EK6" s="36">
        <f t="shared" si="14"/>
        <v>0.08</v>
      </c>
      <c r="EL6" s="36">
        <f t="shared" si="14"/>
        <v>0.1</v>
      </c>
      <c r="EM6" s="36">
        <f t="shared" si="14"/>
        <v>0.11</v>
      </c>
      <c r="EN6" s="36">
        <f t="shared" si="14"/>
        <v>0.13</v>
      </c>
      <c r="EO6" s="35" t="str">
        <f>IF(EO7="","",IF(EO7="-","【-】","【"&amp;SUBSTITUTE(TEXT(EO7,"#,##0.00"),"-","△")&amp;"】"))</f>
        <v>【0.27】</v>
      </c>
    </row>
    <row r="7" spans="1:148" s="37" customFormat="1" x14ac:dyDescent="0.15">
      <c r="A7" s="29"/>
      <c r="B7" s="38">
        <v>2016</v>
      </c>
      <c r="C7" s="38">
        <v>142051</v>
      </c>
      <c r="D7" s="38">
        <v>46</v>
      </c>
      <c r="E7" s="38">
        <v>17</v>
      </c>
      <c r="F7" s="38">
        <v>1</v>
      </c>
      <c r="G7" s="38">
        <v>0</v>
      </c>
      <c r="H7" s="38" t="s">
        <v>108</v>
      </c>
      <c r="I7" s="38" t="s">
        <v>109</v>
      </c>
      <c r="J7" s="38" t="s">
        <v>110</v>
      </c>
      <c r="K7" s="38" t="s">
        <v>111</v>
      </c>
      <c r="L7" s="38" t="s">
        <v>112</v>
      </c>
      <c r="M7" s="38"/>
      <c r="N7" s="39" t="s">
        <v>113</v>
      </c>
      <c r="O7" s="39">
        <v>66.2</v>
      </c>
      <c r="P7" s="39">
        <v>95.46</v>
      </c>
      <c r="Q7" s="39">
        <v>79.02</v>
      </c>
      <c r="R7" s="39">
        <v>2063</v>
      </c>
      <c r="S7" s="39">
        <v>428612</v>
      </c>
      <c r="T7" s="39">
        <v>69.569999999999993</v>
      </c>
      <c r="U7" s="39">
        <v>6160.87</v>
      </c>
      <c r="V7" s="39">
        <v>409367</v>
      </c>
      <c r="W7" s="39">
        <v>47.32</v>
      </c>
      <c r="X7" s="39">
        <v>8651.0400000000009</v>
      </c>
      <c r="Y7" s="39">
        <v>102.31</v>
      </c>
      <c r="Z7" s="39">
        <v>101.96</v>
      </c>
      <c r="AA7" s="39">
        <v>101.74</v>
      </c>
      <c r="AB7" s="39">
        <v>101.21</v>
      </c>
      <c r="AC7" s="39">
        <v>103.42</v>
      </c>
      <c r="AD7" s="39">
        <v>104.06</v>
      </c>
      <c r="AE7" s="39">
        <v>104.3</v>
      </c>
      <c r="AF7" s="39">
        <v>104.63</v>
      </c>
      <c r="AG7" s="39">
        <v>105.91</v>
      </c>
      <c r="AH7" s="39">
        <v>106.96</v>
      </c>
      <c r="AI7" s="39">
        <v>108.57</v>
      </c>
      <c r="AJ7" s="39">
        <v>0</v>
      </c>
      <c r="AK7" s="39">
        <v>0</v>
      </c>
      <c r="AL7" s="39">
        <v>0</v>
      </c>
      <c r="AM7" s="39">
        <v>0</v>
      </c>
      <c r="AN7" s="39">
        <v>0</v>
      </c>
      <c r="AO7" s="39">
        <v>4.34</v>
      </c>
      <c r="AP7" s="39">
        <v>4.88</v>
      </c>
      <c r="AQ7" s="39">
        <v>0.1</v>
      </c>
      <c r="AR7" s="39">
        <v>0</v>
      </c>
      <c r="AS7" s="39">
        <v>0</v>
      </c>
      <c r="AT7" s="39">
        <v>4.38</v>
      </c>
      <c r="AU7" s="39">
        <v>139.05000000000001</v>
      </c>
      <c r="AV7" s="39">
        <v>148.05000000000001</v>
      </c>
      <c r="AW7" s="39">
        <v>42.87</v>
      </c>
      <c r="AX7" s="39">
        <v>54.07</v>
      </c>
      <c r="AY7" s="39">
        <v>56.13</v>
      </c>
      <c r="AZ7" s="39">
        <v>238.87</v>
      </c>
      <c r="BA7" s="39">
        <v>271.23</v>
      </c>
      <c r="BB7" s="39">
        <v>72.66</v>
      </c>
      <c r="BC7" s="39">
        <v>66.900000000000006</v>
      </c>
      <c r="BD7" s="39">
        <v>72.739999999999995</v>
      </c>
      <c r="BE7" s="39">
        <v>59.95</v>
      </c>
      <c r="BF7" s="39">
        <v>601.17999999999995</v>
      </c>
      <c r="BG7" s="39">
        <v>567.29</v>
      </c>
      <c r="BH7" s="39">
        <v>563.94000000000005</v>
      </c>
      <c r="BI7" s="39">
        <v>547.74</v>
      </c>
      <c r="BJ7" s="39">
        <v>431.01</v>
      </c>
      <c r="BK7" s="39">
        <v>641.70000000000005</v>
      </c>
      <c r="BL7" s="39">
        <v>624.4</v>
      </c>
      <c r="BM7" s="39">
        <v>607.52</v>
      </c>
      <c r="BN7" s="39">
        <v>643.19000000000005</v>
      </c>
      <c r="BO7" s="39">
        <v>596.44000000000005</v>
      </c>
      <c r="BP7" s="39">
        <v>728.3</v>
      </c>
      <c r="BQ7" s="39">
        <v>89.91</v>
      </c>
      <c r="BR7" s="39">
        <v>90.07</v>
      </c>
      <c r="BS7" s="39">
        <v>91.17</v>
      </c>
      <c r="BT7" s="39">
        <v>90.82</v>
      </c>
      <c r="BU7" s="39">
        <v>101.84</v>
      </c>
      <c r="BV7" s="39">
        <v>91.73</v>
      </c>
      <c r="BW7" s="39">
        <v>92.33</v>
      </c>
      <c r="BX7" s="39">
        <v>96.91</v>
      </c>
      <c r="BY7" s="39">
        <v>101.54</v>
      </c>
      <c r="BZ7" s="39">
        <v>102.42</v>
      </c>
      <c r="CA7" s="39">
        <v>100.04</v>
      </c>
      <c r="CB7" s="39">
        <v>141.69</v>
      </c>
      <c r="CC7" s="39">
        <v>141.62</v>
      </c>
      <c r="CD7" s="39">
        <v>138.87</v>
      </c>
      <c r="CE7" s="39">
        <v>138.88</v>
      </c>
      <c r="CF7" s="39">
        <v>123.66</v>
      </c>
      <c r="CG7" s="39">
        <v>123.91</v>
      </c>
      <c r="CH7" s="39">
        <v>123.69</v>
      </c>
      <c r="CI7" s="39">
        <v>120.5</v>
      </c>
      <c r="CJ7" s="39">
        <v>116.15</v>
      </c>
      <c r="CK7" s="39">
        <v>116.2</v>
      </c>
      <c r="CL7" s="39">
        <v>137.82</v>
      </c>
      <c r="CM7" s="39">
        <v>67.09</v>
      </c>
      <c r="CN7" s="39">
        <v>65.33</v>
      </c>
      <c r="CO7" s="39">
        <v>65.430000000000007</v>
      </c>
      <c r="CP7" s="39">
        <v>63.7</v>
      </c>
      <c r="CQ7" s="39">
        <v>63.66</v>
      </c>
      <c r="CR7" s="39">
        <v>69.03</v>
      </c>
      <c r="CS7" s="39">
        <v>70.16</v>
      </c>
      <c r="CT7" s="39">
        <v>69.95</v>
      </c>
      <c r="CU7" s="39">
        <v>72.239999999999995</v>
      </c>
      <c r="CV7" s="39">
        <v>69.23</v>
      </c>
      <c r="CW7" s="39">
        <v>60.09</v>
      </c>
      <c r="CX7" s="39">
        <v>97.84</v>
      </c>
      <c r="CY7" s="39">
        <v>97.9</v>
      </c>
      <c r="CZ7" s="39">
        <v>98.02</v>
      </c>
      <c r="DA7" s="39">
        <v>98.09</v>
      </c>
      <c r="DB7" s="39">
        <v>98.16</v>
      </c>
      <c r="DC7" s="39">
        <v>96.87</v>
      </c>
      <c r="DD7" s="39">
        <v>96.82</v>
      </c>
      <c r="DE7" s="39">
        <v>96.69</v>
      </c>
      <c r="DF7" s="39">
        <v>96.84</v>
      </c>
      <c r="DG7" s="39">
        <v>96.84</v>
      </c>
      <c r="DH7" s="39">
        <v>94.9</v>
      </c>
      <c r="DI7" s="39">
        <v>27.59</v>
      </c>
      <c r="DJ7" s="39">
        <v>28.56</v>
      </c>
      <c r="DK7" s="39">
        <v>46.9</v>
      </c>
      <c r="DL7" s="39">
        <v>48.45</v>
      </c>
      <c r="DM7" s="39">
        <v>49.68</v>
      </c>
      <c r="DN7" s="39">
        <v>17.25</v>
      </c>
      <c r="DO7" s="39">
        <v>17.37</v>
      </c>
      <c r="DP7" s="39">
        <v>25.54</v>
      </c>
      <c r="DQ7" s="39">
        <v>22.87</v>
      </c>
      <c r="DR7" s="39">
        <v>28.42</v>
      </c>
      <c r="DS7" s="39">
        <v>37.36</v>
      </c>
      <c r="DT7" s="39">
        <v>2.85</v>
      </c>
      <c r="DU7" s="39">
        <v>3.59</v>
      </c>
      <c r="DV7" s="39">
        <v>4.3099999999999996</v>
      </c>
      <c r="DW7" s="39">
        <v>4.97</v>
      </c>
      <c r="DX7" s="39">
        <v>5.79</v>
      </c>
      <c r="DY7" s="39">
        <v>1.32</v>
      </c>
      <c r="DZ7" s="39">
        <v>1.51</v>
      </c>
      <c r="EA7" s="39">
        <v>1.39</v>
      </c>
      <c r="EB7" s="39">
        <v>1.2</v>
      </c>
      <c r="EC7" s="39">
        <v>3.01</v>
      </c>
      <c r="ED7" s="39">
        <v>4.96</v>
      </c>
      <c r="EE7" s="39">
        <v>0.01</v>
      </c>
      <c r="EF7" s="39">
        <v>0.01</v>
      </c>
      <c r="EG7" s="39">
        <v>0.03</v>
      </c>
      <c r="EH7" s="39">
        <v>0.02</v>
      </c>
      <c r="EI7" s="39">
        <v>0</v>
      </c>
      <c r="EJ7" s="39">
        <v>0.1</v>
      </c>
      <c r="EK7" s="39">
        <v>0.08</v>
      </c>
      <c r="EL7" s="39">
        <v>0.1</v>
      </c>
      <c r="EM7" s="39">
        <v>0.11</v>
      </c>
      <c r="EN7" s="39">
        <v>0.13</v>
      </c>
      <c r="EO7" s="39">
        <v>0.27</v>
      </c>
    </row>
    <row r="8" spans="1:148" x14ac:dyDescent="0.15">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c r="EO8" s="40"/>
      <c r="EP8" s="40"/>
      <c r="EQ8" s="40"/>
      <c r="ER8" s="40"/>
    </row>
    <row r="9" spans="1:148" x14ac:dyDescent="0.15">
      <c r="A9" s="41"/>
      <c r="B9" s="41" t="s">
        <v>114</v>
      </c>
      <c r="C9" s="41" t="s">
        <v>115</v>
      </c>
      <c r="D9" s="41" t="s">
        <v>116</v>
      </c>
      <c r="E9" s="41" t="s">
        <v>117</v>
      </c>
      <c r="F9" s="41" t="s">
        <v>118</v>
      </c>
      <c r="R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8" x14ac:dyDescent="0.15">
      <c r="A10" s="41" t="s">
        <v>58</v>
      </c>
      <c r="B10" s="42">
        <f>DATEVALUE($B$6-4&amp;"年1月1日")</f>
        <v>40909</v>
      </c>
      <c r="C10" s="42">
        <f>DATEVALUE($B$6-3&amp;"年1月1日")</f>
        <v>41275</v>
      </c>
      <c r="D10" s="42">
        <f>DATEVALUE($B$6-2&amp;"年1月1日")</f>
        <v>41640</v>
      </c>
      <c r="E10" s="42">
        <f>DATEVALUE($B$6-1&amp;"年1月1日")</f>
        <v>42005</v>
      </c>
      <c r="F10" s="42">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2018-02-05T05:53:06Z</cp:lastPrinted>
  <dcterms:created xsi:type="dcterms:W3CDTF">2017-12-25T01:50:44Z</dcterms:created>
  <dcterms:modified xsi:type="dcterms:W3CDTF">2018-02-14T01:52:13Z</dcterms:modified>
  <cp:category/>
</cp:coreProperties>
</file>