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0" yWindow="0" windowWidth="20490" windowHeight="49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AD10" i="4"/>
  <c r="AT8" i="4"/>
  <c r="AL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<sst xmlns="http://schemas.openxmlformats.org/spreadsheetml/2006/main" count="245" uniqueCount="125">
  <si>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</si>
  <si>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</si>
  <si>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</si>
  <si>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</si>
  <si>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</si>
  <si>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</si>
  <si>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</si>
  <si>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</si>
  <si>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</si>
  <si>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</si>
  <si>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</si>
  <si>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</si>
  <si>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</si>
  <si>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</si>
  <si>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</si>
  <si>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</si>
  <si>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</si>
  <si>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</si>
  <si>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</si>
  <si>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</si>
  <si>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</si>
  <si>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</si>
  <si>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</si>
  <si>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</si>
  <si>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</si>
  <si>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</si>
  <si>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</si>
  <si>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</si>
  <si>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</si>
  <si>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</si>
  <si>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</si>
  <si>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</si>
  <si>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</si>
  <si>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</si>
  <si>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</si>
  <si>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</si>
  <si>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</si>
  <si>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</si>
  <si>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</si>
  <si>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</si>
  <si>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</si>
  <si>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</si>
  <si>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</si>
  <si>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</si>
  <si>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</si>
  <si>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</si>
  <si>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</si>
  <si>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</si>
  <si>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</si>
  <si>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</si>
  <si>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</si>
  <si>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</si>
  <si>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</si>
  <si>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</si>
  <si>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</si>
  <si>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</si>
  <si>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</si>
  <si>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</si>
  <si>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</si>
  <si>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</si>
  <si>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</si>
  <si>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</si>
  <si>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</si>
  <si>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</si>
  <si>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</si>
  <si>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</si>
  <si>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</si>
  <si>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</si>
  <si>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</si>
  <si>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</si>
  <si>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</si>
  <si>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</si>
  <si>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</si>
  <si>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</si>
  <si>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</si>
  <si>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</si>
  <si>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</si>
  <si>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</si>
  <si>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</si>
  <si>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</si>
  <si>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</si>
  <si>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</si>
  <si>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</si>
  <si>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</si>
  <si>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</si>
  <si>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</si>
  <si>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</si>
  <si>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</si>
  <si>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</si>
  <si>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</si>
  <si>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</si>
  <si>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</si>
  <si>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</si>
  <si>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</si>
  <si>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</si>
  <si>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</si>
  <si>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</si>
  <si>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</si>
  <si>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</si>
  <si>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</si>
  <si>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</si>
  <si>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</si>
  <si>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</si>
  <si>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</si>
  <si>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</si>
  <si>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</si>
  <si>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</si>
  <si>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</si>
  <si>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</si>
  <si>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山北町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</si>
  <si>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</si>
  <si>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</si>
  <si>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</si>
  <si>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</si>
  <si>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</si>
  <si>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</si>
  <si>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</si>
  <si>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</si>
  <si>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</si>
  <si>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</si>
  <si>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</si>
  <si>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</si>
  <si>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当町の下水道汚水管渠の布設は、一部地域を除いて平成元年から行っています。現在耐用年数を迎えている管渠はありませんが、平成元年より前に布設された管渠が10年後には耐用年数を迎えるため、今後ストックマネジメント計画を策定し、既存の管渠や施設の適正な維持管理や点検及び老朽化した管渠の更新を進められるよう検討していきます。</t>
    <rPh sb="91" eb="93">
      <t>コンゴ</t>
    </rPh>
    <rPh sb="103" eb="105">
      <t>ケイカク</t>
    </rPh>
    <rPh sb="116" eb="118">
      <t>シセツ</t>
    </rPh>
    <rPh sb="127" eb="129">
      <t>テンケン</t>
    </rPh>
    <rPh sb="129" eb="130">
      <t>オヨ</t>
    </rPh>
    <phoneticPr fontId="4"/>
  </si>
  <si>
    <t>収益的収支比率、経費回収率ともに100%に達しておらず、より厳しい経営状況になることが考えられます。また、一定時期に集中して布設を行ってきたため、管渠の更新時期が重なり今後更新費用と維持管理費用の増大が見込まれるので、効率的な更新と維持管理を行えるよう、ストックマネジメント計画を策定します。そして下水道事業の健全な運営のために、平成30年度には値上げを予定しており、また審議会も継続して行っていく予定です。</t>
    <rPh sb="73" eb="75">
      <t>カンキョ</t>
    </rPh>
    <rPh sb="84" eb="86">
      <t>コンゴ</t>
    </rPh>
    <rPh sb="86" eb="88">
      <t>コウシン</t>
    </rPh>
    <rPh sb="88" eb="90">
      <t>ヒヨウ</t>
    </rPh>
    <rPh sb="91" eb="93">
      <t>イジ</t>
    </rPh>
    <rPh sb="93" eb="95">
      <t>カンリ</t>
    </rPh>
    <rPh sb="95" eb="97">
      <t>ヒヨウ</t>
    </rPh>
    <rPh sb="98" eb="100">
      <t>ゾウダイ</t>
    </rPh>
    <rPh sb="101" eb="103">
      <t>ミコ</t>
    </rPh>
    <rPh sb="109" eb="112">
      <t>コウリツテキ</t>
    </rPh>
    <rPh sb="113" eb="115">
      <t>コウシン</t>
    </rPh>
    <rPh sb="116" eb="118">
      <t>イジ</t>
    </rPh>
    <rPh sb="118" eb="120">
      <t>カンリ</t>
    </rPh>
    <rPh sb="121" eb="122">
      <t>オコナ</t>
    </rPh>
    <rPh sb="137" eb="139">
      <t>ケイカク</t>
    </rPh>
    <rPh sb="140" eb="142">
      <t>サクテイ</t>
    </rPh>
    <rPh sb="165" eb="167">
      <t>ヘイセイ</t>
    </rPh>
    <rPh sb="169" eb="170">
      <t>ネン</t>
    </rPh>
    <rPh sb="170" eb="171">
      <t>ド</t>
    </rPh>
    <rPh sb="173" eb="175">
      <t>ネア</t>
    </rPh>
    <rPh sb="177" eb="179">
      <t>ヨテイ</t>
    </rPh>
    <phoneticPr fontId="4"/>
  </si>
  <si>
    <t>収益的収支比率が前年度62.45％と比較し、57.08％と下回る経営の悪化により、経営改善に向けた取り組みが必要です。単年度収支が不足していることから、供用開始から一度も値上げを行ってきていませんでしたが、収入増加に向け段階的に値上げを行う予定です。
また、経費回収率についても約62％と、汚水処理に係る経費を使用料だけでは賄うことが出来ないため、一般会計繰入金等で補てんしています。
水洗化率については、類似団体の平均値よりは上回っていますが、収入増加のためにも水洗化率のさらなる向上に向け、啓発等を継続していきます。</t>
    <rPh sb="0" eb="2">
      <t>シュウエキ</t>
    </rPh>
    <rPh sb="59" eb="62">
      <t>タンネンド</t>
    </rPh>
    <rPh sb="62" eb="64">
      <t>シュウシ</t>
    </rPh>
    <rPh sb="65" eb="67">
      <t>フソク</t>
    </rPh>
    <rPh sb="139" eb="140">
      <t>ヤク</t>
    </rPh>
    <rPh sb="155" eb="158">
      <t>シヨウリョウ</t>
    </rPh>
    <rPh sb="162" eb="163">
      <t>マカナ</t>
    </rPh>
    <rPh sb="167" eb="169">
      <t>デキ</t>
    </rPh>
    <rPh sb="174" eb="176">
      <t>イッパン</t>
    </rPh>
    <rPh sb="176" eb="178">
      <t>カイケイ</t>
    </rPh>
    <rPh sb="178" eb="180">
      <t>クリイレ</t>
    </rPh>
    <rPh sb="180" eb="181">
      <t>キン</t>
    </rPh>
    <rPh sb="181" eb="182">
      <t>トウ</t>
    </rPh>
    <rPh sb="193" eb="196">
      <t>スイセンカ</t>
    </rPh>
    <rPh sb="196" eb="197">
      <t>リツ</t>
    </rPh>
    <rPh sb="214" eb="216">
      <t>ウワマワ</t>
    </rPh>
    <rPh sb="223" eb="225">
      <t>シュウニュウ</t>
    </rPh>
    <rPh sb="225" eb="227">
      <t>ゾウカ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</si>
</sst>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481256"/>
        <c:axId val="1074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07481256"/>
        <c:axId val="107480864"/>
      </c:lineChart>
      <c:dateAx>
        <c:axId val="107481256"/>
        <c:scaling>
          <c:orientation val="minMax"/>
        </c:scaling>
        <c:delete val="1"/>
        <c:axPos val="b"/>
        <c:numFmt formatCode="ge" sourceLinked="1"/>
        <c:majorTickMark val="none"/>
        <c:minorTickMark val="none"/>
        <c:tickLblPos val="none"/>
        <c:crossAx val="107480864"/>
        <c:crosses val="autoZero"/>
        <c:auto val="1"/>
        <c:lblOffset val="100"/>
        <c:baseTimeUnit val="years"/>
      </c:dateAx>
      <c:valAx>
        <c:axId val="1074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1989296"/>
        <c:axId val="21198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11989296"/>
        <c:axId val="211989688"/>
      </c:lineChart>
      <c:dateAx>
        <c:axId val="211989296"/>
        <c:scaling>
          <c:orientation val="minMax"/>
        </c:scaling>
        <c:delete val="1"/>
        <c:axPos val="b"/>
        <c:numFmt formatCode="ge" sourceLinked="1"/>
        <c:majorTickMark val="none"/>
        <c:minorTickMark val="none"/>
        <c:tickLblPos val="none"/>
        <c:crossAx val="211989688"/>
        <c:crosses val="autoZero"/>
        <c:auto val="1"/>
        <c:lblOffset val="100"/>
        <c:baseTimeUnit val="years"/>
      </c:dateAx>
      <c:valAx>
        <c:axId val="21198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83.82</c:v>
                </c:pt>
                <c:pt idx="1">
                  <c:v>84.12</c:v>
                </c:pt>
                <c:pt idx="2">
                  <c:v>84.76</c:v>
                </c:pt>
                <c:pt idx="3">
                  <c:v>86.18</c:v>
                </c:pt>
                <c:pt idx="4">
                  <c:v>87.49</c:v>
                </c:pt>
              </c:numCache>
            </c:numRef>
          </c:val>
        </c:ser>
        <c:dLbls>
          <c:showLegendKey val="0"/>
          <c:showVal val="0"/>
          <c:showCatName val="0"/>
          <c:showSerName val="0"/>
          <c:showPercent val="0"/>
          <c:showBubbleSize val="0"/>
        </c:dLbls>
        <c:gapWidth val="150"/>
        <c:axId val="211990864"/>
        <c:axId val="21233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11990864"/>
        <c:axId val="212338344"/>
      </c:lineChart>
      <c:dateAx>
        <c:axId val="211990864"/>
        <c:scaling>
          <c:orientation val="minMax"/>
        </c:scaling>
        <c:delete val="1"/>
        <c:axPos val="b"/>
        <c:numFmt formatCode="ge" sourceLinked="1"/>
        <c:majorTickMark val="none"/>
        <c:minorTickMark val="none"/>
        <c:tickLblPos val="none"/>
        <c:crossAx val="212338344"/>
        <c:crosses val="autoZero"/>
        <c:auto val="1"/>
        <c:lblOffset val="100"/>
        <c:baseTimeUnit val="years"/>
      </c:dateAx>
      <c:valAx>
        <c:axId val="21233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64.95</c:v>
                </c:pt>
                <c:pt idx="1">
                  <c:v>66.67</c:v>
                </c:pt>
                <c:pt idx="2">
                  <c:v>63.09</c:v>
                </c:pt>
                <c:pt idx="3">
                  <c:v>62.45</c:v>
                </c:pt>
                <c:pt idx="4">
                  <c:v>57.08</c:v>
                </c:pt>
              </c:numCache>
            </c:numRef>
          </c:val>
        </c:ser>
        <c:dLbls>
          <c:showLegendKey val="0"/>
          <c:showVal val="0"/>
          <c:showCatName val="0"/>
          <c:showSerName val="0"/>
          <c:showPercent val="0"/>
          <c:showBubbleSize val="0"/>
        </c:dLbls>
        <c:gapWidth val="150"/>
        <c:axId val="107482432"/>
        <c:axId val="10748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82432"/>
        <c:axId val="107482824"/>
      </c:lineChart>
      <c:dateAx>
        <c:axId val="107482432"/>
        <c:scaling>
          <c:orientation val="minMax"/>
        </c:scaling>
        <c:delete val="1"/>
        <c:axPos val="b"/>
        <c:numFmt formatCode="ge" sourceLinked="1"/>
        <c:majorTickMark val="none"/>
        <c:minorTickMark val="none"/>
        <c:tickLblPos val="none"/>
        <c:crossAx val="107482824"/>
        <c:crosses val="autoZero"/>
        <c:auto val="1"/>
        <c:lblOffset val="100"/>
        <c:baseTimeUnit val="years"/>
      </c:dateAx>
      <c:valAx>
        <c:axId val="10748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84000"/>
        <c:axId val="10748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84000"/>
        <c:axId val="107484392"/>
      </c:lineChart>
      <c:dateAx>
        <c:axId val="107484000"/>
        <c:scaling>
          <c:orientation val="minMax"/>
        </c:scaling>
        <c:delete val="1"/>
        <c:axPos val="b"/>
        <c:numFmt formatCode="ge" sourceLinked="1"/>
        <c:majorTickMark val="none"/>
        <c:minorTickMark val="none"/>
        <c:tickLblPos val="none"/>
        <c:crossAx val="107484392"/>
        <c:crosses val="autoZero"/>
        <c:auto val="1"/>
        <c:lblOffset val="100"/>
        <c:baseTimeUnit val="years"/>
      </c:dateAx>
      <c:valAx>
        <c:axId val="10748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742656"/>
        <c:axId val="21174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742656"/>
        <c:axId val="211743048"/>
      </c:lineChart>
      <c:dateAx>
        <c:axId val="211742656"/>
        <c:scaling>
          <c:orientation val="minMax"/>
        </c:scaling>
        <c:delete val="1"/>
        <c:axPos val="b"/>
        <c:numFmt formatCode="ge" sourceLinked="1"/>
        <c:majorTickMark val="none"/>
        <c:minorTickMark val="none"/>
        <c:tickLblPos val="none"/>
        <c:crossAx val="211743048"/>
        <c:crosses val="autoZero"/>
        <c:auto val="1"/>
        <c:lblOffset val="100"/>
        <c:baseTimeUnit val="years"/>
      </c:dateAx>
      <c:valAx>
        <c:axId val="21174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746184"/>
        <c:axId val="21180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746184"/>
        <c:axId val="211807064"/>
      </c:lineChart>
      <c:dateAx>
        <c:axId val="211746184"/>
        <c:scaling>
          <c:orientation val="minMax"/>
        </c:scaling>
        <c:delete val="1"/>
        <c:axPos val="b"/>
        <c:numFmt formatCode="ge" sourceLinked="1"/>
        <c:majorTickMark val="none"/>
        <c:minorTickMark val="none"/>
        <c:tickLblPos val="none"/>
        <c:crossAx val="211807064"/>
        <c:crosses val="autoZero"/>
        <c:auto val="1"/>
        <c:lblOffset val="100"/>
        <c:baseTimeUnit val="years"/>
      </c:dateAx>
      <c:valAx>
        <c:axId val="21180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745008"/>
        <c:axId val="21174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745008"/>
        <c:axId val="211744616"/>
      </c:lineChart>
      <c:dateAx>
        <c:axId val="211745008"/>
        <c:scaling>
          <c:orientation val="minMax"/>
        </c:scaling>
        <c:delete val="1"/>
        <c:axPos val="b"/>
        <c:numFmt formatCode="ge" sourceLinked="1"/>
        <c:majorTickMark val="none"/>
        <c:minorTickMark val="none"/>
        <c:tickLblPos val="none"/>
        <c:crossAx val="211744616"/>
        <c:crosses val="autoZero"/>
        <c:auto val="1"/>
        <c:lblOffset val="100"/>
        <c:baseTimeUnit val="years"/>
      </c:dateAx>
      <c:valAx>
        <c:axId val="21174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1171.9000000000001</c:v>
                </c:pt>
                <c:pt idx="1">
                  <c:v>1099.93</c:v>
                </c:pt>
                <c:pt idx="2">
                  <c:v>1103.3699999999999</c:v>
                </c:pt>
                <c:pt idx="3">
                  <c:v>1074.5999999999999</c:v>
                </c:pt>
                <c:pt idx="4">
                  <c:v>1099.27</c:v>
                </c:pt>
              </c:numCache>
            </c:numRef>
          </c:val>
        </c:ser>
        <c:dLbls>
          <c:showLegendKey val="0"/>
          <c:showVal val="0"/>
          <c:showCatName val="0"/>
          <c:showSerName val="0"/>
          <c:showPercent val="0"/>
          <c:showBubbleSize val="0"/>
        </c:dLbls>
        <c:gapWidth val="150"/>
        <c:axId val="211808632"/>
        <c:axId val="2118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11808632"/>
        <c:axId val="211809024"/>
      </c:lineChart>
      <c:dateAx>
        <c:axId val="211808632"/>
        <c:scaling>
          <c:orientation val="minMax"/>
        </c:scaling>
        <c:delete val="1"/>
        <c:axPos val="b"/>
        <c:numFmt formatCode="ge" sourceLinked="1"/>
        <c:majorTickMark val="none"/>
        <c:minorTickMark val="none"/>
        <c:tickLblPos val="none"/>
        <c:crossAx val="211809024"/>
        <c:crosses val="autoZero"/>
        <c:auto val="1"/>
        <c:lblOffset val="100"/>
        <c:baseTimeUnit val="years"/>
      </c:dateAx>
      <c:valAx>
        <c:axId val="2118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0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62.98</c:v>
                </c:pt>
                <c:pt idx="1">
                  <c:v>65.05</c:v>
                </c:pt>
                <c:pt idx="2">
                  <c:v>60.9</c:v>
                </c:pt>
                <c:pt idx="3">
                  <c:v>65.87</c:v>
                </c:pt>
                <c:pt idx="4">
                  <c:v>62.19</c:v>
                </c:pt>
              </c:numCache>
            </c:numRef>
          </c:val>
        </c:ser>
        <c:dLbls>
          <c:showLegendKey val="0"/>
          <c:showVal val="0"/>
          <c:showCatName val="0"/>
          <c:showSerName val="0"/>
          <c:showPercent val="0"/>
          <c:showBubbleSize val="0"/>
        </c:dLbls>
        <c:gapWidth val="150"/>
        <c:axId val="211810200"/>
        <c:axId val="2118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211810200"/>
        <c:axId val="211810592"/>
      </c:lineChart>
      <c:dateAx>
        <c:axId val="211810200"/>
        <c:scaling>
          <c:orientation val="minMax"/>
        </c:scaling>
        <c:delete val="1"/>
        <c:axPos val="b"/>
        <c:numFmt formatCode="ge" sourceLinked="1"/>
        <c:majorTickMark val="none"/>
        <c:minorTickMark val="none"/>
        <c:tickLblPos val="none"/>
        <c:crossAx val="211810592"/>
        <c:crosses val="autoZero"/>
        <c:auto val="1"/>
        <c:lblOffset val="100"/>
        <c:baseTimeUnit val="years"/>
      </c:dateAx>
      <c:valAx>
        <c:axId val="2118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1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150.85</c:v>
                </c:pt>
                <c:pt idx="1">
                  <c:v>146.30000000000001</c:v>
                </c:pt>
                <c:pt idx="2">
                  <c:v>162.77000000000001</c:v>
                </c:pt>
                <c:pt idx="3">
                  <c:v>149.72</c:v>
                </c:pt>
                <c:pt idx="4">
                  <c:v>157.97999999999999</c:v>
                </c:pt>
              </c:numCache>
            </c:numRef>
          </c:val>
        </c:ser>
        <c:dLbls>
          <c:showLegendKey val="0"/>
          <c:showVal val="0"/>
          <c:showCatName val="0"/>
          <c:showSerName val="0"/>
          <c:showPercent val="0"/>
          <c:showBubbleSize val="0"/>
        </c:dLbls>
        <c:gapWidth val="150"/>
        <c:axId val="211745400"/>
        <c:axId val="21198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11745400"/>
        <c:axId val="211988120"/>
      </c:lineChart>
      <c:dateAx>
        <c:axId val="211745400"/>
        <c:scaling>
          <c:orientation val="minMax"/>
        </c:scaling>
        <c:delete val="1"/>
        <c:axPos val="b"/>
        <c:numFmt formatCode="ge" sourceLinked="1"/>
        <c:majorTickMark val="none"/>
        <c:minorTickMark val="none"/>
        <c:tickLblPos val="none"/>
        <c:crossAx val="211988120"/>
        <c:crosses val="autoZero"/>
        <c:auto val="1"/>
        <c:lblOffset val="100"/>
        <c:baseTimeUnit val="years"/>
      </c:dateAx>
      <c:valAx>
        <c:axId val="21198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山北町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121</v>
      </c>
      <c r="AE8" s="73"/>
      <c r="AF8" s="73"/>
      <c r="AG8" s="73"/>
      <c r="AH8" s="73"/>
      <c r="AI8" s="73"/>
      <c r="AJ8" s="73"/>
      <c r="AK8" s="4"/>
      <c r="AL8" s="67">
        <f>データ!S6</f>
        <v>10842</v>
      </c>
      <c r="AM8" s="67"/>
      <c r="AN8" s="67"/>
      <c r="AO8" s="67"/>
      <c r="AP8" s="67"/>
      <c r="AQ8" s="67"/>
      <c r="AR8" s="67"/>
      <c r="AS8" s="67"/>
      <c r="AT8" s="66">
        <f>データ!T6</f>
        <v>224.61</v>
      </c>
      <c r="AU8" s="66"/>
      <c r="AV8" s="66"/>
      <c r="AW8" s="66"/>
      <c r="AX8" s="66"/>
      <c r="AY8" s="66"/>
      <c r="AZ8" s="66"/>
      <c r="BA8" s="66"/>
      <c r="BB8" s="66">
        <f>データ!U6</f>
        <v>48.27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81.12</v>
      </c>
      <c r="Q10" s="66"/>
      <c r="R10" s="66"/>
      <c r="S10" s="66"/>
      <c r="T10" s="66"/>
      <c r="U10" s="66"/>
      <c r="V10" s="66"/>
      <c r="W10" s="66">
        <f>データ!Q6</f>
        <v>75.400000000000006</v>
      </c>
      <c r="X10" s="66"/>
      <c r="Y10" s="66"/>
      <c r="Z10" s="66"/>
      <c r="AA10" s="66"/>
      <c r="AB10" s="66"/>
      <c r="AC10" s="66"/>
      <c r="AD10" s="67">
        <f>データ!R6</f>
        <v>1188</v>
      </c>
      <c r="AE10" s="67"/>
      <c r="AF10" s="67"/>
      <c r="AG10" s="67"/>
      <c r="AH10" s="67"/>
      <c r="AI10" s="67"/>
      <c r="AJ10" s="67"/>
      <c r="AK10" s="2"/>
      <c r="AL10" s="67">
        <f>データ!V6</f>
        <v>8731</v>
      </c>
      <c r="AM10" s="67"/>
      <c r="AN10" s="67"/>
      <c r="AO10" s="67"/>
      <c r="AP10" s="67"/>
      <c r="AQ10" s="67"/>
      <c r="AR10" s="67"/>
      <c r="AS10" s="67"/>
      <c r="AT10" s="66">
        <f>データ!W6</f>
        <v>3.13</v>
      </c>
      <c r="AU10" s="66"/>
      <c r="AV10" s="66"/>
      <c r="AW10" s="66"/>
      <c r="AX10" s="66"/>
      <c r="AY10" s="66"/>
      <c r="AZ10" s="66"/>
      <c r="BA10" s="66"/>
      <c r="BB10" s="66">
        <f>データ!X6</f>
        <v>2789.46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143642</v>
      </c>
      <c r="D6" s="33">
        <f t="shared" si="3"/>
        <v>47</v>
      </c>
      <c r="E6" s="33">
        <f t="shared" si="3"/>
        <v>17</v>
      </c>
      <c r="F6" s="33">
        <f t="shared" si="3"/>
        <v>1</v>
      </c>
      <c r="G6" s="33">
        <f t="shared" si="3"/>
        <v>0</v>
      </c>
      <c r="H6" s="33" t="str">
        <f t="shared" si="3"/>
        <v>神奈川県　山北町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81.12</v>
      </c>
      <c r="Q6" s="34">
        <f t="shared" si="3"/>
        <v>75.400000000000006</v>
      </c>
      <c r="R6" s="34">
        <f t="shared" si="3"/>
        <v>1188</v>
      </c>
      <c r="S6" s="34">
        <f t="shared" si="3"/>
        <v>10842</v>
      </c>
      <c r="T6" s="34">
        <f t="shared" si="3"/>
        <v>224.61</v>
      </c>
      <c r="U6" s="34">
        <f t="shared" si="3"/>
        <v>48.27</v>
      </c>
      <c r="V6" s="34">
        <f t="shared" si="3"/>
        <v>8731</v>
      </c>
      <c r="W6" s="34">
        <f t="shared" si="3"/>
        <v>3.13</v>
      </c>
      <c r="X6" s="34">
        <f t="shared" si="3"/>
        <v>2789.46</v>
      </c>
      <c r="Y6" s="35">
        <f>IF(Y7="",NA(),Y7)</f>
        <v>64.95</v>
      </c>
      <c r="Z6" s="35">
        <f t="shared" ref="Z6:AH6" si="4">IF(Z7="",NA(),Z7)</f>
        <v>66.67</v>
      </c>
      <c r="AA6" s="35">
        <f t="shared" si="4"/>
        <v>63.09</v>
      </c>
      <c r="AB6" s="35">
        <f t="shared" si="4"/>
        <v>62.45</v>
      </c>
      <c r="AC6" s="35">
        <f t="shared" si="4"/>
        <v>57.08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1171.9000000000001</v>
      </c>
      <c r="BG6" s="35">
        <f t="shared" ref="BG6:BO6" si="7">IF(BG7="",NA(),BG7)</f>
        <v>1099.93</v>
      </c>
      <c r="BH6" s="35">
        <f t="shared" si="7"/>
        <v>1103.3699999999999</v>
      </c>
      <c r="BI6" s="35">
        <f t="shared" si="7"/>
        <v>1074.5999999999999</v>
      </c>
      <c r="BJ6" s="35">
        <f t="shared" si="7"/>
        <v>1099.27</v>
      </c>
      <c r="BK6" s="35">
        <f t="shared" si="7"/>
        <v>1273.52</v>
      </c>
      <c r="BL6" s="35">
        <f t="shared" si="7"/>
        <v>1209.95</v>
      </c>
      <c r="BM6" s="35">
        <f t="shared" si="7"/>
        <v>1136.5</v>
      </c>
      <c r="BN6" s="35">
        <f t="shared" si="7"/>
        <v>1118.56</v>
      </c>
      <c r="BO6" s="35">
        <f t="shared" si="7"/>
        <v>1111.31</v>
      </c>
      <c r="BP6" s="34" t="str">
        <f>IF(BP7="","",IF(BP7="-","【-】","【"&amp;SUBSTITUTE(TEXT(BP7,"#,##0.00"),"-","△")&amp;"】"))</f>
        <v>【728.30】</v>
      </c>
      <c r="BQ6" s="35">
        <f>IF(BQ7="",NA(),BQ7)</f>
        <v>62.98</v>
      </c>
      <c r="BR6" s="35">
        <f t="shared" ref="BR6:BZ6" si="8">IF(BR7="",NA(),BR7)</f>
        <v>65.05</v>
      </c>
      <c r="BS6" s="35">
        <f t="shared" si="8"/>
        <v>60.9</v>
      </c>
      <c r="BT6" s="35">
        <f t="shared" si="8"/>
        <v>65.87</v>
      </c>
      <c r="BU6" s="35">
        <f t="shared" si="8"/>
        <v>62.19</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150.85</v>
      </c>
      <c r="CC6" s="35">
        <f t="shared" ref="CC6:CK6" si="9">IF(CC7="",NA(),CC7)</f>
        <v>146.30000000000001</v>
      </c>
      <c r="CD6" s="35">
        <f t="shared" si="9"/>
        <v>162.77000000000001</v>
      </c>
      <c r="CE6" s="35">
        <f t="shared" si="9"/>
        <v>149.72</v>
      </c>
      <c r="CF6" s="35">
        <f t="shared" si="9"/>
        <v>157.97999999999999</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83.82</v>
      </c>
      <c r="CY6" s="35">
        <f t="shared" ref="CY6:DG6" si="11">IF(CY7="",NA(),CY7)</f>
        <v>84.12</v>
      </c>
      <c r="CZ6" s="35">
        <f t="shared" si="11"/>
        <v>84.76</v>
      </c>
      <c r="DA6" s="35">
        <f t="shared" si="11"/>
        <v>86.18</v>
      </c>
      <c r="DB6" s="35">
        <f t="shared" si="11"/>
        <v>87.49</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143642</v>
      </c>
      <c r="D7" s="37">
        <v>47</v>
      </c>
      <c r="E7" s="37">
        <v>17</v>
      </c>
      <c r="F7" s="37">
        <v>1</v>
      </c>
      <c r="G7" s="37">
        <v>0</v>
      </c>
      <c r="H7" s="37" t="s">
        <v>109</v>
      </c>
      <c r="I7" s="37" t="s">
        <v>110</v>
      </c>
      <c r="J7" s="37" t="s">
        <v>111</v>
      </c>
      <c r="K7" s="37" t="s">
        <v>112</v>
      </c>
      <c r="L7" s="37" t="s">
        <v>113</v>
      </c>
      <c r="M7" s="37"/>
      <c r="N7" s="38" t="s">
        <v>114</v>
      </c>
      <c r="O7" s="38" t="s">
        <v>115</v>
      </c>
      <c r="P7" s="38">
        <v>81.12</v>
      </c>
      <c r="Q7" s="38">
        <v>75.400000000000006</v>
      </c>
      <c r="R7" s="38">
        <v>1188</v>
      </c>
      <c r="S7" s="38">
        <v>10842</v>
      </c>
      <c r="T7" s="38">
        <v>224.61</v>
      </c>
      <c r="U7" s="38">
        <v>48.27</v>
      </c>
      <c r="V7" s="38">
        <v>8731</v>
      </c>
      <c r="W7" s="38">
        <v>3.13</v>
      </c>
      <c r="X7" s="38">
        <v>2789.46</v>
      </c>
      <c r="Y7" s="38">
        <v>64.95</v>
      </c>
      <c r="Z7" s="38">
        <v>66.67</v>
      </c>
      <c r="AA7" s="38">
        <v>63.09</v>
      </c>
      <c r="AB7" s="38">
        <v>62.45</v>
      </c>
      <c r="AC7" s="38">
        <v>57.08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1171.9000000000001</v>
      </c>
      <c r="BG7" s="38">
        <v>1099.93</v>
      </c>
      <c r="BH7" s="38">
        <v>1103.3699999999999</v>
      </c>
      <c r="BI7" s="38">
        <v>1074.5999999999999</v>
      </c>
      <c r="BJ7" s="38">
        <v>1099.27</v>
      </c>
      <c r="BK7" s="38">
        <v>1273.52</v>
      </c>
      <c r="BL7" s="38">
        <v>1209.95</v>
      </c>
      <c r="BM7" s="38">
        <v>1136.5</v>
      </c>
      <c r="BN7" s="38">
        <v>1118.56</v>
      </c>
      <c r="BO7" s="38">
        <v>1111.31</v>
      </c>
      <c r="BP7" s="38">
        <v>728.3</v>
      </c>
      <c r="BQ7" s="38">
        <v>62.98</v>
      </c>
      <c r="BR7" s="38">
        <v>65.05</v>
      </c>
      <c r="BS7" s="38">
        <v>60.9</v>
      </c>
      <c r="BT7" s="38">
        <v>65.87</v>
      </c>
      <c r="BU7" s="38">
        <v>62.19</v>
      </c>
      <c r="BV7" s="38">
        <v>67.849999999999994</v>
      </c>
      <c r="BW7" s="38">
        <v>69.48</v>
      </c>
      <c r="BX7" s="38">
        <v>71.650000000000006</v>
      </c>
      <c r="BY7" s="38">
        <v>72.33</v>
      </c>
      <c r="BZ7" s="38">
        <v>75.540000000000006</v>
      </c>
      <c r="CA7" s="38">
        <v>100.04</v>
      </c>
      <c r="CB7" s="38">
        <v>150.85</v>
      </c>
      <c r="CC7" s="38">
        <v>146.30000000000001</v>
      </c>
      <c r="CD7" s="38">
        <v>162.77000000000001</v>
      </c>
      <c r="CE7" s="38">
        <v>149.72</v>
      </c>
      <c r="CF7" s="38">
        <v>157.97999999999999</v>
      </c>
      <c r="CG7" s="38">
        <v>224.94</v>
      </c>
      <c r="CH7" s="38">
        <v>220.67</v>
      </c>
      <c r="CI7" s="38">
        <v>217.82</v>
      </c>
      <c r="CJ7" s="38">
        <v>215.28</v>
      </c>
      <c r="CK7" s="38">
        <v>207.96</v>
      </c>
      <c r="CL7" s="38">
        <v>137.82</v>
      </c>
      <c r="CM7" s="38" t="s">
        <v>114</v>
      </c>
      <c r="CN7" s="38" t="s">
        <v>114</v>
      </c>
      <c r="CO7" s="38" t="s">
        <v>114</v>
      </c>
      <c r="CP7" s="38" t="s">
        <v>114</v>
      </c>
      <c r="CQ7" s="38" t="s">
        <v>114</v>
      </c>
      <c r="CR7" s="38">
        <v>55.41</v>
      </c>
      <c r="CS7" s="38">
        <v>55.81</v>
      </c>
      <c r="CT7" s="38">
        <v>54.44</v>
      </c>
      <c r="CU7" s="38">
        <v>54.67</v>
      </c>
      <c r="CV7" s="38">
        <v>53.51</v>
      </c>
      <c r="CW7" s="38">
        <v>60.09</v>
      </c>
      <c r="CX7" s="38">
        <v>83.82</v>
      </c>
      <c r="CY7" s="38">
        <v>84.12</v>
      </c>
      <c r="CZ7" s="38">
        <v>84.76</v>
      </c>
      <c r="DA7" s="38">
        <v>86.18</v>
      </c>
      <c r="DB7" s="38">
        <v>87.49</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2018-02-06T07:37:18Z</cp:lastPrinted>
  <dcterms:created xsi:type="dcterms:W3CDTF">2017-12-25T02:06:52Z</dcterms:created>
  <dcterms:modified xsi:type="dcterms:W3CDTF">2018-02-14T06:13:10Z</dcterms:modified>
</cp:coreProperties>
</file>