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AT8" i="4"/>
  <c r="AL8" i="4"/>
  <c r="W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<sst xmlns="http://schemas.openxmlformats.org/spreadsheetml/2006/main" count="245" uniqueCount="125">
  <si>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</si>
  <si>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</si>
  <si>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</si>
  <si>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</si>
  <si>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</si>
  <si>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</si>
  <si>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</si>
  <si>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</si>
  <si>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</si>
  <si>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</si>
  <si>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</si>
  <si>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</si>
  <si>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</si>
  <si>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</si>
  <si>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</si>
  <si>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</si>
  <si>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</si>
  <si>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</si>
  <si>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</si>
  <si>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</si>
  <si>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</si>
  <si>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</si>
  <si>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</si>
  <si>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</si>
  <si>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</si>
  <si>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</si>
  <si>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</si>
  <si>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</si>
  <si>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</si>
  <si>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</si>
  <si>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</si>
  <si>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</si>
  <si>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</si>
  <si>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</si>
  <si>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</si>
  <si>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</si>
  <si>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</si>
  <si>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</si>
  <si>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</si>
  <si>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</si>
  <si>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</si>
  <si>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</si>
  <si>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</si>
  <si>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</si>
  <si>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</si>
  <si>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</si>
  <si>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</si>
  <si>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</si>
  <si>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</si>
  <si>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</si>
  <si>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</si>
  <si>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</si>
  <si>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</si>
  <si>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</si>
  <si>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</si>
  <si>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</si>
  <si>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</si>
  <si>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</si>
  <si>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</si>
  <si>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</si>
  <si>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</si>
  <si>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</si>
  <si>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</si>
  <si>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</si>
  <si>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</si>
  <si>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</si>
  <si>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</si>
  <si>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</si>
  <si>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</si>
  <si>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</si>
  <si>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</si>
  <si>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</si>
  <si>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</si>
  <si>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</si>
  <si>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</si>
  <si>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</si>
  <si>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</si>
  <si>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</si>
  <si>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</si>
  <si>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</si>
  <si>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</si>
  <si>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</si>
  <si>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</si>
  <si>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</si>
  <si>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</si>
  <si>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</si>
  <si>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</si>
  <si>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</si>
  <si>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</si>
  <si>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</si>
  <si>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</si>
  <si>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</si>
  <si>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</si>
  <si>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</si>
  <si>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</si>
  <si>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</si>
  <si>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</si>
  <si>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</si>
  <si>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</si>
  <si>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</si>
  <si>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</si>
  <si>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</si>
  <si>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</si>
  <si>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</si>
  <si>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</si>
  <si>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</si>
  <si>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</si>
  <si>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</si>
  <si>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</si>
  <si>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開成町</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</si>
  <si>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</si>
  <si>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</si>
  <si>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</si>
  <si>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</si>
  <si>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</si>
  <si>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</si>
  <si>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</si>
  <si>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</si>
  <si>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</si>
  <si>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</si>
  <si>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</si>
  <si>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状では施設の老朽化に伴う管路更新は行っていませんが、不明水対策等による維持管理費削減を進め、将来の維持管理費の増加に備え経営改善に向けた定期的な使用料金の見直し検討を行う必要があります。
　</t>
    <rPh sb="28" eb="30">
      <t>フメイ</t>
    </rPh>
    <rPh sb="30" eb="31">
      <t>スイ</t>
    </rPh>
    <rPh sb="31" eb="33">
      <t>タイサク</t>
    </rPh>
    <rPh sb="33" eb="34">
      <t>トウ</t>
    </rPh>
    <rPh sb="37" eb="39">
      <t>イジ</t>
    </rPh>
    <rPh sb="39" eb="42">
      <t>カンリヒ</t>
    </rPh>
    <rPh sb="42" eb="44">
      <t>サクゲン</t>
    </rPh>
    <rPh sb="45" eb="46">
      <t>スス</t>
    </rPh>
    <rPh sb="48" eb="50">
      <t>ショウライ</t>
    </rPh>
    <rPh sb="60" eb="61">
      <t>ソナ</t>
    </rPh>
    <phoneticPr fontId="4"/>
  </si>
  <si>
    <t>　管路更新率は0%であるが、耐用年数に達していないため、管路更新は行っていません。　　　　　　　　　　　　　　　　　　　　　　　管路調査は毎年実施しています。</t>
    <rPh sb="14" eb="16">
      <t>タイヨウ</t>
    </rPh>
    <rPh sb="16" eb="18">
      <t>ネンスウ</t>
    </rPh>
    <phoneticPr fontId="4"/>
  </si>
  <si>
    <t>非設置</t>
    <rPh sb="0" eb="1">
      <t>ヒ</t>
    </rPh>
    <rPh sb="1" eb="3">
      <t>セッチ</t>
    </rPh>
    <phoneticPr fontId="4"/>
  </si>
  <si>
    <t>　収益的収支比率が前年度73.18%と比較し、87.48%と上回り経営の改善が見られるが、経費回収率や収益的収支比率が依然として100%に達していないことから、健全な経営状況にないことが分析されます。主たる収入である下水道使用料の適切性を判断するため、下水道運営審議会等で検討します。また、企業債残高対事業規模比率は類似団体に比べ低い水準です。事業費の平準化、経営の安定化を図るため企業債利用の見直しについて検討します。</t>
    <rPh sb="30" eb="31">
      <t>ウエ</t>
    </rPh>
    <rPh sb="36" eb="38">
      <t>カイゼン</t>
    </rPh>
    <rPh sb="39" eb="40">
      <t>ミ</t>
    </rPh>
    <rPh sb="45" eb="47">
      <t>ケイヒ</t>
    </rPh>
    <rPh sb="47" eb="49">
      <t>カイシュウ</t>
    </rPh>
    <rPh sb="49" eb="50">
      <t>リツ</t>
    </rPh>
    <rPh sb="59" eb="61">
      <t>イゼン</t>
    </rPh>
    <rPh sb="69" eb="70">
      <t>タッ</t>
    </rPh>
    <rPh sb="93" eb="95">
      <t>ブンセキ</t>
    </rPh>
    <rPh sb="100" eb="101">
      <t>シュ</t>
    </rPh>
    <rPh sb="103" eb="105">
      <t>シュウニュウ</t>
    </rPh>
    <rPh sb="108" eb="111">
      <t>ゲスイドウ</t>
    </rPh>
    <rPh sb="111" eb="114">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</si>
</sst>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5589184"/>
        <c:axId val="22620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0.19</c:v>
                </c:pt>
              </c:numCache>
            </c:numRef>
          </c:val>
          <c:smooth val="0"/>
        </c:ser>
        <c:dLbls>
          <c:showLegendKey val="0"/>
          <c:showVal val="0"/>
          <c:showCatName val="0"/>
          <c:showSerName val="0"/>
          <c:showPercent val="0"/>
          <c:showBubbleSize val="0"/>
        </c:dLbls>
        <c:marker val="1"/>
        <c:smooth val="0"/>
        <c:axId val="225589184"/>
        <c:axId val="226206072"/>
      </c:lineChart>
      <c:dateAx>
        <c:axId val="225589184"/>
        <c:scaling>
          <c:orientation val="minMax"/>
        </c:scaling>
        <c:delete val="1"/>
        <c:axPos val="b"/>
        <c:numFmt formatCode="ge" sourceLinked="1"/>
        <c:majorTickMark val="none"/>
        <c:minorTickMark val="none"/>
        <c:tickLblPos val="none"/>
        <c:crossAx val="226206072"/>
        <c:crosses val="autoZero"/>
        <c:auto val="1"/>
        <c:lblOffset val="100"/>
        <c:baseTimeUnit val="years"/>
      </c:dateAx>
      <c:valAx>
        <c:axId val="22620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414176"/>
        <c:axId val="22669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51.05</c:v>
                </c:pt>
              </c:numCache>
            </c:numRef>
          </c:val>
          <c:smooth val="0"/>
        </c:ser>
        <c:dLbls>
          <c:showLegendKey val="0"/>
          <c:showVal val="0"/>
          <c:showCatName val="0"/>
          <c:showSerName val="0"/>
          <c:showPercent val="0"/>
          <c:showBubbleSize val="0"/>
        </c:dLbls>
        <c:marker val="1"/>
        <c:smooth val="0"/>
        <c:axId val="226414176"/>
        <c:axId val="226696136"/>
      </c:lineChart>
      <c:dateAx>
        <c:axId val="226414176"/>
        <c:scaling>
          <c:orientation val="minMax"/>
        </c:scaling>
        <c:delete val="1"/>
        <c:axPos val="b"/>
        <c:numFmt formatCode="ge" sourceLinked="1"/>
        <c:majorTickMark val="none"/>
        <c:minorTickMark val="none"/>
        <c:tickLblPos val="none"/>
        <c:crossAx val="226696136"/>
        <c:crosses val="autoZero"/>
        <c:auto val="1"/>
        <c:lblOffset val="100"/>
        <c:baseTimeUnit val="years"/>
      </c:dateAx>
      <c:valAx>
        <c:axId val="22669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96.42</c:v>
                </c:pt>
                <c:pt idx="1">
                  <c:v>93.67</c:v>
                </c:pt>
                <c:pt idx="2">
                  <c:v>94.29</c:v>
                </c:pt>
                <c:pt idx="3">
                  <c:v>95.9</c:v>
                </c:pt>
                <c:pt idx="4">
                  <c:v>96.24</c:v>
                </c:pt>
              </c:numCache>
            </c:numRef>
          </c:val>
        </c:ser>
        <c:dLbls>
          <c:showLegendKey val="0"/>
          <c:showVal val="0"/>
          <c:showCatName val="0"/>
          <c:showSerName val="0"/>
          <c:showPercent val="0"/>
          <c:showBubbleSize val="0"/>
        </c:dLbls>
        <c:gapWidth val="150"/>
        <c:axId val="226697312"/>
        <c:axId val="22669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87.52</c:v>
                </c:pt>
              </c:numCache>
            </c:numRef>
          </c:val>
          <c:smooth val="0"/>
        </c:ser>
        <c:dLbls>
          <c:showLegendKey val="0"/>
          <c:showVal val="0"/>
          <c:showCatName val="0"/>
          <c:showSerName val="0"/>
          <c:showPercent val="0"/>
          <c:showBubbleSize val="0"/>
        </c:dLbls>
        <c:marker val="1"/>
        <c:smooth val="0"/>
        <c:axId val="226697312"/>
        <c:axId val="226697704"/>
      </c:lineChart>
      <c:dateAx>
        <c:axId val="226697312"/>
        <c:scaling>
          <c:orientation val="minMax"/>
        </c:scaling>
        <c:delete val="1"/>
        <c:axPos val="b"/>
        <c:numFmt formatCode="ge" sourceLinked="1"/>
        <c:majorTickMark val="none"/>
        <c:minorTickMark val="none"/>
        <c:tickLblPos val="none"/>
        <c:crossAx val="226697704"/>
        <c:crosses val="autoZero"/>
        <c:auto val="1"/>
        <c:lblOffset val="100"/>
        <c:baseTimeUnit val="years"/>
      </c:dateAx>
      <c:valAx>
        <c:axId val="22669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83.06</c:v>
                </c:pt>
                <c:pt idx="1">
                  <c:v>82.1</c:v>
                </c:pt>
                <c:pt idx="2">
                  <c:v>84.56</c:v>
                </c:pt>
                <c:pt idx="3">
                  <c:v>73.180000000000007</c:v>
                </c:pt>
                <c:pt idx="4">
                  <c:v>87.48</c:v>
                </c:pt>
              </c:numCache>
            </c:numRef>
          </c:val>
        </c:ser>
        <c:dLbls>
          <c:showLegendKey val="0"/>
          <c:showVal val="0"/>
          <c:showCatName val="0"/>
          <c:showSerName val="0"/>
          <c:showPercent val="0"/>
          <c:showBubbleSize val="0"/>
        </c:dLbls>
        <c:gapWidth val="150"/>
        <c:axId val="226295240"/>
        <c:axId val="2262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295240"/>
        <c:axId val="226293792"/>
      </c:lineChart>
      <c:dateAx>
        <c:axId val="226295240"/>
        <c:scaling>
          <c:orientation val="minMax"/>
        </c:scaling>
        <c:delete val="1"/>
        <c:axPos val="b"/>
        <c:numFmt formatCode="ge" sourceLinked="1"/>
        <c:majorTickMark val="none"/>
        <c:minorTickMark val="none"/>
        <c:tickLblPos val="none"/>
        <c:crossAx val="226293792"/>
        <c:crosses val="autoZero"/>
        <c:auto val="1"/>
        <c:lblOffset val="100"/>
        <c:baseTimeUnit val="years"/>
      </c:dateAx>
      <c:valAx>
        <c:axId val="2262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391512"/>
        <c:axId val="22639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391512"/>
        <c:axId val="226391896"/>
      </c:lineChart>
      <c:dateAx>
        <c:axId val="226391512"/>
        <c:scaling>
          <c:orientation val="minMax"/>
        </c:scaling>
        <c:delete val="1"/>
        <c:axPos val="b"/>
        <c:numFmt formatCode="ge" sourceLinked="1"/>
        <c:majorTickMark val="none"/>
        <c:minorTickMark val="none"/>
        <c:tickLblPos val="none"/>
        <c:crossAx val="226391896"/>
        <c:crosses val="autoZero"/>
        <c:auto val="1"/>
        <c:lblOffset val="100"/>
        <c:baseTimeUnit val="years"/>
      </c:dateAx>
      <c:valAx>
        <c:axId val="22639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9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284024"/>
        <c:axId val="22641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284024"/>
        <c:axId val="226413000"/>
      </c:lineChart>
      <c:dateAx>
        <c:axId val="226284024"/>
        <c:scaling>
          <c:orientation val="minMax"/>
        </c:scaling>
        <c:delete val="1"/>
        <c:axPos val="b"/>
        <c:numFmt formatCode="ge" sourceLinked="1"/>
        <c:majorTickMark val="none"/>
        <c:minorTickMark val="none"/>
        <c:tickLblPos val="none"/>
        <c:crossAx val="226413000"/>
        <c:crosses val="autoZero"/>
        <c:auto val="1"/>
        <c:lblOffset val="100"/>
        <c:baseTimeUnit val="years"/>
      </c:dateAx>
      <c:valAx>
        <c:axId val="2264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414568"/>
        <c:axId val="22641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414568"/>
        <c:axId val="226414960"/>
      </c:lineChart>
      <c:dateAx>
        <c:axId val="226414568"/>
        <c:scaling>
          <c:orientation val="minMax"/>
        </c:scaling>
        <c:delete val="1"/>
        <c:axPos val="b"/>
        <c:numFmt formatCode="ge" sourceLinked="1"/>
        <c:majorTickMark val="none"/>
        <c:minorTickMark val="none"/>
        <c:tickLblPos val="none"/>
        <c:crossAx val="226414960"/>
        <c:crosses val="autoZero"/>
        <c:auto val="1"/>
        <c:lblOffset val="100"/>
        <c:baseTimeUnit val="years"/>
      </c:dateAx>
      <c:valAx>
        <c:axId val="22641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1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6858792"/>
        <c:axId val="22685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858792"/>
        <c:axId val="226859184"/>
      </c:lineChart>
      <c:dateAx>
        <c:axId val="226858792"/>
        <c:scaling>
          <c:orientation val="minMax"/>
        </c:scaling>
        <c:delete val="1"/>
        <c:axPos val="b"/>
        <c:numFmt formatCode="ge" sourceLinked="1"/>
        <c:majorTickMark val="none"/>
        <c:minorTickMark val="none"/>
        <c:tickLblPos val="none"/>
        <c:crossAx val="226859184"/>
        <c:crosses val="autoZero"/>
        <c:auto val="1"/>
        <c:lblOffset val="100"/>
        <c:baseTimeUnit val="years"/>
      </c:dateAx>
      <c:valAx>
        <c:axId val="22685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966.73</c:v>
                </c:pt>
                <c:pt idx="1">
                  <c:v>747.14</c:v>
                </c:pt>
                <c:pt idx="2">
                  <c:v>570.21</c:v>
                </c:pt>
                <c:pt idx="3">
                  <c:v>843.4</c:v>
                </c:pt>
                <c:pt idx="4">
                  <c:v>565.65</c:v>
                </c:pt>
              </c:numCache>
            </c:numRef>
          </c:val>
        </c:ser>
        <c:dLbls>
          <c:showLegendKey val="0"/>
          <c:showVal val="0"/>
          <c:showCatName val="0"/>
          <c:showSerName val="0"/>
          <c:showPercent val="0"/>
          <c:showBubbleSize val="0"/>
        </c:dLbls>
        <c:gapWidth val="150"/>
        <c:axId val="226860360"/>
        <c:axId val="22686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1120.55</c:v>
                </c:pt>
              </c:numCache>
            </c:numRef>
          </c:val>
          <c:smooth val="0"/>
        </c:ser>
        <c:dLbls>
          <c:showLegendKey val="0"/>
          <c:showVal val="0"/>
          <c:showCatName val="0"/>
          <c:showSerName val="0"/>
          <c:showPercent val="0"/>
          <c:showBubbleSize val="0"/>
        </c:dLbls>
        <c:marker val="1"/>
        <c:smooth val="0"/>
        <c:axId val="226860360"/>
        <c:axId val="226860752"/>
      </c:lineChart>
      <c:dateAx>
        <c:axId val="226860360"/>
        <c:scaling>
          <c:orientation val="minMax"/>
        </c:scaling>
        <c:delete val="1"/>
        <c:axPos val="b"/>
        <c:numFmt formatCode="ge" sourceLinked="1"/>
        <c:majorTickMark val="none"/>
        <c:minorTickMark val="none"/>
        <c:tickLblPos val="none"/>
        <c:crossAx val="226860752"/>
        <c:crosses val="autoZero"/>
        <c:auto val="1"/>
        <c:lblOffset val="100"/>
        <c:baseTimeUnit val="years"/>
      </c:dateAx>
      <c:valAx>
        <c:axId val="22686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6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67.69</c:v>
                </c:pt>
                <c:pt idx="1">
                  <c:v>71.099999999999994</c:v>
                </c:pt>
                <c:pt idx="2">
                  <c:v>86.3</c:v>
                </c:pt>
                <c:pt idx="3">
                  <c:v>63.08</c:v>
                </c:pt>
                <c:pt idx="4">
                  <c:v>86.23</c:v>
                </c:pt>
              </c:numCache>
            </c:numRef>
          </c:val>
        </c:ser>
        <c:dLbls>
          <c:showLegendKey val="0"/>
          <c:showVal val="0"/>
          <c:showCatName val="0"/>
          <c:showSerName val="0"/>
          <c:showPercent val="0"/>
          <c:showBubbleSize val="0"/>
        </c:dLbls>
        <c:gapWidth val="150"/>
        <c:axId val="226861928"/>
        <c:axId val="22686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73.28</c:v>
                </c:pt>
              </c:numCache>
            </c:numRef>
          </c:val>
          <c:smooth val="0"/>
        </c:ser>
        <c:dLbls>
          <c:showLegendKey val="0"/>
          <c:showVal val="0"/>
          <c:showCatName val="0"/>
          <c:showSerName val="0"/>
          <c:showPercent val="0"/>
          <c:showBubbleSize val="0"/>
        </c:dLbls>
        <c:marker val="1"/>
        <c:smooth val="0"/>
        <c:axId val="226861928"/>
        <c:axId val="226862320"/>
      </c:lineChart>
      <c:dateAx>
        <c:axId val="226861928"/>
        <c:scaling>
          <c:orientation val="minMax"/>
        </c:scaling>
        <c:delete val="1"/>
        <c:axPos val="b"/>
        <c:numFmt formatCode="ge" sourceLinked="1"/>
        <c:majorTickMark val="none"/>
        <c:minorTickMark val="none"/>
        <c:tickLblPos val="none"/>
        <c:crossAx val="226862320"/>
        <c:crosses val="autoZero"/>
        <c:auto val="1"/>
        <c:lblOffset val="100"/>
        <c:baseTimeUnit val="years"/>
      </c:dateAx>
      <c:valAx>
        <c:axId val="22686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6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150.44</c:v>
                </c:pt>
                <c:pt idx="1">
                  <c:v>142.56</c:v>
                </c:pt>
                <c:pt idx="2">
                  <c:v>130.4</c:v>
                </c:pt>
                <c:pt idx="3">
                  <c:v>143.27000000000001</c:v>
                </c:pt>
                <c:pt idx="4">
                  <c:v>140.83000000000001</c:v>
                </c:pt>
              </c:numCache>
            </c:numRef>
          </c:val>
        </c:ser>
        <c:dLbls>
          <c:showLegendKey val="0"/>
          <c:showVal val="0"/>
          <c:showCatName val="0"/>
          <c:showSerName val="0"/>
          <c:showPercent val="0"/>
          <c:showBubbleSize val="0"/>
        </c:dLbls>
        <c:gapWidth val="150"/>
        <c:axId val="226412216"/>
        <c:axId val="22669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193.1</c:v>
                </c:pt>
              </c:numCache>
            </c:numRef>
          </c:val>
          <c:smooth val="0"/>
        </c:ser>
        <c:dLbls>
          <c:showLegendKey val="0"/>
          <c:showVal val="0"/>
          <c:showCatName val="0"/>
          <c:showSerName val="0"/>
          <c:showPercent val="0"/>
          <c:showBubbleSize val="0"/>
        </c:dLbls>
        <c:marker val="1"/>
        <c:smooth val="0"/>
        <c:axId val="226412216"/>
        <c:axId val="226694960"/>
      </c:lineChart>
      <c:dateAx>
        <c:axId val="226412216"/>
        <c:scaling>
          <c:orientation val="minMax"/>
        </c:scaling>
        <c:delete val="1"/>
        <c:axPos val="b"/>
        <c:numFmt formatCode="ge" sourceLinked="1"/>
        <c:majorTickMark val="none"/>
        <c:minorTickMark val="none"/>
        <c:tickLblPos val="none"/>
        <c:crossAx val="226694960"/>
        <c:crosses val="autoZero"/>
        <c:auto val="1"/>
        <c:lblOffset val="100"/>
        <c:baseTimeUnit val="years"/>
      </c:dateAx>
      <c:valAx>
        <c:axId val="22669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神奈川県　開成町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
        <v>123</v>
      </c>
      <c r="AE8" s="49"/>
      <c r="AF8" s="49"/>
      <c r="AG8" s="49"/>
      <c r="AH8" s="49"/>
      <c r="AI8" s="49"/>
      <c r="AJ8" s="49"/>
      <c r="AK8" s="4"/>
      <c r="AL8" s="50">
        <f>データ!S6</f>
        <v>17273</v>
      </c>
      <c r="AM8" s="50"/>
      <c r="AN8" s="50"/>
      <c r="AO8" s="50"/>
      <c r="AP8" s="50"/>
      <c r="AQ8" s="50"/>
      <c r="AR8" s="50"/>
      <c r="AS8" s="50"/>
      <c r="AT8" s="45">
        <f>データ!T6</f>
        <v>6.55</v>
      </c>
      <c r="AU8" s="45"/>
      <c r="AV8" s="45"/>
      <c r="AW8" s="45"/>
      <c r="AX8" s="45"/>
      <c r="AY8" s="45"/>
      <c r="AZ8" s="45"/>
      <c r="BA8" s="45"/>
      <c r="BB8" s="45">
        <f>データ!U6</f>
        <v>2637.1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74.86</v>
      </c>
      <c r="Q10" s="45"/>
      <c r="R10" s="45"/>
      <c r="S10" s="45"/>
      <c r="T10" s="45"/>
      <c r="U10" s="45"/>
      <c r="V10" s="45"/>
      <c r="W10" s="45">
        <f>データ!Q6</f>
        <v>82.5</v>
      </c>
      <c r="X10" s="45"/>
      <c r="Y10" s="45"/>
      <c r="Z10" s="45"/>
      <c r="AA10" s="45"/>
      <c r="AB10" s="45"/>
      <c r="AC10" s="45"/>
      <c r="AD10" s="50">
        <f>データ!R6</f>
        <v>1654</v>
      </c>
      <c r="AE10" s="50"/>
      <c r="AF10" s="50"/>
      <c r="AG10" s="50"/>
      <c r="AH10" s="50"/>
      <c r="AI10" s="50"/>
      <c r="AJ10" s="50"/>
      <c r="AK10" s="2"/>
      <c r="AL10" s="50">
        <f>データ!V6</f>
        <v>12941</v>
      </c>
      <c r="AM10" s="50"/>
      <c r="AN10" s="50"/>
      <c r="AO10" s="50"/>
      <c r="AP10" s="50"/>
      <c r="AQ10" s="50"/>
      <c r="AR10" s="50"/>
      <c r="AS10" s="50"/>
      <c r="AT10" s="45">
        <f>データ!W6</f>
        <v>2.4700000000000002</v>
      </c>
      <c r="AU10" s="45"/>
      <c r="AV10" s="45"/>
      <c r="AW10" s="45"/>
      <c r="AX10" s="45"/>
      <c r="AY10" s="45"/>
      <c r="AZ10" s="45"/>
      <c r="BA10" s="45"/>
      <c r="BB10" s="45">
        <f>データ!X6</f>
        <v>5239.2700000000004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143669</v>
      </c>
      <c r="D6" s="33">
        <f t="shared" si="3"/>
        <v>47</v>
      </c>
      <c r="E6" s="33">
        <f t="shared" si="3"/>
        <v>17</v>
      </c>
      <c r="F6" s="33">
        <f t="shared" si="3"/>
        <v>1</v>
      </c>
      <c r="G6" s="33">
        <f t="shared" si="3"/>
        <v>0</v>
      </c>
      <c r="H6" s="33" t="str">
        <f t="shared" si="3"/>
        <v>神奈川県　開成町</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74.86</v>
      </c>
      <c r="Q6" s="34">
        <f t="shared" si="3"/>
        <v>82.5</v>
      </c>
      <c r="R6" s="34">
        <f t="shared" si="3"/>
        <v>1654</v>
      </c>
      <c r="S6" s="34">
        <f t="shared" si="3"/>
        <v>17273</v>
      </c>
      <c r="T6" s="34">
        <f t="shared" si="3"/>
        <v>6.55</v>
      </c>
      <c r="U6" s="34">
        <f t="shared" si="3"/>
        <v>2637.1</v>
      </c>
      <c r="V6" s="34">
        <f t="shared" si="3"/>
        <v>12941</v>
      </c>
      <c r="W6" s="34">
        <f t="shared" si="3"/>
        <v>2.4700000000000002</v>
      </c>
      <c r="X6" s="34">
        <f t="shared" si="3"/>
        <v>5239.2700000000004</v>
      </c>
      <c r="Y6" s="35">
        <f>IF(Y7="",NA(),Y7)</f>
        <v>83.06</v>
      </c>
      <c r="Z6" s="35">
        <f t="shared" ref="Z6:AH6" si="4">IF(Z7="",NA(),Z7)</f>
        <v>82.1</v>
      </c>
      <c r="AA6" s="35">
        <f t="shared" si="4"/>
        <v>84.56</v>
      </c>
      <c r="AB6" s="35">
        <f t="shared" si="4"/>
        <v>73.180000000000007</v>
      </c>
      <c r="AC6" s="35">
        <f t="shared" si="4"/>
        <v>87.48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966.73</v>
      </c>
      <c r="BG6" s="35">
        <f t="shared" ref="BG6:BO6" si="7">IF(BG7="",NA(),BG7)</f>
        <v>747.14</v>
      </c>
      <c r="BH6" s="35">
        <f t="shared" si="7"/>
        <v>570.21</v>
      </c>
      <c r="BI6" s="35">
        <f t="shared" si="7"/>
        <v>843.4</v>
      </c>
      <c r="BJ6" s="35">
        <f t="shared" si="7"/>
        <v>565.65</v>
      </c>
      <c r="BK6" s="35">
        <f t="shared" si="7"/>
        <v>1252.8800000000001</v>
      </c>
      <c r="BL6" s="35">
        <f t="shared" si="7"/>
        <v>1119.4100000000001</v>
      </c>
      <c r="BM6" s="35">
        <f t="shared" si="7"/>
        <v>1067.74</v>
      </c>
      <c r="BN6" s="35">
        <f t="shared" si="7"/>
        <v>1018.27</v>
      </c>
      <c r="BO6" s="35">
        <f t="shared" si="7"/>
        <v>1120.55</v>
      </c>
      <c r="BP6" s="34" t="str">
        <f>IF(BP7="","",IF(BP7="-","【-】","【"&amp;SUBSTITUTE(TEXT(BP7,"#,##0.00"),"-","△")&amp;"】"))</f>
        <v>【728.30】</v>
      </c>
      <c r="BQ6" s="35">
        <f>IF(BQ7="",NA(),BQ7)</f>
        <v>67.69</v>
      </c>
      <c r="BR6" s="35">
        <f t="shared" ref="BR6:BZ6" si="8">IF(BR7="",NA(),BR7)</f>
        <v>71.099999999999994</v>
      </c>
      <c r="BS6" s="35">
        <f t="shared" si="8"/>
        <v>86.3</v>
      </c>
      <c r="BT6" s="35">
        <f t="shared" si="8"/>
        <v>63.08</v>
      </c>
      <c r="BU6" s="35">
        <f t="shared" si="8"/>
        <v>86.23</v>
      </c>
      <c r="BV6" s="35">
        <f t="shared" si="8"/>
        <v>66.87</v>
      </c>
      <c r="BW6" s="35">
        <f t="shared" si="8"/>
        <v>71.349999999999994</v>
      </c>
      <c r="BX6" s="35">
        <f t="shared" si="8"/>
        <v>73.569999999999993</v>
      </c>
      <c r="BY6" s="35">
        <f t="shared" si="8"/>
        <v>71.569999999999993</v>
      </c>
      <c r="BZ6" s="35">
        <f t="shared" si="8"/>
        <v>73.28</v>
      </c>
      <c r="CA6" s="34" t="str">
        <f>IF(CA7="","",IF(CA7="-","【-】","【"&amp;SUBSTITUTE(TEXT(CA7,"#,##0.00"),"-","△")&amp;"】"))</f>
        <v>【100.04】</v>
      </c>
      <c r="CB6" s="35">
        <f>IF(CB7="",NA(),CB7)</f>
        <v>150.44</v>
      </c>
      <c r="CC6" s="35">
        <f t="shared" ref="CC6:CK6" si="9">IF(CC7="",NA(),CC7)</f>
        <v>142.56</v>
      </c>
      <c r="CD6" s="35">
        <f t="shared" si="9"/>
        <v>130.4</v>
      </c>
      <c r="CE6" s="35">
        <f t="shared" si="9"/>
        <v>143.27000000000001</v>
      </c>
      <c r="CF6" s="35">
        <f t="shared" si="9"/>
        <v>140.83000000000001</v>
      </c>
      <c r="CG6" s="35">
        <f t="shared" si="9"/>
        <v>195.15</v>
      </c>
      <c r="CH6" s="35">
        <f t="shared" si="9"/>
        <v>182.55</v>
      </c>
      <c r="CI6" s="35">
        <f t="shared" si="9"/>
        <v>184.87</v>
      </c>
      <c r="CJ6" s="35">
        <f t="shared" si="9"/>
        <v>195.88</v>
      </c>
      <c r="CK6" s="35">
        <f t="shared" si="9"/>
        <v>193.1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51.83</v>
      </c>
      <c r="CS6" s="35">
        <f t="shared" si="10"/>
        <v>50.27</v>
      </c>
      <c r="CT6" s="35">
        <f t="shared" si="10"/>
        <v>51.08</v>
      </c>
      <c r="CU6" s="35">
        <f t="shared" si="10"/>
        <v>49.75</v>
      </c>
      <c r="CV6" s="35">
        <f t="shared" si="10"/>
        <v>51.05</v>
      </c>
      <c r="CW6" s="34" t="str">
        <f>IF(CW7="","",IF(CW7="-","【-】","【"&amp;SUBSTITUTE(TEXT(CW7,"#,##0.00"),"-","△")&amp;"】"))</f>
        <v>【60.09】</v>
      </c>
      <c r="CX6" s="35">
        <f>IF(CX7="",NA(),CX7)</f>
        <v>96.42</v>
      </c>
      <c r="CY6" s="35">
        <f t="shared" ref="CY6:DG6" si="11">IF(CY7="",NA(),CY7)</f>
        <v>93.67</v>
      </c>
      <c r="CZ6" s="35">
        <f t="shared" si="11"/>
        <v>94.29</v>
      </c>
      <c r="DA6" s="35">
        <f t="shared" si="11"/>
        <v>95.9</v>
      </c>
      <c r="DB6" s="35">
        <f t="shared" si="11"/>
        <v>96.24</v>
      </c>
      <c r="DC6" s="35">
        <f t="shared" si="11"/>
        <v>88.67</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0.12</v>
      </c>
      <c r="EL6" s="35">
        <f t="shared" si="14"/>
        <v>0.11</v>
      </c>
      <c r="EM6" s="35">
        <f t="shared" si="14"/>
        <v>0.16</v>
      </c>
      <c r="EN6" s="35">
        <f t="shared" si="14"/>
        <v>0.19</v>
      </c>
      <c r="EO6" s="34" t="str">
        <f>IF(EO7="","",IF(EO7="-","【-】","【"&amp;SUBSTITUTE(TEXT(EO7,"#,##0.00"),"-","△")&amp;"】"))</f>
        <v>【0.27】</v>
      </c>
    </row>
    <row r="7" spans="1:145" s="36" customFormat="1" x14ac:dyDescent="0.15">
      <c r="A7" s="28"/>
      <c r="B7" s="37">
        <v>2016</v>
      </c>
      <c r="C7" s="37">
        <v>143669</v>
      </c>
      <c r="D7" s="37">
        <v>47</v>
      </c>
      <c r="E7" s="37">
        <v>17</v>
      </c>
      <c r="F7" s="37">
        <v>1</v>
      </c>
      <c r="G7" s="37">
        <v>0</v>
      </c>
      <c r="H7" s="37" t="s">
        <v>109</v>
      </c>
      <c r="I7" s="37" t="s">
        <v>110</v>
      </c>
      <c r="J7" s="37" t="s">
        <v>111</v>
      </c>
      <c r="K7" s="37" t="s">
        <v>112</v>
      </c>
      <c r="L7" s="37" t="s">
        <v>113</v>
      </c>
      <c r="M7" s="37"/>
      <c r="N7" s="38" t="s">
        <v>114</v>
      </c>
      <c r="O7" s="38" t="s">
        <v>115</v>
      </c>
      <c r="P7" s="38">
        <v>74.86</v>
      </c>
      <c r="Q7" s="38">
        <v>82.5</v>
      </c>
      <c r="R7" s="38">
        <v>1654</v>
      </c>
      <c r="S7" s="38">
        <v>17273</v>
      </c>
      <c r="T7" s="38">
        <v>6.55</v>
      </c>
      <c r="U7" s="38">
        <v>2637.1</v>
      </c>
      <c r="V7" s="38">
        <v>12941</v>
      </c>
      <c r="W7" s="38">
        <v>2.4700000000000002</v>
      </c>
      <c r="X7" s="38">
        <v>5239.2700000000004</v>
      </c>
      <c r="Y7" s="38">
        <v>83.06</v>
      </c>
      <c r="Z7" s="38">
        <v>82.1</v>
      </c>
      <c r="AA7" s="38">
        <v>84.56</v>
      </c>
      <c r="AB7" s="38">
        <v>73.180000000000007</v>
      </c>
      <c r="AC7" s="38">
        <v>87.48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966.73</v>
      </c>
      <c r="BG7" s="38">
        <v>747.14</v>
      </c>
      <c r="BH7" s="38">
        <v>570.21</v>
      </c>
      <c r="BI7" s="38">
        <v>843.4</v>
      </c>
      <c r="BJ7" s="38">
        <v>565.65</v>
      </c>
      <c r="BK7" s="38">
        <v>1252.8800000000001</v>
      </c>
      <c r="BL7" s="38">
        <v>1119.4100000000001</v>
      </c>
      <c r="BM7" s="38">
        <v>1067.74</v>
      </c>
      <c r="BN7" s="38">
        <v>1018.27</v>
      </c>
      <c r="BO7" s="38">
        <v>1120.55</v>
      </c>
      <c r="BP7" s="38">
        <v>728.3</v>
      </c>
      <c r="BQ7" s="38">
        <v>67.69</v>
      </c>
      <c r="BR7" s="38">
        <v>71.099999999999994</v>
      </c>
      <c r="BS7" s="38">
        <v>86.3</v>
      </c>
      <c r="BT7" s="38">
        <v>63.08</v>
      </c>
      <c r="BU7" s="38">
        <v>86.23</v>
      </c>
      <c r="BV7" s="38">
        <v>66.87</v>
      </c>
      <c r="BW7" s="38">
        <v>71.349999999999994</v>
      </c>
      <c r="BX7" s="38">
        <v>73.569999999999993</v>
      </c>
      <c r="BY7" s="38">
        <v>71.569999999999993</v>
      </c>
      <c r="BZ7" s="38">
        <v>73.28</v>
      </c>
      <c r="CA7" s="38">
        <v>100.04</v>
      </c>
      <c r="CB7" s="38">
        <v>150.44</v>
      </c>
      <c r="CC7" s="38">
        <v>142.56</v>
      </c>
      <c r="CD7" s="38">
        <v>130.4</v>
      </c>
      <c r="CE7" s="38">
        <v>143.27000000000001</v>
      </c>
      <c r="CF7" s="38">
        <v>140.83000000000001</v>
      </c>
      <c r="CG7" s="38">
        <v>195.15</v>
      </c>
      <c r="CH7" s="38">
        <v>182.55</v>
      </c>
      <c r="CI7" s="38">
        <v>184.87</v>
      </c>
      <c r="CJ7" s="38">
        <v>195.88</v>
      </c>
      <c r="CK7" s="38">
        <v>193.1</v>
      </c>
      <c r="CL7" s="38">
        <v>137.82</v>
      </c>
      <c r="CM7" s="38" t="s">
        <v>114</v>
      </c>
      <c r="CN7" s="38" t="s">
        <v>114</v>
      </c>
      <c r="CO7" s="38" t="s">
        <v>114</v>
      </c>
      <c r="CP7" s="38" t="s">
        <v>114</v>
      </c>
      <c r="CQ7" s="38" t="s">
        <v>114</v>
      </c>
      <c r="CR7" s="38">
        <v>51.83</v>
      </c>
      <c r="CS7" s="38">
        <v>50.27</v>
      </c>
      <c r="CT7" s="38">
        <v>51.08</v>
      </c>
      <c r="CU7" s="38">
        <v>49.75</v>
      </c>
      <c r="CV7" s="38">
        <v>51.05</v>
      </c>
      <c r="CW7" s="38">
        <v>60.09</v>
      </c>
      <c r="CX7" s="38">
        <v>96.42</v>
      </c>
      <c r="CY7" s="38">
        <v>93.67</v>
      </c>
      <c r="CZ7" s="38">
        <v>94.29</v>
      </c>
      <c r="DA7" s="38">
        <v>95.9</v>
      </c>
      <c r="DB7" s="38">
        <v>96.24</v>
      </c>
      <c r="DC7" s="38">
        <v>88.67</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0.12</v>
      </c>
      <c r="EL7" s="38">
        <v>0.11</v>
      </c>
      <c r="EM7" s="38">
        <v>0.16</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2018-02-14T06:17:12Z</cp:lastPrinted>
  <dcterms:created xsi:type="dcterms:W3CDTF">2017-12-25T02:06:53Z</dcterms:created>
  <dcterms:modified xsi:type="dcterms:W3CDTF">2018-02-14T06:17:29Z</dcterms:modified>
  <cp:category/>
</cp:coreProperties>
</file>