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F88" i="11" l="1"/>
  <c r="AU63" i="11"/>
  <c r="AP63" i="11"/>
  <c r="CW102" i="11"/>
  <c r="CR102" i="11"/>
  <c r="AP2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E36" i="9"/>
  <c r="AM36" i="9"/>
  <c r="C36" i="9"/>
  <c r="BE35" i="9"/>
  <c r="AM35" i="9"/>
  <c r="CO34" i="9"/>
  <c r="CO35" i="9" s="1"/>
  <c r="CO36" i="9" s="1"/>
  <c r="BW34" i="9"/>
  <c r="BW35" i="9" s="1"/>
  <c r="BW36"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AM34" i="9"/>
</calcChain>
</file>

<file path=xl/sharedStrings.xml><?xml version="1.0" encoding="utf-8"?>
<sst xmlns="http://schemas.openxmlformats.org/spreadsheetml/2006/main" count="1030" uniqueCount="569">
  <si>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</si>
  <si>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</si>
  <si>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</si>
  <si>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</si>
  <si>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</si>
  <si>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</si>
  <si>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</si>
  <si>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</si>
  <si>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</si>
  <si>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</si>
  <si>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</si>
  <si>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</si>
  <si>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</si>
  <si>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</si>
  <si>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</si>
  <si>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</si>
  <si>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</si>
  <si>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</si>
  <si>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</si>
  <si>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</si>
  <si>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</si>
  <si>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</si>
  <si>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</si>
  <si>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</si>
  <si>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</si>
  <si>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</si>
  <si>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</si>
  <si>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</si>
  <si>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</si>
  <si>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</si>
  <si>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</si>
  <si>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</si>
  <si>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</si>
  <si>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</si>
  <si>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</si>
  <si>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</si>
  <si>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</si>
  <si>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</si>
  <si>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</si>
  <si>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</si>
  <si>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</si>
  <si>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</si>
  <si>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</si>
  <si>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</si>
  <si>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</si>
  <si>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</si>
  <si>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</si>
  <si>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</si>
  <si>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</si>
  <si>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</si>
  <si>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</si>
  <si>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</si>
  <si>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</si>
  <si>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</si>
  <si>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</si>
  <si>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</si>
  <si>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</si>
  <si>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</si>
  <si>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</si>
  <si>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</si>
  <si>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</si>
  <si>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</si>
  <si>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</si>
  <si>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</si>
  <si>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</si>
  <si>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</si>
  <si>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</si>
  <si>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</si>
  <si>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</si>
  <si>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</si>
  <si>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</si>
  <si>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</si>
  <si>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</si>
  <si>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</si>
  <si>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</si>
  <si>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</si>
  <si>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</si>
  <si>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</si>
  <si>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</si>
  <si>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</si>
  <si>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</si>
  <si>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</si>
  <si>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</si>
  <si>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</si>
  <si>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</si>
  <si>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</si>
  <si>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</si>
  <si>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</si>
  <si>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</si>
  <si>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</si>
  <si>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</si>
  <si>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</si>
  <si>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</si>
  <si>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</si>
  <si>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</si>
  <si>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</si>
  <si>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</si>
  <si>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</si>
  <si>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</si>
  <si>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</si>
  <si>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</si>
  <si>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</si>
  <si>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</si>
  <si>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</si>
  <si>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</si>
  <si>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</si>
  <si>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</si>
  <si>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</si>
  <si>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</si>
  <si>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</si>
  <si>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</si>
  <si>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</si>
  <si>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</si>
  <si>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</si>
  <si>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</si>
  <si>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</si>
  <si>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</si>
  <si>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</si>
  <si>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</si>
  <si>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</si>
  <si>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</si>
  <si>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</si>
  <si>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</si>
  <si>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</si>
  <si>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</si>
  <si>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</si>
  <si>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</si>
  <si>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</si>
  <si>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</si>
  <si>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</si>
  <si>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</si>
  <si>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</si>
  <si>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</si>
  <si>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</si>
  <si>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</si>
  <si>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</si>
  <si>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</si>
  <si>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</si>
  <si>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</si>
  <si>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</si>
  <si>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</si>
  <si>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</si>
  <si>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</si>
  <si>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</si>
  <si>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</si>
  <si>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</si>
  <si>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</si>
  <si>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</si>
  <si>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</si>
  <si>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</si>
  <si>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</si>
  <si>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</si>
  <si>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</si>
  <si>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</si>
  <si>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</si>
  <si>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</si>
  <si>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</si>
  <si>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</si>
  <si>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</si>
  <si>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</si>
  <si>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</si>
  <si>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</si>
  <si>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</si>
  <si>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</si>
  <si>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</si>
  <si>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</si>
  <si>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</si>
  <si>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</si>
  <si>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</si>
  <si>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</si>
  <si>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</si>
  <si>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</si>
  <si>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</si>
  <si>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</si>
  <si>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</si>
  <si>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</si>
  <si>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</si>
  <si>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</si>
  <si>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</si>
  <si>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</si>
  <si>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</si>
  <si>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</si>
  <si>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</si>
  <si>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</si>
  <si>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</si>
  <si>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</si>
  <si>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</si>
  <si>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</si>
  <si>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</si>
  <si>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</si>
  <si>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</si>
  <si>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</si>
  <si>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神奈川県大和市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</si>
  <si>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</si>
  <si>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</si>
  <si>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</si>
  <si>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</si>
  <si>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</si>
  <si>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</si>
  <si>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</si>
  <si>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</si>
  <si>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</si>
  <si>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</si>
  <si>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</si>
  <si>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</si>
  <si>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</si>
  <si>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</si>
  <si>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</si>
  <si>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</si>
  <si>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</si>
  <si>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</si>
  <si>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</si>
  <si>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</si>
  <si>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</si>
  <si>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</si>
  <si>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</si>
  <si>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</si>
  <si>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</si>
  <si>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</si>
  <si>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</si>
  <si>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</si>
  <si>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</si>
  <si>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</si>
  <si>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</si>
  <si>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</si>
  <si>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</si>
  <si>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</si>
  <si>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</si>
  <si>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</si>
  <si>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</si>
  <si>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</si>
  <si>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</si>
  <si>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</si>
  <si>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</si>
  <si>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</si>
  <si>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</si>
  <si>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</si>
  <si>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</si>
  <si>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</si>
  <si>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</si>
  <si>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</si>
  <si>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</si>
  <si>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</si>
  <si>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</si>
  <si>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</si>
  <si>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</si>
  <si>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</si>
  <si>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</si>
  <si>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</si>
  <si>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</si>
  <si>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</si>
  <si>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</si>
  <si>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</si>
  <si>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</si>
  <si>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</si>
  <si>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</si>
  <si>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</si>
  <si>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</si>
  <si>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</si>
  <si>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</si>
  <si>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</si>
  <si>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</si>
  <si>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</si>
  <si>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</si>
  <si>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</si>
  <si>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</si>
  <si>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</si>
  <si>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</si>
  <si>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</si>
  <si>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</si>
  <si>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</si>
  <si>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</si>
  <si>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</si>
  <si>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</si>
  <si>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</si>
  <si>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</si>
  <si>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</si>
  <si>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</si>
  <si>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</si>
  <si>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</si>
  <si>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</si>
  <si>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</si>
  <si>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</si>
  <si>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</si>
  <si>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</si>
  <si>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</si>
  <si>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</si>
  <si>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</si>
  <si>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</si>
  <si>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</si>
  <si>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</si>
  <si>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</si>
  <si>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</si>
  <si>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</si>
  <si>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</si>
  <si>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</si>
  <si>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</si>
  <si>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</si>
  <si>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</si>
  <si>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</si>
  <si>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</si>
  <si>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</si>
  <si>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</si>
  <si>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</si>
  <si>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</si>
  <si>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</si>
  <si>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</si>
  <si>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</si>
  <si>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</si>
  <si>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</si>
  <si>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</si>
  <si>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</si>
  <si>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</si>
  <si>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</si>
  <si>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</si>
  <si>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</si>
  <si>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</si>
  <si>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</si>
  <si>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</si>
  <si>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</si>
  <si>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</si>
  <si>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</si>
  <si>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</si>
  <si>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</si>
  <si>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</si>
  <si>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</si>
  <si>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</si>
  <si>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</si>
  <si>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</si>
  <si>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</si>
  <si>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</si>
  <si>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</si>
  <si>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</si>
  <si>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</si>
  <si>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</si>
  <si>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</si>
  <si>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</si>
  <si>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</si>
  <si>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</si>
  <si>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</si>
  <si>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神奈川県大和市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</si>
  <si>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</si>
  <si>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</si>
  <si>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</si>
  <si>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</si>
  <si>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</si>
  <si>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</si>
  <si>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</si>
  <si>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</si>
  <si>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</si>
  <si>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</si>
  <si>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</si>
  <si>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</si>
  <si>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</si>
  <si>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</si>
  <si>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</si>
  <si>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</si>
  <si>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</si>
  <si>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</si>
  <si>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</si>
  <si>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</si>
  <si>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渋谷土地区画整理事業特別会計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</si>
  <si>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</si>
  <si>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</si>
  <si>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</si>
  <si>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</si>
  <si>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</si>
  <si>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</si>
  <si>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</si>
  <si>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</si>
  <si>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</si>
  <si>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</si>
  <si>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</si>
  <si>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</si>
  <si>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</si>
  <si>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</si>
  <si>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</si>
  <si>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</si>
  <si>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</si>
  <si>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</si>
  <si>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</si>
  <si>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</si>
  <si>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</si>
  <si>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</si>
  <si>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</si>
  <si>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</si>
  <si>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</si>
  <si>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</si>
  <si>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</si>
  <si>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</si>
  <si>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</si>
  <si>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</si>
  <si>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</si>
  <si>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</si>
  <si>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</si>
  <si>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</si>
  <si>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</si>
  <si>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</si>
  <si>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</si>
  <si>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</si>
  <si>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</si>
  <si>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</si>
  <si>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</si>
  <si>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</si>
  <si>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</si>
  <si>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</si>
  <si>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</si>
  <si>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</si>
  <si>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</si>
  <si>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</si>
  <si>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</si>
  <si>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</si>
  <si>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</si>
  <si>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</si>
  <si>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</si>
  <si>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</si>
  <si>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</si>
  <si>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</si>
  <si>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</si>
  <si>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</si>
  <si>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</si>
  <si>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</si>
  <si>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</si>
  <si>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</si>
  <si>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</si>
  <si>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</si>
  <si>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</si>
  <si>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</si>
  <si>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</si>
  <si>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</si>
  <si>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</si>
  <si>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</si>
  <si>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</si>
  <si>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</si>
  <si>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</si>
  <si>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</si>
  <si>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</si>
  <si>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</si>
  <si>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</si>
  <si>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</si>
  <si>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</si>
  <si>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</si>
  <si>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</si>
  <si>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</si>
  <si>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</si>
  <si>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</si>
  <si>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</si>
  <si>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</si>
  <si>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</si>
  <si>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</si>
  <si>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</si>
  <si>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</si>
  <si>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</si>
  <si>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</si>
  <si>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</si>
  <si>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</si>
  <si>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</si>
  <si>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</si>
  <si>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</si>
  <si>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</si>
  <si>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</si>
  <si>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</si>
  <si>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</si>
  <si>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</si>
  <si>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</si>
  <si>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</si>
  <si>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</si>
  <si>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</si>
  <si>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</si>
  <si>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</si>
  <si>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</si>
  <si>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</si>
  <si>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</si>
  <si>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</si>
  <si>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</si>
  <si>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</si>
  <si>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</si>
  <si>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</si>
  <si>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</si>
  <si>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</si>
  <si>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</si>
  <si>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</si>
  <si>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</si>
  <si>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</si>
  <si>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</si>
  <si>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</si>
  <si>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</si>
  <si>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</si>
  <si>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</si>
  <si>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</si>
  <si>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</si>
  <si>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</si>
  <si>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</si>
  <si>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</si>
  <si>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</si>
  <si>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</si>
  <si>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</si>
  <si>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</si>
  <si>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</si>
  <si>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</si>
  <si>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</si>
  <si>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</si>
  <si>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</si>
  <si>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</si>
  <si>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</si>
  <si>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</si>
  <si>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</si>
  <si>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</si>
  <si>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</si>
  <si>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</si>
  <si>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</si>
  <si>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</si>
  <si>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</si>
  <si>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</si>
  <si>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</si>
  <si>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</si>
  <si>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</si>
  <si>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</si>
  <si>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</si>
  <si>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</si>
  <si>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</si>
  <si>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</si>
  <si>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</si>
  <si>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</si>
  <si>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</si>
  <si>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</si>
  <si>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</si>
  <si>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</si>
  <si>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</si>
  <si>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</si>
  <si>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1.05</t>
  </si>
  <si>
    <t>▲ 3.08</t>
  </si>
  <si>
    <t>▲ 1.34</t>
  </si>
  <si>
    <t>▲ 4.44</t>
  </si>
  <si>
    <t>一般会計</t>
  </si>
  <si>
    <t>病院事業会計</t>
  </si>
  <si>
    <t>国民健康保険事業特別会計</t>
  </si>
  <si>
    <t>下水道事業特別会計</t>
  </si>
  <si>
    <t>介護保険事業特別会計</t>
  </si>
  <si>
    <t>渋谷土地区画整理事業特別会計</t>
  </si>
  <si>
    <t>後期高齢者医療事業特別会計</t>
  </si>
  <si>
    <t>その他会計（赤字）</t>
  </si>
  <si>
    <t>その他会計（黒字）</t>
  </si>
  <si>
    <t>-</t>
    <phoneticPr fontId="2"/>
  </si>
  <si>
    <t>-</t>
    <phoneticPr fontId="2"/>
  </si>
  <si>
    <t>-</t>
    <phoneticPr fontId="2"/>
  </si>
  <si>
    <t>広域大和斎場組合</t>
    <rPh sb="0" eb="2">
      <t>コウイキ</t>
    </rPh>
    <rPh sb="2" eb="4">
      <t>ヤマト</t>
    </rPh>
    <rPh sb="4" eb="6">
      <t>サイジョウ</t>
    </rPh>
    <rPh sb="6" eb="8">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</si>
  <si>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</si>
  <si>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</si>
  <si>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</si>
  <si>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大和市土地開発公社</t>
    <rPh sb="0" eb="3">
      <t>ヤマトシ</t>
    </rPh>
    <rPh sb="3" eb="5">
      <t>トチ</t>
    </rPh>
    <rPh sb="5" eb="7">
      <t>カイハツ</t>
    </rPh>
    <rPh sb="7" eb="9">
      <t>コウシャ</t>
    </rPh>
    <phoneticPr fontId="2"/>
  </si>
  <si>
    <t>-</t>
    <phoneticPr fontId="2"/>
  </si>
  <si>
    <t>（公財）大和市スポーツ・よか・みどり財団</t>
    <rPh sb="1" eb="2">
      <t>オオヤケ</t>
    </rPh>
    <rPh sb="2" eb="3">
      <t>ザイ</t>
    </rPh>
    <rPh sb="4" eb="7">
      <t>ヤマトシ</t>
    </rPh>
    <rPh sb="18" eb="20">
      <t>ザイダン</t>
    </rPh>
    <phoneticPr fontId="2"/>
  </si>
  <si>
    <t>（公財）大和市国際化協会</t>
    <rPh sb="1" eb="2">
      <t>オオヤケ</t>
    </rPh>
    <rPh sb="2" eb="3">
      <t>ザイ</t>
    </rPh>
    <rPh sb="4" eb="7">
      <t>ヤマトシ</t>
    </rPh>
    <rPh sb="7" eb="10">
      <t>コクサイカ</t>
    </rPh>
    <rPh sb="10" eb="12">
      <t>キョウカイ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</si>
  <si>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</si>
  <si>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</si>
  <si>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</si>
  <si>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</si>
  <si>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</si>
  <si>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</si>
  <si>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</si>
  <si>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</si>
  <si>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</si>
  <si>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</si>
  <si>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</si>
  <si>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</si>
  <si>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</si>
  <si>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</si>
  <si>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25年度までは一般会計等に係る地方債現在高、公営企業債等繰入見込額など将来負担額が減少したことにより減少傾向にあったが、平成26年度以降は、大和駅東側第４地区市街地再開発事業債などにより一般会計等に係る地方債の現在高が増加し、将来負担額が増加したことにより、将来負担比率は増加に転じている。また、実質公債費比率は、元利償還金等の合計額が年々減少していることなどから、分子が減少傾向にある。分母についても、標準財政規模に算入する標準税収入額が増額傾向にあるから、実質公債費比率は、減少が続いている。
しかし、平成26年度以降、地方債の現在高が増加し将来負担比率が増加に転じた要因となっている大和駅東側第４地区市街地再開発事業債について、据置期間にあり元金の償還をしていないため、実質公債費比率への影響は現れてい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</si>
</sst>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20760</c:v>
                </c:pt>
                <c:pt idx="1">
                  <c:v>20530</c:v>
                </c:pt>
                <c:pt idx="2">
                  <c:v>29831</c:v>
                </c:pt>
                <c:pt idx="3">
                  <c:v>61242</c:v>
                </c:pt>
                <c:pt idx="4">
                  <c:v>60535</c:v>
                </c:pt>
              </c:numCache>
            </c:numRef>
          </c:val>
          <c:smooth val="0"/>
        </c:ser>
        <c:dLbls>
          <c:showLegendKey val="0"/>
          <c:showVal val="0"/>
          <c:showCatName val="0"/>
          <c:showSerName val="0"/>
          <c:showPercent val="0"/>
          <c:showBubbleSize val="0"/>
        </c:dLbls>
        <c:marker val="1"/>
        <c:smooth val="0"/>
        <c:axId val="494646056"/>
        <c:axId val="499214568"/>
      </c:lineChart>
      <c:catAx>
        <c:axId val="494646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214568"/>
        <c:crosses val="autoZero"/>
        <c:auto val="1"/>
        <c:lblAlgn val="ctr"/>
        <c:lblOffset val="100"/>
        <c:tickLblSkip val="1"/>
        <c:tickMarkSkip val="1"/>
        <c:noMultiLvlLbl val="0"/>
      </c:catAx>
      <c:valAx>
        <c:axId val="4992145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646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6.85</c:v>
                </c:pt>
                <c:pt idx="1">
                  <c:v>5.24</c:v>
                </c:pt>
                <c:pt idx="2">
                  <c:v>5.24</c:v>
                </c:pt>
                <c:pt idx="3">
                  <c:v>8.07</c:v>
                </c:pt>
                <c:pt idx="4">
                  <c:v>7.26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13.14</c:v>
                </c:pt>
                <c:pt idx="1">
                  <c:v>14.78</c:v>
                </c:pt>
                <c:pt idx="2">
                  <c:v>16.79</c:v>
                </c:pt>
                <c:pt idx="3">
                  <c:v>14.73</c:v>
                </c:pt>
                <c:pt idx="4">
                  <c:v>14.6</c:v>
                </c:pt>
              </c:numCache>
            </c:numRef>
          </c:val>
        </c:ser>
        <c:dLbls>
          <c:showLegendKey val="0"/>
          <c:showVal val="0"/>
          <c:showCatName val="0"/>
          <c:showSerName val="0"/>
          <c:showPercent val="0"/>
          <c:showBubbleSize val="0"/>
        </c:dLbls>
        <c:gapWidth val="250"/>
        <c:overlap val="100"/>
        <c:axId val="227234320"/>
        <c:axId val="503545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-1.05</c:v>
                </c:pt>
                <c:pt idx="1">
                  <c:v>-3.08</c:v>
                </c:pt>
                <c:pt idx="2">
                  <c:v>0.09</c:v>
                </c:pt>
                <c:pt idx="3">
                  <c:v>-1.34</c:v>
                </c:pt>
                <c:pt idx="4">
                  <c:v>-4.4400000000000004</c:v>
                </c:pt>
              </c:numCache>
            </c:numRef>
          </c:val>
          <c:smooth val="0"/>
        </c:ser>
        <c:dLbls>
          <c:showLegendKey val="0"/>
          <c:showVal val="0"/>
          <c:showCatName val="0"/>
          <c:showSerName val="0"/>
          <c:showPercent val="0"/>
          <c:showBubbleSize val="0"/>
        </c:dLbls>
        <c:marker val="1"/>
        <c:smooth val="0"/>
        <c:axId val="227234320"/>
        <c:axId val="503545328"/>
      </c:lineChart>
      <c:catAx>
        <c:axId val="22723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545328"/>
        <c:crosses val="autoZero"/>
        <c:auto val="1"/>
        <c:lblAlgn val="ctr"/>
        <c:lblOffset val="100"/>
        <c:tickLblSkip val="1"/>
        <c:tickMarkSkip val="1"/>
        <c:noMultiLvlLbl val="0"/>
      </c:catAx>
      <c:valAx>
        <c:axId val="50354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23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0.12</c:v>
                </c:pt>
                <c:pt idx="4">
                  <c:v>#N/A</c:v>
                </c:pt>
                <c:pt idx="5">
                  <c:v>0.13</c:v>
                </c:pt>
                <c:pt idx="6">
                  <c:v>#N/A</c:v>
                </c:pt>
                <c:pt idx="7">
                  <c:v>0.16</c:v>
                </c:pt>
                <c:pt idx="8">
                  <c:v>#N/A</c:v>
                </c:pt>
                <c:pt idx="9">
                  <c:v>0.18</c:v>
                </c:pt>
              </c:numCache>
            </c:numRef>
          </c:val>
        </c:ser>
        <c:ser>
          <c:idx val="4"/>
          <c:order val="4"/>
          <c:tx>
            <c:strRef>
              <c:f>データシート!$A$31</c:f>
              <c:strCache>
                <c:ptCount val="1"/>
                <c:pt idx="0">
                  <c:v>渋谷土地区画整理事業特別会計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0.44</c:v>
                </c:pt>
                <c:pt idx="2">
                  <c:v>#N/A</c:v>
                </c:pt>
                <c:pt idx="3">
                  <c:v>0.37</c:v>
                </c:pt>
                <c:pt idx="4">
                  <c:v>#N/A</c:v>
                </c:pt>
                <c:pt idx="5">
                  <c:v>0.47</c:v>
                </c:pt>
                <c:pt idx="6">
                  <c:v>#N/A</c:v>
                </c:pt>
                <c:pt idx="7">
                  <c:v>0.27</c:v>
                </c:pt>
                <c:pt idx="8">
                  <c:v>#N/A</c:v>
                </c:pt>
                <c:pt idx="9">
                  <c:v>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0.32</c:v>
                </c:pt>
                <c:pt idx="4">
                  <c:v>#N/A</c:v>
                </c:pt>
                <c:pt idx="5">
                  <c:v>0.43</c:v>
                </c:pt>
                <c:pt idx="6">
                  <c:v>#N/A</c:v>
                </c:pt>
                <c:pt idx="7">
                  <c:v>0.54</c:v>
                </c:pt>
                <c:pt idx="8">
                  <c:v>#N/A</c:v>
                </c:pt>
                <c:pt idx="9">
                  <c:v>0.28999999999999998</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0.17</c:v>
                </c:pt>
                <c:pt idx="4">
                  <c:v>#N/A</c:v>
                </c:pt>
                <c:pt idx="5">
                  <c:v>0.38</c:v>
                </c:pt>
                <c:pt idx="6">
                  <c:v>#N/A</c:v>
                </c:pt>
                <c:pt idx="7">
                  <c:v>0.36</c:v>
                </c:pt>
                <c:pt idx="8">
                  <c:v>#N/A</c:v>
                </c:pt>
                <c:pt idx="9">
                  <c:v>0.4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2.23</c:v>
                </c:pt>
                <c:pt idx="2">
                  <c:v>#N/A</c:v>
                </c:pt>
                <c:pt idx="3">
                  <c:v>2.02</c:v>
                </c:pt>
                <c:pt idx="4">
                  <c:v>#N/A</c:v>
                </c:pt>
                <c:pt idx="5">
                  <c:v>1.98</c:v>
                </c:pt>
                <c:pt idx="6">
                  <c:v>#N/A</c:v>
                </c:pt>
                <c:pt idx="7">
                  <c:v>1.24</c:v>
                </c:pt>
                <c:pt idx="8">
                  <c:v>#N/A</c:v>
                </c:pt>
                <c:pt idx="9">
                  <c:v>1.73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4.92</c:v>
                </c:pt>
                <c:pt idx="2">
                  <c:v>#N/A</c:v>
                </c:pt>
                <c:pt idx="3">
                  <c:v>6.53</c:v>
                </c:pt>
                <c:pt idx="4">
                  <c:v>#N/A</c:v>
                </c:pt>
                <c:pt idx="5">
                  <c:v>6.86</c:v>
                </c:pt>
                <c:pt idx="6">
                  <c:v>#N/A</c:v>
                </c:pt>
                <c:pt idx="7">
                  <c:v>7.63</c:v>
                </c:pt>
                <c:pt idx="8">
                  <c:v>#N/A</c:v>
                </c:pt>
                <c:pt idx="9">
                  <c:v>7.04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6.4</c:v>
                </c:pt>
                <c:pt idx="2">
                  <c:v>#N/A</c:v>
                </c:pt>
                <c:pt idx="3">
                  <c:v>4.8600000000000003</c:v>
                </c:pt>
                <c:pt idx="4">
                  <c:v>#N/A</c:v>
                </c:pt>
                <c:pt idx="5">
                  <c:v>4.75</c:v>
                </c:pt>
                <c:pt idx="6">
                  <c:v>#N/A</c:v>
                </c:pt>
                <c:pt idx="7">
                  <c:v>7.79</c:v>
                </c:pt>
                <c:pt idx="8">
                  <c:v>#N/A</c:v>
                </c:pt>
                <c:pt idx="9">
                  <c:v>7.05</c:v>
                </c:pt>
              </c:numCache>
            </c:numRef>
          </c:val>
        </c:ser>
        <c:dLbls>
          <c:showLegendKey val="0"/>
          <c:showVal val="0"/>
          <c:showCatName val="0"/>
          <c:showSerName val="0"/>
          <c:showPercent val="0"/>
          <c:showBubbleSize val="0"/>
        </c:dLbls>
        <c:gapWidth val="150"/>
        <c:overlap val="100"/>
        <c:axId val="506641984"/>
        <c:axId val="225444888"/>
      </c:barChart>
      <c:catAx>
        <c:axId val="50664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444888"/>
        <c:crosses val="autoZero"/>
        <c:auto val="1"/>
        <c:lblAlgn val="ctr"/>
        <c:lblOffset val="100"/>
        <c:tickLblSkip val="1"/>
        <c:tickMarkSkip val="1"/>
        <c:noMultiLvlLbl val="0"/>
      </c:catAx>
      <c:valAx>
        <c:axId val="225444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641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6183</c:v>
                </c:pt>
                <c:pt idx="5">
                  <c:v>6039</c:v>
                </c:pt>
                <c:pt idx="8">
                  <c:v>6254</c:v>
                </c:pt>
                <c:pt idx="11">
                  <c:v>6408</c:v>
                </c:pt>
                <c:pt idx="14">
                  <c:v>5956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446</c:v>
                </c:pt>
                <c:pt idx="3">
                  <c:v>382</c:v>
                </c:pt>
                <c:pt idx="6">
                  <c:v>417</c:v>
                </c:pt>
                <c:pt idx="9">
                  <c:v>71</c:v>
                </c:pt>
                <c:pt idx="12">
                  <c:v>73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7</c:v>
                </c:pt>
                <c:pt idx="6">
                  <c:v>7</c:v>
                </c:pt>
                <c:pt idx="9">
                  <c:v>4</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2402</c:v>
                </c:pt>
                <c:pt idx="3">
                  <c:v>2099</c:v>
                </c:pt>
                <c:pt idx="6">
                  <c:v>1986</c:v>
                </c:pt>
                <c:pt idx="9">
                  <c:v>2006</c:v>
                </c:pt>
                <c:pt idx="12">
                  <c:v>2006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50</c:v>
                </c:pt>
                <c:pt idx="3">
                  <c:v>49</c:v>
                </c:pt>
                <c:pt idx="6">
                  <c:v>47</c:v>
                </c:pt>
                <c:pt idx="9">
                  <c:v>49</c:v>
                </c:pt>
                <c:pt idx="12">
                  <c:v>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4505</c:v>
                </c:pt>
                <c:pt idx="3">
                  <c:v>4584</c:v>
                </c:pt>
                <c:pt idx="6">
                  <c:v>4651</c:v>
                </c:pt>
                <c:pt idx="9">
                  <c:v>4506</c:v>
                </c:pt>
                <c:pt idx="12">
                  <c:v>4197</c:v>
                </c:pt>
              </c:numCache>
            </c:numRef>
          </c:val>
        </c:ser>
        <c:dLbls>
          <c:showLegendKey val="0"/>
          <c:showVal val="0"/>
          <c:showCatName val="0"/>
          <c:showSerName val="0"/>
          <c:showPercent val="0"/>
          <c:showBubbleSize val="0"/>
        </c:dLbls>
        <c:gapWidth val="100"/>
        <c:overlap val="100"/>
        <c:axId val="225447240"/>
        <c:axId val="225447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1227</c:v>
                </c:pt>
                <c:pt idx="2">
                  <c:v>#N/A</c:v>
                </c:pt>
                <c:pt idx="3">
                  <c:v>#N/A</c:v>
                </c:pt>
                <c:pt idx="4">
                  <c:v>1082</c:v>
                </c:pt>
                <c:pt idx="5">
                  <c:v>#N/A</c:v>
                </c:pt>
                <c:pt idx="6">
                  <c:v>#N/A</c:v>
                </c:pt>
                <c:pt idx="7">
                  <c:v>854</c:v>
                </c:pt>
                <c:pt idx="8">
                  <c:v>#N/A</c:v>
                </c:pt>
                <c:pt idx="9">
                  <c:v>#N/A</c:v>
                </c:pt>
                <c:pt idx="10">
                  <c:v>228</c:v>
                </c:pt>
                <c:pt idx="11">
                  <c:v>#N/A</c:v>
                </c:pt>
                <c:pt idx="12">
                  <c:v>#N/A</c:v>
                </c:pt>
                <c:pt idx="13">
                  <c:v>373</c:v>
                </c:pt>
                <c:pt idx="14">
                  <c:v>#N/A</c:v>
                </c:pt>
              </c:numCache>
            </c:numRef>
          </c:val>
          <c:smooth val="0"/>
        </c:ser>
        <c:dLbls>
          <c:showLegendKey val="0"/>
          <c:showVal val="0"/>
          <c:showCatName val="0"/>
          <c:showSerName val="0"/>
          <c:showPercent val="0"/>
          <c:showBubbleSize val="0"/>
        </c:dLbls>
        <c:marker val="1"/>
        <c:smooth val="0"/>
        <c:axId val="225447240"/>
        <c:axId val="225447632"/>
      </c:lineChart>
      <c:catAx>
        <c:axId val="22544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447632"/>
        <c:crosses val="autoZero"/>
        <c:auto val="1"/>
        <c:lblAlgn val="ctr"/>
        <c:lblOffset val="100"/>
        <c:tickLblSkip val="1"/>
        <c:tickMarkSkip val="1"/>
        <c:noMultiLvlLbl val="0"/>
      </c:catAx>
      <c:valAx>
        <c:axId val="22544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447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46877</c:v>
                </c:pt>
                <c:pt idx="5">
                  <c:v>46600</c:v>
                </c:pt>
                <c:pt idx="8">
                  <c:v>46275</c:v>
                </c:pt>
                <c:pt idx="11">
                  <c:v>45752</c:v>
                </c:pt>
                <c:pt idx="14">
                  <c:v>45092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16640</c:v>
                </c:pt>
                <c:pt idx="5">
                  <c:v>16670</c:v>
                </c:pt>
                <c:pt idx="8">
                  <c:v>16984</c:v>
                </c:pt>
                <c:pt idx="11">
                  <c:v>16756</c:v>
                </c:pt>
                <c:pt idx="14">
                  <c:v>16886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10793</c:v>
                </c:pt>
                <c:pt idx="5">
                  <c:v>11257</c:v>
                </c:pt>
                <c:pt idx="8">
                  <c:v>12665</c:v>
                </c:pt>
                <c:pt idx="11">
                  <c:v>10361</c:v>
                </c:pt>
                <c:pt idx="14">
                  <c:v>10506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65</c:v>
                </c:pt>
                <c:pt idx="3">
                  <c:v>34</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12290</c:v>
                </c:pt>
                <c:pt idx="3">
                  <c:v>11937</c:v>
                </c:pt>
                <c:pt idx="6">
                  <c:v>11448</c:v>
                </c:pt>
                <c:pt idx="9">
                  <c:v>9986</c:v>
                </c:pt>
                <c:pt idx="12">
                  <c:v>9015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c:v>
                </c:pt>
                <c:pt idx="3">
                  <c:v>10</c:v>
                </c:pt>
                <c:pt idx="6">
                  <c:v>4</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25382</c:v>
                </c:pt>
                <c:pt idx="3">
                  <c:v>23369</c:v>
                </c:pt>
                <c:pt idx="6">
                  <c:v>21865</c:v>
                </c:pt>
                <c:pt idx="9">
                  <c:v>20025</c:v>
                </c:pt>
                <c:pt idx="12">
                  <c:v>18960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2751</c:v>
                </c:pt>
                <c:pt idx="3">
                  <c:v>2005</c:v>
                </c:pt>
                <c:pt idx="6">
                  <c:v>1945</c:v>
                </c:pt>
                <c:pt idx="9">
                  <c:v>1436</c:v>
                </c:pt>
                <c:pt idx="12">
                  <c:v>1402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46171</c:v>
                </c:pt>
                <c:pt idx="3">
                  <c:v>44415</c:v>
                </c:pt>
                <c:pt idx="6">
                  <c:v>44126</c:v>
                </c:pt>
                <c:pt idx="9">
                  <c:v>47814</c:v>
                </c:pt>
                <c:pt idx="12">
                  <c:v>52187</c:v>
                </c:pt>
              </c:numCache>
            </c:numRef>
          </c:val>
        </c:ser>
        <c:dLbls>
          <c:showLegendKey val="0"/>
          <c:showVal val="0"/>
          <c:showCatName val="0"/>
          <c:showSerName val="0"/>
          <c:showPercent val="0"/>
          <c:showBubbleSize val="0"/>
        </c:dLbls>
        <c:gapWidth val="100"/>
        <c:overlap val="100"/>
        <c:axId val="506541296"/>
        <c:axId val="506541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12365</c:v>
                </c:pt>
                <c:pt idx="2">
                  <c:v>#N/A</c:v>
                </c:pt>
                <c:pt idx="3">
                  <c:v>#N/A</c:v>
                </c:pt>
                <c:pt idx="4">
                  <c:v>7245</c:v>
                </c:pt>
                <c:pt idx="5">
                  <c:v>#N/A</c:v>
                </c:pt>
                <c:pt idx="6">
                  <c:v>#N/A</c:v>
                </c:pt>
                <c:pt idx="7">
                  <c:v>3464</c:v>
                </c:pt>
                <c:pt idx="8">
                  <c:v>#N/A</c:v>
                </c:pt>
                <c:pt idx="9">
                  <c:v>#N/A</c:v>
                </c:pt>
                <c:pt idx="10">
                  <c:v>6391</c:v>
                </c:pt>
                <c:pt idx="11">
                  <c:v>#N/A</c:v>
                </c:pt>
                <c:pt idx="12">
                  <c:v>#N/A</c:v>
                </c:pt>
                <c:pt idx="13">
                  <c:v>9080</c:v>
                </c:pt>
                <c:pt idx="14">
                  <c:v>#N/A</c:v>
                </c:pt>
              </c:numCache>
            </c:numRef>
          </c:val>
          <c:smooth val="0"/>
        </c:ser>
        <c:dLbls>
          <c:showLegendKey val="0"/>
          <c:showVal val="0"/>
          <c:showCatName val="0"/>
          <c:showSerName val="0"/>
          <c:showPercent val="0"/>
          <c:showBubbleSize val="0"/>
        </c:dLbls>
        <c:marker val="1"/>
        <c:smooth val="0"/>
        <c:axId val="506541296"/>
        <c:axId val="506541688"/>
      </c:lineChart>
      <c:catAx>
        <c:axId val="50654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541688"/>
        <c:crosses val="autoZero"/>
        <c:auto val="1"/>
        <c:lblAlgn val="ctr"/>
        <c:lblOffset val="100"/>
        <c:tickLblSkip val="1"/>
        <c:tickMarkSkip val="1"/>
        <c:noMultiLvlLbl val="0"/>
      </c:catAx>
      <c:valAx>
        <c:axId val="506541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54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{F659767D-6AEC-4AA1-AFDB-02DB30FCF579}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{8F741D63-10DF-417F-A288-21677CB77EDF}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{7C8226FB-310D-462A-9DAA-375C003A2F73}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{C29E5FDB-5D97-4000-AA79-0C50DE919262}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{BE0A0F12-3D0E-41F9-90CF-69FC352C22AD}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{C9663047-9914-4CF6-AAE7-204BD8C39A28}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{DC9CAE43-569B-47BC-A0DF-EFCFB25A5B93}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{8C852B80-EA62-415B-B00D-CB3BA39B54E1}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{CB401CA2-B8A1-4F0E-9585-FD670E25C9B4}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{E7C12931-E146-4C27-932E-E467A5922BC7}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5446848"/>
        <c:axId val="225446456"/>
      </c:scatterChart>
      <c:valAx>
        <c:axId val="2254468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446456"/>
        <c:crosses val="autoZero"/>
        <c:crossBetween val="midCat"/>
      </c:valAx>
      <c:valAx>
        <c:axId val="225446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446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{79374A6A-ACF9-4AD4-8C34-34206DE48AD8}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{E6E34683-11D1-4EC9-877F-6C12EAA8D35C}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{EA27DF45-F314-4B07-9571-4A45B03CC69D}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{DC9F32D3-FB21-480B-A140-BEEB2663CA95}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{E784BD12-DE4C-4319-B40F-E2D2DA8E2563}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4.0999999999999996</c:v>
                </c:pt>
                <c:pt idx="1">
                  <c:v>3.5</c:v>
                </c:pt>
                <c:pt idx="2">
                  <c:v>3</c:v>
                </c:pt>
                <c:pt idx="3">
                  <c:v>2</c:v>
                </c:pt>
                <c:pt idx="4">
                  <c:v>1.3</c:v>
                </c:pt>
              </c:numCache>
            </c:numRef>
          </c:xVal>
          <c:yVal>
            <c:numRef>
              <c:f>公会計指標分析・財政指標組合せ分析表!$K$73:$O$73</c:f>
              <c:numCache>
                <c:formatCode>#,##0.0;"▲ "#,##0.0</c:formatCode>
                <c:ptCount val="5"/>
                <c:pt idx="0">
                  <c:v>35.799999999999997</c:v>
                </c:pt>
                <c:pt idx="1">
                  <c:v>20.7</c:v>
                </c:pt>
                <c:pt idx="2">
                  <c:v>9.6999999999999993</c:v>
                </c:pt>
                <c:pt idx="3">
                  <c:v>18</c:v>
                </c:pt>
                <c:pt idx="4">
                  <c:v>25.1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{476D64D0-E97A-407E-9299-00B5D32ABFB7}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{929D0488-A9A0-4B28-9096-22E01653152F}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{1C77965D-0D39-42F7-B352-D3D719289D94}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{9E89CC5D-B600-43A7-BC29-6B469D0C8429}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{F5A01D6C-ECEF-4F57-A9AF-AD96C88FB6D2}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225448416"/>
        <c:axId val="225445672"/>
      </c:scatterChart>
      <c:valAx>
        <c:axId val="225448416"/>
        <c:scaling>
          <c:orientation val="minMax"/>
          <c:max val="9.2999999999999989"/>
          <c:min val="0.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445672"/>
        <c:crosses val="autoZero"/>
        <c:crossBetween val="midCat"/>
      </c:valAx>
      <c:valAx>
        <c:axId val="225445672"/>
        <c:scaling>
          <c:orientation val="minMax"/>
          <c:max val="7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448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234,627
228,779
27.09
79,512,239
76,431,822
2,930,142
40,356,281
51,992,860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25.1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年度の、単年度財政力指数は</a:t>
          </a:r>
          <a:r>
            <a:rPr lang="en-US" altLang="ja-JP" sz="1100">
              <a:solidFill>
                <a:schemeClr val="dk1"/>
              </a:solidFill>
              <a:effectLst/>
              <a:latin typeface="+mn-lt"/>
              <a:ea typeface="+mn-ea"/>
              <a:cs typeface="+mn-cs"/>
            </a:rPr>
            <a:t>0.965</a:t>
          </a:r>
          <a:r>
            <a:rPr lang="ja-JP" altLang="ja-JP" sz="1100">
              <a:solidFill>
                <a:schemeClr val="dk1"/>
              </a:solidFill>
              <a:effectLst/>
              <a:latin typeface="+mn-lt"/>
              <a:ea typeface="+mn-ea"/>
              <a:cs typeface="+mn-cs"/>
            </a:rPr>
            <a:t>と対前年度</a:t>
          </a:r>
          <a:r>
            <a:rPr lang="en-US" altLang="ja-JP" sz="1100">
              <a:solidFill>
                <a:schemeClr val="dk1"/>
              </a:solidFill>
              <a:effectLst/>
              <a:latin typeface="+mn-lt"/>
              <a:ea typeface="+mn-ea"/>
              <a:cs typeface="+mn-cs"/>
            </a:rPr>
            <a:t>0.003</a:t>
          </a:r>
          <a:r>
            <a:rPr lang="ja-JP" altLang="ja-JP" sz="1100">
              <a:solidFill>
                <a:schemeClr val="dk1"/>
              </a:solidFill>
              <a:effectLst/>
              <a:latin typeface="+mn-lt"/>
              <a:ea typeface="+mn-ea"/>
              <a:cs typeface="+mn-cs"/>
            </a:rPr>
            <a:t>ポイントの増となった。</a:t>
          </a:r>
          <a:r>
            <a:rPr lang="ja-JP" altLang="en-US" sz="1100">
              <a:solidFill>
                <a:schemeClr val="dk1"/>
              </a:solidFill>
              <a:effectLst/>
              <a:latin typeface="+mn-lt"/>
              <a:ea typeface="+mn-ea"/>
              <a:cs typeface="+mn-cs"/>
            </a:rPr>
            <a:t>分母</a:t>
          </a:r>
          <a:r>
            <a:rPr lang="ja-JP" altLang="ja-JP" sz="1100">
              <a:solidFill>
                <a:schemeClr val="dk1"/>
              </a:solidFill>
              <a:effectLst/>
              <a:latin typeface="+mn-lt"/>
              <a:ea typeface="+mn-ea"/>
              <a:cs typeface="+mn-cs"/>
            </a:rPr>
            <a:t>となる基準財政需要額が人口減少等特別対策事業費、臨時財政対策債元利償還金、生活保護費</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の増加により</a:t>
          </a:r>
          <a:r>
            <a:rPr lang="en-US" altLang="ja-JP" sz="1100">
              <a:solidFill>
                <a:schemeClr val="dk1"/>
              </a:solidFill>
              <a:effectLst/>
              <a:latin typeface="+mn-lt"/>
              <a:ea typeface="+mn-ea"/>
              <a:cs typeface="+mn-cs"/>
            </a:rPr>
            <a:t>7.6</a:t>
          </a:r>
          <a:r>
            <a:rPr lang="ja-JP" altLang="ja-JP" sz="1100">
              <a:solidFill>
                <a:schemeClr val="dk1"/>
              </a:solidFill>
              <a:effectLst/>
              <a:latin typeface="+mn-lt"/>
              <a:ea typeface="+mn-ea"/>
              <a:cs typeface="+mn-cs"/>
            </a:rPr>
            <a:t>億円増加したが、それ以上に</a:t>
          </a:r>
          <a:r>
            <a:rPr lang="ja-JP" altLang="en-US" sz="1100">
              <a:solidFill>
                <a:schemeClr val="dk1"/>
              </a:solidFill>
              <a:effectLst/>
              <a:latin typeface="+mn-lt"/>
              <a:ea typeface="+mn-ea"/>
              <a:cs typeface="+mn-cs"/>
            </a:rPr>
            <a:t>分子</a:t>
          </a:r>
          <a:r>
            <a:rPr lang="ja-JP" altLang="ja-JP" sz="1100">
              <a:solidFill>
                <a:schemeClr val="dk1"/>
              </a:solidFill>
              <a:effectLst/>
              <a:latin typeface="+mn-lt"/>
              <a:ea typeface="+mn-ea"/>
              <a:cs typeface="+mn-cs"/>
            </a:rPr>
            <a:t>となる基準財政収入額が、地方消費税交付金の増により増加した（</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億円増）</a:t>
          </a:r>
          <a:r>
            <a:rPr lang="ja-JP" altLang="en-US" sz="1100">
              <a:solidFill>
                <a:schemeClr val="dk1"/>
              </a:solidFill>
              <a:effectLst/>
              <a:latin typeface="+mn-lt"/>
              <a:ea typeface="+mn-ea"/>
              <a:cs typeface="+mn-cs"/>
            </a:rPr>
            <a:t>ことが主な要因となっている。</a:t>
          </a:r>
          <a:endParaRPr lang="ja-JP" altLang="ja-JP">
            <a:effectLst/>
          </a:endParaRPr>
        </a:p>
        <a:p>
          <a:pPr eaLnBrk="1" fontAlgn="auto" latinLnBrk="0" hangingPunct="1"/>
          <a:r>
            <a:rPr lang="ja-JP" altLang="ja-JP" sz="1100">
              <a:solidFill>
                <a:schemeClr val="dk1"/>
              </a:solidFill>
              <a:effectLst/>
              <a:latin typeface="+mn-lt"/>
              <a:ea typeface="+mn-ea"/>
              <a:cs typeface="+mn-cs"/>
            </a:rPr>
            <a:t>また、基準財政収入額、基準財政需要額ともに増加が続いており、</a:t>
          </a:r>
          <a:r>
            <a:rPr lang="ja-JP" altLang="en-US" sz="1100">
              <a:solidFill>
                <a:schemeClr val="dk1"/>
              </a:solidFill>
              <a:effectLst/>
              <a:latin typeface="+mn-lt"/>
              <a:ea typeface="+mn-ea"/>
              <a:cs typeface="+mn-cs"/>
            </a:rPr>
            <a:t>単年度財政力指数が</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0.951</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0.962</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0.965</a:t>
          </a:r>
          <a:r>
            <a:rPr lang="ja-JP" altLang="ja-JP" sz="1100">
              <a:solidFill>
                <a:schemeClr val="dk1"/>
              </a:solidFill>
              <a:effectLst/>
              <a:latin typeface="+mn-lt"/>
              <a:ea typeface="+mn-ea"/>
              <a:cs typeface="+mn-cs"/>
            </a:rPr>
            <a:t>となり、左図</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か年指数も横ばいとなった。</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8" name="直線コネクタ 67"/>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38</xdr:row>
      <xdr:rowOff>168275</xdr:rowOff>
    </xdr:to>
    <xdr:cxnSp macro="">
      <xdr:nvCxnSpPr>
        <xdr:cNvPr id="71" name="直線コネクタ 70"/>
        <xdr:cNvCxnSpPr/>
      </xdr:nvCxnSpPr>
      <xdr:spPr>
        <a:xfrm>
          <a:off x="3225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168275</xdr:rowOff>
    </xdr:to>
    <xdr:cxnSp macro="">
      <xdr:nvCxnSpPr>
        <xdr:cNvPr id="74" name="直線コネクタ 73"/>
        <xdr:cNvCxnSpPr/>
      </xdr:nvCxnSpPr>
      <xdr:spPr>
        <a:xfrm>
          <a:off x="2336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148167</xdr:rowOff>
    </xdr:to>
    <xdr:cxnSp macro="">
      <xdr:nvCxnSpPr>
        <xdr:cNvPr id="77" name="直線コネクタ 76"/>
        <xdr:cNvCxnSpPr/>
      </xdr:nvCxnSpPr>
      <xdr:spPr>
        <a:xfrm>
          <a:off x="1447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5" name="円/楕円 94"/>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6" name="テキスト ボックス 95"/>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の経常収支比率が</a:t>
          </a:r>
          <a:r>
            <a:rPr lang="ja-JP" altLang="ja-JP" sz="1100">
              <a:solidFill>
                <a:schemeClr val="dk1"/>
              </a:solidFill>
              <a:effectLst/>
              <a:latin typeface="+mn-lt"/>
              <a:ea typeface="+mn-ea"/>
              <a:cs typeface="+mn-cs"/>
            </a:rPr>
            <a:t>対前年度</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ポイントの減となった主な要因は、分母となる経常一般財源が、地方消費税交付金の増加により前年度より</a:t>
          </a:r>
          <a:r>
            <a:rPr lang="en-US" altLang="ja-JP" sz="1100">
              <a:solidFill>
                <a:schemeClr val="dk1"/>
              </a:solidFill>
              <a:effectLst/>
              <a:latin typeface="+mn-lt"/>
              <a:ea typeface="+mn-ea"/>
              <a:cs typeface="+mn-cs"/>
            </a:rPr>
            <a:t>15.4</a:t>
          </a:r>
          <a:r>
            <a:rPr lang="ja-JP" altLang="ja-JP" sz="1100">
              <a:solidFill>
                <a:schemeClr val="dk1"/>
              </a:solidFill>
              <a:effectLst/>
              <a:latin typeface="+mn-lt"/>
              <a:ea typeface="+mn-ea"/>
              <a:cs typeface="+mn-cs"/>
            </a:rPr>
            <a:t>億円増加したのに対し、歳出は、扶助費や物件費</a:t>
          </a:r>
          <a:r>
            <a:rPr lang="ja-JP" altLang="en-US" sz="1100">
              <a:solidFill>
                <a:schemeClr val="dk1"/>
              </a:solidFill>
              <a:effectLst/>
              <a:latin typeface="+mn-lt"/>
              <a:ea typeface="+mn-ea"/>
              <a:cs typeface="+mn-cs"/>
            </a:rPr>
            <a:t>充当分は</a:t>
          </a:r>
          <a:r>
            <a:rPr lang="ja-JP" altLang="ja-JP" sz="1100">
              <a:solidFill>
                <a:schemeClr val="dk1"/>
              </a:solidFill>
              <a:effectLst/>
              <a:latin typeface="+mn-lt"/>
              <a:ea typeface="+mn-ea"/>
              <a:cs typeface="+mn-cs"/>
            </a:rPr>
            <a:t>増加したが、それ以上に退職手当等の減少に伴い人件費</a:t>
          </a:r>
          <a:r>
            <a:rPr lang="ja-JP" altLang="en-US" sz="1100">
              <a:solidFill>
                <a:schemeClr val="dk1"/>
              </a:solidFill>
              <a:effectLst/>
              <a:latin typeface="+mn-lt"/>
              <a:ea typeface="+mn-ea"/>
              <a:cs typeface="+mn-cs"/>
            </a:rPr>
            <a:t>充当分</a:t>
          </a:r>
          <a:r>
            <a:rPr lang="ja-JP" altLang="ja-JP" sz="1100">
              <a:solidFill>
                <a:schemeClr val="dk1"/>
              </a:solidFill>
              <a:effectLst/>
              <a:latin typeface="+mn-lt"/>
              <a:ea typeface="+mn-ea"/>
              <a:cs typeface="+mn-cs"/>
            </a:rPr>
            <a:t>が減少したこと</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により、分子となる経常経費充当一般財源が前年度より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億円減少した</a:t>
          </a:r>
          <a:r>
            <a:rPr lang="ja-JP" altLang="en-US" sz="1100">
              <a:solidFill>
                <a:schemeClr val="dk1"/>
              </a:solidFill>
              <a:effectLst/>
              <a:latin typeface="+mn-lt"/>
              <a:ea typeface="+mn-ea"/>
              <a:cs typeface="+mn-cs"/>
            </a:rPr>
            <a:t>ことである。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65</xdr:row>
      <xdr:rowOff>4656</xdr:rowOff>
    </xdr:to>
    <xdr:cxnSp macro="">
      <xdr:nvCxnSpPr>
        <xdr:cNvPr id="131" name="直線コネクタ 130"/>
        <xdr:cNvCxnSpPr/>
      </xdr:nvCxnSpPr>
      <xdr:spPr>
        <a:xfrm flipV="1">
          <a:off x="4114800" y="1101217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65</xdr:row>
      <xdr:rowOff>4656</xdr:rowOff>
    </xdr:to>
    <xdr:cxnSp macro="">
      <xdr:nvCxnSpPr>
        <xdr:cNvPr id="134" name="直線コネクタ 133"/>
        <xdr:cNvCxnSpPr/>
      </xdr:nvCxnSpPr>
      <xdr:spPr>
        <a:xfrm>
          <a:off x="3225800" y="1091565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65</xdr:row>
      <xdr:rowOff>4656</xdr:rowOff>
    </xdr:to>
    <xdr:cxnSp macro="">
      <xdr:nvCxnSpPr>
        <xdr:cNvPr id="137" name="直線コネクタ 136"/>
        <xdr:cNvCxnSpPr/>
      </xdr:nvCxnSpPr>
      <xdr:spPr>
        <a:xfrm flipV="1">
          <a:off x="2336800" y="1091565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7196</xdr:rowOff>
    </xdr:from>
    <xdr:to>
      <xdr:col>3</xdr:col>
      <xdr:colOff>279400</xdr:colOff>
      <xdr:row>65</xdr:row>
      <xdr:rowOff>4656</xdr:rowOff>
    </xdr:to>
    <xdr:cxnSp macro="">
      <xdr:nvCxnSpPr>
        <xdr:cNvPr id="140" name="直線コネクタ 139"/>
        <xdr:cNvCxnSpPr/>
      </xdr:nvCxnSpPr>
      <xdr:spPr>
        <a:xfrm>
          <a:off x="1447800" y="109799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50" name="円/楕円 149"/>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51"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125306</xdr:rowOff>
    </xdr:from>
    <xdr:to>
      <xdr:col>6</xdr:col>
      <xdr:colOff>50800</xdr:colOff>
      <xdr:row>65</xdr:row>
      <xdr:rowOff>55456</xdr:rowOff>
    </xdr:to>
    <xdr:sp macro="" textlink="">
      <xdr:nvSpPr>
        <xdr:cNvPr id="152" name="円/楕円 151"/>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40233</xdr:rowOff>
    </xdr:from>
    <xdr:ext cx="736600" cy="259045"/>
    <xdr:sp macro="" textlink="">
      <xdr:nvSpPr>
        <xdr:cNvPr id="153" name="テキスト ボックス 152"/>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4" name="円/楕円 153"/>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55" name="テキスト ボックス 154"/>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6" name="円/楕円 155"/>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40233</xdr:rowOff>
    </xdr:from>
    <xdr:ext cx="762000" cy="259045"/>
    <xdr:sp macro="" textlink="">
      <xdr:nvSpPr>
        <xdr:cNvPr id="157" name="テキスト ボックス 156"/>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127846</xdr:rowOff>
    </xdr:from>
    <xdr:to>
      <xdr:col>2</xdr:col>
      <xdr:colOff>127000</xdr:colOff>
      <xdr:row>64</xdr:row>
      <xdr:rowOff>57996</xdr:rowOff>
    </xdr:to>
    <xdr:sp macro="" textlink="">
      <xdr:nvSpPr>
        <xdr:cNvPr id="158" name="円/楕円 157"/>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42773</xdr:rowOff>
    </xdr:from>
    <xdr:ext cx="762000" cy="259045"/>
    <xdr:sp macro="" textlink="">
      <xdr:nvSpPr>
        <xdr:cNvPr id="159" name="テキスト ボックス 158"/>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人件費は年々減少傾向にあるが、平成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年度は退職者数の増による退職手当等の増加により</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億円の増となった。平成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年度は退職手当の減少により</a:t>
          </a:r>
          <a:r>
            <a:rPr lang="en-US" altLang="ja-JP" sz="1100">
              <a:solidFill>
                <a:schemeClr val="dk1"/>
              </a:solidFill>
              <a:effectLst/>
              <a:latin typeface="+mn-lt"/>
              <a:ea typeface="+mn-ea"/>
              <a:cs typeface="+mn-cs"/>
            </a:rPr>
            <a:t>5.1</a:t>
          </a:r>
          <a:r>
            <a:rPr lang="ja-JP" altLang="ja-JP" sz="1100">
              <a:solidFill>
                <a:schemeClr val="dk1"/>
              </a:solidFill>
              <a:effectLst/>
              <a:latin typeface="+mn-lt"/>
              <a:ea typeface="+mn-ea"/>
              <a:cs typeface="+mn-cs"/>
            </a:rPr>
            <a:t>億円減となり、平成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年度と同程度になっている。物件費は、全体で</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億円</a:t>
          </a:r>
          <a:r>
            <a:rPr lang="ja-JP" altLang="ja-JP" sz="1100">
              <a:solidFill>
                <a:schemeClr val="dk1"/>
              </a:solidFill>
              <a:effectLst/>
              <a:latin typeface="+mn-lt"/>
              <a:ea typeface="+mn-ea"/>
              <a:cs typeface="+mn-cs"/>
            </a:rPr>
            <a:t>増加しており、特に委託料（基幹システム運用管理事務等）の増加が影響している。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43714</xdr:rowOff>
    </xdr:from>
    <xdr:to>
      <xdr:col>7</xdr:col>
      <xdr:colOff>152400</xdr:colOff>
      <xdr:row>82</xdr:row>
      <xdr:rowOff>56462</xdr:rowOff>
    </xdr:to>
    <xdr:cxnSp macro="">
      <xdr:nvCxnSpPr>
        <xdr:cNvPr id="194" name="直線コネクタ 193"/>
        <xdr:cNvCxnSpPr/>
      </xdr:nvCxnSpPr>
      <xdr:spPr>
        <a:xfrm>
          <a:off x="4114800" y="14102614"/>
          <a:ext cx="8382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122323</xdr:rowOff>
    </xdr:from>
    <xdr:to>
      <xdr:col>6</xdr:col>
      <xdr:colOff>0</xdr:colOff>
      <xdr:row>82</xdr:row>
      <xdr:rowOff>43714</xdr:rowOff>
    </xdr:to>
    <xdr:cxnSp macro="">
      <xdr:nvCxnSpPr>
        <xdr:cNvPr id="197" name="直線コネクタ 196"/>
        <xdr:cNvCxnSpPr/>
      </xdr:nvCxnSpPr>
      <xdr:spPr>
        <a:xfrm>
          <a:off x="3225800" y="14009773"/>
          <a:ext cx="889000" cy="9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122323</xdr:rowOff>
    </xdr:from>
    <xdr:to>
      <xdr:col>4</xdr:col>
      <xdr:colOff>482600</xdr:colOff>
      <xdr:row>81</xdr:row>
      <xdr:rowOff>139033</xdr:rowOff>
    </xdr:to>
    <xdr:cxnSp macro="">
      <xdr:nvCxnSpPr>
        <xdr:cNvPr id="200" name="直線コネクタ 199"/>
        <xdr:cNvCxnSpPr/>
      </xdr:nvCxnSpPr>
      <xdr:spPr>
        <a:xfrm flipV="1">
          <a:off x="2336800" y="14009773"/>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139033</xdr:rowOff>
    </xdr:from>
    <xdr:to>
      <xdr:col>3</xdr:col>
      <xdr:colOff>279400</xdr:colOff>
      <xdr:row>82</xdr:row>
      <xdr:rowOff>56885</xdr:rowOff>
    </xdr:to>
    <xdr:cxnSp macro="">
      <xdr:nvCxnSpPr>
        <xdr:cNvPr id="203" name="直線コネクタ 202"/>
        <xdr:cNvCxnSpPr/>
      </xdr:nvCxnSpPr>
      <xdr:spPr>
        <a:xfrm flipV="1">
          <a:off x="1447800" y="14026483"/>
          <a:ext cx="889000" cy="8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5662</xdr:rowOff>
    </xdr:from>
    <xdr:to>
      <xdr:col>7</xdr:col>
      <xdr:colOff>203200</xdr:colOff>
      <xdr:row>82</xdr:row>
      <xdr:rowOff>107262</xdr:rowOff>
    </xdr:to>
    <xdr:sp macro="" textlink="">
      <xdr:nvSpPr>
        <xdr:cNvPr id="213" name="円/楕円 212"/>
        <xdr:cNvSpPr/>
      </xdr:nvSpPr>
      <xdr:spPr>
        <a:xfrm>
          <a:off x="4902200" y="140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22189</xdr:rowOff>
    </xdr:from>
    <xdr:ext cx="762000" cy="259045"/>
    <xdr:sp macro="" textlink="">
      <xdr:nvSpPr>
        <xdr:cNvPr id="214" name="人件費・物件費等の状況該当値テキスト"/>
        <xdr:cNvSpPr txBox="1"/>
      </xdr:nvSpPr>
      <xdr:spPr>
        <a:xfrm>
          <a:off x="5041900" y="1390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95,650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164364</xdr:rowOff>
    </xdr:from>
    <xdr:to>
      <xdr:col>6</xdr:col>
      <xdr:colOff>50800</xdr:colOff>
      <xdr:row>82</xdr:row>
      <xdr:rowOff>94514</xdr:rowOff>
    </xdr:to>
    <xdr:sp macro="" textlink="">
      <xdr:nvSpPr>
        <xdr:cNvPr id="215" name="円/楕円 214"/>
        <xdr:cNvSpPr/>
      </xdr:nvSpPr>
      <xdr:spPr>
        <a:xfrm>
          <a:off x="4064000" y="140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104691</xdr:rowOff>
    </xdr:from>
    <xdr:ext cx="736600" cy="259045"/>
    <xdr:sp macro="" textlink="">
      <xdr:nvSpPr>
        <xdr:cNvPr id="216" name="テキスト ボックス 215"/>
        <xdr:cNvSpPr txBox="1"/>
      </xdr:nvSpPr>
      <xdr:spPr>
        <a:xfrm>
          <a:off x="3733800" y="138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71523</xdr:rowOff>
    </xdr:from>
    <xdr:to>
      <xdr:col>4</xdr:col>
      <xdr:colOff>533400</xdr:colOff>
      <xdr:row>82</xdr:row>
      <xdr:rowOff>1673</xdr:rowOff>
    </xdr:to>
    <xdr:sp macro="" textlink="">
      <xdr:nvSpPr>
        <xdr:cNvPr id="217" name="円/楕円 216"/>
        <xdr:cNvSpPr/>
      </xdr:nvSpPr>
      <xdr:spPr>
        <a:xfrm>
          <a:off x="3175000" y="139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11850</xdr:rowOff>
    </xdr:from>
    <xdr:ext cx="762000" cy="259045"/>
    <xdr:sp macro="" textlink="">
      <xdr:nvSpPr>
        <xdr:cNvPr id="218" name="テキスト ボックス 217"/>
        <xdr:cNvSpPr txBox="1"/>
      </xdr:nvSpPr>
      <xdr:spPr>
        <a:xfrm>
          <a:off x="2844800" y="1372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88233</xdr:rowOff>
    </xdr:from>
    <xdr:to>
      <xdr:col>3</xdr:col>
      <xdr:colOff>330200</xdr:colOff>
      <xdr:row>82</xdr:row>
      <xdr:rowOff>18383</xdr:rowOff>
    </xdr:to>
    <xdr:sp macro="" textlink="">
      <xdr:nvSpPr>
        <xdr:cNvPr id="219" name="円/楕円 218"/>
        <xdr:cNvSpPr/>
      </xdr:nvSpPr>
      <xdr:spPr>
        <a:xfrm>
          <a:off x="2286000" y="139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28560</xdr:rowOff>
    </xdr:from>
    <xdr:ext cx="762000" cy="259045"/>
    <xdr:sp macro="" textlink="">
      <xdr:nvSpPr>
        <xdr:cNvPr id="220" name="テキスト ボックス 219"/>
        <xdr:cNvSpPr txBox="1"/>
      </xdr:nvSpPr>
      <xdr:spPr>
        <a:xfrm>
          <a:off x="1955800" y="1374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91,230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6085</xdr:rowOff>
    </xdr:from>
    <xdr:to>
      <xdr:col>2</xdr:col>
      <xdr:colOff>127000</xdr:colOff>
      <xdr:row>82</xdr:row>
      <xdr:rowOff>107685</xdr:rowOff>
    </xdr:to>
    <xdr:sp macro="" textlink="">
      <xdr:nvSpPr>
        <xdr:cNvPr id="221" name="円/楕円 220"/>
        <xdr:cNvSpPr/>
      </xdr:nvSpPr>
      <xdr:spPr>
        <a:xfrm>
          <a:off x="1397000" y="140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117862</xdr:rowOff>
    </xdr:from>
    <xdr:ext cx="762000" cy="259045"/>
    <xdr:sp macro="" textlink="">
      <xdr:nvSpPr>
        <xdr:cNvPr id="222" name="テキスト ボックス 221"/>
        <xdr:cNvSpPr txBox="1"/>
      </xdr:nvSpPr>
      <xdr:spPr>
        <a:xfrm>
          <a:off x="1066800" y="1383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ラスパイレス指数は、人事評価結果の適正な反映などにより低下傾向にあったが、平成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年度決算においては、平成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年度に、国家公務員の臨時特例に関する法律に基づいた平均</a:t>
          </a:r>
          <a:r>
            <a:rPr lang="en-US" altLang="ja-JP" sz="1100">
              <a:solidFill>
                <a:schemeClr val="dk1"/>
              </a:solidFill>
              <a:effectLst/>
              <a:latin typeface="+mn-lt"/>
              <a:ea typeface="+mn-ea"/>
              <a:cs typeface="+mn-cs"/>
            </a:rPr>
            <a:t>7.8</a:t>
          </a:r>
          <a:r>
            <a:rPr lang="ja-JP" altLang="ja-JP" sz="1100">
              <a:solidFill>
                <a:schemeClr val="dk1"/>
              </a:solidFill>
              <a:effectLst/>
              <a:latin typeface="+mn-lt"/>
              <a:ea typeface="+mn-ea"/>
              <a:cs typeface="+mn-cs"/>
            </a:rPr>
            <a:t>％の給与減額支給措置が行われたこと等が主な要因となり上昇した。しかし、平成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H26.4.1</a:t>
          </a:r>
          <a:r>
            <a:rPr lang="ja-JP" altLang="ja-JP" sz="1100">
              <a:solidFill>
                <a:schemeClr val="dk1"/>
              </a:solidFill>
              <a:effectLst/>
              <a:latin typeface="+mn-lt"/>
              <a:ea typeface="+mn-ea"/>
              <a:cs typeface="+mn-cs"/>
            </a:rPr>
            <a:t>現在）は、前記の臨時特例法による国家公務員の給与減額措置の終了、平成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月の本市給料表の改定および現給保障の廃止等により低下、平成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H27.4.1</a:t>
          </a:r>
          <a:r>
            <a:rPr lang="ja-JP" altLang="ja-JP" sz="1100">
              <a:solidFill>
                <a:schemeClr val="dk1"/>
              </a:solidFill>
              <a:effectLst/>
              <a:latin typeface="+mn-lt"/>
              <a:ea typeface="+mn-ea"/>
              <a:cs typeface="+mn-cs"/>
            </a:rPr>
            <a:t>現在）も採用・退職に伴う職員構成の変動等により低下した。</a:t>
          </a: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a:t>
          </a:r>
          <a:r>
            <a:rPr lang="en-US" altLang="ja-JP" sz="1100">
              <a:solidFill>
                <a:schemeClr val="dk1"/>
              </a:solidFill>
              <a:effectLst/>
              <a:latin typeface="+mn-lt"/>
              <a:ea typeface="+mn-ea"/>
              <a:cs typeface="+mn-cs"/>
            </a:rPr>
            <a:t>H28.4.1</a:t>
          </a:r>
          <a:r>
            <a:rPr lang="ja-JP" altLang="ja-JP" sz="1100">
              <a:solidFill>
                <a:schemeClr val="dk1"/>
              </a:solidFill>
              <a:effectLst/>
              <a:latin typeface="+mn-lt"/>
              <a:ea typeface="+mn-ea"/>
              <a:cs typeface="+mn-cs"/>
            </a:rPr>
            <a:t>現在）においては、国との給料表改定時期の相違による昇給額の影響差等により、前年度より</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ポイント上昇した。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6048</xdr:rowOff>
    </xdr:from>
    <xdr:to>
      <xdr:col>24</xdr:col>
      <xdr:colOff>558800</xdr:colOff>
      <xdr:row>82</xdr:row>
      <xdr:rowOff>29029</xdr:rowOff>
    </xdr:to>
    <xdr:cxnSp macro="">
      <xdr:nvCxnSpPr>
        <xdr:cNvPr id="258" name="直線コネクタ 257"/>
        <xdr:cNvCxnSpPr/>
      </xdr:nvCxnSpPr>
      <xdr:spPr>
        <a:xfrm>
          <a:off x="16179800" y="1406494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88191</xdr:rowOff>
    </xdr:from>
    <xdr:ext cx="762000" cy="259045"/>
    <xdr:sp macro="" textlink="">
      <xdr:nvSpPr>
        <xdr:cNvPr id="259" name="給与水準   （国との比較）平均値テキスト"/>
        <xdr:cNvSpPr txBox="1"/>
      </xdr:nvSpPr>
      <xdr:spPr>
        <a:xfrm>
          <a:off x="17106900" y="1414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6048</xdr:rowOff>
    </xdr:from>
    <xdr:to>
      <xdr:col>23</xdr:col>
      <xdr:colOff>406400</xdr:colOff>
      <xdr:row>82</xdr:row>
      <xdr:rowOff>74991</xdr:rowOff>
    </xdr:to>
    <xdr:cxnSp macro="">
      <xdr:nvCxnSpPr>
        <xdr:cNvPr id="261" name="直線コネクタ 260"/>
        <xdr:cNvCxnSpPr/>
      </xdr:nvCxnSpPr>
      <xdr:spPr>
        <a:xfrm flipV="1">
          <a:off x="15290800" y="140649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31041</xdr:rowOff>
    </xdr:from>
    <xdr:ext cx="736600" cy="259045"/>
    <xdr:sp macro="" textlink="">
      <xdr:nvSpPr>
        <xdr:cNvPr id="263" name="テキスト ボックス 262"/>
        <xdr:cNvSpPr txBox="1"/>
      </xdr:nvSpPr>
      <xdr:spPr>
        <a:xfrm>
          <a:off x="15798800" y="142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74991</xdr:rowOff>
    </xdr:from>
    <xdr:to>
      <xdr:col>22</xdr:col>
      <xdr:colOff>203200</xdr:colOff>
      <xdr:row>88</xdr:row>
      <xdr:rowOff>11491</xdr:rowOff>
    </xdr:to>
    <xdr:cxnSp macro="">
      <xdr:nvCxnSpPr>
        <xdr:cNvPr id="264" name="直線コネクタ 263"/>
        <xdr:cNvCxnSpPr/>
      </xdr:nvCxnSpPr>
      <xdr:spPr>
        <a:xfrm flipV="1">
          <a:off x="14401800" y="14133891"/>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168020</xdr:rowOff>
    </xdr:from>
    <xdr:ext cx="762000" cy="259045"/>
    <xdr:sp macro="" textlink="">
      <xdr:nvSpPr>
        <xdr:cNvPr id="266" name="テキスト ボックス 265"/>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11491</xdr:rowOff>
    </xdr:from>
    <xdr:to>
      <xdr:col>21</xdr:col>
      <xdr:colOff>0</xdr:colOff>
      <xdr:row>88</xdr:row>
      <xdr:rowOff>149377</xdr:rowOff>
    </xdr:to>
    <xdr:cxnSp macro="">
      <xdr:nvCxnSpPr>
        <xdr:cNvPr id="267" name="直線コネクタ 266"/>
        <xdr:cNvCxnSpPr/>
      </xdr:nvCxnSpPr>
      <xdr:spPr>
        <a:xfrm flipV="1">
          <a:off x="13512800" y="150990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58559</xdr:rowOff>
    </xdr:from>
    <xdr:ext cx="762000" cy="259045"/>
    <xdr:sp macro="" textlink="">
      <xdr:nvSpPr>
        <xdr:cNvPr id="269" name="テキスト ボックス 268"/>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149679</xdr:rowOff>
    </xdr:from>
    <xdr:to>
      <xdr:col>24</xdr:col>
      <xdr:colOff>609600</xdr:colOff>
      <xdr:row>82</xdr:row>
      <xdr:rowOff>79829</xdr:rowOff>
    </xdr:to>
    <xdr:sp macro="" textlink="">
      <xdr:nvSpPr>
        <xdr:cNvPr id="277" name="円/楕円 276"/>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166206</xdr:rowOff>
    </xdr:from>
    <xdr:ext cx="762000" cy="259045"/>
    <xdr:sp macro="" textlink="">
      <xdr:nvSpPr>
        <xdr:cNvPr id="278"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126698</xdr:rowOff>
    </xdr:from>
    <xdr:to>
      <xdr:col>23</xdr:col>
      <xdr:colOff>457200</xdr:colOff>
      <xdr:row>82</xdr:row>
      <xdr:rowOff>56848</xdr:rowOff>
    </xdr:to>
    <xdr:sp macro="" textlink="">
      <xdr:nvSpPr>
        <xdr:cNvPr id="279" name="円/楕円 278"/>
        <xdr:cNvSpPr/>
      </xdr:nvSpPr>
      <xdr:spPr>
        <a:xfrm>
          <a:off x="16129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67025</xdr:rowOff>
    </xdr:from>
    <xdr:ext cx="736600" cy="259045"/>
    <xdr:sp macro="" textlink="">
      <xdr:nvSpPr>
        <xdr:cNvPr id="280" name="テキスト ボックス 279"/>
        <xdr:cNvSpPr txBox="1"/>
      </xdr:nvSpPr>
      <xdr:spPr>
        <a:xfrm>
          <a:off x="15798800" y="1378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24191</xdr:rowOff>
    </xdr:from>
    <xdr:to>
      <xdr:col>22</xdr:col>
      <xdr:colOff>254000</xdr:colOff>
      <xdr:row>82</xdr:row>
      <xdr:rowOff>125791</xdr:rowOff>
    </xdr:to>
    <xdr:sp macro="" textlink="">
      <xdr:nvSpPr>
        <xdr:cNvPr id="281" name="円/楕円 280"/>
        <xdr:cNvSpPr/>
      </xdr:nvSpPr>
      <xdr:spPr>
        <a:xfrm>
          <a:off x="15240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135968</xdr:rowOff>
    </xdr:from>
    <xdr:ext cx="762000" cy="259045"/>
    <xdr:sp macro="" textlink="">
      <xdr:nvSpPr>
        <xdr:cNvPr id="282" name="テキスト ボックス 281"/>
        <xdr:cNvSpPr txBox="1"/>
      </xdr:nvSpPr>
      <xdr:spPr>
        <a:xfrm>
          <a:off x="14909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132141</xdr:rowOff>
    </xdr:from>
    <xdr:to>
      <xdr:col>21</xdr:col>
      <xdr:colOff>50800</xdr:colOff>
      <xdr:row>88</xdr:row>
      <xdr:rowOff>62291</xdr:rowOff>
    </xdr:to>
    <xdr:sp macro="" textlink="">
      <xdr:nvSpPr>
        <xdr:cNvPr id="283" name="円/楕円 282"/>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84" name="テキスト ボックス 283"/>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6" name="テキスト ボックス 285"/>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数管理計画を着実に実行することにより、類似団体の平均値よりも低い数値を実現している。今後も職員数の適正化の取り組みを進めていくとともに、各部門の業務量分析を的確に行い、職員の適正配置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94343</xdr:rowOff>
    </xdr:from>
    <xdr:to>
      <xdr:col>24</xdr:col>
      <xdr:colOff>558800</xdr:colOff>
      <xdr:row>60</xdr:row>
      <xdr:rowOff>121920</xdr:rowOff>
    </xdr:to>
    <xdr:cxnSp macro="">
      <xdr:nvCxnSpPr>
        <xdr:cNvPr id="323" name="直線コネクタ 322"/>
        <xdr:cNvCxnSpPr/>
      </xdr:nvCxnSpPr>
      <xdr:spPr>
        <a:xfrm flipV="1">
          <a:off x="16179800" y="1038134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4"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104684</xdr:rowOff>
    </xdr:from>
    <xdr:to>
      <xdr:col>23</xdr:col>
      <xdr:colOff>406400</xdr:colOff>
      <xdr:row>60</xdr:row>
      <xdr:rowOff>121920</xdr:rowOff>
    </xdr:to>
    <xdr:cxnSp macro="">
      <xdr:nvCxnSpPr>
        <xdr:cNvPr id="326" name="直線コネクタ 325"/>
        <xdr:cNvCxnSpPr/>
      </xdr:nvCxnSpPr>
      <xdr:spPr>
        <a:xfrm>
          <a:off x="15290800" y="1039168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8" name="テキスト ボックス 327"/>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104684</xdr:rowOff>
    </xdr:from>
    <xdr:to>
      <xdr:col>22</xdr:col>
      <xdr:colOff>203200</xdr:colOff>
      <xdr:row>60</xdr:row>
      <xdr:rowOff>128815</xdr:rowOff>
    </xdr:to>
    <xdr:cxnSp macro="">
      <xdr:nvCxnSpPr>
        <xdr:cNvPr id="329" name="直線コネクタ 328"/>
        <xdr:cNvCxnSpPr/>
      </xdr:nvCxnSpPr>
      <xdr:spPr>
        <a:xfrm flipV="1">
          <a:off x="14401800" y="103916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31" name="テキスト ボックス 330"/>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128815</xdr:rowOff>
    </xdr:from>
    <xdr:to>
      <xdr:col>21</xdr:col>
      <xdr:colOff>0</xdr:colOff>
      <xdr:row>61</xdr:row>
      <xdr:rowOff>5624</xdr:rowOff>
    </xdr:to>
    <xdr:cxnSp macro="">
      <xdr:nvCxnSpPr>
        <xdr:cNvPr id="332" name="直線コネクタ 331"/>
        <xdr:cNvCxnSpPr/>
      </xdr:nvCxnSpPr>
      <xdr:spPr>
        <a:xfrm flipV="1">
          <a:off x="13512800" y="104158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6" name="テキスト ボックス 335"/>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43543</xdr:rowOff>
    </xdr:from>
    <xdr:to>
      <xdr:col>24</xdr:col>
      <xdr:colOff>609600</xdr:colOff>
      <xdr:row>60</xdr:row>
      <xdr:rowOff>145143</xdr:rowOff>
    </xdr:to>
    <xdr:sp macro="" textlink="">
      <xdr:nvSpPr>
        <xdr:cNvPr id="342" name="円/楕円 341"/>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60070</xdr:rowOff>
    </xdr:from>
    <xdr:ext cx="762000" cy="259045"/>
    <xdr:sp macro="" textlink="">
      <xdr:nvSpPr>
        <xdr:cNvPr id="343" name="定員管理の状況該当値テキスト"/>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44" name="円/楕円 343"/>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11447</xdr:rowOff>
    </xdr:from>
    <xdr:ext cx="736600" cy="259045"/>
    <xdr:sp macro="" textlink="">
      <xdr:nvSpPr>
        <xdr:cNvPr id="345" name="テキスト ボックス 344"/>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53884</xdr:rowOff>
    </xdr:from>
    <xdr:to>
      <xdr:col>22</xdr:col>
      <xdr:colOff>254000</xdr:colOff>
      <xdr:row>60</xdr:row>
      <xdr:rowOff>155484</xdr:rowOff>
    </xdr:to>
    <xdr:sp macro="" textlink="">
      <xdr:nvSpPr>
        <xdr:cNvPr id="346" name="円/楕円 345"/>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165661</xdr:rowOff>
    </xdr:from>
    <xdr:ext cx="762000" cy="259045"/>
    <xdr:sp macro="" textlink="">
      <xdr:nvSpPr>
        <xdr:cNvPr id="347" name="テキスト ボックス 346"/>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78015</xdr:rowOff>
    </xdr:from>
    <xdr:to>
      <xdr:col>21</xdr:col>
      <xdr:colOff>50800</xdr:colOff>
      <xdr:row>61</xdr:row>
      <xdr:rowOff>8165</xdr:rowOff>
    </xdr:to>
    <xdr:sp macro="" textlink="">
      <xdr:nvSpPr>
        <xdr:cNvPr id="348" name="円/楕円 347"/>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18342</xdr:rowOff>
    </xdr:from>
    <xdr:ext cx="762000" cy="259045"/>
    <xdr:sp macro="" textlink="">
      <xdr:nvSpPr>
        <xdr:cNvPr id="349" name="テキスト ボックス 348"/>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126274</xdr:rowOff>
    </xdr:from>
    <xdr:to>
      <xdr:col>19</xdr:col>
      <xdr:colOff>533400</xdr:colOff>
      <xdr:row>61</xdr:row>
      <xdr:rowOff>56424</xdr:rowOff>
    </xdr:to>
    <xdr:sp macro="" textlink="">
      <xdr:nvSpPr>
        <xdr:cNvPr id="350" name="円/楕円 349"/>
        <xdr:cNvSpPr/>
      </xdr:nvSpPr>
      <xdr:spPr>
        <a:xfrm>
          <a:off x="13462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66601</xdr:rowOff>
    </xdr:from>
    <xdr:ext cx="762000" cy="259045"/>
    <xdr:sp macro="" textlink="">
      <xdr:nvSpPr>
        <xdr:cNvPr id="351" name="テキスト ボックス 350"/>
        <xdr:cNvSpPr txBox="1"/>
      </xdr:nvSpPr>
      <xdr:spPr>
        <a:xfrm>
          <a:off x="13131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27</a:t>
          </a:r>
          <a:r>
            <a:rPr lang="ja-JP" altLang="ja-JP" sz="1100" b="0">
              <a:solidFill>
                <a:schemeClr val="dk1"/>
              </a:solidFill>
              <a:effectLst/>
              <a:latin typeface="+mn-lt"/>
              <a:ea typeface="+mn-ea"/>
              <a:cs typeface="+mn-cs"/>
            </a:rPr>
            <a:t>年度の実質公債費比率（３カ年平均）は、前年度に比べて</a:t>
          </a:r>
          <a:r>
            <a:rPr lang="en-US" altLang="ja-JP" sz="1100" b="0">
              <a:solidFill>
                <a:schemeClr val="dk1"/>
              </a:solidFill>
              <a:effectLst/>
              <a:latin typeface="+mn-lt"/>
              <a:ea typeface="+mn-ea"/>
              <a:cs typeface="+mn-cs"/>
            </a:rPr>
            <a:t>0.7</a:t>
          </a:r>
          <a:r>
            <a:rPr lang="ja-JP" altLang="ja-JP" sz="1100" b="0">
              <a:solidFill>
                <a:schemeClr val="dk1"/>
              </a:solidFill>
              <a:effectLst/>
              <a:latin typeface="+mn-lt"/>
              <a:ea typeface="+mn-ea"/>
              <a:cs typeface="+mn-cs"/>
            </a:rPr>
            <a:t>ポイント減少した。</a:t>
          </a:r>
          <a:endParaRPr lang="ja-JP" altLang="ja-JP" sz="1400">
            <a:effectLst/>
          </a:endParaRPr>
        </a:p>
        <a:p>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24</a:t>
          </a:r>
          <a:r>
            <a:rPr lang="ja-JP" altLang="ja-JP" sz="1100" b="0">
              <a:solidFill>
                <a:schemeClr val="dk1"/>
              </a:solidFill>
              <a:effectLst/>
              <a:latin typeface="+mn-lt"/>
              <a:ea typeface="+mn-ea"/>
              <a:cs typeface="+mn-cs"/>
            </a:rPr>
            <a:t>年度の単年度数値</a:t>
          </a:r>
          <a:r>
            <a:rPr lang="en-US" altLang="ja-JP" sz="1100" b="0">
              <a:solidFill>
                <a:schemeClr val="dk1"/>
              </a:solidFill>
              <a:effectLst/>
              <a:latin typeface="+mn-lt"/>
              <a:ea typeface="+mn-ea"/>
              <a:cs typeface="+mn-cs"/>
            </a:rPr>
            <a:t>3.10</a:t>
          </a:r>
          <a:r>
            <a:rPr lang="ja-JP" altLang="ja-JP" sz="1100" b="0">
              <a:solidFill>
                <a:schemeClr val="dk1"/>
              </a:solidFill>
              <a:effectLst/>
              <a:latin typeface="+mn-lt"/>
              <a:ea typeface="+mn-ea"/>
              <a:cs typeface="+mn-cs"/>
            </a:rPr>
            <a:t>％が、平成</a:t>
          </a:r>
          <a:r>
            <a:rPr lang="en-US" altLang="ja-JP" sz="1100" b="0">
              <a:solidFill>
                <a:schemeClr val="dk1"/>
              </a:solidFill>
              <a:effectLst/>
              <a:latin typeface="+mn-lt"/>
              <a:ea typeface="+mn-ea"/>
              <a:cs typeface="+mn-cs"/>
            </a:rPr>
            <a:t>27</a:t>
          </a:r>
          <a:r>
            <a:rPr lang="ja-JP" altLang="ja-JP" sz="1100" b="0">
              <a:solidFill>
                <a:schemeClr val="dk1"/>
              </a:solidFill>
              <a:effectLst/>
              <a:latin typeface="+mn-lt"/>
              <a:ea typeface="+mn-ea"/>
              <a:cs typeface="+mn-cs"/>
            </a:rPr>
            <a:t>年の単年度数値</a:t>
          </a:r>
          <a:r>
            <a:rPr lang="en-US" altLang="ja-JP" sz="1100" b="0">
              <a:solidFill>
                <a:schemeClr val="dk1"/>
              </a:solidFill>
              <a:effectLst/>
              <a:latin typeface="+mn-lt"/>
              <a:ea typeface="+mn-ea"/>
              <a:cs typeface="+mn-cs"/>
            </a:rPr>
            <a:t>1.03</a:t>
          </a:r>
          <a:r>
            <a:rPr lang="ja-JP" altLang="ja-JP" sz="1100" b="0">
              <a:solidFill>
                <a:schemeClr val="dk1"/>
              </a:solidFill>
              <a:effectLst/>
              <a:latin typeface="+mn-lt"/>
              <a:ea typeface="+mn-ea"/>
              <a:cs typeface="+mn-cs"/>
            </a:rPr>
            <a:t>％へ大きく減少したため</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単年度では、</a:t>
          </a:r>
          <a:r>
            <a:rPr lang="en-US" altLang="ja-JP" sz="1100" b="0">
              <a:solidFill>
                <a:schemeClr val="dk1"/>
              </a:solidFill>
              <a:effectLst/>
              <a:latin typeface="+mn-lt"/>
              <a:ea typeface="+mn-ea"/>
              <a:cs typeface="+mn-cs"/>
            </a:rPr>
            <a:t>1.03</a:t>
          </a:r>
          <a:r>
            <a:rPr lang="ja-JP" altLang="ja-JP" sz="1100" b="0">
              <a:solidFill>
                <a:schemeClr val="dk1"/>
              </a:solidFill>
              <a:effectLst/>
              <a:latin typeface="+mn-lt"/>
              <a:ea typeface="+mn-ea"/>
              <a:cs typeface="+mn-cs"/>
            </a:rPr>
            <a:t>％と前年度（</a:t>
          </a:r>
          <a:r>
            <a:rPr lang="en-US" altLang="ja-JP" sz="1100" b="0">
              <a:solidFill>
                <a:schemeClr val="dk1"/>
              </a:solidFill>
              <a:effectLst/>
              <a:latin typeface="+mn-lt"/>
              <a:ea typeface="+mn-ea"/>
              <a:cs typeface="+mn-cs"/>
            </a:rPr>
            <a:t>0.64</a:t>
          </a:r>
          <a:r>
            <a:rPr lang="ja-JP" altLang="ja-JP" sz="1100" b="0">
              <a:solidFill>
                <a:schemeClr val="dk1"/>
              </a:solidFill>
              <a:effectLst/>
              <a:latin typeface="+mn-lt"/>
              <a:ea typeface="+mn-ea"/>
              <a:cs typeface="+mn-cs"/>
            </a:rPr>
            <a:t>％）に比べて</a:t>
          </a:r>
          <a:r>
            <a:rPr lang="en-US" altLang="ja-JP" sz="1100" b="0">
              <a:solidFill>
                <a:schemeClr val="dk1"/>
              </a:solidFill>
              <a:effectLst/>
              <a:latin typeface="+mn-lt"/>
              <a:ea typeface="+mn-ea"/>
              <a:cs typeface="+mn-cs"/>
            </a:rPr>
            <a:t>0.39</a:t>
          </a:r>
          <a:r>
            <a:rPr lang="ja-JP" altLang="ja-JP" sz="1100" b="0">
              <a:solidFill>
                <a:schemeClr val="dk1"/>
              </a:solidFill>
              <a:effectLst/>
              <a:latin typeface="+mn-lt"/>
              <a:ea typeface="+mn-ea"/>
              <a:cs typeface="+mn-cs"/>
            </a:rPr>
            <a:t>ポイント増加し</a:t>
          </a:r>
          <a:r>
            <a:rPr lang="ja-JP" altLang="en-US" sz="1100" b="0">
              <a:solidFill>
                <a:schemeClr val="dk1"/>
              </a:solidFill>
              <a:effectLst/>
              <a:latin typeface="+mn-lt"/>
              <a:ea typeface="+mn-ea"/>
              <a:cs typeface="+mn-cs"/>
            </a:rPr>
            <a:t>たが、３カ年平均では減少し</a:t>
          </a:r>
          <a:r>
            <a:rPr lang="ja-JP" altLang="ja-JP" sz="1100" b="0">
              <a:solidFill>
                <a:schemeClr val="dk1"/>
              </a:solidFill>
              <a:effectLst/>
              <a:latin typeface="+mn-lt"/>
              <a:ea typeface="+mn-ea"/>
              <a:cs typeface="+mn-cs"/>
            </a:rPr>
            <a:t>た。単年度数値の増加は、分母にあたる標準財政規模</a:t>
          </a:r>
          <a:r>
            <a:rPr lang="ja-JP" altLang="en-US" sz="1100" b="0">
              <a:solidFill>
                <a:schemeClr val="dk1"/>
              </a:solidFill>
              <a:effectLst/>
              <a:latin typeface="+mn-lt"/>
              <a:ea typeface="+mn-ea"/>
              <a:cs typeface="+mn-cs"/>
            </a:rPr>
            <a:t>が</a:t>
          </a:r>
          <a:r>
            <a:rPr lang="ja-JP" altLang="ja-JP" sz="1100" b="0">
              <a:solidFill>
                <a:schemeClr val="dk1"/>
              </a:solidFill>
              <a:effectLst/>
              <a:latin typeface="+mn-lt"/>
              <a:ea typeface="+mn-ea"/>
              <a:cs typeface="+mn-cs"/>
            </a:rPr>
            <a:t>標準税収入額等</a:t>
          </a:r>
          <a:r>
            <a:rPr lang="ja-JP" altLang="en-US" sz="1100" b="0">
              <a:solidFill>
                <a:schemeClr val="dk1"/>
              </a:solidFill>
              <a:effectLst/>
              <a:latin typeface="+mn-lt"/>
              <a:ea typeface="+mn-ea"/>
              <a:cs typeface="+mn-cs"/>
            </a:rPr>
            <a:t>のうち</a:t>
          </a:r>
          <a:r>
            <a:rPr lang="ja-JP" altLang="ja-JP" sz="1100" b="0">
              <a:solidFill>
                <a:schemeClr val="dk1"/>
              </a:solidFill>
              <a:effectLst/>
              <a:latin typeface="+mn-lt"/>
              <a:ea typeface="+mn-ea"/>
              <a:cs typeface="+mn-cs"/>
            </a:rPr>
            <a:t>地方消費税交付金が前年度と比較して</a:t>
          </a:r>
          <a:r>
            <a:rPr lang="en-US" altLang="ja-JP" sz="1100" b="0">
              <a:solidFill>
                <a:schemeClr val="dk1"/>
              </a:solidFill>
              <a:effectLst/>
              <a:latin typeface="+mn-lt"/>
              <a:ea typeface="+mn-ea"/>
              <a:cs typeface="+mn-cs"/>
            </a:rPr>
            <a:t>10.2</a:t>
          </a:r>
          <a:r>
            <a:rPr lang="ja-JP" altLang="ja-JP" sz="1100" b="0">
              <a:solidFill>
                <a:schemeClr val="dk1"/>
              </a:solidFill>
              <a:effectLst/>
              <a:latin typeface="+mn-lt"/>
              <a:ea typeface="+mn-ea"/>
              <a:cs typeface="+mn-cs"/>
            </a:rPr>
            <a:t>億円増となったことなどから</a:t>
          </a:r>
          <a:r>
            <a:rPr lang="ja-JP" altLang="en-US" sz="1100" b="0">
              <a:solidFill>
                <a:schemeClr val="dk1"/>
              </a:solidFill>
              <a:effectLst/>
              <a:latin typeface="+mn-lt"/>
              <a:ea typeface="+mn-ea"/>
              <a:cs typeface="+mn-cs"/>
            </a:rPr>
            <a:t>増加</a:t>
          </a:r>
          <a:r>
            <a:rPr lang="ja-JP" altLang="ja-JP" sz="1100" b="0">
              <a:solidFill>
                <a:schemeClr val="dk1"/>
              </a:solidFill>
              <a:effectLst/>
              <a:latin typeface="+mn-lt"/>
              <a:ea typeface="+mn-ea"/>
              <a:cs typeface="+mn-cs"/>
            </a:rPr>
            <a:t>、分子にあたる元利償還額等</a:t>
          </a:r>
          <a:r>
            <a:rPr lang="ja-JP" altLang="en-US" sz="1100" b="0">
              <a:solidFill>
                <a:schemeClr val="dk1"/>
              </a:solidFill>
              <a:effectLst/>
              <a:latin typeface="+mn-lt"/>
              <a:ea typeface="+mn-ea"/>
              <a:cs typeface="+mn-cs"/>
            </a:rPr>
            <a:t>も</a:t>
          </a:r>
          <a:r>
            <a:rPr lang="ja-JP" altLang="ja-JP" sz="1100" b="0">
              <a:solidFill>
                <a:schemeClr val="dk1"/>
              </a:solidFill>
              <a:effectLst/>
              <a:latin typeface="+mn-lt"/>
              <a:ea typeface="+mn-ea"/>
              <a:cs typeface="+mn-cs"/>
            </a:rPr>
            <a:t>増加し、分子の対前年度伸び率が</a:t>
          </a:r>
          <a:r>
            <a:rPr lang="en-US" altLang="ja-JP" sz="1100" b="0">
              <a:solidFill>
                <a:schemeClr val="dk1"/>
              </a:solidFill>
              <a:effectLst/>
              <a:latin typeface="+mn-lt"/>
              <a:ea typeface="+mn-ea"/>
              <a:cs typeface="+mn-cs"/>
            </a:rPr>
            <a:t>63.5</a:t>
          </a:r>
          <a:r>
            <a:rPr lang="ja-JP" altLang="ja-JP" sz="1100" b="0">
              <a:solidFill>
                <a:schemeClr val="dk1"/>
              </a:solidFill>
              <a:effectLst/>
              <a:latin typeface="+mn-lt"/>
              <a:ea typeface="+mn-ea"/>
              <a:cs typeface="+mn-cs"/>
            </a:rPr>
            <a:t>％と分母の伸び率</a:t>
          </a:r>
          <a:r>
            <a:rPr lang="en-US" altLang="ja-JP" sz="1100" b="0">
              <a:solidFill>
                <a:schemeClr val="dk1"/>
              </a:solidFill>
              <a:effectLst/>
              <a:latin typeface="+mn-lt"/>
              <a:ea typeface="+mn-ea"/>
              <a:cs typeface="+mn-cs"/>
            </a:rPr>
            <a:t>2.3</a:t>
          </a:r>
          <a:r>
            <a:rPr lang="ja-JP" altLang="ja-JP" sz="1100" b="0">
              <a:solidFill>
                <a:schemeClr val="dk1"/>
              </a:solidFill>
              <a:effectLst/>
              <a:latin typeface="+mn-lt"/>
              <a:ea typeface="+mn-ea"/>
              <a:cs typeface="+mn-cs"/>
            </a:rPr>
            <a:t>％より大きかったためである。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846</xdr:rowOff>
    </xdr:from>
    <xdr:to>
      <xdr:col>24</xdr:col>
      <xdr:colOff>558800</xdr:colOff>
      <xdr:row>39</xdr:row>
      <xdr:rowOff>57150</xdr:rowOff>
    </xdr:to>
    <xdr:cxnSp macro="">
      <xdr:nvCxnSpPr>
        <xdr:cNvPr id="384" name="直線コネクタ 383"/>
        <xdr:cNvCxnSpPr/>
      </xdr:nvCxnSpPr>
      <xdr:spPr>
        <a:xfrm flipV="1">
          <a:off x="16179800" y="66873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5"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137583</xdr:rowOff>
    </xdr:to>
    <xdr:cxnSp macro="">
      <xdr:nvCxnSpPr>
        <xdr:cNvPr id="387" name="直線コネクタ 386"/>
        <xdr:cNvCxnSpPr/>
      </xdr:nvCxnSpPr>
      <xdr:spPr>
        <a:xfrm flipV="1">
          <a:off x="15290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9" name="テキスト ボックス 38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137583</xdr:rowOff>
    </xdr:from>
    <xdr:to>
      <xdr:col>22</xdr:col>
      <xdr:colOff>203200</xdr:colOff>
      <xdr:row>40</xdr:row>
      <xdr:rowOff>6350</xdr:rowOff>
    </xdr:to>
    <xdr:cxnSp macro="">
      <xdr:nvCxnSpPr>
        <xdr:cNvPr id="390" name="直線コネクタ 389"/>
        <xdr:cNvCxnSpPr/>
      </xdr:nvCxnSpPr>
      <xdr:spPr>
        <a:xfrm flipV="1">
          <a:off x="14401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2" name="テキスト ボックス 391"/>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54610</xdr:rowOff>
    </xdr:to>
    <xdr:cxnSp macro="">
      <xdr:nvCxnSpPr>
        <xdr:cNvPr id="393" name="直線コネクタ 392"/>
        <xdr:cNvCxnSpPr/>
      </xdr:nvCxnSpPr>
      <xdr:spPr>
        <a:xfrm flipV="1">
          <a:off x="13512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5" name="テキスト ボックス 394"/>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7" name="テキスト ボックス 396"/>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121496</xdr:rowOff>
    </xdr:from>
    <xdr:to>
      <xdr:col>24</xdr:col>
      <xdr:colOff>609600</xdr:colOff>
      <xdr:row>39</xdr:row>
      <xdr:rowOff>51646</xdr:rowOff>
    </xdr:to>
    <xdr:sp macro="" textlink="">
      <xdr:nvSpPr>
        <xdr:cNvPr id="403" name="円/楕円 402"/>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138023</xdr:rowOff>
    </xdr:from>
    <xdr:ext cx="762000" cy="259045"/>
    <xdr:sp macro="" textlink="">
      <xdr:nvSpPr>
        <xdr:cNvPr id="404" name="公債費負担の状況該当値テキスト"/>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5" name="円/楕円 404"/>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6" name="テキスト ボックス 405"/>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86783</xdr:rowOff>
    </xdr:from>
    <xdr:to>
      <xdr:col>22</xdr:col>
      <xdr:colOff>254000</xdr:colOff>
      <xdr:row>40</xdr:row>
      <xdr:rowOff>16933</xdr:rowOff>
    </xdr:to>
    <xdr:sp macro="" textlink="">
      <xdr:nvSpPr>
        <xdr:cNvPr id="407" name="円/楕円 406"/>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27110</xdr:rowOff>
    </xdr:from>
    <xdr:ext cx="762000" cy="259045"/>
    <xdr:sp macro="" textlink="">
      <xdr:nvSpPr>
        <xdr:cNvPr id="408" name="テキスト ボックス 407"/>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409" name="円/楕円 408"/>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410" name="テキスト ボックス 409"/>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3810</xdr:rowOff>
    </xdr:from>
    <xdr:to>
      <xdr:col>19</xdr:col>
      <xdr:colOff>533400</xdr:colOff>
      <xdr:row>40</xdr:row>
      <xdr:rowOff>105410</xdr:rowOff>
    </xdr:to>
    <xdr:sp macro="" textlink="">
      <xdr:nvSpPr>
        <xdr:cNvPr id="411" name="円/楕円 410"/>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115587</xdr:rowOff>
    </xdr:from>
    <xdr:ext cx="762000" cy="259045"/>
    <xdr:sp macro="" textlink="">
      <xdr:nvSpPr>
        <xdr:cNvPr id="412" name="テキスト ボックス 411"/>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a:t>
          </a:r>
          <a:r>
            <a:rPr lang="ja-JP" altLang="ja-JP" sz="1100">
              <a:solidFill>
                <a:schemeClr val="dk1"/>
              </a:solidFill>
              <a:effectLst/>
              <a:latin typeface="+mn-lt"/>
              <a:ea typeface="+mn-ea"/>
              <a:cs typeface="+mn-cs"/>
            </a:rPr>
            <a:t>市債残高の増加により</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年度から</a:t>
          </a:r>
          <a:r>
            <a:rPr lang="ja-JP" altLang="ja-JP"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に転じており、平成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ポイント上昇した。</a:t>
          </a:r>
          <a:r>
            <a:rPr lang="ja-JP" altLang="ja-JP" sz="1100">
              <a:solidFill>
                <a:schemeClr val="dk1"/>
              </a:solidFill>
              <a:effectLst/>
              <a:latin typeface="+mn-lt"/>
              <a:ea typeface="+mn-ea"/>
              <a:cs typeface="+mn-cs"/>
            </a:rPr>
            <a:t>分母にあたる標準財政規模、分子にあたる将来負担額ともに増加したが、分母</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増加（前年度比</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億円）より分子の増加（前年度比</a:t>
          </a:r>
          <a:r>
            <a:rPr lang="en-US" altLang="ja-JP" sz="1100">
              <a:solidFill>
                <a:schemeClr val="dk1"/>
              </a:solidFill>
              <a:effectLst/>
              <a:latin typeface="+mn-lt"/>
              <a:ea typeface="+mn-ea"/>
              <a:cs typeface="+mn-cs"/>
            </a:rPr>
            <a:t>26.9</a:t>
          </a:r>
          <a:r>
            <a:rPr lang="ja-JP" altLang="ja-JP" sz="1100">
              <a:solidFill>
                <a:schemeClr val="dk1"/>
              </a:solidFill>
              <a:effectLst/>
              <a:latin typeface="+mn-lt"/>
              <a:ea typeface="+mn-ea"/>
              <a:cs typeface="+mn-cs"/>
            </a:rPr>
            <a:t>億円）が大きいためである。</a:t>
          </a:r>
          <a:endParaRPr lang="ja-JP" altLang="ja-JP" sz="1400">
            <a:effectLst/>
          </a:endParaRPr>
        </a:p>
        <a:p>
          <a:r>
            <a:rPr lang="ja-JP" altLang="ja-JP" sz="1100">
              <a:solidFill>
                <a:schemeClr val="dk1"/>
              </a:solidFill>
              <a:effectLst/>
              <a:latin typeface="+mn-lt"/>
              <a:ea typeface="+mn-ea"/>
              <a:cs typeface="+mn-cs"/>
            </a:rPr>
            <a:t>分母は、標準税収入額等において地方消費税交付金が、対前年度</a:t>
          </a: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億円増となったことから、前年度より約</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億円増額となった。</a:t>
          </a:r>
          <a:endParaRPr lang="ja-JP" altLang="ja-JP" sz="1400">
            <a:effectLst/>
          </a:endParaRPr>
        </a:p>
        <a:p>
          <a:r>
            <a:rPr lang="ja-JP" altLang="ja-JP" sz="1100">
              <a:solidFill>
                <a:schemeClr val="dk1"/>
              </a:solidFill>
              <a:effectLst/>
              <a:latin typeface="+mn-lt"/>
              <a:ea typeface="+mn-ea"/>
              <a:cs typeface="+mn-cs"/>
            </a:rPr>
            <a:t>分子は、大和駅東側第４地区市街地再開発事業などにより一般会計等の市債残高が大幅に増加（対前年度</a:t>
          </a:r>
          <a:r>
            <a:rPr lang="en-US" altLang="ja-JP" sz="1100">
              <a:solidFill>
                <a:schemeClr val="dk1"/>
              </a:solidFill>
              <a:effectLst/>
              <a:latin typeface="+mn-lt"/>
              <a:ea typeface="+mn-ea"/>
              <a:cs typeface="+mn-cs"/>
            </a:rPr>
            <a:t>43.7</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）したことにより、前年度と比較して約</a:t>
          </a:r>
          <a:r>
            <a:rPr lang="en-US" altLang="ja-JP" sz="1100">
              <a:solidFill>
                <a:schemeClr val="dk1"/>
              </a:solidFill>
              <a:effectLst/>
              <a:latin typeface="+mn-lt"/>
              <a:ea typeface="+mn-ea"/>
              <a:cs typeface="+mn-cs"/>
            </a:rPr>
            <a:t>26.9</a:t>
          </a:r>
          <a:r>
            <a:rPr lang="ja-JP" altLang="ja-JP" sz="1100">
              <a:solidFill>
                <a:schemeClr val="dk1"/>
              </a:solidFill>
              <a:effectLst/>
              <a:latin typeface="+mn-lt"/>
              <a:ea typeface="+mn-ea"/>
              <a:cs typeface="+mn-cs"/>
            </a:rPr>
            <a:t>億円の増額となった。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119743</xdr:rowOff>
    </xdr:from>
    <xdr:to>
      <xdr:col>24</xdr:col>
      <xdr:colOff>558800</xdr:colOff>
      <xdr:row>15</xdr:row>
      <xdr:rowOff>29875</xdr:rowOff>
    </xdr:to>
    <xdr:cxnSp macro="">
      <xdr:nvCxnSpPr>
        <xdr:cNvPr id="448" name="直線コネクタ 447"/>
        <xdr:cNvCxnSpPr/>
      </xdr:nvCxnSpPr>
      <xdr:spPr>
        <a:xfrm>
          <a:off x="16179800" y="2520043"/>
          <a:ext cx="8382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92485</xdr:rowOff>
    </xdr:from>
    <xdr:ext cx="762000" cy="259045"/>
    <xdr:sp macro="" textlink="">
      <xdr:nvSpPr>
        <xdr:cNvPr id="449" name="将来負担の状況平均値テキスト"/>
        <xdr:cNvSpPr txBox="1"/>
      </xdr:nvSpPr>
      <xdr:spPr>
        <a:xfrm>
          <a:off x="17106900" y="266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24372</xdr:rowOff>
    </xdr:from>
    <xdr:to>
      <xdr:col>23</xdr:col>
      <xdr:colOff>406400</xdr:colOff>
      <xdr:row>14</xdr:row>
      <xdr:rowOff>119743</xdr:rowOff>
    </xdr:to>
    <xdr:cxnSp macro="">
      <xdr:nvCxnSpPr>
        <xdr:cNvPr id="451" name="直線コネクタ 450"/>
        <xdr:cNvCxnSpPr/>
      </xdr:nvCxnSpPr>
      <xdr:spPr>
        <a:xfrm>
          <a:off x="15290800" y="2424672"/>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123812</xdr:rowOff>
    </xdr:from>
    <xdr:ext cx="736600" cy="259045"/>
    <xdr:sp macro="" textlink="">
      <xdr:nvSpPr>
        <xdr:cNvPr id="453" name="テキスト ボックス 452"/>
        <xdr:cNvSpPr txBox="1"/>
      </xdr:nvSpPr>
      <xdr:spPr>
        <a:xfrm>
          <a:off x="15798800" y="286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24372</xdr:rowOff>
    </xdr:from>
    <xdr:to>
      <xdr:col>22</xdr:col>
      <xdr:colOff>203200</xdr:colOff>
      <xdr:row>14</xdr:row>
      <xdr:rowOff>150767</xdr:rowOff>
    </xdr:to>
    <xdr:cxnSp macro="">
      <xdr:nvCxnSpPr>
        <xdr:cNvPr id="454" name="直線コネクタ 453"/>
        <xdr:cNvCxnSpPr/>
      </xdr:nvCxnSpPr>
      <xdr:spPr>
        <a:xfrm flipV="1">
          <a:off x="14401800" y="242467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5" name="フローチャート : 判断 454"/>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56" name="テキスト ボックス 455"/>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150767</xdr:rowOff>
    </xdr:from>
    <xdr:to>
      <xdr:col>21</xdr:col>
      <xdr:colOff>0</xdr:colOff>
      <xdr:row>15</xdr:row>
      <xdr:rowOff>152823</xdr:rowOff>
    </xdr:to>
    <xdr:cxnSp macro="">
      <xdr:nvCxnSpPr>
        <xdr:cNvPr id="457" name="直線コネクタ 456"/>
        <xdr:cNvCxnSpPr/>
      </xdr:nvCxnSpPr>
      <xdr:spPr>
        <a:xfrm flipV="1">
          <a:off x="13512800" y="2551067"/>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8" name="フローチャート : 判断 457"/>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98291</xdr:rowOff>
    </xdr:from>
    <xdr:ext cx="762000" cy="259045"/>
    <xdr:sp macro="" textlink="">
      <xdr:nvSpPr>
        <xdr:cNvPr id="459" name="テキスト ボックス 458"/>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60" name="フローチャート : 判断 459"/>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152296</xdr:rowOff>
    </xdr:from>
    <xdr:ext cx="762000" cy="259045"/>
    <xdr:sp macro="" textlink="">
      <xdr:nvSpPr>
        <xdr:cNvPr id="461" name="テキスト ボックス 460"/>
        <xdr:cNvSpPr txBox="1"/>
      </xdr:nvSpPr>
      <xdr:spPr>
        <a:xfrm>
          <a:off x="13131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150525</xdr:rowOff>
    </xdr:from>
    <xdr:to>
      <xdr:col>24</xdr:col>
      <xdr:colOff>609600</xdr:colOff>
      <xdr:row>15</xdr:row>
      <xdr:rowOff>80675</xdr:rowOff>
    </xdr:to>
    <xdr:sp macro="" textlink="">
      <xdr:nvSpPr>
        <xdr:cNvPr id="467" name="円/楕円 466"/>
        <xdr:cNvSpPr/>
      </xdr:nvSpPr>
      <xdr:spPr>
        <a:xfrm>
          <a:off x="169672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167052</xdr:rowOff>
    </xdr:from>
    <xdr:ext cx="762000" cy="259045"/>
    <xdr:sp macro="" textlink="">
      <xdr:nvSpPr>
        <xdr:cNvPr id="468" name="将来負担の状況該当値テキスト"/>
        <xdr:cNvSpPr txBox="1"/>
      </xdr:nvSpPr>
      <xdr:spPr>
        <a:xfrm>
          <a:off x="17106900" y="239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68943</xdr:rowOff>
    </xdr:from>
    <xdr:to>
      <xdr:col>23</xdr:col>
      <xdr:colOff>457200</xdr:colOff>
      <xdr:row>14</xdr:row>
      <xdr:rowOff>170543</xdr:rowOff>
    </xdr:to>
    <xdr:sp macro="" textlink="">
      <xdr:nvSpPr>
        <xdr:cNvPr id="469" name="円/楕円 468"/>
        <xdr:cNvSpPr/>
      </xdr:nvSpPr>
      <xdr:spPr>
        <a:xfrm>
          <a:off x="16129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9270</xdr:rowOff>
    </xdr:from>
    <xdr:ext cx="736600" cy="259045"/>
    <xdr:sp macro="" textlink="">
      <xdr:nvSpPr>
        <xdr:cNvPr id="470" name="テキスト ボックス 469"/>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145022</xdr:rowOff>
    </xdr:from>
    <xdr:to>
      <xdr:col>22</xdr:col>
      <xdr:colOff>254000</xdr:colOff>
      <xdr:row>14</xdr:row>
      <xdr:rowOff>75172</xdr:rowOff>
    </xdr:to>
    <xdr:sp macro="" textlink="">
      <xdr:nvSpPr>
        <xdr:cNvPr id="471" name="円/楕円 470"/>
        <xdr:cNvSpPr/>
      </xdr:nvSpPr>
      <xdr:spPr>
        <a:xfrm>
          <a:off x="15240000" y="23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85349</xdr:rowOff>
    </xdr:from>
    <xdr:ext cx="762000" cy="259045"/>
    <xdr:sp macro="" textlink="">
      <xdr:nvSpPr>
        <xdr:cNvPr id="472" name="テキスト ボックス 471"/>
        <xdr:cNvSpPr txBox="1"/>
      </xdr:nvSpPr>
      <xdr:spPr>
        <a:xfrm>
          <a:off x="14909800" y="21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99967</xdr:rowOff>
    </xdr:from>
    <xdr:to>
      <xdr:col>21</xdr:col>
      <xdr:colOff>50800</xdr:colOff>
      <xdr:row>15</xdr:row>
      <xdr:rowOff>30117</xdr:rowOff>
    </xdr:to>
    <xdr:sp macro="" textlink="">
      <xdr:nvSpPr>
        <xdr:cNvPr id="473" name="円/楕円 472"/>
        <xdr:cNvSpPr/>
      </xdr:nvSpPr>
      <xdr:spPr>
        <a:xfrm>
          <a:off x="143510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40294</xdr:rowOff>
    </xdr:from>
    <xdr:ext cx="762000" cy="259045"/>
    <xdr:sp macro="" textlink="">
      <xdr:nvSpPr>
        <xdr:cNvPr id="474" name="テキスト ボックス 473"/>
        <xdr:cNvSpPr txBox="1"/>
      </xdr:nvSpPr>
      <xdr:spPr>
        <a:xfrm>
          <a:off x="14020800" y="226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102023</xdr:rowOff>
    </xdr:from>
    <xdr:to>
      <xdr:col>19</xdr:col>
      <xdr:colOff>533400</xdr:colOff>
      <xdr:row>16</xdr:row>
      <xdr:rowOff>32173</xdr:rowOff>
    </xdr:to>
    <xdr:sp macro="" textlink="">
      <xdr:nvSpPr>
        <xdr:cNvPr id="475" name="円/楕円 474"/>
        <xdr:cNvSpPr/>
      </xdr:nvSpPr>
      <xdr:spPr>
        <a:xfrm>
          <a:off x="13462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42350</xdr:rowOff>
    </xdr:from>
    <xdr:ext cx="762000" cy="259045"/>
    <xdr:sp macro="" textlink="">
      <xdr:nvSpPr>
        <xdr:cNvPr id="476" name="テキスト ボックス 475"/>
        <xdr:cNvSpPr txBox="1"/>
      </xdr:nvSpPr>
      <xdr:spPr>
        <a:xfrm>
          <a:off x="13131800" y="24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234,627
228,779
27.09
79,512,239
76,431,822
2,930,142
40,356,281
51,992,860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25.1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人件費は、職員数の適正化を進めるとともに、退職者と新採用職員の世代交代が進んでいくことなどにより減少傾向にあるが、平成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年度は退職者が多かったことにより退職金が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億円増</a:t>
          </a:r>
          <a:r>
            <a:rPr lang="ja-JP" altLang="en-US" sz="1100">
              <a:solidFill>
                <a:schemeClr val="dk1"/>
              </a:solidFill>
              <a:effectLst/>
              <a:latin typeface="+mn-lt"/>
              <a:ea typeface="+mn-ea"/>
              <a:cs typeface="+mn-cs"/>
            </a:rPr>
            <a:t>となり、経常収支比率の人件費分が増加となった。</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年度は退職金</a:t>
          </a:r>
          <a:r>
            <a:rPr lang="ja-JP" altLang="en-US" sz="1100">
              <a:solidFill>
                <a:schemeClr val="dk1"/>
              </a:solidFill>
              <a:effectLst/>
              <a:latin typeface="+mn-lt"/>
              <a:ea typeface="+mn-ea"/>
              <a:cs typeface="+mn-cs"/>
            </a:rPr>
            <a:t>が減少し</a:t>
          </a:r>
          <a:r>
            <a:rPr lang="ja-JP" altLang="ja-JP" sz="1100">
              <a:solidFill>
                <a:schemeClr val="dk1"/>
              </a:solidFill>
              <a:effectLst/>
              <a:latin typeface="+mn-lt"/>
              <a:ea typeface="+mn-ea"/>
              <a:cs typeface="+mn-cs"/>
            </a:rPr>
            <a:t>、経常収支比率に占める</a:t>
          </a:r>
          <a:r>
            <a:rPr lang="ja-JP" altLang="en-US" sz="1100">
              <a:solidFill>
                <a:schemeClr val="dk1"/>
              </a:solidFill>
              <a:effectLst/>
              <a:latin typeface="+mn-lt"/>
              <a:ea typeface="+mn-ea"/>
              <a:cs typeface="+mn-cs"/>
            </a:rPr>
            <a:t>人件費の</a:t>
          </a:r>
          <a:r>
            <a:rPr lang="ja-JP" altLang="ja-JP" sz="1100">
              <a:solidFill>
                <a:schemeClr val="dk1"/>
              </a:solidFill>
              <a:effectLst/>
              <a:latin typeface="+mn-lt"/>
              <a:ea typeface="+mn-ea"/>
              <a:cs typeface="+mn-cs"/>
            </a:rPr>
            <a:t>割合</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減少した。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29028</xdr:rowOff>
    </xdr:from>
    <xdr:to>
      <xdr:col>7</xdr:col>
      <xdr:colOff>15875</xdr:colOff>
      <xdr:row>39</xdr:row>
      <xdr:rowOff>53522</xdr:rowOff>
    </xdr:to>
    <xdr:cxnSp macro="">
      <xdr:nvCxnSpPr>
        <xdr:cNvPr id="68" name="直線コネクタ 67"/>
        <xdr:cNvCxnSpPr/>
      </xdr:nvCxnSpPr>
      <xdr:spPr>
        <a:xfrm flipV="1">
          <a:off x="3987800" y="65441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159657</xdr:rowOff>
    </xdr:from>
    <xdr:to>
      <xdr:col>5</xdr:col>
      <xdr:colOff>549275</xdr:colOff>
      <xdr:row>39</xdr:row>
      <xdr:rowOff>53522</xdr:rowOff>
    </xdr:to>
    <xdr:cxnSp macro="">
      <xdr:nvCxnSpPr>
        <xdr:cNvPr id="71" name="直線コネクタ 70"/>
        <xdr:cNvCxnSpPr/>
      </xdr:nvCxnSpPr>
      <xdr:spPr>
        <a:xfrm>
          <a:off x="3098800" y="667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159657</xdr:rowOff>
    </xdr:from>
    <xdr:to>
      <xdr:col>4</xdr:col>
      <xdr:colOff>346075</xdr:colOff>
      <xdr:row>40</xdr:row>
      <xdr:rowOff>45357</xdr:rowOff>
    </xdr:to>
    <xdr:cxnSp macro="">
      <xdr:nvCxnSpPr>
        <xdr:cNvPr id="74" name="直線コネクタ 73"/>
        <xdr:cNvCxnSpPr/>
      </xdr:nvCxnSpPr>
      <xdr:spPr>
        <a:xfrm flipV="1">
          <a:off x="2209800" y="66747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45357</xdr:rowOff>
    </xdr:from>
    <xdr:to>
      <xdr:col>3</xdr:col>
      <xdr:colOff>142875</xdr:colOff>
      <xdr:row>40</xdr:row>
      <xdr:rowOff>110672</xdr:rowOff>
    </xdr:to>
    <xdr:cxnSp macro="">
      <xdr:nvCxnSpPr>
        <xdr:cNvPr id="77" name="直線コネクタ 76"/>
        <xdr:cNvCxnSpPr/>
      </xdr:nvCxnSpPr>
      <xdr:spPr>
        <a:xfrm flipV="1">
          <a:off x="1320800" y="6903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87" name="円/楕円 86"/>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121755</xdr:rowOff>
    </xdr:from>
    <xdr:ext cx="762000" cy="259045"/>
    <xdr:sp macro="" textlink="">
      <xdr:nvSpPr>
        <xdr:cNvPr id="88"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2722</xdr:rowOff>
    </xdr:from>
    <xdr:to>
      <xdr:col>5</xdr:col>
      <xdr:colOff>600075</xdr:colOff>
      <xdr:row>39</xdr:row>
      <xdr:rowOff>104322</xdr:rowOff>
    </xdr:to>
    <xdr:sp macro="" textlink="">
      <xdr:nvSpPr>
        <xdr:cNvPr id="89" name="円/楕円 88"/>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89099</xdr:rowOff>
    </xdr:from>
    <xdr:ext cx="736600" cy="259045"/>
    <xdr:sp macro="" textlink="">
      <xdr:nvSpPr>
        <xdr:cNvPr id="90" name="テキスト ボックス 89"/>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108857</xdr:rowOff>
    </xdr:from>
    <xdr:to>
      <xdr:col>4</xdr:col>
      <xdr:colOff>396875</xdr:colOff>
      <xdr:row>39</xdr:row>
      <xdr:rowOff>39007</xdr:rowOff>
    </xdr:to>
    <xdr:sp macro="" textlink="">
      <xdr:nvSpPr>
        <xdr:cNvPr id="91" name="円/楕円 90"/>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23784</xdr:rowOff>
    </xdr:from>
    <xdr:ext cx="762000" cy="259045"/>
    <xdr:sp macro="" textlink="">
      <xdr:nvSpPr>
        <xdr:cNvPr id="92" name="テキスト ボックス 91"/>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166007</xdr:rowOff>
    </xdr:from>
    <xdr:to>
      <xdr:col>3</xdr:col>
      <xdr:colOff>193675</xdr:colOff>
      <xdr:row>40</xdr:row>
      <xdr:rowOff>96157</xdr:rowOff>
    </xdr:to>
    <xdr:sp macro="" textlink="">
      <xdr:nvSpPr>
        <xdr:cNvPr id="93" name="円/楕円 92"/>
        <xdr:cNvSpPr/>
      </xdr:nvSpPr>
      <xdr:spPr>
        <a:xfrm>
          <a:off x="2159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80934</xdr:rowOff>
    </xdr:from>
    <xdr:ext cx="762000" cy="259045"/>
    <xdr:sp macro="" textlink="">
      <xdr:nvSpPr>
        <xdr:cNvPr id="94" name="テキスト ボックス 93"/>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59872</xdr:rowOff>
    </xdr:from>
    <xdr:to>
      <xdr:col>1</xdr:col>
      <xdr:colOff>676275</xdr:colOff>
      <xdr:row>40</xdr:row>
      <xdr:rowOff>161472</xdr:rowOff>
    </xdr:to>
    <xdr:sp macro="" textlink="">
      <xdr:nvSpPr>
        <xdr:cNvPr id="95" name="円/楕円 94"/>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146249</xdr:rowOff>
    </xdr:from>
    <xdr:ext cx="762000" cy="259045"/>
    <xdr:sp macro="" textlink="">
      <xdr:nvSpPr>
        <xdr:cNvPr id="96" name="テキスト ボックス 95"/>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物件費は、委託料や賃金の増加により年々増加傾向にあ</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年度も</a:t>
          </a:r>
          <a:r>
            <a:rPr lang="ja-JP" altLang="en-US" sz="1100" b="0" i="0" baseline="0">
              <a:solidFill>
                <a:schemeClr val="dk1"/>
              </a:solidFill>
              <a:effectLst/>
              <a:latin typeface="+mn-lt"/>
              <a:ea typeface="+mn-ea"/>
              <a:cs typeface="+mn-cs"/>
            </a:rPr>
            <a:t>基幹システム運用管理事務や健康診査事業などの増により、</a:t>
          </a:r>
          <a:r>
            <a:rPr lang="ja-JP" altLang="ja-JP" sz="1100" b="0" i="0" baseline="0">
              <a:solidFill>
                <a:schemeClr val="dk1"/>
              </a:solidFill>
              <a:effectLst/>
              <a:latin typeface="+mn-lt"/>
              <a:ea typeface="+mn-ea"/>
              <a:cs typeface="+mn-cs"/>
            </a:rPr>
            <a:t>経常経費充当一般財源が</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億円の増となり、</a:t>
          </a:r>
          <a:r>
            <a:rPr lang="ja-JP" altLang="en-US" sz="1100" b="0" i="0" baseline="0">
              <a:solidFill>
                <a:schemeClr val="dk1"/>
              </a:solidFill>
              <a:effectLst/>
              <a:latin typeface="+mn-lt"/>
              <a:ea typeface="+mn-ea"/>
              <a:cs typeface="+mn-cs"/>
            </a:rPr>
            <a:t>経常</a:t>
          </a:r>
          <a:r>
            <a:rPr lang="ja-JP" altLang="ja-JP" sz="1100" b="0" i="0" baseline="0">
              <a:solidFill>
                <a:schemeClr val="dk1"/>
              </a:solidFill>
              <a:effectLst/>
              <a:latin typeface="+mn-lt"/>
              <a:ea typeface="+mn-ea"/>
              <a:cs typeface="+mn-cs"/>
            </a:rPr>
            <a:t>収支比率に占める割合も増加した。</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37193</xdr:rowOff>
    </xdr:from>
    <xdr:to>
      <xdr:col>24</xdr:col>
      <xdr:colOff>31750</xdr:colOff>
      <xdr:row>21</xdr:row>
      <xdr:rowOff>167822</xdr:rowOff>
    </xdr:to>
    <xdr:cxnSp macro="">
      <xdr:nvCxnSpPr>
        <xdr:cNvPr id="131" name="直線コネクタ 130"/>
        <xdr:cNvCxnSpPr/>
      </xdr:nvCxnSpPr>
      <xdr:spPr>
        <a:xfrm>
          <a:off x="15671800" y="36376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12700</xdr:rowOff>
    </xdr:from>
    <xdr:to>
      <xdr:col>22</xdr:col>
      <xdr:colOff>565150</xdr:colOff>
      <xdr:row>21</xdr:row>
      <xdr:rowOff>37193</xdr:rowOff>
    </xdr:to>
    <xdr:cxnSp macro="">
      <xdr:nvCxnSpPr>
        <xdr:cNvPr id="134" name="直線コネクタ 133"/>
        <xdr:cNvCxnSpPr/>
      </xdr:nvCxnSpPr>
      <xdr:spPr>
        <a:xfrm>
          <a:off x="14782800" y="3441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118836</xdr:rowOff>
    </xdr:from>
    <xdr:to>
      <xdr:col>21</xdr:col>
      <xdr:colOff>361950</xdr:colOff>
      <xdr:row>20</xdr:row>
      <xdr:rowOff>12700</xdr:rowOff>
    </xdr:to>
    <xdr:cxnSp macro="">
      <xdr:nvCxnSpPr>
        <xdr:cNvPr id="137" name="直線コネクタ 136"/>
        <xdr:cNvCxnSpPr/>
      </xdr:nvCxnSpPr>
      <xdr:spPr>
        <a:xfrm>
          <a:off x="13893800" y="3376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9" name="テキスト ボックス 138"/>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94343</xdr:rowOff>
    </xdr:from>
    <xdr:to>
      <xdr:col>20</xdr:col>
      <xdr:colOff>158750</xdr:colOff>
      <xdr:row>19</xdr:row>
      <xdr:rowOff>118836</xdr:rowOff>
    </xdr:to>
    <xdr:cxnSp macro="">
      <xdr:nvCxnSpPr>
        <xdr:cNvPr id="140" name="直線コネクタ 139"/>
        <xdr:cNvCxnSpPr/>
      </xdr:nvCxnSpPr>
      <xdr:spPr>
        <a:xfrm>
          <a:off x="13004800" y="31804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4" name="テキスト ボックス 143"/>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21</xdr:row>
      <xdr:rowOff>117022</xdr:rowOff>
    </xdr:from>
    <xdr:to>
      <xdr:col>24</xdr:col>
      <xdr:colOff>82550</xdr:colOff>
      <xdr:row>22</xdr:row>
      <xdr:rowOff>47172</xdr:rowOff>
    </xdr:to>
    <xdr:sp macro="" textlink="">
      <xdr:nvSpPr>
        <xdr:cNvPr id="150" name="円/楕円 149"/>
        <xdr:cNvSpPr/>
      </xdr:nvSpPr>
      <xdr:spPr>
        <a:xfrm>
          <a:off x="16459200" y="37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25599</xdr:rowOff>
    </xdr:from>
    <xdr:ext cx="762000" cy="259045"/>
    <xdr:sp macro="" textlink="">
      <xdr:nvSpPr>
        <xdr:cNvPr id="151" name="物件費該当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157843</xdr:rowOff>
    </xdr:from>
    <xdr:to>
      <xdr:col>22</xdr:col>
      <xdr:colOff>615950</xdr:colOff>
      <xdr:row>21</xdr:row>
      <xdr:rowOff>87993</xdr:rowOff>
    </xdr:to>
    <xdr:sp macro="" textlink="">
      <xdr:nvSpPr>
        <xdr:cNvPr id="152" name="円/楕円 151"/>
        <xdr:cNvSpPr/>
      </xdr:nvSpPr>
      <xdr:spPr>
        <a:xfrm>
          <a:off x="15621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72770</xdr:rowOff>
    </xdr:from>
    <xdr:ext cx="736600" cy="259045"/>
    <xdr:sp macro="" textlink="">
      <xdr:nvSpPr>
        <xdr:cNvPr id="153" name="テキスト ボックス 152"/>
        <xdr:cNvSpPr txBox="1"/>
      </xdr:nvSpPr>
      <xdr:spPr>
        <a:xfrm>
          <a:off x="15290800" y="367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133350</xdr:rowOff>
    </xdr:from>
    <xdr:to>
      <xdr:col>21</xdr:col>
      <xdr:colOff>412750</xdr:colOff>
      <xdr:row>20</xdr:row>
      <xdr:rowOff>63500</xdr:rowOff>
    </xdr:to>
    <xdr:sp macro="" textlink="">
      <xdr:nvSpPr>
        <xdr:cNvPr id="154" name="円/楕円 153"/>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48277</xdr:rowOff>
    </xdr:from>
    <xdr:ext cx="762000" cy="259045"/>
    <xdr:sp macro="" textlink="">
      <xdr:nvSpPr>
        <xdr:cNvPr id="155" name="テキスト ボックス 154"/>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68036</xdr:rowOff>
    </xdr:from>
    <xdr:to>
      <xdr:col>20</xdr:col>
      <xdr:colOff>209550</xdr:colOff>
      <xdr:row>19</xdr:row>
      <xdr:rowOff>169636</xdr:rowOff>
    </xdr:to>
    <xdr:sp macro="" textlink="">
      <xdr:nvSpPr>
        <xdr:cNvPr id="156" name="円/楕円 155"/>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154413</xdr:rowOff>
    </xdr:from>
    <xdr:ext cx="762000" cy="259045"/>
    <xdr:sp macro="" textlink="">
      <xdr:nvSpPr>
        <xdr:cNvPr id="157" name="テキスト ボックス 156"/>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43543</xdr:rowOff>
    </xdr:from>
    <xdr:to>
      <xdr:col>19</xdr:col>
      <xdr:colOff>6350</xdr:colOff>
      <xdr:row>18</xdr:row>
      <xdr:rowOff>145143</xdr:rowOff>
    </xdr:to>
    <xdr:sp macro="" textlink="">
      <xdr:nvSpPr>
        <xdr:cNvPr id="158" name="円/楕円 157"/>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129920</xdr:rowOff>
    </xdr:from>
    <xdr:ext cx="762000" cy="259045"/>
    <xdr:sp macro="" textlink="">
      <xdr:nvSpPr>
        <xdr:cNvPr id="159" name="テキスト ボックス 158"/>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扶助費は、</a:t>
          </a:r>
          <a:r>
            <a:rPr kumimoji="1" lang="ja-JP" altLang="ja-JP" sz="1100">
              <a:solidFill>
                <a:schemeClr val="dk1"/>
              </a:solidFill>
              <a:effectLst/>
              <a:latin typeface="+mn-lt"/>
              <a:ea typeface="+mn-ea"/>
              <a:cs typeface="+mn-cs"/>
            </a:rPr>
            <a:t>生活保護費や保育関連経費</a:t>
          </a:r>
          <a:r>
            <a:rPr lang="ja-JP" altLang="ja-JP" sz="1100">
              <a:solidFill>
                <a:schemeClr val="dk1"/>
              </a:solidFill>
              <a:effectLst/>
              <a:latin typeface="+mn-lt"/>
              <a:ea typeface="+mn-ea"/>
              <a:cs typeface="+mn-cs"/>
            </a:rPr>
            <a:t>などの増により</a:t>
          </a:r>
          <a:r>
            <a:rPr kumimoji="1" lang="ja-JP" altLang="ja-JP" sz="1100">
              <a:solidFill>
                <a:schemeClr val="dk1"/>
              </a:solidFill>
              <a:effectLst/>
              <a:latin typeface="+mn-lt"/>
              <a:ea typeface="+mn-ea"/>
              <a:cs typeface="+mn-cs"/>
            </a:rPr>
            <a:t>増加傾向にある。平成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保育所運営費負担金事業や幼稚園施設型給付事業の</a:t>
          </a:r>
          <a:r>
            <a:rPr lang="ja-JP" altLang="ja-JP" sz="1100">
              <a:solidFill>
                <a:schemeClr val="dk1"/>
              </a:solidFill>
              <a:effectLst/>
              <a:latin typeface="+mn-lt"/>
              <a:ea typeface="+mn-ea"/>
              <a:cs typeface="+mn-cs"/>
            </a:rPr>
            <a:t>増加などにより</a:t>
          </a:r>
          <a:r>
            <a:rPr lang="ja-JP" altLang="ja-JP" sz="1100" b="0" i="0" baseline="0">
              <a:solidFill>
                <a:schemeClr val="dk1"/>
              </a:solidFill>
              <a:effectLst/>
              <a:latin typeface="+mn-lt"/>
              <a:ea typeface="+mn-ea"/>
              <a:cs typeface="+mn-cs"/>
            </a:rPr>
            <a:t>経常経費充当一般財源</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4.4</a:t>
          </a:r>
          <a:r>
            <a:rPr lang="ja-JP" altLang="en-US" sz="1100" b="0" i="0" baseline="0">
              <a:solidFill>
                <a:schemeClr val="dk1"/>
              </a:solidFill>
              <a:effectLst/>
              <a:latin typeface="+mn-lt"/>
              <a:ea typeface="+mn-ea"/>
              <a:cs typeface="+mn-cs"/>
            </a:rPr>
            <a:t>億円の増となり、</a:t>
          </a:r>
          <a:r>
            <a:rPr lang="ja-JP" altLang="ja-JP" sz="1100">
              <a:solidFill>
                <a:schemeClr val="dk1"/>
              </a:solidFill>
              <a:effectLst/>
              <a:latin typeface="+mn-lt"/>
              <a:ea typeface="+mn-ea"/>
              <a:cs typeface="+mn-cs"/>
            </a:rPr>
            <a:t>経常収支比率に占める割合も増加した。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19050</xdr:rowOff>
    </xdr:from>
    <xdr:to>
      <xdr:col>7</xdr:col>
      <xdr:colOff>15875</xdr:colOff>
      <xdr:row>59</xdr:row>
      <xdr:rowOff>133350</xdr:rowOff>
    </xdr:to>
    <xdr:cxnSp macro="">
      <xdr:nvCxnSpPr>
        <xdr:cNvPr id="192" name="直線コネクタ 191"/>
        <xdr:cNvCxnSpPr/>
      </xdr:nvCxnSpPr>
      <xdr:spPr>
        <a:xfrm>
          <a:off x="3987800" y="10134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114300</xdr:rowOff>
    </xdr:from>
    <xdr:to>
      <xdr:col>5</xdr:col>
      <xdr:colOff>549275</xdr:colOff>
      <xdr:row>59</xdr:row>
      <xdr:rowOff>19050</xdr:rowOff>
    </xdr:to>
    <xdr:cxnSp macro="">
      <xdr:nvCxnSpPr>
        <xdr:cNvPr id="195" name="直線コネクタ 194"/>
        <xdr:cNvCxnSpPr/>
      </xdr:nvCxnSpPr>
      <xdr:spPr>
        <a:xfrm>
          <a:off x="3098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7" name="テキスト ボックス 196"/>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114300</xdr:rowOff>
    </xdr:from>
    <xdr:to>
      <xdr:col>4</xdr:col>
      <xdr:colOff>346075</xdr:colOff>
      <xdr:row>59</xdr:row>
      <xdr:rowOff>95250</xdr:rowOff>
    </xdr:to>
    <xdr:cxnSp macro="">
      <xdr:nvCxnSpPr>
        <xdr:cNvPr id="198" name="直線コネクタ 197"/>
        <xdr:cNvCxnSpPr/>
      </xdr:nvCxnSpPr>
      <xdr:spPr>
        <a:xfrm flipV="1">
          <a:off x="2209800" y="10058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0</xdr:rowOff>
    </xdr:from>
    <xdr:to>
      <xdr:col>3</xdr:col>
      <xdr:colOff>142875</xdr:colOff>
      <xdr:row>59</xdr:row>
      <xdr:rowOff>95250</xdr:rowOff>
    </xdr:to>
    <xdr:cxnSp macro="">
      <xdr:nvCxnSpPr>
        <xdr:cNvPr id="201" name="直線コネクタ 200"/>
        <xdr:cNvCxnSpPr/>
      </xdr:nvCxnSpPr>
      <xdr:spPr>
        <a:xfrm>
          <a:off x="1320800" y="9944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3" name="テキスト ボックス 20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5" name="テキスト ボックス 20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82550</xdr:rowOff>
    </xdr:from>
    <xdr:to>
      <xdr:col>7</xdr:col>
      <xdr:colOff>66675</xdr:colOff>
      <xdr:row>60</xdr:row>
      <xdr:rowOff>12700</xdr:rowOff>
    </xdr:to>
    <xdr:sp macro="" textlink="">
      <xdr:nvSpPr>
        <xdr:cNvPr id="211" name="円/楕円 210"/>
        <xdr:cNvSpPr/>
      </xdr:nvSpPr>
      <xdr:spPr>
        <a:xfrm>
          <a:off x="4775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54627</xdr:rowOff>
    </xdr:from>
    <xdr:ext cx="762000" cy="259045"/>
    <xdr:sp macro="" textlink="">
      <xdr:nvSpPr>
        <xdr:cNvPr id="212" name="扶助費該当値テキスト"/>
        <xdr:cNvSpPr txBox="1"/>
      </xdr:nvSpPr>
      <xdr:spPr>
        <a:xfrm>
          <a:off x="4914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139700</xdr:rowOff>
    </xdr:from>
    <xdr:to>
      <xdr:col>5</xdr:col>
      <xdr:colOff>600075</xdr:colOff>
      <xdr:row>59</xdr:row>
      <xdr:rowOff>69850</xdr:rowOff>
    </xdr:to>
    <xdr:sp macro="" textlink="">
      <xdr:nvSpPr>
        <xdr:cNvPr id="213" name="円/楕円 212"/>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54627</xdr:rowOff>
    </xdr:from>
    <xdr:ext cx="736600" cy="259045"/>
    <xdr:sp macro="" textlink="">
      <xdr:nvSpPr>
        <xdr:cNvPr id="214" name="テキスト ボックス 213"/>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63500</xdr:rowOff>
    </xdr:from>
    <xdr:to>
      <xdr:col>4</xdr:col>
      <xdr:colOff>396875</xdr:colOff>
      <xdr:row>58</xdr:row>
      <xdr:rowOff>165100</xdr:rowOff>
    </xdr:to>
    <xdr:sp macro="" textlink="">
      <xdr:nvSpPr>
        <xdr:cNvPr id="215" name="円/楕円 214"/>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149877</xdr:rowOff>
    </xdr:from>
    <xdr:ext cx="762000" cy="259045"/>
    <xdr:sp macro="" textlink="">
      <xdr:nvSpPr>
        <xdr:cNvPr id="216" name="テキスト ボックス 215"/>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44450</xdr:rowOff>
    </xdr:from>
    <xdr:to>
      <xdr:col>3</xdr:col>
      <xdr:colOff>193675</xdr:colOff>
      <xdr:row>59</xdr:row>
      <xdr:rowOff>146050</xdr:rowOff>
    </xdr:to>
    <xdr:sp macro="" textlink="">
      <xdr:nvSpPr>
        <xdr:cNvPr id="217" name="円/楕円 216"/>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130827</xdr:rowOff>
    </xdr:from>
    <xdr:ext cx="762000" cy="259045"/>
    <xdr:sp macro="" textlink="">
      <xdr:nvSpPr>
        <xdr:cNvPr id="218" name="テキスト ボックス 217"/>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120650</xdr:rowOff>
    </xdr:from>
    <xdr:to>
      <xdr:col>1</xdr:col>
      <xdr:colOff>676275</xdr:colOff>
      <xdr:row>58</xdr:row>
      <xdr:rowOff>50800</xdr:rowOff>
    </xdr:to>
    <xdr:sp macro="" textlink="">
      <xdr:nvSpPr>
        <xdr:cNvPr id="219" name="円/楕円 218"/>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35577</xdr:rowOff>
    </xdr:from>
    <xdr:ext cx="762000" cy="259045"/>
    <xdr:sp macro="" textlink="">
      <xdr:nvSpPr>
        <xdr:cNvPr id="220" name="テキスト ボックス 219"/>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繰出金は、</a:t>
          </a:r>
          <a:r>
            <a:rPr lang="ja-JP" altLang="en-US" sz="1100" b="0" i="0" baseline="0">
              <a:solidFill>
                <a:schemeClr val="dk1"/>
              </a:solidFill>
              <a:effectLst/>
              <a:latin typeface="+mn-lt"/>
              <a:ea typeface="+mn-ea"/>
              <a:cs typeface="+mn-cs"/>
            </a:rPr>
            <a:t>国民健康保険事業特別会計繰出金や介護保険事業特別会計繰出金の増加</a:t>
          </a:r>
          <a:r>
            <a:rPr lang="ja-JP" altLang="ja-JP" sz="1100" b="0" i="0" baseline="0">
              <a:solidFill>
                <a:schemeClr val="dk1"/>
              </a:solidFill>
              <a:effectLst/>
              <a:latin typeface="+mn-lt"/>
              <a:ea typeface="+mn-ea"/>
              <a:cs typeface="+mn-cs"/>
            </a:rPr>
            <a:t>などにより、経常経費充当一般財源が</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億円の増となった。</a:t>
          </a:r>
          <a:endParaRPr lang="ja-JP" altLang="ja-JP" sz="1400">
            <a:effectLst/>
          </a:endParaRPr>
        </a:p>
        <a:p>
          <a:pPr rtl="0"/>
          <a:r>
            <a:rPr lang="ja-JP" altLang="ja-JP" sz="1100" b="0" i="0" baseline="0">
              <a:solidFill>
                <a:schemeClr val="dk1"/>
              </a:solidFill>
              <a:effectLst/>
              <a:latin typeface="+mn-lt"/>
              <a:ea typeface="+mn-ea"/>
              <a:cs typeface="+mn-cs"/>
            </a:rPr>
            <a:t>維持補修費は、環境管理センターごみ処理施設維持補修事業</a:t>
          </a:r>
          <a:r>
            <a:rPr lang="ja-JP" altLang="en-US" sz="1100" b="0" i="0" baseline="0">
              <a:solidFill>
                <a:schemeClr val="dk1"/>
              </a:solidFill>
              <a:effectLst/>
              <a:latin typeface="+mn-lt"/>
              <a:ea typeface="+mn-ea"/>
              <a:cs typeface="+mn-cs"/>
            </a:rPr>
            <a:t>の減など</a:t>
          </a:r>
          <a:r>
            <a:rPr lang="ja-JP" altLang="ja-JP" sz="1100" b="0" i="0" baseline="0">
              <a:solidFill>
                <a:schemeClr val="dk1"/>
              </a:solidFill>
              <a:effectLst/>
              <a:latin typeface="+mn-lt"/>
              <a:ea typeface="+mn-ea"/>
              <a:cs typeface="+mn-cs"/>
            </a:rPr>
            <a:t>により、経常経費充当一般財源充当分が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その他全体では、</a:t>
          </a:r>
          <a:r>
            <a:rPr lang="ja-JP" altLang="ja-JP" sz="1100" b="0" i="0" baseline="0">
              <a:solidFill>
                <a:schemeClr val="dk1"/>
              </a:solidFill>
              <a:effectLst/>
              <a:latin typeface="+mn-lt"/>
              <a:ea typeface="+mn-ea"/>
              <a:cs typeface="+mn-cs"/>
            </a:rPr>
            <a:t>維持補修費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経常経費充当一般財源</a:t>
          </a:r>
          <a:r>
            <a:rPr lang="ja-JP" altLang="en-US" sz="1100" b="0" i="0" baseline="0">
              <a:solidFill>
                <a:schemeClr val="dk1"/>
              </a:solidFill>
              <a:effectLst/>
              <a:latin typeface="+mn-lt"/>
              <a:ea typeface="+mn-ea"/>
              <a:cs typeface="+mn-cs"/>
            </a:rPr>
            <a:t>の減などにより、</a:t>
          </a:r>
          <a:r>
            <a:rPr lang="ja-JP" altLang="ja-JP" sz="1100" b="0" i="0" baseline="0">
              <a:solidFill>
                <a:schemeClr val="dk1"/>
              </a:solidFill>
              <a:effectLst/>
              <a:latin typeface="+mn-lt"/>
              <a:ea typeface="+mn-ea"/>
              <a:cs typeface="+mn-cs"/>
            </a:rPr>
            <a:t>経常収支比率に占める割合</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減少した。</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63500</xdr:rowOff>
    </xdr:to>
    <xdr:cxnSp macro="">
      <xdr:nvCxnSpPr>
        <xdr:cNvPr id="253" name="直線コネクタ 252"/>
        <xdr:cNvCxnSpPr/>
      </xdr:nvCxnSpPr>
      <xdr:spPr>
        <a:xfrm flipV="1">
          <a:off x="15671800" y="9601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158750</xdr:rowOff>
    </xdr:from>
    <xdr:to>
      <xdr:col>22</xdr:col>
      <xdr:colOff>565150</xdr:colOff>
      <xdr:row>56</xdr:row>
      <xdr:rowOff>63500</xdr:rowOff>
    </xdr:to>
    <xdr:cxnSp macro="">
      <xdr:nvCxnSpPr>
        <xdr:cNvPr id="256" name="直線コネクタ 255"/>
        <xdr:cNvCxnSpPr/>
      </xdr:nvCxnSpPr>
      <xdr:spPr>
        <a:xfrm>
          <a:off x="14782800" y="958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55</xdr:row>
      <xdr:rowOff>158750</xdr:rowOff>
    </xdr:to>
    <xdr:cxnSp macro="">
      <xdr:nvCxnSpPr>
        <xdr:cNvPr id="259" name="直線コネクタ 258"/>
        <xdr:cNvCxnSpPr/>
      </xdr:nvCxnSpPr>
      <xdr:spPr>
        <a:xfrm>
          <a:off x="13893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76200</xdr:rowOff>
    </xdr:to>
    <xdr:cxnSp macro="">
      <xdr:nvCxnSpPr>
        <xdr:cNvPr id="262" name="直線コネクタ 261"/>
        <xdr:cNvCxnSpPr/>
      </xdr:nvCxnSpPr>
      <xdr:spPr>
        <a:xfrm flipV="1">
          <a:off x="13004800" y="957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120650</xdr:rowOff>
    </xdr:from>
    <xdr:to>
      <xdr:col>24</xdr:col>
      <xdr:colOff>82550</xdr:colOff>
      <xdr:row>56</xdr:row>
      <xdr:rowOff>50800</xdr:rowOff>
    </xdr:to>
    <xdr:sp macro="" textlink="">
      <xdr:nvSpPr>
        <xdr:cNvPr id="272" name="円/楕円 271"/>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137177</xdr:rowOff>
    </xdr:from>
    <xdr:ext cx="762000" cy="259045"/>
    <xdr:sp macro="" textlink="">
      <xdr:nvSpPr>
        <xdr:cNvPr id="273"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12700</xdr:rowOff>
    </xdr:from>
    <xdr:to>
      <xdr:col>22</xdr:col>
      <xdr:colOff>615950</xdr:colOff>
      <xdr:row>56</xdr:row>
      <xdr:rowOff>114300</xdr:rowOff>
    </xdr:to>
    <xdr:sp macro="" textlink="">
      <xdr:nvSpPr>
        <xdr:cNvPr id="274" name="円/楕円 273"/>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75" name="テキスト ボックス 274"/>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107950</xdr:rowOff>
    </xdr:from>
    <xdr:to>
      <xdr:col>21</xdr:col>
      <xdr:colOff>412750</xdr:colOff>
      <xdr:row>56</xdr:row>
      <xdr:rowOff>38100</xdr:rowOff>
    </xdr:to>
    <xdr:sp macro="" textlink="">
      <xdr:nvSpPr>
        <xdr:cNvPr id="276" name="円/楕円 275"/>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48277</xdr:rowOff>
    </xdr:from>
    <xdr:ext cx="762000" cy="259045"/>
    <xdr:sp macro="" textlink="">
      <xdr:nvSpPr>
        <xdr:cNvPr id="277" name="テキスト ボックス 276"/>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8" name="円/楕円 27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9" name="テキスト ボックス 278"/>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25400</xdr:rowOff>
    </xdr:from>
    <xdr:to>
      <xdr:col>19</xdr:col>
      <xdr:colOff>6350</xdr:colOff>
      <xdr:row>56</xdr:row>
      <xdr:rowOff>127000</xdr:rowOff>
    </xdr:to>
    <xdr:sp macro="" textlink="">
      <xdr:nvSpPr>
        <xdr:cNvPr id="280" name="円/楕円 279"/>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111777</xdr:rowOff>
    </xdr:from>
    <xdr:ext cx="762000" cy="259045"/>
    <xdr:sp macro="" textlink="">
      <xdr:nvSpPr>
        <xdr:cNvPr id="281" name="テキスト ボックス 280"/>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補助費等は年々増加傾向にあるが、平成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、子ども子育て支援新制度の開始により、民間認可保育所運営支援事業や幼稚園就園奨励費の一部が施設型給付（扶助費）に移行したことにより</a:t>
          </a:r>
          <a:r>
            <a:rPr lang="ja-JP" altLang="ja-JP" sz="1100" b="0" i="0" baseline="0">
              <a:solidFill>
                <a:schemeClr val="dk1"/>
              </a:solidFill>
              <a:effectLst/>
              <a:latin typeface="+mn-lt"/>
              <a:ea typeface="+mn-ea"/>
              <a:cs typeface="+mn-cs"/>
            </a:rPr>
            <a:t>経常経費充当一般財源が</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億円減とな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経常収支比率に占める割合</a:t>
          </a:r>
          <a:r>
            <a:rPr lang="ja-JP" altLang="en-US" sz="1100" b="0" i="0" baseline="0">
              <a:solidFill>
                <a:schemeClr val="dk1"/>
              </a:solidFill>
              <a:effectLst/>
              <a:latin typeface="+mn-lt"/>
              <a:ea typeface="+mn-ea"/>
              <a:cs typeface="+mn-cs"/>
            </a:rPr>
            <a:t>も減少した。</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104140</xdr:rowOff>
    </xdr:to>
    <xdr:cxnSp macro="">
      <xdr:nvCxnSpPr>
        <xdr:cNvPr id="313" name="直線コネクタ 312"/>
        <xdr:cNvCxnSpPr/>
      </xdr:nvCxnSpPr>
      <xdr:spPr>
        <a:xfrm flipV="1">
          <a:off x="15671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66040</xdr:rowOff>
    </xdr:from>
    <xdr:to>
      <xdr:col>22</xdr:col>
      <xdr:colOff>565150</xdr:colOff>
      <xdr:row>36</xdr:row>
      <xdr:rowOff>104140</xdr:rowOff>
    </xdr:to>
    <xdr:cxnSp macro="">
      <xdr:nvCxnSpPr>
        <xdr:cNvPr id="316" name="直線コネクタ 315"/>
        <xdr:cNvCxnSpPr/>
      </xdr:nvCxnSpPr>
      <xdr:spPr>
        <a:xfrm>
          <a:off x="14782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66040</xdr:rowOff>
    </xdr:to>
    <xdr:cxnSp macro="">
      <xdr:nvCxnSpPr>
        <xdr:cNvPr id="319" name="直線コネクタ 318"/>
        <xdr:cNvCxnSpPr/>
      </xdr:nvCxnSpPr>
      <xdr:spPr>
        <a:xfrm>
          <a:off x="13893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50800</xdr:rowOff>
    </xdr:to>
    <xdr:cxnSp macro="">
      <xdr:nvCxnSpPr>
        <xdr:cNvPr id="322" name="直線コネクタ 321"/>
        <xdr:cNvCxnSpPr/>
      </xdr:nvCxnSpPr>
      <xdr:spPr>
        <a:xfrm>
          <a:off x="13004800" y="620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32" name="円/楕円 331"/>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33"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34" name="円/楕円 333"/>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35" name="テキスト ボックス 33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xdr:rowOff>
    </xdr:from>
    <xdr:to>
      <xdr:col>21</xdr:col>
      <xdr:colOff>412750</xdr:colOff>
      <xdr:row>36</xdr:row>
      <xdr:rowOff>116840</xdr:rowOff>
    </xdr:to>
    <xdr:sp macro="" textlink="">
      <xdr:nvSpPr>
        <xdr:cNvPr id="336" name="円/楕円 335"/>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37" name="テキスト ボックス 336"/>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8" name="円/楕円 337"/>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39" name="テキスト ボックス 338"/>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40" name="円/楕円 339"/>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41" name="テキスト ボックス 340"/>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mn-lt"/>
              <a:ea typeface="+mn-ea"/>
              <a:cs typeface="+mn-cs"/>
            </a:rPr>
            <a:t>公債費は</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大型建設事業債の完済により減少傾向にあり、平成</a:t>
          </a:r>
          <a:r>
            <a:rPr kumimoji="1" lang="en-US" altLang="ja-JP" sz="1100" b="0">
              <a:solidFill>
                <a:schemeClr val="dk1"/>
              </a:solidFill>
              <a:effectLst/>
              <a:latin typeface="+mn-lt"/>
              <a:ea typeface="+mn-ea"/>
              <a:cs typeface="+mn-cs"/>
            </a:rPr>
            <a:t>27</a:t>
          </a:r>
          <a:r>
            <a:rPr kumimoji="1" lang="ja-JP" altLang="ja-JP" sz="1100" b="0">
              <a:solidFill>
                <a:schemeClr val="dk1"/>
              </a:solidFill>
              <a:effectLst/>
              <a:latin typeface="+mn-lt"/>
              <a:ea typeface="+mn-ea"/>
              <a:cs typeface="+mn-cs"/>
            </a:rPr>
            <a:t>年度も減税補てん債の償還が一部完了したことなどにより</a:t>
          </a:r>
          <a:r>
            <a:rPr lang="ja-JP" altLang="ja-JP" sz="1100" b="0" i="0" baseline="0">
              <a:solidFill>
                <a:schemeClr val="dk1"/>
              </a:solidFill>
              <a:effectLst/>
              <a:latin typeface="+mn-lt"/>
              <a:ea typeface="+mn-ea"/>
              <a:cs typeface="+mn-cs"/>
            </a:rPr>
            <a:t>経常経費充当一般財源が</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億円の減と</a:t>
          </a:r>
          <a:r>
            <a:rPr kumimoji="1" lang="ja-JP" altLang="en-US" sz="1100" b="0">
              <a:solidFill>
                <a:schemeClr val="dk1"/>
              </a:solidFill>
              <a:effectLst/>
              <a:latin typeface="+mn-lt"/>
              <a:ea typeface="+mn-ea"/>
              <a:cs typeface="+mn-cs"/>
            </a:rPr>
            <a:t>なり、</a:t>
          </a:r>
          <a:r>
            <a:rPr lang="ja-JP" altLang="ja-JP" sz="1100">
              <a:solidFill>
                <a:schemeClr val="dk1"/>
              </a:solidFill>
              <a:effectLst/>
              <a:latin typeface="+mn-lt"/>
              <a:ea typeface="+mn-ea"/>
              <a:cs typeface="+mn-cs"/>
            </a:rPr>
            <a:t>経常収支比率に</a:t>
          </a:r>
          <a:r>
            <a:rPr kumimoji="1" lang="ja-JP" altLang="ja-JP" sz="1100" b="0">
              <a:solidFill>
                <a:schemeClr val="dk1"/>
              </a:solidFill>
              <a:effectLst/>
              <a:latin typeface="+mn-lt"/>
              <a:ea typeface="+mn-ea"/>
              <a:cs typeface="+mn-cs"/>
            </a:rPr>
            <a:t>占める比率も減少した。</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92710</xdr:rowOff>
    </xdr:to>
    <xdr:cxnSp macro="">
      <xdr:nvCxnSpPr>
        <xdr:cNvPr id="374" name="直線コネクタ 373"/>
        <xdr:cNvCxnSpPr/>
      </xdr:nvCxnSpPr>
      <xdr:spPr>
        <a:xfrm flipV="1">
          <a:off x="3987800" y="12890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138430</xdr:rowOff>
    </xdr:to>
    <xdr:cxnSp macro="">
      <xdr:nvCxnSpPr>
        <xdr:cNvPr id="377" name="直線コネクタ 376"/>
        <xdr:cNvCxnSpPr/>
      </xdr:nvCxnSpPr>
      <xdr:spPr>
        <a:xfrm flipV="1">
          <a:off x="3098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9" name="テキスト ボックス 378"/>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75</xdr:row>
      <xdr:rowOff>161289</xdr:rowOff>
    </xdr:to>
    <xdr:cxnSp macro="">
      <xdr:nvCxnSpPr>
        <xdr:cNvPr id="380" name="直線コネクタ 379"/>
        <xdr:cNvCxnSpPr/>
      </xdr:nvCxnSpPr>
      <xdr:spPr>
        <a:xfrm flipV="1">
          <a:off x="2209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2" name="テキスト ボックス 381"/>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75</xdr:row>
      <xdr:rowOff>161289</xdr:rowOff>
    </xdr:to>
    <xdr:cxnSp macro="">
      <xdr:nvCxnSpPr>
        <xdr:cNvPr id="383" name="直線コネクタ 382"/>
        <xdr:cNvCxnSpPr/>
      </xdr:nvCxnSpPr>
      <xdr:spPr>
        <a:xfrm>
          <a:off x="1320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5" name="テキスト ボックス 38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7" name="テキスト ボックス 38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93" name="円/楕円 392"/>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168927</xdr:rowOff>
    </xdr:from>
    <xdr:ext cx="762000" cy="259045"/>
    <xdr:sp macro="" textlink="">
      <xdr:nvSpPr>
        <xdr:cNvPr id="394"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95" name="円/楕円 394"/>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96" name="テキスト ボックス 395"/>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97" name="円/楕円 396"/>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8" name="テキスト ボックス 397"/>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99" name="円/楕円 398"/>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400" name="テキスト ボックス 399"/>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401" name="円/楕円 400"/>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402" name="テキスト ボックス 401"/>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公債費以外の経常経費一般財源は、</a:t>
          </a:r>
          <a:r>
            <a:rPr lang="ja-JP" altLang="en-US" sz="1100" b="0" i="0" baseline="0">
              <a:solidFill>
                <a:schemeClr val="dk1"/>
              </a:solidFill>
              <a:effectLst/>
              <a:latin typeface="+mn-lt"/>
              <a:ea typeface="+mn-ea"/>
              <a:cs typeface="+mn-cs"/>
            </a:rPr>
            <a:t>扶助費や物件費充当分の増加などにより</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億円の増加となった。</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経常収支比率に占める割合</a:t>
          </a:r>
          <a:r>
            <a:rPr lang="ja-JP" altLang="en-US" sz="1100" b="0" i="0" baseline="0">
              <a:solidFill>
                <a:schemeClr val="dk1"/>
              </a:solidFill>
              <a:effectLst/>
              <a:latin typeface="+mn-lt"/>
              <a:ea typeface="+mn-ea"/>
              <a:cs typeface="+mn-cs"/>
            </a:rPr>
            <a:t>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年度に比べ減少したのは、分子の増加に対し、分母となる経常一般財源が、地方消費税交付金の増加により前年度より</a:t>
          </a:r>
          <a:r>
            <a:rPr lang="en-US" altLang="ja-JP" sz="1100" b="0" i="0" baseline="0">
              <a:solidFill>
                <a:schemeClr val="dk1"/>
              </a:solidFill>
              <a:effectLst/>
              <a:latin typeface="+mn-lt"/>
              <a:ea typeface="+mn-ea"/>
              <a:cs typeface="+mn-cs"/>
            </a:rPr>
            <a:t>15.4</a:t>
          </a:r>
          <a:r>
            <a:rPr lang="ja-JP" altLang="en-US" sz="1100" b="0" i="0" baseline="0">
              <a:solidFill>
                <a:schemeClr val="dk1"/>
              </a:solidFill>
              <a:effectLst/>
              <a:latin typeface="+mn-lt"/>
              <a:ea typeface="+mn-ea"/>
              <a:cs typeface="+mn-cs"/>
            </a:rPr>
            <a:t>億円増加し、分母の増加の方が大きかったことによるものである。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78994</xdr:rowOff>
    </xdr:from>
    <xdr:to>
      <xdr:col>24</xdr:col>
      <xdr:colOff>31750</xdr:colOff>
      <xdr:row>79</xdr:row>
      <xdr:rowOff>120142</xdr:rowOff>
    </xdr:to>
    <xdr:cxnSp macro="">
      <xdr:nvCxnSpPr>
        <xdr:cNvPr id="433" name="直線コネクタ 432"/>
        <xdr:cNvCxnSpPr/>
      </xdr:nvCxnSpPr>
      <xdr:spPr>
        <a:xfrm flipV="1">
          <a:off x="15671800" y="136235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4"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131572</xdr:rowOff>
    </xdr:from>
    <xdr:to>
      <xdr:col>22</xdr:col>
      <xdr:colOff>565150</xdr:colOff>
      <xdr:row>79</xdr:row>
      <xdr:rowOff>120142</xdr:rowOff>
    </xdr:to>
    <xdr:cxnSp macro="">
      <xdr:nvCxnSpPr>
        <xdr:cNvPr id="436" name="直線コネクタ 435"/>
        <xdr:cNvCxnSpPr/>
      </xdr:nvCxnSpPr>
      <xdr:spPr>
        <a:xfrm>
          <a:off x="14782800" y="135046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131572</xdr:rowOff>
    </xdr:from>
    <xdr:to>
      <xdr:col>21</xdr:col>
      <xdr:colOff>361950</xdr:colOff>
      <xdr:row>79</xdr:row>
      <xdr:rowOff>78994</xdr:rowOff>
    </xdr:to>
    <xdr:cxnSp macro="">
      <xdr:nvCxnSpPr>
        <xdr:cNvPr id="439" name="直線コネクタ 438"/>
        <xdr:cNvCxnSpPr/>
      </xdr:nvCxnSpPr>
      <xdr:spPr>
        <a:xfrm flipV="1">
          <a:off x="13893800" y="135046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154432</xdr:rowOff>
    </xdr:from>
    <xdr:to>
      <xdr:col>20</xdr:col>
      <xdr:colOff>158750</xdr:colOff>
      <xdr:row>79</xdr:row>
      <xdr:rowOff>78994</xdr:rowOff>
    </xdr:to>
    <xdr:cxnSp macro="">
      <xdr:nvCxnSpPr>
        <xdr:cNvPr id="442" name="直線コネクタ 441"/>
        <xdr:cNvCxnSpPr/>
      </xdr:nvCxnSpPr>
      <xdr:spPr>
        <a:xfrm>
          <a:off x="13004800" y="135275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6" name="テキスト ボックス 44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28194</xdr:rowOff>
    </xdr:from>
    <xdr:to>
      <xdr:col>24</xdr:col>
      <xdr:colOff>82550</xdr:colOff>
      <xdr:row>79</xdr:row>
      <xdr:rowOff>129794</xdr:rowOff>
    </xdr:to>
    <xdr:sp macro="" textlink="">
      <xdr:nvSpPr>
        <xdr:cNvPr id="452" name="円/楕円 451"/>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271</xdr:rowOff>
    </xdr:from>
    <xdr:ext cx="762000" cy="259045"/>
    <xdr:sp macro="" textlink="">
      <xdr:nvSpPr>
        <xdr:cNvPr id="453" name="公債費以外該当値テキスト"/>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69342</xdr:rowOff>
    </xdr:from>
    <xdr:to>
      <xdr:col>22</xdr:col>
      <xdr:colOff>615950</xdr:colOff>
      <xdr:row>79</xdr:row>
      <xdr:rowOff>170942</xdr:rowOff>
    </xdr:to>
    <xdr:sp macro="" textlink="">
      <xdr:nvSpPr>
        <xdr:cNvPr id="454" name="円/楕円 453"/>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155719</xdr:rowOff>
    </xdr:from>
    <xdr:ext cx="736600" cy="259045"/>
    <xdr:sp macro="" textlink="">
      <xdr:nvSpPr>
        <xdr:cNvPr id="455" name="テキスト ボックス 454"/>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80772</xdr:rowOff>
    </xdr:from>
    <xdr:to>
      <xdr:col>21</xdr:col>
      <xdr:colOff>412750</xdr:colOff>
      <xdr:row>79</xdr:row>
      <xdr:rowOff>10922</xdr:rowOff>
    </xdr:to>
    <xdr:sp macro="" textlink="">
      <xdr:nvSpPr>
        <xdr:cNvPr id="456" name="円/楕円 455"/>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167149</xdr:rowOff>
    </xdr:from>
    <xdr:ext cx="762000" cy="259045"/>
    <xdr:sp macro="" textlink="">
      <xdr:nvSpPr>
        <xdr:cNvPr id="457" name="テキスト ボックス 456"/>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28194</xdr:rowOff>
    </xdr:from>
    <xdr:to>
      <xdr:col>20</xdr:col>
      <xdr:colOff>209550</xdr:colOff>
      <xdr:row>79</xdr:row>
      <xdr:rowOff>129794</xdr:rowOff>
    </xdr:to>
    <xdr:sp macro="" textlink="">
      <xdr:nvSpPr>
        <xdr:cNvPr id="458" name="円/楕円 457"/>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114571</xdr:rowOff>
    </xdr:from>
    <xdr:ext cx="762000" cy="259045"/>
    <xdr:sp macro="" textlink="">
      <xdr:nvSpPr>
        <xdr:cNvPr id="459" name="テキスト ボックス 458"/>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103632</xdr:rowOff>
    </xdr:from>
    <xdr:to>
      <xdr:col>19</xdr:col>
      <xdr:colOff>6350</xdr:colOff>
      <xdr:row>79</xdr:row>
      <xdr:rowOff>33782</xdr:rowOff>
    </xdr:to>
    <xdr:sp macro="" textlink="">
      <xdr:nvSpPr>
        <xdr:cNvPr id="460" name="円/楕円 459"/>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18559</xdr:rowOff>
    </xdr:from>
    <xdr:ext cx="762000" cy="259045"/>
    <xdr:sp macro="" textlink="">
      <xdr:nvSpPr>
        <xdr:cNvPr id="461" name="テキスト ボックス 460"/>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神奈川県大和市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166330</xdr:rowOff>
    </xdr:from>
    <xdr:to>
      <xdr:col>4</xdr:col>
      <xdr:colOff>1117600</xdr:colOff>
      <xdr:row>17</xdr:row>
      <xdr:rowOff>168191</xdr:rowOff>
    </xdr:to>
    <xdr:cxnSp macro="">
      <xdr:nvCxnSpPr>
        <xdr:cNvPr id="52" name="直線コネクタ 51"/>
        <xdr:cNvCxnSpPr/>
      </xdr:nvCxnSpPr>
      <xdr:spPr bwMode="auto">
        <a:xfrm flipV="1">
          <a:off x="5003800" y="3128605"/>
          <a:ext cx="6477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168191</xdr:rowOff>
    </xdr:from>
    <xdr:to>
      <xdr:col>4</xdr:col>
      <xdr:colOff>469900</xdr:colOff>
      <xdr:row>18</xdr:row>
      <xdr:rowOff>26460</xdr:rowOff>
    </xdr:to>
    <xdr:cxnSp macro="">
      <xdr:nvCxnSpPr>
        <xdr:cNvPr id="55" name="直線コネクタ 54"/>
        <xdr:cNvCxnSpPr/>
      </xdr:nvCxnSpPr>
      <xdr:spPr bwMode="auto">
        <a:xfrm flipV="1">
          <a:off x="4305300" y="3130466"/>
          <a:ext cx="698500" cy="29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148173</xdr:rowOff>
    </xdr:from>
    <xdr:to>
      <xdr:col>3</xdr:col>
      <xdr:colOff>904875</xdr:colOff>
      <xdr:row>18</xdr:row>
      <xdr:rowOff>26460</xdr:rowOff>
    </xdr:to>
    <xdr:cxnSp macro="">
      <xdr:nvCxnSpPr>
        <xdr:cNvPr id="58" name="直線コネクタ 57"/>
        <xdr:cNvCxnSpPr/>
      </xdr:nvCxnSpPr>
      <xdr:spPr bwMode="auto">
        <a:xfrm>
          <a:off x="3606800" y="3110448"/>
          <a:ext cx="698500" cy="4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80415</xdr:rowOff>
    </xdr:from>
    <xdr:ext cx="762000" cy="259045"/>
    <xdr:sp macro="" textlink="">
      <xdr:nvSpPr>
        <xdr:cNvPr id="60" name="テキスト ボックス 59"/>
        <xdr:cNvSpPr txBox="1"/>
      </xdr:nvSpPr>
      <xdr:spPr>
        <a:xfrm>
          <a:off x="3924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59770</xdr:rowOff>
    </xdr:from>
    <xdr:to>
      <xdr:col>3</xdr:col>
      <xdr:colOff>206375</xdr:colOff>
      <xdr:row>17</xdr:row>
      <xdr:rowOff>148173</xdr:rowOff>
    </xdr:to>
    <xdr:cxnSp macro="">
      <xdr:nvCxnSpPr>
        <xdr:cNvPr id="61" name="直線コネクタ 60"/>
        <xdr:cNvCxnSpPr/>
      </xdr:nvCxnSpPr>
      <xdr:spPr bwMode="auto">
        <a:xfrm>
          <a:off x="2908300" y="3022045"/>
          <a:ext cx="698500" cy="8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115530</xdr:rowOff>
    </xdr:from>
    <xdr:to>
      <xdr:col>5</xdr:col>
      <xdr:colOff>34925</xdr:colOff>
      <xdr:row>18</xdr:row>
      <xdr:rowOff>45680</xdr:rowOff>
    </xdr:to>
    <xdr:sp macro="" textlink="">
      <xdr:nvSpPr>
        <xdr:cNvPr id="71" name="円/楕円 70"/>
        <xdr:cNvSpPr/>
      </xdr:nvSpPr>
      <xdr:spPr bwMode="auto">
        <a:xfrm>
          <a:off x="5600700" y="307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87607</xdr:rowOff>
    </xdr:from>
    <xdr:ext cx="762000" cy="259045"/>
    <xdr:sp macro="" textlink="">
      <xdr:nvSpPr>
        <xdr:cNvPr id="72" name="人口1人当たり決算額の推移該当値テキスト130"/>
        <xdr:cNvSpPr txBox="1"/>
      </xdr:nvSpPr>
      <xdr:spPr>
        <a:xfrm>
          <a:off x="5740400" y="304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117391</xdr:rowOff>
    </xdr:from>
    <xdr:to>
      <xdr:col>4</xdr:col>
      <xdr:colOff>520700</xdr:colOff>
      <xdr:row>18</xdr:row>
      <xdr:rowOff>47541</xdr:rowOff>
    </xdr:to>
    <xdr:sp macro="" textlink="">
      <xdr:nvSpPr>
        <xdr:cNvPr id="73" name="円/楕円 72"/>
        <xdr:cNvSpPr/>
      </xdr:nvSpPr>
      <xdr:spPr bwMode="auto">
        <a:xfrm>
          <a:off x="4953000" y="3079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32318</xdr:rowOff>
    </xdr:from>
    <xdr:ext cx="736600" cy="259045"/>
    <xdr:sp macro="" textlink="">
      <xdr:nvSpPr>
        <xdr:cNvPr id="74" name="テキスト ボックス 73"/>
        <xdr:cNvSpPr txBox="1"/>
      </xdr:nvSpPr>
      <xdr:spPr>
        <a:xfrm>
          <a:off x="4622800" y="316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54,697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147110</xdr:rowOff>
    </xdr:from>
    <xdr:to>
      <xdr:col>3</xdr:col>
      <xdr:colOff>955675</xdr:colOff>
      <xdr:row>18</xdr:row>
      <xdr:rowOff>77260</xdr:rowOff>
    </xdr:to>
    <xdr:sp macro="" textlink="">
      <xdr:nvSpPr>
        <xdr:cNvPr id="75" name="円/楕円 74"/>
        <xdr:cNvSpPr/>
      </xdr:nvSpPr>
      <xdr:spPr bwMode="auto">
        <a:xfrm>
          <a:off x="4254500" y="310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62037</xdr:rowOff>
    </xdr:from>
    <xdr:ext cx="762000" cy="259045"/>
    <xdr:sp macro="" textlink="">
      <xdr:nvSpPr>
        <xdr:cNvPr id="76" name="テキスト ボックス 75"/>
        <xdr:cNvSpPr txBox="1"/>
      </xdr:nvSpPr>
      <xdr:spPr>
        <a:xfrm>
          <a:off x="3924300" y="319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53,787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97373</xdr:rowOff>
    </xdr:from>
    <xdr:to>
      <xdr:col>3</xdr:col>
      <xdr:colOff>257175</xdr:colOff>
      <xdr:row>18</xdr:row>
      <xdr:rowOff>27523</xdr:rowOff>
    </xdr:to>
    <xdr:sp macro="" textlink="">
      <xdr:nvSpPr>
        <xdr:cNvPr id="77" name="円/楕円 76"/>
        <xdr:cNvSpPr/>
      </xdr:nvSpPr>
      <xdr:spPr bwMode="auto">
        <a:xfrm>
          <a:off x="3556000" y="305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12300</xdr:rowOff>
    </xdr:from>
    <xdr:ext cx="762000" cy="259045"/>
    <xdr:sp macro="" textlink="">
      <xdr:nvSpPr>
        <xdr:cNvPr id="78" name="テキスト ボックス 77"/>
        <xdr:cNvSpPr txBox="1"/>
      </xdr:nvSpPr>
      <xdr:spPr>
        <a:xfrm>
          <a:off x="3225800" y="314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55,310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8970</xdr:rowOff>
    </xdr:from>
    <xdr:to>
      <xdr:col>2</xdr:col>
      <xdr:colOff>692150</xdr:colOff>
      <xdr:row>17</xdr:row>
      <xdr:rowOff>110570</xdr:rowOff>
    </xdr:to>
    <xdr:sp macro="" textlink="">
      <xdr:nvSpPr>
        <xdr:cNvPr id="79" name="円/楕円 78"/>
        <xdr:cNvSpPr/>
      </xdr:nvSpPr>
      <xdr:spPr bwMode="auto">
        <a:xfrm>
          <a:off x="2857500" y="297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95347</xdr:rowOff>
    </xdr:from>
    <xdr:ext cx="762000" cy="259045"/>
    <xdr:sp macro="" textlink="">
      <xdr:nvSpPr>
        <xdr:cNvPr id="80" name="テキスト ボックス 79"/>
        <xdr:cNvSpPr txBox="1"/>
      </xdr:nvSpPr>
      <xdr:spPr>
        <a:xfrm>
          <a:off x="2527300" y="305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161785</xdr:rowOff>
    </xdr:from>
    <xdr:to>
      <xdr:col>4</xdr:col>
      <xdr:colOff>1117600</xdr:colOff>
      <xdr:row>37</xdr:row>
      <xdr:rowOff>13653</xdr:rowOff>
    </xdr:to>
    <xdr:cxnSp macro="">
      <xdr:nvCxnSpPr>
        <xdr:cNvPr id="113" name="直線コネクタ 112"/>
        <xdr:cNvCxnSpPr/>
      </xdr:nvCxnSpPr>
      <xdr:spPr bwMode="auto">
        <a:xfrm flipV="1">
          <a:off x="5003800" y="7115035"/>
          <a:ext cx="6477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82690</xdr:rowOff>
    </xdr:from>
    <xdr:to>
      <xdr:col>4</xdr:col>
      <xdr:colOff>469900</xdr:colOff>
      <xdr:row>37</xdr:row>
      <xdr:rowOff>13653</xdr:rowOff>
    </xdr:to>
    <xdr:cxnSp macro="">
      <xdr:nvCxnSpPr>
        <xdr:cNvPr id="116" name="直線コネクタ 115"/>
        <xdr:cNvCxnSpPr/>
      </xdr:nvCxnSpPr>
      <xdr:spPr bwMode="auto">
        <a:xfrm>
          <a:off x="4305300" y="7035940"/>
          <a:ext cx="6985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44285</xdr:rowOff>
    </xdr:from>
    <xdr:to>
      <xdr:col>3</xdr:col>
      <xdr:colOff>904875</xdr:colOff>
      <xdr:row>36</xdr:row>
      <xdr:rowOff>82690</xdr:rowOff>
    </xdr:to>
    <xdr:cxnSp macro="">
      <xdr:nvCxnSpPr>
        <xdr:cNvPr id="119" name="直線コネクタ 118"/>
        <xdr:cNvCxnSpPr/>
      </xdr:nvCxnSpPr>
      <xdr:spPr bwMode="auto">
        <a:xfrm>
          <a:off x="3606800" y="6997535"/>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15215</xdr:rowOff>
    </xdr:from>
    <xdr:to>
      <xdr:col>3</xdr:col>
      <xdr:colOff>206375</xdr:colOff>
      <xdr:row>36</xdr:row>
      <xdr:rowOff>44285</xdr:rowOff>
    </xdr:to>
    <xdr:cxnSp macro="">
      <xdr:nvCxnSpPr>
        <xdr:cNvPr id="122" name="直線コネクタ 121"/>
        <xdr:cNvCxnSpPr/>
      </xdr:nvCxnSpPr>
      <xdr:spPr bwMode="auto">
        <a:xfrm>
          <a:off x="2908300" y="6968465"/>
          <a:ext cx="698500" cy="2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110985</xdr:rowOff>
    </xdr:from>
    <xdr:to>
      <xdr:col>5</xdr:col>
      <xdr:colOff>34925</xdr:colOff>
      <xdr:row>37</xdr:row>
      <xdr:rowOff>41135</xdr:rowOff>
    </xdr:to>
    <xdr:sp macro="" textlink="">
      <xdr:nvSpPr>
        <xdr:cNvPr id="132" name="円/楕円 131"/>
        <xdr:cNvSpPr/>
      </xdr:nvSpPr>
      <xdr:spPr bwMode="auto">
        <a:xfrm>
          <a:off x="5600700" y="706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83062</xdr:rowOff>
    </xdr:from>
    <xdr:ext cx="762000" cy="259045"/>
    <xdr:sp macro="" textlink="">
      <xdr:nvSpPr>
        <xdr:cNvPr id="133" name="人口1人当たり決算額の推移該当値テキスト445"/>
        <xdr:cNvSpPr txBox="1"/>
      </xdr:nvSpPr>
      <xdr:spPr>
        <a:xfrm>
          <a:off x="5740400" y="703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134303</xdr:rowOff>
    </xdr:from>
    <xdr:to>
      <xdr:col>4</xdr:col>
      <xdr:colOff>520700</xdr:colOff>
      <xdr:row>37</xdr:row>
      <xdr:rowOff>64453</xdr:rowOff>
    </xdr:to>
    <xdr:sp macro="" textlink="">
      <xdr:nvSpPr>
        <xdr:cNvPr id="134" name="円/楕円 133"/>
        <xdr:cNvSpPr/>
      </xdr:nvSpPr>
      <xdr:spPr bwMode="auto">
        <a:xfrm>
          <a:off x="4953000" y="708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49230</xdr:rowOff>
    </xdr:from>
    <xdr:ext cx="736600" cy="259045"/>
    <xdr:sp macro="" textlink="">
      <xdr:nvSpPr>
        <xdr:cNvPr id="135" name="テキスト ボックス 134"/>
        <xdr:cNvSpPr txBox="1"/>
      </xdr:nvSpPr>
      <xdr:spPr>
        <a:xfrm>
          <a:off x="4622800" y="7173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31890</xdr:rowOff>
    </xdr:from>
    <xdr:to>
      <xdr:col>3</xdr:col>
      <xdr:colOff>955675</xdr:colOff>
      <xdr:row>36</xdr:row>
      <xdr:rowOff>133490</xdr:rowOff>
    </xdr:to>
    <xdr:sp macro="" textlink="">
      <xdr:nvSpPr>
        <xdr:cNvPr id="136" name="円/楕円 135"/>
        <xdr:cNvSpPr/>
      </xdr:nvSpPr>
      <xdr:spPr bwMode="auto">
        <a:xfrm>
          <a:off x="4254500" y="698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118267</xdr:rowOff>
    </xdr:from>
    <xdr:ext cx="762000" cy="259045"/>
    <xdr:sp macro="" textlink="">
      <xdr:nvSpPr>
        <xdr:cNvPr id="137" name="テキスト ボックス 136"/>
        <xdr:cNvSpPr txBox="1"/>
      </xdr:nvSpPr>
      <xdr:spPr>
        <a:xfrm>
          <a:off x="3924300" y="70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336385</xdr:rowOff>
    </xdr:from>
    <xdr:to>
      <xdr:col>3</xdr:col>
      <xdr:colOff>257175</xdr:colOff>
      <xdr:row>36</xdr:row>
      <xdr:rowOff>95085</xdr:rowOff>
    </xdr:to>
    <xdr:sp macro="" textlink="">
      <xdr:nvSpPr>
        <xdr:cNvPr id="138" name="円/楕円 137"/>
        <xdr:cNvSpPr/>
      </xdr:nvSpPr>
      <xdr:spPr bwMode="auto">
        <a:xfrm>
          <a:off x="3556000" y="694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79862</xdr:rowOff>
    </xdr:from>
    <xdr:ext cx="762000" cy="259045"/>
    <xdr:sp macro="" textlink="">
      <xdr:nvSpPr>
        <xdr:cNvPr id="139" name="テキスト ボックス 138"/>
        <xdr:cNvSpPr txBox="1"/>
      </xdr:nvSpPr>
      <xdr:spPr>
        <a:xfrm>
          <a:off x="3225800" y="703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307315</xdr:rowOff>
    </xdr:from>
    <xdr:to>
      <xdr:col>2</xdr:col>
      <xdr:colOff>692150</xdr:colOff>
      <xdr:row>36</xdr:row>
      <xdr:rowOff>66015</xdr:rowOff>
    </xdr:to>
    <xdr:sp macro="" textlink="">
      <xdr:nvSpPr>
        <xdr:cNvPr id="140" name="円/楕円 139"/>
        <xdr:cNvSpPr/>
      </xdr:nvSpPr>
      <xdr:spPr bwMode="auto">
        <a:xfrm>
          <a:off x="2857500" y="691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50792</xdr:rowOff>
    </xdr:from>
    <xdr:ext cx="762000" cy="259045"/>
    <xdr:sp macro="" textlink="">
      <xdr:nvSpPr>
        <xdr:cNvPr id="141" name="テキスト ボックス 140"/>
        <xdr:cNvSpPr txBox="1"/>
      </xdr:nvSpPr>
      <xdr:spPr>
        <a:xfrm>
          <a:off x="2527300" y="700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234,627
228,779
27.09
79,512,239
76,431,822
2,930,142
40,356,281
51,992,860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165271</xdr:rowOff>
    </xdr:from>
    <xdr:to>
      <xdr:col>6</xdr:col>
      <xdr:colOff>511175</xdr:colOff>
      <xdr:row>37</xdr:row>
      <xdr:rowOff>72132</xdr:rowOff>
    </xdr:to>
    <xdr:cxnSp macro="">
      <xdr:nvCxnSpPr>
        <xdr:cNvPr id="63" name="直線コネクタ 62"/>
        <xdr:cNvCxnSpPr/>
      </xdr:nvCxnSpPr>
      <xdr:spPr>
        <a:xfrm>
          <a:off x="3797300" y="6337471"/>
          <a:ext cx="838200" cy="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165271</xdr:rowOff>
    </xdr:from>
    <xdr:to>
      <xdr:col>5</xdr:col>
      <xdr:colOff>358775</xdr:colOff>
      <xdr:row>37</xdr:row>
      <xdr:rowOff>63543</xdr:rowOff>
    </xdr:to>
    <xdr:cxnSp macro="">
      <xdr:nvCxnSpPr>
        <xdr:cNvPr id="66" name="直線コネクタ 65"/>
        <xdr:cNvCxnSpPr/>
      </xdr:nvCxnSpPr>
      <xdr:spPr>
        <a:xfrm flipV="1">
          <a:off x="2908300" y="6337471"/>
          <a:ext cx="8890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134528</xdr:rowOff>
    </xdr:from>
    <xdr:ext cx="534377" cy="259045"/>
    <xdr:sp macro="" textlink="">
      <xdr:nvSpPr>
        <xdr:cNvPr id="68" name="テキスト ボックス 67"/>
        <xdr:cNvSpPr txBox="1"/>
      </xdr:nvSpPr>
      <xdr:spPr>
        <a:xfrm>
          <a:off x="3530111" y="59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169908</xdr:rowOff>
    </xdr:from>
    <xdr:to>
      <xdr:col>4</xdr:col>
      <xdr:colOff>155575</xdr:colOff>
      <xdr:row>37</xdr:row>
      <xdr:rowOff>63543</xdr:rowOff>
    </xdr:to>
    <xdr:cxnSp macro="">
      <xdr:nvCxnSpPr>
        <xdr:cNvPr id="69" name="直線コネクタ 68"/>
        <xdr:cNvCxnSpPr/>
      </xdr:nvCxnSpPr>
      <xdr:spPr>
        <a:xfrm>
          <a:off x="2019300" y="6342108"/>
          <a:ext cx="889000" cy="6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1777</xdr:rowOff>
    </xdr:from>
    <xdr:ext cx="534377" cy="259045"/>
    <xdr:sp macro="" textlink="">
      <xdr:nvSpPr>
        <xdr:cNvPr id="71" name="テキスト ボックス 70"/>
        <xdr:cNvSpPr txBox="1"/>
      </xdr:nvSpPr>
      <xdr:spPr>
        <a:xfrm>
          <a:off x="2641111" y="6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101785</xdr:rowOff>
    </xdr:from>
    <xdr:to>
      <xdr:col>2</xdr:col>
      <xdr:colOff>638175</xdr:colOff>
      <xdr:row>36</xdr:row>
      <xdr:rowOff>169908</xdr:rowOff>
    </xdr:to>
    <xdr:cxnSp macro="">
      <xdr:nvCxnSpPr>
        <xdr:cNvPr id="72" name="直線コネクタ 71"/>
        <xdr:cNvCxnSpPr/>
      </xdr:nvCxnSpPr>
      <xdr:spPr>
        <a:xfrm>
          <a:off x="1130300" y="6273985"/>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104288</xdr:rowOff>
    </xdr:from>
    <xdr:ext cx="534377" cy="259045"/>
    <xdr:sp macro="" textlink="">
      <xdr:nvSpPr>
        <xdr:cNvPr id="74" name="テキスト ボックス 73"/>
        <xdr:cNvSpPr txBox="1"/>
      </xdr:nvSpPr>
      <xdr:spPr>
        <a:xfrm>
          <a:off x="1752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21332</xdr:rowOff>
    </xdr:from>
    <xdr:to>
      <xdr:col>6</xdr:col>
      <xdr:colOff>561975</xdr:colOff>
      <xdr:row>37</xdr:row>
      <xdr:rowOff>122932</xdr:rowOff>
    </xdr:to>
    <xdr:sp macro="" textlink="">
      <xdr:nvSpPr>
        <xdr:cNvPr id="82" name="円/楕円 81"/>
        <xdr:cNvSpPr/>
      </xdr:nvSpPr>
      <xdr:spPr>
        <a:xfrm>
          <a:off x="4584700" y="636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171209</xdr:rowOff>
    </xdr:from>
    <xdr:ext cx="534377" cy="259045"/>
    <xdr:sp macro="" textlink="">
      <xdr:nvSpPr>
        <xdr:cNvPr id="83" name="人件費該当値テキスト"/>
        <xdr:cNvSpPr txBox="1"/>
      </xdr:nvSpPr>
      <xdr:spPr>
        <a:xfrm>
          <a:off x="4686300" y="63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114471</xdr:rowOff>
    </xdr:from>
    <xdr:to>
      <xdr:col>5</xdr:col>
      <xdr:colOff>409575</xdr:colOff>
      <xdr:row>37</xdr:row>
      <xdr:rowOff>44621</xdr:rowOff>
    </xdr:to>
    <xdr:sp macro="" textlink="">
      <xdr:nvSpPr>
        <xdr:cNvPr id="84" name="円/楕円 83"/>
        <xdr:cNvSpPr/>
      </xdr:nvSpPr>
      <xdr:spPr>
        <a:xfrm>
          <a:off x="3746500" y="62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35748</xdr:rowOff>
    </xdr:from>
    <xdr:ext cx="534377" cy="259045"/>
    <xdr:sp macro="" textlink="">
      <xdr:nvSpPr>
        <xdr:cNvPr id="85" name="テキスト ボックス 84"/>
        <xdr:cNvSpPr txBox="1"/>
      </xdr:nvSpPr>
      <xdr:spPr>
        <a:xfrm>
          <a:off x="3530111" y="63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12743</xdr:rowOff>
    </xdr:from>
    <xdr:to>
      <xdr:col>4</xdr:col>
      <xdr:colOff>206375</xdr:colOff>
      <xdr:row>37</xdr:row>
      <xdr:rowOff>114343</xdr:rowOff>
    </xdr:to>
    <xdr:sp macro="" textlink="">
      <xdr:nvSpPr>
        <xdr:cNvPr id="86" name="円/楕円 85"/>
        <xdr:cNvSpPr/>
      </xdr:nvSpPr>
      <xdr:spPr>
        <a:xfrm>
          <a:off x="2857500" y="63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105470</xdr:rowOff>
    </xdr:from>
    <xdr:ext cx="534377" cy="259045"/>
    <xdr:sp macro="" textlink="">
      <xdr:nvSpPr>
        <xdr:cNvPr id="87" name="テキスト ボックス 86"/>
        <xdr:cNvSpPr txBox="1"/>
      </xdr:nvSpPr>
      <xdr:spPr>
        <a:xfrm>
          <a:off x="2641111" y="64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119108</xdr:rowOff>
    </xdr:from>
    <xdr:to>
      <xdr:col>3</xdr:col>
      <xdr:colOff>3175</xdr:colOff>
      <xdr:row>37</xdr:row>
      <xdr:rowOff>49258</xdr:rowOff>
    </xdr:to>
    <xdr:sp macro="" textlink="">
      <xdr:nvSpPr>
        <xdr:cNvPr id="88" name="円/楕円 87"/>
        <xdr:cNvSpPr/>
      </xdr:nvSpPr>
      <xdr:spPr>
        <a:xfrm>
          <a:off x="1968500" y="62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40385</xdr:rowOff>
    </xdr:from>
    <xdr:ext cx="534377" cy="259045"/>
    <xdr:sp macro="" textlink="">
      <xdr:nvSpPr>
        <xdr:cNvPr id="89" name="テキスト ボックス 88"/>
        <xdr:cNvSpPr txBox="1"/>
      </xdr:nvSpPr>
      <xdr:spPr>
        <a:xfrm>
          <a:off x="1752111" y="63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50985</xdr:rowOff>
    </xdr:from>
    <xdr:to>
      <xdr:col>1</xdr:col>
      <xdr:colOff>485775</xdr:colOff>
      <xdr:row>36</xdr:row>
      <xdr:rowOff>152585</xdr:rowOff>
    </xdr:to>
    <xdr:sp macro="" textlink="">
      <xdr:nvSpPr>
        <xdr:cNvPr id="90" name="円/楕円 89"/>
        <xdr:cNvSpPr/>
      </xdr:nvSpPr>
      <xdr:spPr>
        <a:xfrm>
          <a:off x="1079500" y="62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143712</xdr:rowOff>
    </xdr:from>
    <xdr:ext cx="534377" cy="259045"/>
    <xdr:sp macro="" textlink="">
      <xdr:nvSpPr>
        <xdr:cNvPr id="91" name="テキスト ボックス 90"/>
        <xdr:cNvSpPr txBox="1"/>
      </xdr:nvSpPr>
      <xdr:spPr>
        <a:xfrm>
          <a:off x="863111" y="63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8903</xdr:rowOff>
    </xdr:from>
    <xdr:to>
      <xdr:col>6</xdr:col>
      <xdr:colOff>511175</xdr:colOff>
      <xdr:row>56</xdr:row>
      <xdr:rowOff>82741</xdr:rowOff>
    </xdr:to>
    <xdr:cxnSp macro="">
      <xdr:nvCxnSpPr>
        <xdr:cNvPr id="121" name="直線コネクタ 120"/>
        <xdr:cNvCxnSpPr/>
      </xdr:nvCxnSpPr>
      <xdr:spPr>
        <a:xfrm flipV="1">
          <a:off x="3797300" y="9610103"/>
          <a:ext cx="8382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82741</xdr:rowOff>
    </xdr:from>
    <xdr:to>
      <xdr:col>5</xdr:col>
      <xdr:colOff>358775</xdr:colOff>
      <xdr:row>57</xdr:row>
      <xdr:rowOff>43497</xdr:rowOff>
    </xdr:to>
    <xdr:cxnSp macro="">
      <xdr:nvCxnSpPr>
        <xdr:cNvPr id="124" name="直線コネクタ 123"/>
        <xdr:cNvCxnSpPr/>
      </xdr:nvCxnSpPr>
      <xdr:spPr>
        <a:xfrm flipV="1">
          <a:off x="2908300" y="9683941"/>
          <a:ext cx="889000" cy="1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43497</xdr:rowOff>
    </xdr:from>
    <xdr:to>
      <xdr:col>4</xdr:col>
      <xdr:colOff>155575</xdr:colOff>
      <xdr:row>57</xdr:row>
      <xdr:rowOff>88303</xdr:rowOff>
    </xdr:to>
    <xdr:cxnSp macro="">
      <xdr:nvCxnSpPr>
        <xdr:cNvPr id="127" name="直線コネクタ 126"/>
        <xdr:cNvCxnSpPr/>
      </xdr:nvCxnSpPr>
      <xdr:spPr>
        <a:xfrm flipV="1">
          <a:off x="2019300" y="9816147"/>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18542</xdr:rowOff>
    </xdr:from>
    <xdr:to>
      <xdr:col>2</xdr:col>
      <xdr:colOff>638175</xdr:colOff>
      <xdr:row>57</xdr:row>
      <xdr:rowOff>88303</xdr:rowOff>
    </xdr:to>
    <xdr:cxnSp macro="">
      <xdr:nvCxnSpPr>
        <xdr:cNvPr id="130" name="直線コネクタ 129"/>
        <xdr:cNvCxnSpPr/>
      </xdr:nvCxnSpPr>
      <xdr:spPr>
        <a:xfrm>
          <a:off x="1130300" y="9791192"/>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129553</xdr:rowOff>
    </xdr:from>
    <xdr:to>
      <xdr:col>6</xdr:col>
      <xdr:colOff>561975</xdr:colOff>
      <xdr:row>56</xdr:row>
      <xdr:rowOff>59703</xdr:rowOff>
    </xdr:to>
    <xdr:sp macro="" textlink="">
      <xdr:nvSpPr>
        <xdr:cNvPr id="140" name="円/楕円 139"/>
        <xdr:cNvSpPr/>
      </xdr:nvSpPr>
      <xdr:spPr>
        <a:xfrm>
          <a:off x="4584700" y="95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107980</xdr:rowOff>
    </xdr:from>
    <xdr:ext cx="534377" cy="259045"/>
    <xdr:sp macro="" textlink="">
      <xdr:nvSpPr>
        <xdr:cNvPr id="141" name="物件費該当値テキスト"/>
        <xdr:cNvSpPr txBox="1"/>
      </xdr:nvSpPr>
      <xdr:spPr>
        <a:xfrm>
          <a:off x="4686300" y="95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44,433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31941</xdr:rowOff>
    </xdr:from>
    <xdr:to>
      <xdr:col>5</xdr:col>
      <xdr:colOff>409575</xdr:colOff>
      <xdr:row>56</xdr:row>
      <xdr:rowOff>133541</xdr:rowOff>
    </xdr:to>
    <xdr:sp macro="" textlink="">
      <xdr:nvSpPr>
        <xdr:cNvPr id="142" name="円/楕円 141"/>
        <xdr:cNvSpPr/>
      </xdr:nvSpPr>
      <xdr:spPr>
        <a:xfrm>
          <a:off x="3746500" y="96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124668</xdr:rowOff>
    </xdr:from>
    <xdr:ext cx="534377" cy="259045"/>
    <xdr:sp macro="" textlink="">
      <xdr:nvSpPr>
        <xdr:cNvPr id="143" name="テキスト ボックス 142"/>
        <xdr:cNvSpPr txBox="1"/>
      </xdr:nvSpPr>
      <xdr:spPr>
        <a:xfrm>
          <a:off x="3530111" y="9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164147</xdr:rowOff>
    </xdr:from>
    <xdr:to>
      <xdr:col>4</xdr:col>
      <xdr:colOff>206375</xdr:colOff>
      <xdr:row>57</xdr:row>
      <xdr:rowOff>94297</xdr:rowOff>
    </xdr:to>
    <xdr:sp macro="" textlink="">
      <xdr:nvSpPr>
        <xdr:cNvPr id="144" name="円/楕円 143"/>
        <xdr:cNvSpPr/>
      </xdr:nvSpPr>
      <xdr:spPr>
        <a:xfrm>
          <a:off x="2857500" y="97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85424</xdr:rowOff>
    </xdr:from>
    <xdr:ext cx="534377" cy="259045"/>
    <xdr:sp macro="" textlink="">
      <xdr:nvSpPr>
        <xdr:cNvPr id="145" name="テキスト ボックス 144"/>
        <xdr:cNvSpPr txBox="1"/>
      </xdr:nvSpPr>
      <xdr:spPr>
        <a:xfrm>
          <a:off x="2641111" y="98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37503</xdr:rowOff>
    </xdr:from>
    <xdr:to>
      <xdr:col>3</xdr:col>
      <xdr:colOff>3175</xdr:colOff>
      <xdr:row>57</xdr:row>
      <xdr:rowOff>139103</xdr:rowOff>
    </xdr:to>
    <xdr:sp macro="" textlink="">
      <xdr:nvSpPr>
        <xdr:cNvPr id="146" name="円/楕円 145"/>
        <xdr:cNvSpPr/>
      </xdr:nvSpPr>
      <xdr:spPr>
        <a:xfrm>
          <a:off x="1968500" y="98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130230</xdr:rowOff>
    </xdr:from>
    <xdr:ext cx="534377" cy="259045"/>
    <xdr:sp macro="" textlink="">
      <xdr:nvSpPr>
        <xdr:cNvPr id="147" name="テキスト ボックス 146"/>
        <xdr:cNvSpPr txBox="1"/>
      </xdr:nvSpPr>
      <xdr:spPr>
        <a:xfrm>
          <a:off x="1752111" y="99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139192</xdr:rowOff>
    </xdr:from>
    <xdr:to>
      <xdr:col>1</xdr:col>
      <xdr:colOff>485775</xdr:colOff>
      <xdr:row>57</xdr:row>
      <xdr:rowOff>69342</xdr:rowOff>
    </xdr:to>
    <xdr:sp macro="" textlink="">
      <xdr:nvSpPr>
        <xdr:cNvPr id="148" name="円/楕円 147"/>
        <xdr:cNvSpPr/>
      </xdr:nvSpPr>
      <xdr:spPr>
        <a:xfrm>
          <a:off x="1079500" y="97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60469</xdr:rowOff>
    </xdr:from>
    <xdr:ext cx="534377" cy="259045"/>
    <xdr:sp macro="" textlink="">
      <xdr:nvSpPr>
        <xdr:cNvPr id="149" name="テキスト ボックス 148"/>
        <xdr:cNvSpPr txBox="1"/>
      </xdr:nvSpPr>
      <xdr:spPr>
        <a:xfrm>
          <a:off x="863111" y="98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8849</xdr:rowOff>
    </xdr:from>
    <xdr:to>
      <xdr:col>6</xdr:col>
      <xdr:colOff>511175</xdr:colOff>
      <xdr:row>76</xdr:row>
      <xdr:rowOff>114920</xdr:rowOff>
    </xdr:to>
    <xdr:cxnSp macro="">
      <xdr:nvCxnSpPr>
        <xdr:cNvPr id="176" name="直線コネクタ 175"/>
        <xdr:cNvCxnSpPr/>
      </xdr:nvCxnSpPr>
      <xdr:spPr>
        <a:xfrm>
          <a:off x="3797300" y="13039049"/>
          <a:ext cx="8382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8849</xdr:rowOff>
    </xdr:from>
    <xdr:to>
      <xdr:col>5</xdr:col>
      <xdr:colOff>358775</xdr:colOff>
      <xdr:row>76</xdr:row>
      <xdr:rowOff>56581</xdr:rowOff>
    </xdr:to>
    <xdr:cxnSp macro="">
      <xdr:nvCxnSpPr>
        <xdr:cNvPr id="179" name="直線コネクタ 178"/>
        <xdr:cNvCxnSpPr/>
      </xdr:nvCxnSpPr>
      <xdr:spPr>
        <a:xfrm flipV="1">
          <a:off x="2908300" y="13039049"/>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123928</xdr:rowOff>
    </xdr:from>
    <xdr:ext cx="469744" cy="259045"/>
    <xdr:sp macro="" textlink="">
      <xdr:nvSpPr>
        <xdr:cNvPr id="181" name="テキスト ボックス 180"/>
        <xdr:cNvSpPr txBox="1"/>
      </xdr:nvSpPr>
      <xdr:spPr>
        <a:xfrm>
          <a:off x="3562427" y="131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35092</xdr:rowOff>
    </xdr:from>
    <xdr:to>
      <xdr:col>4</xdr:col>
      <xdr:colOff>155575</xdr:colOff>
      <xdr:row>76</xdr:row>
      <xdr:rowOff>56581</xdr:rowOff>
    </xdr:to>
    <xdr:cxnSp macro="">
      <xdr:nvCxnSpPr>
        <xdr:cNvPr id="182" name="直線コネクタ 181"/>
        <xdr:cNvCxnSpPr/>
      </xdr:nvCxnSpPr>
      <xdr:spPr>
        <a:xfrm>
          <a:off x="2019300" y="13065292"/>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147155</xdr:rowOff>
    </xdr:from>
    <xdr:ext cx="469744" cy="259045"/>
    <xdr:sp macro="" textlink="">
      <xdr:nvSpPr>
        <xdr:cNvPr id="184" name="テキスト ボックス 183"/>
        <xdr:cNvSpPr txBox="1"/>
      </xdr:nvSpPr>
      <xdr:spPr>
        <a:xfrm>
          <a:off x="2673427" y="1317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3911</xdr:rowOff>
    </xdr:from>
    <xdr:to>
      <xdr:col>2</xdr:col>
      <xdr:colOff>638175</xdr:colOff>
      <xdr:row>76</xdr:row>
      <xdr:rowOff>35092</xdr:rowOff>
    </xdr:to>
    <xdr:cxnSp macro="">
      <xdr:nvCxnSpPr>
        <xdr:cNvPr id="185" name="直線コネクタ 184"/>
        <xdr:cNvCxnSpPr/>
      </xdr:nvCxnSpPr>
      <xdr:spPr>
        <a:xfrm>
          <a:off x="1130300" y="13034111"/>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147338</xdr:rowOff>
    </xdr:from>
    <xdr:ext cx="469744" cy="259045"/>
    <xdr:sp macro="" textlink="">
      <xdr:nvSpPr>
        <xdr:cNvPr id="187" name="テキスト ボックス 186"/>
        <xdr:cNvSpPr txBox="1"/>
      </xdr:nvSpPr>
      <xdr:spPr>
        <a:xfrm>
          <a:off x="1784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122556</xdr:rowOff>
    </xdr:from>
    <xdr:ext cx="469744" cy="259045"/>
    <xdr:sp macro="" textlink="">
      <xdr:nvSpPr>
        <xdr:cNvPr id="189" name="テキスト ボックス 188"/>
        <xdr:cNvSpPr txBox="1"/>
      </xdr:nvSpPr>
      <xdr:spPr>
        <a:xfrm>
          <a:off x="895427" y="1315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64120</xdr:rowOff>
    </xdr:from>
    <xdr:to>
      <xdr:col>6</xdr:col>
      <xdr:colOff>561975</xdr:colOff>
      <xdr:row>76</xdr:row>
      <xdr:rowOff>165720</xdr:rowOff>
    </xdr:to>
    <xdr:sp macro="" textlink="">
      <xdr:nvSpPr>
        <xdr:cNvPr id="195" name="円/楕円 194"/>
        <xdr:cNvSpPr/>
      </xdr:nvSpPr>
      <xdr:spPr>
        <a:xfrm>
          <a:off x="4584700" y="130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42547</xdr:rowOff>
    </xdr:from>
    <xdr:ext cx="469744" cy="259045"/>
    <xdr:sp macro="" textlink="">
      <xdr:nvSpPr>
        <xdr:cNvPr id="196" name="維持補修費該当値テキスト"/>
        <xdr:cNvSpPr txBox="1"/>
      </xdr:nvSpPr>
      <xdr:spPr>
        <a:xfrm>
          <a:off x="4686300" y="1307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129499</xdr:rowOff>
    </xdr:from>
    <xdr:to>
      <xdr:col>5</xdr:col>
      <xdr:colOff>409575</xdr:colOff>
      <xdr:row>76</xdr:row>
      <xdr:rowOff>59649</xdr:rowOff>
    </xdr:to>
    <xdr:sp macro="" textlink="">
      <xdr:nvSpPr>
        <xdr:cNvPr id="197" name="円/楕円 196"/>
        <xdr:cNvSpPr/>
      </xdr:nvSpPr>
      <xdr:spPr>
        <a:xfrm>
          <a:off x="3746500" y="129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76176</xdr:rowOff>
    </xdr:from>
    <xdr:ext cx="469744" cy="259045"/>
    <xdr:sp macro="" textlink="">
      <xdr:nvSpPr>
        <xdr:cNvPr id="198" name="テキスト ボックス 197"/>
        <xdr:cNvSpPr txBox="1"/>
      </xdr:nvSpPr>
      <xdr:spPr>
        <a:xfrm>
          <a:off x="3562427" y="127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5781</xdr:rowOff>
    </xdr:from>
    <xdr:to>
      <xdr:col>4</xdr:col>
      <xdr:colOff>206375</xdr:colOff>
      <xdr:row>76</xdr:row>
      <xdr:rowOff>107381</xdr:rowOff>
    </xdr:to>
    <xdr:sp macro="" textlink="">
      <xdr:nvSpPr>
        <xdr:cNvPr id="199" name="円/楕円 198"/>
        <xdr:cNvSpPr/>
      </xdr:nvSpPr>
      <xdr:spPr>
        <a:xfrm>
          <a:off x="2857500" y="130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123908</xdr:rowOff>
    </xdr:from>
    <xdr:ext cx="469744" cy="259045"/>
    <xdr:sp macro="" textlink="">
      <xdr:nvSpPr>
        <xdr:cNvPr id="200" name="テキスト ボックス 199"/>
        <xdr:cNvSpPr txBox="1"/>
      </xdr:nvSpPr>
      <xdr:spPr>
        <a:xfrm>
          <a:off x="2673427" y="128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155742</xdr:rowOff>
    </xdr:from>
    <xdr:to>
      <xdr:col>3</xdr:col>
      <xdr:colOff>3175</xdr:colOff>
      <xdr:row>76</xdr:row>
      <xdr:rowOff>85892</xdr:rowOff>
    </xdr:to>
    <xdr:sp macro="" textlink="">
      <xdr:nvSpPr>
        <xdr:cNvPr id="201" name="円/楕円 200"/>
        <xdr:cNvSpPr/>
      </xdr:nvSpPr>
      <xdr:spPr>
        <a:xfrm>
          <a:off x="1968500" y="130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102419</xdr:rowOff>
    </xdr:from>
    <xdr:ext cx="469744" cy="259045"/>
    <xdr:sp macro="" textlink="">
      <xdr:nvSpPr>
        <xdr:cNvPr id="202" name="テキスト ボックス 201"/>
        <xdr:cNvSpPr txBox="1"/>
      </xdr:nvSpPr>
      <xdr:spPr>
        <a:xfrm>
          <a:off x="1784427" y="127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124561</xdr:rowOff>
    </xdr:from>
    <xdr:to>
      <xdr:col>1</xdr:col>
      <xdr:colOff>485775</xdr:colOff>
      <xdr:row>76</xdr:row>
      <xdr:rowOff>54711</xdr:rowOff>
    </xdr:to>
    <xdr:sp macro="" textlink="">
      <xdr:nvSpPr>
        <xdr:cNvPr id="203" name="円/楕円 202"/>
        <xdr:cNvSpPr/>
      </xdr:nvSpPr>
      <xdr:spPr>
        <a:xfrm>
          <a:off x="1079500" y="129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71238</xdr:rowOff>
    </xdr:from>
    <xdr:ext cx="469744" cy="259045"/>
    <xdr:sp macro="" textlink="">
      <xdr:nvSpPr>
        <xdr:cNvPr id="204" name="テキスト ボックス 203"/>
        <xdr:cNvSpPr txBox="1"/>
      </xdr:nvSpPr>
      <xdr:spPr>
        <a:xfrm>
          <a:off x="895427" y="127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167658</xdr:rowOff>
    </xdr:from>
    <xdr:to>
      <xdr:col>6</xdr:col>
      <xdr:colOff>511175</xdr:colOff>
      <xdr:row>95</xdr:row>
      <xdr:rowOff>128019</xdr:rowOff>
    </xdr:to>
    <xdr:cxnSp macro="">
      <xdr:nvCxnSpPr>
        <xdr:cNvPr id="232" name="直線コネクタ 231"/>
        <xdr:cNvCxnSpPr/>
      </xdr:nvCxnSpPr>
      <xdr:spPr>
        <a:xfrm flipV="1">
          <a:off x="3797300" y="16283958"/>
          <a:ext cx="838200" cy="13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123243</xdr:rowOff>
    </xdr:from>
    <xdr:ext cx="534377" cy="259045"/>
    <xdr:sp macro="" textlink="">
      <xdr:nvSpPr>
        <xdr:cNvPr id="233" name="扶助費平均値テキスト"/>
        <xdr:cNvSpPr txBox="1"/>
      </xdr:nvSpPr>
      <xdr:spPr>
        <a:xfrm>
          <a:off x="4686300" y="1623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128019</xdr:rowOff>
    </xdr:from>
    <xdr:to>
      <xdr:col>5</xdr:col>
      <xdr:colOff>358775</xdr:colOff>
      <xdr:row>96</xdr:row>
      <xdr:rowOff>87281</xdr:rowOff>
    </xdr:to>
    <xdr:cxnSp macro="">
      <xdr:nvCxnSpPr>
        <xdr:cNvPr id="235" name="直線コネクタ 234"/>
        <xdr:cNvCxnSpPr/>
      </xdr:nvCxnSpPr>
      <xdr:spPr>
        <a:xfrm flipV="1">
          <a:off x="2908300" y="16415769"/>
          <a:ext cx="889000" cy="13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87281</xdr:rowOff>
    </xdr:from>
    <xdr:to>
      <xdr:col>4</xdr:col>
      <xdr:colOff>155575</xdr:colOff>
      <xdr:row>96</xdr:row>
      <xdr:rowOff>118211</xdr:rowOff>
    </xdr:to>
    <xdr:cxnSp macro="">
      <xdr:nvCxnSpPr>
        <xdr:cNvPr id="238" name="直線コネクタ 237"/>
        <xdr:cNvCxnSpPr/>
      </xdr:nvCxnSpPr>
      <xdr:spPr>
        <a:xfrm flipV="1">
          <a:off x="2019300" y="16546481"/>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79989</xdr:rowOff>
    </xdr:from>
    <xdr:to>
      <xdr:col>2</xdr:col>
      <xdr:colOff>638175</xdr:colOff>
      <xdr:row>96</xdr:row>
      <xdr:rowOff>118211</xdr:rowOff>
    </xdr:to>
    <xdr:cxnSp macro="">
      <xdr:nvCxnSpPr>
        <xdr:cNvPr id="241" name="直線コネクタ 240"/>
        <xdr:cNvCxnSpPr/>
      </xdr:nvCxnSpPr>
      <xdr:spPr>
        <a:xfrm>
          <a:off x="1130300" y="16539189"/>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116858</xdr:rowOff>
    </xdr:from>
    <xdr:to>
      <xdr:col>6</xdr:col>
      <xdr:colOff>561975</xdr:colOff>
      <xdr:row>95</xdr:row>
      <xdr:rowOff>47008</xdr:rowOff>
    </xdr:to>
    <xdr:sp macro="" textlink="">
      <xdr:nvSpPr>
        <xdr:cNvPr id="251" name="円/楕円 250"/>
        <xdr:cNvSpPr/>
      </xdr:nvSpPr>
      <xdr:spPr>
        <a:xfrm>
          <a:off x="4584700" y="162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139735</xdr:rowOff>
    </xdr:from>
    <xdr:ext cx="534377" cy="259045"/>
    <xdr:sp macro="" textlink="">
      <xdr:nvSpPr>
        <xdr:cNvPr id="252" name="扶助費該当値テキスト"/>
        <xdr:cNvSpPr txBox="1"/>
      </xdr:nvSpPr>
      <xdr:spPr>
        <a:xfrm>
          <a:off x="4686300" y="16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88,777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77219</xdr:rowOff>
    </xdr:from>
    <xdr:to>
      <xdr:col>5</xdr:col>
      <xdr:colOff>409575</xdr:colOff>
      <xdr:row>96</xdr:row>
      <xdr:rowOff>7369</xdr:rowOff>
    </xdr:to>
    <xdr:sp macro="" textlink="">
      <xdr:nvSpPr>
        <xdr:cNvPr id="253" name="円/楕円 252"/>
        <xdr:cNvSpPr/>
      </xdr:nvSpPr>
      <xdr:spPr>
        <a:xfrm>
          <a:off x="3746500" y="163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169946</xdr:rowOff>
    </xdr:from>
    <xdr:ext cx="534377" cy="259045"/>
    <xdr:sp macro="" textlink="">
      <xdr:nvSpPr>
        <xdr:cNvPr id="254" name="テキスト ボックス 253"/>
        <xdr:cNvSpPr txBox="1"/>
      </xdr:nvSpPr>
      <xdr:spPr>
        <a:xfrm>
          <a:off x="3530111" y="164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36481</xdr:rowOff>
    </xdr:from>
    <xdr:to>
      <xdr:col>4</xdr:col>
      <xdr:colOff>206375</xdr:colOff>
      <xdr:row>96</xdr:row>
      <xdr:rowOff>138081</xdr:rowOff>
    </xdr:to>
    <xdr:sp macro="" textlink="">
      <xdr:nvSpPr>
        <xdr:cNvPr id="255" name="円/楕円 254"/>
        <xdr:cNvSpPr/>
      </xdr:nvSpPr>
      <xdr:spPr>
        <a:xfrm>
          <a:off x="2857500" y="164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129208</xdr:rowOff>
    </xdr:from>
    <xdr:ext cx="534377" cy="259045"/>
    <xdr:sp macro="" textlink="">
      <xdr:nvSpPr>
        <xdr:cNvPr id="256" name="テキスト ボックス 255"/>
        <xdr:cNvSpPr txBox="1"/>
      </xdr:nvSpPr>
      <xdr:spPr>
        <a:xfrm>
          <a:off x="2641111" y="165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67411</xdr:rowOff>
    </xdr:from>
    <xdr:to>
      <xdr:col>3</xdr:col>
      <xdr:colOff>3175</xdr:colOff>
      <xdr:row>96</xdr:row>
      <xdr:rowOff>169011</xdr:rowOff>
    </xdr:to>
    <xdr:sp macro="" textlink="">
      <xdr:nvSpPr>
        <xdr:cNvPr id="257" name="円/楕円 256"/>
        <xdr:cNvSpPr/>
      </xdr:nvSpPr>
      <xdr:spPr>
        <a:xfrm>
          <a:off x="1968500" y="165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160138</xdr:rowOff>
    </xdr:from>
    <xdr:ext cx="534377" cy="259045"/>
    <xdr:sp macro="" textlink="">
      <xdr:nvSpPr>
        <xdr:cNvPr id="258" name="テキスト ボックス 257"/>
        <xdr:cNvSpPr txBox="1"/>
      </xdr:nvSpPr>
      <xdr:spPr>
        <a:xfrm>
          <a:off x="1752111" y="166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29189</xdr:rowOff>
    </xdr:from>
    <xdr:to>
      <xdr:col>1</xdr:col>
      <xdr:colOff>485775</xdr:colOff>
      <xdr:row>96</xdr:row>
      <xdr:rowOff>130789</xdr:rowOff>
    </xdr:to>
    <xdr:sp macro="" textlink="">
      <xdr:nvSpPr>
        <xdr:cNvPr id="259" name="円/楕円 258"/>
        <xdr:cNvSpPr/>
      </xdr:nvSpPr>
      <xdr:spPr>
        <a:xfrm>
          <a:off x="1079500" y="164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147316</xdr:rowOff>
    </xdr:from>
    <xdr:ext cx="534377" cy="259045"/>
    <xdr:sp macro="" textlink="">
      <xdr:nvSpPr>
        <xdr:cNvPr id="260" name="テキスト ボックス 259"/>
        <xdr:cNvSpPr txBox="1"/>
      </xdr:nvSpPr>
      <xdr:spPr>
        <a:xfrm>
          <a:off x="863111" y="162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15265</xdr:rowOff>
    </xdr:from>
    <xdr:to>
      <xdr:col>15</xdr:col>
      <xdr:colOff>180975</xdr:colOff>
      <xdr:row>37</xdr:row>
      <xdr:rowOff>35268</xdr:rowOff>
    </xdr:to>
    <xdr:cxnSp macro="">
      <xdr:nvCxnSpPr>
        <xdr:cNvPr id="289" name="直線コネクタ 288"/>
        <xdr:cNvCxnSpPr/>
      </xdr:nvCxnSpPr>
      <xdr:spPr>
        <a:xfrm>
          <a:off x="9639300" y="6358915"/>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15265</xdr:rowOff>
    </xdr:from>
    <xdr:to>
      <xdr:col>14</xdr:col>
      <xdr:colOff>28575</xdr:colOff>
      <xdr:row>37</xdr:row>
      <xdr:rowOff>60299</xdr:rowOff>
    </xdr:to>
    <xdr:cxnSp macro="">
      <xdr:nvCxnSpPr>
        <xdr:cNvPr id="292" name="直線コネクタ 291"/>
        <xdr:cNvCxnSpPr/>
      </xdr:nvCxnSpPr>
      <xdr:spPr>
        <a:xfrm flipV="1">
          <a:off x="8750300" y="6358915"/>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56547</xdr:rowOff>
    </xdr:from>
    <xdr:to>
      <xdr:col>12</xdr:col>
      <xdr:colOff>511175</xdr:colOff>
      <xdr:row>37</xdr:row>
      <xdr:rowOff>60299</xdr:rowOff>
    </xdr:to>
    <xdr:cxnSp macro="">
      <xdr:nvCxnSpPr>
        <xdr:cNvPr id="295" name="直線コネクタ 294"/>
        <xdr:cNvCxnSpPr/>
      </xdr:nvCxnSpPr>
      <xdr:spPr>
        <a:xfrm>
          <a:off x="7861300" y="6400197"/>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56547</xdr:rowOff>
    </xdr:from>
    <xdr:to>
      <xdr:col>11</xdr:col>
      <xdr:colOff>307975</xdr:colOff>
      <xdr:row>37</xdr:row>
      <xdr:rowOff>63614</xdr:rowOff>
    </xdr:to>
    <xdr:cxnSp macro="">
      <xdr:nvCxnSpPr>
        <xdr:cNvPr id="298" name="直線コネクタ 297"/>
        <xdr:cNvCxnSpPr/>
      </xdr:nvCxnSpPr>
      <xdr:spPr>
        <a:xfrm flipV="1">
          <a:off x="6972300" y="6400197"/>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155918</xdr:rowOff>
    </xdr:from>
    <xdr:to>
      <xdr:col>15</xdr:col>
      <xdr:colOff>231775</xdr:colOff>
      <xdr:row>37</xdr:row>
      <xdr:rowOff>86068</xdr:rowOff>
    </xdr:to>
    <xdr:sp macro="" textlink="">
      <xdr:nvSpPr>
        <xdr:cNvPr id="308" name="円/楕円 307"/>
        <xdr:cNvSpPr/>
      </xdr:nvSpPr>
      <xdr:spPr>
        <a:xfrm>
          <a:off x="10426700" y="63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70845</xdr:rowOff>
    </xdr:from>
    <xdr:ext cx="534377" cy="259045"/>
    <xdr:sp macro="" textlink="">
      <xdr:nvSpPr>
        <xdr:cNvPr id="309" name="補助費等該当値テキスト"/>
        <xdr:cNvSpPr txBox="1"/>
      </xdr:nvSpPr>
      <xdr:spPr>
        <a:xfrm>
          <a:off x="10528300" y="62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135915</xdr:rowOff>
    </xdr:from>
    <xdr:to>
      <xdr:col>14</xdr:col>
      <xdr:colOff>79375</xdr:colOff>
      <xdr:row>37</xdr:row>
      <xdr:rowOff>66065</xdr:rowOff>
    </xdr:to>
    <xdr:sp macro="" textlink="">
      <xdr:nvSpPr>
        <xdr:cNvPr id="310" name="円/楕円 309"/>
        <xdr:cNvSpPr/>
      </xdr:nvSpPr>
      <xdr:spPr>
        <a:xfrm>
          <a:off x="9588500" y="63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57192</xdr:rowOff>
    </xdr:from>
    <xdr:ext cx="534377" cy="259045"/>
    <xdr:sp macro="" textlink="">
      <xdr:nvSpPr>
        <xdr:cNvPr id="311" name="テキスト ボックス 310"/>
        <xdr:cNvSpPr txBox="1"/>
      </xdr:nvSpPr>
      <xdr:spPr>
        <a:xfrm>
          <a:off x="9372111" y="64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9499</xdr:rowOff>
    </xdr:from>
    <xdr:to>
      <xdr:col>12</xdr:col>
      <xdr:colOff>561975</xdr:colOff>
      <xdr:row>37</xdr:row>
      <xdr:rowOff>111099</xdr:rowOff>
    </xdr:to>
    <xdr:sp macro="" textlink="">
      <xdr:nvSpPr>
        <xdr:cNvPr id="312" name="円/楕円 311"/>
        <xdr:cNvSpPr/>
      </xdr:nvSpPr>
      <xdr:spPr>
        <a:xfrm>
          <a:off x="8699500" y="63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102226</xdr:rowOff>
    </xdr:from>
    <xdr:ext cx="534377" cy="259045"/>
    <xdr:sp macro="" textlink="">
      <xdr:nvSpPr>
        <xdr:cNvPr id="313" name="テキスト ボックス 312"/>
        <xdr:cNvSpPr txBox="1"/>
      </xdr:nvSpPr>
      <xdr:spPr>
        <a:xfrm>
          <a:off x="8483111" y="64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5747</xdr:rowOff>
    </xdr:from>
    <xdr:to>
      <xdr:col>11</xdr:col>
      <xdr:colOff>358775</xdr:colOff>
      <xdr:row>37</xdr:row>
      <xdr:rowOff>107347</xdr:rowOff>
    </xdr:to>
    <xdr:sp macro="" textlink="">
      <xdr:nvSpPr>
        <xdr:cNvPr id="314" name="円/楕円 313"/>
        <xdr:cNvSpPr/>
      </xdr:nvSpPr>
      <xdr:spPr>
        <a:xfrm>
          <a:off x="7810500" y="63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98474</xdr:rowOff>
    </xdr:from>
    <xdr:ext cx="534377" cy="259045"/>
    <xdr:sp macro="" textlink="">
      <xdr:nvSpPr>
        <xdr:cNvPr id="315" name="テキスト ボックス 314"/>
        <xdr:cNvSpPr txBox="1"/>
      </xdr:nvSpPr>
      <xdr:spPr>
        <a:xfrm>
          <a:off x="7594111" y="64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12814</xdr:rowOff>
    </xdr:from>
    <xdr:to>
      <xdr:col>10</xdr:col>
      <xdr:colOff>155575</xdr:colOff>
      <xdr:row>37</xdr:row>
      <xdr:rowOff>114414</xdr:rowOff>
    </xdr:to>
    <xdr:sp macro="" textlink="">
      <xdr:nvSpPr>
        <xdr:cNvPr id="316" name="円/楕円 315"/>
        <xdr:cNvSpPr/>
      </xdr:nvSpPr>
      <xdr:spPr>
        <a:xfrm>
          <a:off x="6921500" y="63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105541</xdr:rowOff>
    </xdr:from>
    <xdr:ext cx="534377" cy="259045"/>
    <xdr:sp macro="" textlink="">
      <xdr:nvSpPr>
        <xdr:cNvPr id="317" name="テキスト ボックス 316"/>
        <xdr:cNvSpPr txBox="1"/>
      </xdr:nvSpPr>
      <xdr:spPr>
        <a:xfrm>
          <a:off x="6705111" y="644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54158</xdr:rowOff>
    </xdr:from>
    <xdr:to>
      <xdr:col>15</xdr:col>
      <xdr:colOff>180975</xdr:colOff>
      <xdr:row>53</xdr:row>
      <xdr:rowOff>70320</xdr:rowOff>
    </xdr:to>
    <xdr:cxnSp macro="">
      <xdr:nvCxnSpPr>
        <xdr:cNvPr id="345" name="直線コネクタ 344"/>
        <xdr:cNvCxnSpPr/>
      </xdr:nvCxnSpPr>
      <xdr:spPr>
        <a:xfrm>
          <a:off x="9639300" y="9141008"/>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43232</xdr:rowOff>
    </xdr:from>
    <xdr:ext cx="534377" cy="259045"/>
    <xdr:sp macro="" textlink="">
      <xdr:nvSpPr>
        <xdr:cNvPr id="346" name="普通建設事業費平均値テキスト"/>
        <xdr:cNvSpPr txBox="1"/>
      </xdr:nvSpPr>
      <xdr:spPr>
        <a:xfrm>
          <a:off x="10528300" y="947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54158</xdr:rowOff>
    </xdr:from>
    <xdr:to>
      <xdr:col>14</xdr:col>
      <xdr:colOff>28575</xdr:colOff>
      <xdr:row>57</xdr:row>
      <xdr:rowOff>86413</xdr:rowOff>
    </xdr:to>
    <xdr:cxnSp macro="">
      <xdr:nvCxnSpPr>
        <xdr:cNvPr id="348" name="直線コネクタ 347"/>
        <xdr:cNvCxnSpPr/>
      </xdr:nvCxnSpPr>
      <xdr:spPr>
        <a:xfrm flipV="1">
          <a:off x="8750300" y="9141008"/>
          <a:ext cx="889000" cy="7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24761</xdr:rowOff>
    </xdr:from>
    <xdr:ext cx="534377" cy="259045"/>
    <xdr:sp macro="" textlink="">
      <xdr:nvSpPr>
        <xdr:cNvPr id="350" name="テキスト ボックス 349"/>
        <xdr:cNvSpPr txBox="1"/>
      </xdr:nvSpPr>
      <xdr:spPr>
        <a:xfrm>
          <a:off x="9372111"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86413</xdr:rowOff>
    </xdr:from>
    <xdr:to>
      <xdr:col>12</xdr:col>
      <xdr:colOff>511175</xdr:colOff>
      <xdr:row>58</xdr:row>
      <xdr:rowOff>127584</xdr:rowOff>
    </xdr:to>
    <xdr:cxnSp macro="">
      <xdr:nvCxnSpPr>
        <xdr:cNvPr id="351" name="直線コネクタ 350"/>
        <xdr:cNvCxnSpPr/>
      </xdr:nvCxnSpPr>
      <xdr:spPr>
        <a:xfrm flipV="1">
          <a:off x="7861300" y="9859063"/>
          <a:ext cx="889000" cy="2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122327</xdr:rowOff>
    </xdr:from>
    <xdr:to>
      <xdr:col>11</xdr:col>
      <xdr:colOff>307975</xdr:colOff>
      <xdr:row>58</xdr:row>
      <xdr:rowOff>127584</xdr:rowOff>
    </xdr:to>
    <xdr:cxnSp macro="">
      <xdr:nvCxnSpPr>
        <xdr:cNvPr id="354" name="直線コネクタ 353"/>
        <xdr:cNvCxnSpPr/>
      </xdr:nvCxnSpPr>
      <xdr:spPr>
        <a:xfrm>
          <a:off x="6972300" y="1006642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19520</xdr:rowOff>
    </xdr:from>
    <xdr:to>
      <xdr:col>15</xdr:col>
      <xdr:colOff>231775</xdr:colOff>
      <xdr:row>53</xdr:row>
      <xdr:rowOff>121120</xdr:rowOff>
    </xdr:to>
    <xdr:sp macro="" textlink="">
      <xdr:nvSpPr>
        <xdr:cNvPr id="364" name="円/楕円 363"/>
        <xdr:cNvSpPr/>
      </xdr:nvSpPr>
      <xdr:spPr>
        <a:xfrm>
          <a:off x="10426700" y="91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42397</xdr:rowOff>
    </xdr:from>
    <xdr:ext cx="534377" cy="259045"/>
    <xdr:sp macro="" textlink="">
      <xdr:nvSpPr>
        <xdr:cNvPr id="365" name="普通建設事業費該当値テキスト"/>
        <xdr:cNvSpPr txBox="1"/>
      </xdr:nvSpPr>
      <xdr:spPr>
        <a:xfrm>
          <a:off x="10528300" y="89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60,535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3358</xdr:rowOff>
    </xdr:from>
    <xdr:to>
      <xdr:col>14</xdr:col>
      <xdr:colOff>79375</xdr:colOff>
      <xdr:row>53</xdr:row>
      <xdr:rowOff>104958</xdr:rowOff>
    </xdr:to>
    <xdr:sp macro="" textlink="">
      <xdr:nvSpPr>
        <xdr:cNvPr id="366" name="円/楕円 365"/>
        <xdr:cNvSpPr/>
      </xdr:nvSpPr>
      <xdr:spPr>
        <a:xfrm>
          <a:off x="9588500" y="90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121485</xdr:rowOff>
    </xdr:from>
    <xdr:ext cx="534377" cy="259045"/>
    <xdr:sp macro="" textlink="">
      <xdr:nvSpPr>
        <xdr:cNvPr id="367" name="テキスト ボックス 366"/>
        <xdr:cNvSpPr txBox="1"/>
      </xdr:nvSpPr>
      <xdr:spPr>
        <a:xfrm>
          <a:off x="9372111" y="88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35613</xdr:rowOff>
    </xdr:from>
    <xdr:to>
      <xdr:col>12</xdr:col>
      <xdr:colOff>561975</xdr:colOff>
      <xdr:row>57</xdr:row>
      <xdr:rowOff>137213</xdr:rowOff>
    </xdr:to>
    <xdr:sp macro="" textlink="">
      <xdr:nvSpPr>
        <xdr:cNvPr id="368" name="円/楕円 367"/>
        <xdr:cNvSpPr/>
      </xdr:nvSpPr>
      <xdr:spPr>
        <a:xfrm>
          <a:off x="8699500" y="98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128340</xdr:rowOff>
    </xdr:from>
    <xdr:ext cx="534377" cy="259045"/>
    <xdr:sp macro="" textlink="">
      <xdr:nvSpPr>
        <xdr:cNvPr id="369" name="テキスト ボックス 368"/>
        <xdr:cNvSpPr txBox="1"/>
      </xdr:nvSpPr>
      <xdr:spPr>
        <a:xfrm>
          <a:off x="8483111" y="99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76784</xdr:rowOff>
    </xdr:from>
    <xdr:to>
      <xdr:col>11</xdr:col>
      <xdr:colOff>358775</xdr:colOff>
      <xdr:row>59</xdr:row>
      <xdr:rowOff>6934</xdr:rowOff>
    </xdr:to>
    <xdr:sp macro="" textlink="">
      <xdr:nvSpPr>
        <xdr:cNvPr id="370" name="円/楕円 369"/>
        <xdr:cNvSpPr/>
      </xdr:nvSpPr>
      <xdr:spPr>
        <a:xfrm>
          <a:off x="7810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169511</xdr:rowOff>
    </xdr:from>
    <xdr:ext cx="534377" cy="259045"/>
    <xdr:sp macro="" textlink="">
      <xdr:nvSpPr>
        <xdr:cNvPr id="371" name="テキスト ボックス 370"/>
        <xdr:cNvSpPr txBox="1"/>
      </xdr:nvSpPr>
      <xdr:spPr>
        <a:xfrm>
          <a:off x="7594111" y="1011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71527</xdr:rowOff>
    </xdr:from>
    <xdr:to>
      <xdr:col>10</xdr:col>
      <xdr:colOff>155575</xdr:colOff>
      <xdr:row>59</xdr:row>
      <xdr:rowOff>1677</xdr:rowOff>
    </xdr:to>
    <xdr:sp macro="" textlink="">
      <xdr:nvSpPr>
        <xdr:cNvPr id="372" name="円/楕円 371"/>
        <xdr:cNvSpPr/>
      </xdr:nvSpPr>
      <xdr:spPr>
        <a:xfrm>
          <a:off x="69215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164254</xdr:rowOff>
    </xdr:from>
    <xdr:ext cx="534377" cy="259045"/>
    <xdr:sp macro="" textlink="">
      <xdr:nvSpPr>
        <xdr:cNvPr id="373" name="テキスト ボックス 372"/>
        <xdr:cNvSpPr txBox="1"/>
      </xdr:nvSpPr>
      <xdr:spPr>
        <a:xfrm>
          <a:off x="6705111" y="101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20462</xdr:rowOff>
    </xdr:from>
    <xdr:to>
      <xdr:col>15</xdr:col>
      <xdr:colOff>180975</xdr:colOff>
      <xdr:row>77</xdr:row>
      <xdr:rowOff>67142</xdr:rowOff>
    </xdr:to>
    <xdr:cxnSp macro="">
      <xdr:nvCxnSpPr>
        <xdr:cNvPr id="400" name="直線コネクタ 399"/>
        <xdr:cNvCxnSpPr/>
      </xdr:nvCxnSpPr>
      <xdr:spPr>
        <a:xfrm flipV="1">
          <a:off x="9639300" y="12707762"/>
          <a:ext cx="838200" cy="56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32625</xdr:rowOff>
    </xdr:from>
    <xdr:ext cx="534377" cy="259045"/>
    <xdr:sp macro="" textlink="">
      <xdr:nvSpPr>
        <xdr:cNvPr id="401" name="普通建設事業費 （ うち新規整備　）平均値テキスト"/>
        <xdr:cNvSpPr txBox="1"/>
      </xdr:nvSpPr>
      <xdr:spPr>
        <a:xfrm>
          <a:off x="10528300" y="130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141112</xdr:rowOff>
    </xdr:from>
    <xdr:to>
      <xdr:col>15</xdr:col>
      <xdr:colOff>231775</xdr:colOff>
      <xdr:row>74</xdr:row>
      <xdr:rowOff>71262</xdr:rowOff>
    </xdr:to>
    <xdr:sp macro="" textlink="">
      <xdr:nvSpPr>
        <xdr:cNvPr id="410" name="円/楕円 409"/>
        <xdr:cNvSpPr/>
      </xdr:nvSpPr>
      <xdr:spPr>
        <a:xfrm>
          <a:off x="10426700" y="126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163989</xdr:rowOff>
    </xdr:from>
    <xdr:ext cx="534377" cy="259045"/>
    <xdr:sp macro="" textlink="">
      <xdr:nvSpPr>
        <xdr:cNvPr id="411" name="普通建設事業費 （ うち新規整備　）該当値テキスト"/>
        <xdr:cNvSpPr txBox="1"/>
      </xdr:nvSpPr>
      <xdr:spPr>
        <a:xfrm>
          <a:off x="10528300" y="1250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16342</xdr:rowOff>
    </xdr:from>
    <xdr:to>
      <xdr:col>14</xdr:col>
      <xdr:colOff>79375</xdr:colOff>
      <xdr:row>77</xdr:row>
      <xdr:rowOff>117942</xdr:rowOff>
    </xdr:to>
    <xdr:sp macro="" textlink="">
      <xdr:nvSpPr>
        <xdr:cNvPr id="412" name="円/楕円 411"/>
        <xdr:cNvSpPr/>
      </xdr:nvSpPr>
      <xdr:spPr>
        <a:xfrm>
          <a:off x="9588500" y="132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109069</xdr:rowOff>
    </xdr:from>
    <xdr:ext cx="534377" cy="259045"/>
    <xdr:sp macro="" textlink="">
      <xdr:nvSpPr>
        <xdr:cNvPr id="413" name="テキスト ボックス 412"/>
        <xdr:cNvSpPr txBox="1"/>
      </xdr:nvSpPr>
      <xdr:spPr>
        <a:xfrm>
          <a:off x="9372111" y="1331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135630</xdr:rowOff>
    </xdr:from>
    <xdr:to>
      <xdr:col>15</xdr:col>
      <xdr:colOff>180975</xdr:colOff>
      <xdr:row>96</xdr:row>
      <xdr:rowOff>159108</xdr:rowOff>
    </xdr:to>
    <xdr:cxnSp macro="">
      <xdr:nvCxnSpPr>
        <xdr:cNvPr id="440" name="直線コネクタ 439"/>
        <xdr:cNvCxnSpPr/>
      </xdr:nvCxnSpPr>
      <xdr:spPr>
        <a:xfrm>
          <a:off x="9639300" y="16594830"/>
          <a:ext cx="838200" cy="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108308</xdr:rowOff>
    </xdr:from>
    <xdr:to>
      <xdr:col>15</xdr:col>
      <xdr:colOff>231775</xdr:colOff>
      <xdr:row>97</xdr:row>
      <xdr:rowOff>38458</xdr:rowOff>
    </xdr:to>
    <xdr:sp macro="" textlink="">
      <xdr:nvSpPr>
        <xdr:cNvPr id="450" name="円/楕円 449"/>
        <xdr:cNvSpPr/>
      </xdr:nvSpPr>
      <xdr:spPr>
        <a:xfrm>
          <a:off x="10426700" y="165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86735</xdr:rowOff>
    </xdr:from>
    <xdr:ext cx="534377" cy="259045"/>
    <xdr:sp macro="" textlink="">
      <xdr:nvSpPr>
        <xdr:cNvPr id="451" name="普通建設事業費 （ うち更新整備　）該当値テキスト"/>
        <xdr:cNvSpPr txBox="1"/>
      </xdr:nvSpPr>
      <xdr:spPr>
        <a:xfrm>
          <a:off x="10528300" y="165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84830</xdr:rowOff>
    </xdr:from>
    <xdr:to>
      <xdr:col>14</xdr:col>
      <xdr:colOff>79375</xdr:colOff>
      <xdr:row>97</xdr:row>
      <xdr:rowOff>14980</xdr:rowOff>
    </xdr:to>
    <xdr:sp macro="" textlink="">
      <xdr:nvSpPr>
        <xdr:cNvPr id="452" name="円/楕円 451"/>
        <xdr:cNvSpPr/>
      </xdr:nvSpPr>
      <xdr:spPr>
        <a:xfrm>
          <a:off x="9588500" y="165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6107</xdr:rowOff>
    </xdr:from>
    <xdr:ext cx="534377" cy="259045"/>
    <xdr:sp macro="" textlink="">
      <xdr:nvSpPr>
        <xdr:cNvPr id="453" name="テキスト ボックス 452"/>
        <xdr:cNvSpPr txBox="1"/>
      </xdr:nvSpPr>
      <xdr:spPr>
        <a:xfrm>
          <a:off x="9372111" y="166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121869</xdr:rowOff>
    </xdr:from>
    <xdr:to>
      <xdr:col>23</xdr:col>
      <xdr:colOff>517525</xdr:colOff>
      <xdr:row>38</xdr:row>
      <xdr:rowOff>139700</xdr:rowOff>
    </xdr:to>
    <xdr:cxnSp macro="">
      <xdr:nvCxnSpPr>
        <xdr:cNvPr id="480" name="直線コネクタ 479"/>
        <xdr:cNvCxnSpPr/>
      </xdr:nvCxnSpPr>
      <xdr:spPr>
        <a:xfrm>
          <a:off x="15481300" y="6636969"/>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121869</xdr:rowOff>
    </xdr:from>
    <xdr:to>
      <xdr:col>22</xdr:col>
      <xdr:colOff>365125</xdr:colOff>
      <xdr:row>38</xdr:row>
      <xdr:rowOff>128727</xdr:rowOff>
    </xdr:to>
    <xdr:cxnSp macro="">
      <xdr:nvCxnSpPr>
        <xdr:cNvPr id="483" name="直線コネクタ 482"/>
        <xdr:cNvCxnSpPr/>
      </xdr:nvCxnSpPr>
      <xdr:spPr>
        <a:xfrm flipV="1">
          <a:off x="14592300" y="663696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128727</xdr:rowOff>
    </xdr:from>
    <xdr:to>
      <xdr:col>21</xdr:col>
      <xdr:colOff>161925</xdr:colOff>
      <xdr:row>38</xdr:row>
      <xdr:rowOff>130099</xdr:rowOff>
    </xdr:to>
    <xdr:cxnSp macro="">
      <xdr:nvCxnSpPr>
        <xdr:cNvPr id="486" name="直線コネクタ 485"/>
        <xdr:cNvCxnSpPr/>
      </xdr:nvCxnSpPr>
      <xdr:spPr>
        <a:xfrm flipV="1">
          <a:off x="13703300" y="664382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29514</xdr:rowOff>
    </xdr:from>
    <xdr:to>
      <xdr:col>19</xdr:col>
      <xdr:colOff>644525</xdr:colOff>
      <xdr:row>38</xdr:row>
      <xdr:rowOff>130099</xdr:rowOff>
    </xdr:to>
    <xdr:cxnSp macro="">
      <xdr:nvCxnSpPr>
        <xdr:cNvPr id="489" name="直線コネクタ 488"/>
        <xdr:cNvCxnSpPr/>
      </xdr:nvCxnSpPr>
      <xdr:spPr>
        <a:xfrm>
          <a:off x="12814300" y="6544614"/>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499" name="円/楕円 49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71069</xdr:rowOff>
    </xdr:from>
    <xdr:to>
      <xdr:col>22</xdr:col>
      <xdr:colOff>415925</xdr:colOff>
      <xdr:row>39</xdr:row>
      <xdr:rowOff>1219</xdr:rowOff>
    </xdr:to>
    <xdr:sp macro="" textlink="">
      <xdr:nvSpPr>
        <xdr:cNvPr id="501" name="円/楕円 500"/>
        <xdr:cNvSpPr/>
      </xdr:nvSpPr>
      <xdr:spPr>
        <a:xfrm>
          <a:off x="15430500" y="65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163796</xdr:rowOff>
    </xdr:from>
    <xdr:ext cx="313932" cy="259045"/>
    <xdr:sp macro="" textlink="">
      <xdr:nvSpPr>
        <xdr:cNvPr id="502" name="テキスト ボックス 501"/>
        <xdr:cNvSpPr txBox="1"/>
      </xdr:nvSpPr>
      <xdr:spPr>
        <a:xfrm>
          <a:off x="15324333" y="667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77927</xdr:rowOff>
    </xdr:from>
    <xdr:to>
      <xdr:col>21</xdr:col>
      <xdr:colOff>212725</xdr:colOff>
      <xdr:row>39</xdr:row>
      <xdr:rowOff>8077</xdr:rowOff>
    </xdr:to>
    <xdr:sp macro="" textlink="">
      <xdr:nvSpPr>
        <xdr:cNvPr id="503" name="円/楕円 502"/>
        <xdr:cNvSpPr/>
      </xdr:nvSpPr>
      <xdr:spPr>
        <a:xfrm>
          <a:off x="14541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170654</xdr:rowOff>
    </xdr:from>
    <xdr:ext cx="313932" cy="259045"/>
    <xdr:sp macro="" textlink="">
      <xdr:nvSpPr>
        <xdr:cNvPr id="504" name="テキスト ボックス 503"/>
        <xdr:cNvSpPr txBox="1"/>
      </xdr:nvSpPr>
      <xdr:spPr>
        <a:xfrm>
          <a:off x="14435333" y="6685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79299</xdr:rowOff>
    </xdr:from>
    <xdr:to>
      <xdr:col>20</xdr:col>
      <xdr:colOff>9525</xdr:colOff>
      <xdr:row>39</xdr:row>
      <xdr:rowOff>9449</xdr:rowOff>
    </xdr:to>
    <xdr:sp macro="" textlink="">
      <xdr:nvSpPr>
        <xdr:cNvPr id="505" name="円/楕円 504"/>
        <xdr:cNvSpPr/>
      </xdr:nvSpPr>
      <xdr:spPr>
        <a:xfrm>
          <a:off x="13652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576</xdr:rowOff>
    </xdr:from>
    <xdr:ext cx="313932" cy="259045"/>
    <xdr:sp macro="" textlink="">
      <xdr:nvSpPr>
        <xdr:cNvPr id="506" name="テキスト ボックス 505"/>
        <xdr:cNvSpPr txBox="1"/>
      </xdr:nvSpPr>
      <xdr:spPr>
        <a:xfrm>
          <a:off x="13546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150165</xdr:rowOff>
    </xdr:from>
    <xdr:to>
      <xdr:col>18</xdr:col>
      <xdr:colOff>492125</xdr:colOff>
      <xdr:row>38</xdr:row>
      <xdr:rowOff>80314</xdr:rowOff>
    </xdr:to>
    <xdr:sp macro="" textlink="">
      <xdr:nvSpPr>
        <xdr:cNvPr id="507" name="円/楕円 506"/>
        <xdr:cNvSpPr/>
      </xdr:nvSpPr>
      <xdr:spPr>
        <a:xfrm>
          <a:off x="12763500" y="6493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71441</xdr:rowOff>
    </xdr:from>
    <xdr:ext cx="378565" cy="259045"/>
    <xdr:sp macro="" textlink="">
      <xdr:nvSpPr>
        <xdr:cNvPr id="508" name="テキスト ボックス 507"/>
        <xdr:cNvSpPr txBox="1"/>
      </xdr:nvSpPr>
      <xdr:spPr>
        <a:xfrm>
          <a:off x="12625017" y="658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14027</xdr:rowOff>
    </xdr:from>
    <xdr:to>
      <xdr:col>23</xdr:col>
      <xdr:colOff>517525</xdr:colOff>
      <xdr:row>77</xdr:row>
      <xdr:rowOff>40811</xdr:rowOff>
    </xdr:to>
    <xdr:cxnSp macro="">
      <xdr:nvCxnSpPr>
        <xdr:cNvPr id="586" name="直線コネクタ 585"/>
        <xdr:cNvCxnSpPr/>
      </xdr:nvCxnSpPr>
      <xdr:spPr>
        <a:xfrm>
          <a:off x="15481300" y="13215677"/>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502</xdr:rowOff>
    </xdr:from>
    <xdr:to>
      <xdr:col>22</xdr:col>
      <xdr:colOff>365125</xdr:colOff>
      <xdr:row>77</xdr:row>
      <xdr:rowOff>14027</xdr:rowOff>
    </xdr:to>
    <xdr:cxnSp macro="">
      <xdr:nvCxnSpPr>
        <xdr:cNvPr id="589" name="直線コネクタ 588"/>
        <xdr:cNvCxnSpPr/>
      </xdr:nvCxnSpPr>
      <xdr:spPr>
        <a:xfrm>
          <a:off x="14592300" y="13202152"/>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502</xdr:rowOff>
    </xdr:from>
    <xdr:to>
      <xdr:col>21</xdr:col>
      <xdr:colOff>161925</xdr:colOff>
      <xdr:row>77</xdr:row>
      <xdr:rowOff>882</xdr:rowOff>
    </xdr:to>
    <xdr:cxnSp macro="">
      <xdr:nvCxnSpPr>
        <xdr:cNvPr id="592" name="直線コネクタ 591"/>
        <xdr:cNvCxnSpPr/>
      </xdr:nvCxnSpPr>
      <xdr:spPr>
        <a:xfrm flipV="1">
          <a:off x="13703300" y="1320215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167132</xdr:rowOff>
    </xdr:from>
    <xdr:to>
      <xdr:col>19</xdr:col>
      <xdr:colOff>644525</xdr:colOff>
      <xdr:row>77</xdr:row>
      <xdr:rowOff>882</xdr:rowOff>
    </xdr:to>
    <xdr:cxnSp macro="">
      <xdr:nvCxnSpPr>
        <xdr:cNvPr id="595" name="直線コネクタ 594"/>
        <xdr:cNvCxnSpPr/>
      </xdr:nvCxnSpPr>
      <xdr:spPr>
        <a:xfrm>
          <a:off x="12814300" y="13197332"/>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161461</xdr:rowOff>
    </xdr:from>
    <xdr:to>
      <xdr:col>23</xdr:col>
      <xdr:colOff>568325</xdr:colOff>
      <xdr:row>77</xdr:row>
      <xdr:rowOff>91611</xdr:rowOff>
    </xdr:to>
    <xdr:sp macro="" textlink="">
      <xdr:nvSpPr>
        <xdr:cNvPr id="605" name="円/楕円 604"/>
        <xdr:cNvSpPr/>
      </xdr:nvSpPr>
      <xdr:spPr>
        <a:xfrm>
          <a:off x="16268700" y="131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76388</xdr:rowOff>
    </xdr:from>
    <xdr:ext cx="534377" cy="259045"/>
    <xdr:sp macro="" textlink="">
      <xdr:nvSpPr>
        <xdr:cNvPr id="606" name="公債費該当値テキスト"/>
        <xdr:cNvSpPr txBox="1"/>
      </xdr:nvSpPr>
      <xdr:spPr>
        <a:xfrm>
          <a:off x="16370300" y="131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134677</xdr:rowOff>
    </xdr:from>
    <xdr:to>
      <xdr:col>22</xdr:col>
      <xdr:colOff>415925</xdr:colOff>
      <xdr:row>77</xdr:row>
      <xdr:rowOff>64827</xdr:rowOff>
    </xdr:to>
    <xdr:sp macro="" textlink="">
      <xdr:nvSpPr>
        <xdr:cNvPr id="607" name="円/楕円 606"/>
        <xdr:cNvSpPr/>
      </xdr:nvSpPr>
      <xdr:spPr>
        <a:xfrm>
          <a:off x="15430500" y="131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55954</xdr:rowOff>
    </xdr:from>
    <xdr:ext cx="534377" cy="259045"/>
    <xdr:sp macro="" textlink="">
      <xdr:nvSpPr>
        <xdr:cNvPr id="608" name="テキスト ボックス 607"/>
        <xdr:cNvSpPr txBox="1"/>
      </xdr:nvSpPr>
      <xdr:spPr>
        <a:xfrm>
          <a:off x="15214111" y="13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121152</xdr:rowOff>
    </xdr:from>
    <xdr:to>
      <xdr:col>21</xdr:col>
      <xdr:colOff>212725</xdr:colOff>
      <xdr:row>77</xdr:row>
      <xdr:rowOff>51302</xdr:rowOff>
    </xdr:to>
    <xdr:sp macro="" textlink="">
      <xdr:nvSpPr>
        <xdr:cNvPr id="609" name="円/楕円 608"/>
        <xdr:cNvSpPr/>
      </xdr:nvSpPr>
      <xdr:spPr>
        <a:xfrm>
          <a:off x="14541500" y="131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42429</xdr:rowOff>
    </xdr:from>
    <xdr:ext cx="534377" cy="259045"/>
    <xdr:sp macro="" textlink="">
      <xdr:nvSpPr>
        <xdr:cNvPr id="610" name="テキスト ボックス 609"/>
        <xdr:cNvSpPr txBox="1"/>
      </xdr:nvSpPr>
      <xdr:spPr>
        <a:xfrm>
          <a:off x="14325111" y="132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121532</xdr:rowOff>
    </xdr:from>
    <xdr:to>
      <xdr:col>20</xdr:col>
      <xdr:colOff>9525</xdr:colOff>
      <xdr:row>77</xdr:row>
      <xdr:rowOff>51682</xdr:rowOff>
    </xdr:to>
    <xdr:sp macro="" textlink="">
      <xdr:nvSpPr>
        <xdr:cNvPr id="611" name="円/楕円 610"/>
        <xdr:cNvSpPr/>
      </xdr:nvSpPr>
      <xdr:spPr>
        <a:xfrm>
          <a:off x="13652500" y="131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42809</xdr:rowOff>
    </xdr:from>
    <xdr:ext cx="534377" cy="259045"/>
    <xdr:sp macro="" textlink="">
      <xdr:nvSpPr>
        <xdr:cNvPr id="612" name="テキスト ボックス 611"/>
        <xdr:cNvSpPr txBox="1"/>
      </xdr:nvSpPr>
      <xdr:spPr>
        <a:xfrm>
          <a:off x="13436111" y="132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116332</xdr:rowOff>
    </xdr:from>
    <xdr:to>
      <xdr:col>18</xdr:col>
      <xdr:colOff>492125</xdr:colOff>
      <xdr:row>77</xdr:row>
      <xdr:rowOff>46482</xdr:rowOff>
    </xdr:to>
    <xdr:sp macro="" textlink="">
      <xdr:nvSpPr>
        <xdr:cNvPr id="613" name="円/楕円 612"/>
        <xdr:cNvSpPr/>
      </xdr:nvSpPr>
      <xdr:spPr>
        <a:xfrm>
          <a:off x="12763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37609</xdr:rowOff>
    </xdr:from>
    <xdr:ext cx="534377" cy="259045"/>
    <xdr:sp macro="" textlink="">
      <xdr:nvSpPr>
        <xdr:cNvPr id="614" name="テキスト ボックス 613"/>
        <xdr:cNvSpPr txBox="1"/>
      </xdr:nvSpPr>
      <xdr:spPr>
        <a:xfrm>
          <a:off x="12547111" y="132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42202</xdr:rowOff>
    </xdr:from>
    <xdr:to>
      <xdr:col>23</xdr:col>
      <xdr:colOff>517525</xdr:colOff>
      <xdr:row>99</xdr:row>
      <xdr:rowOff>42430</xdr:rowOff>
    </xdr:to>
    <xdr:cxnSp macro="">
      <xdr:nvCxnSpPr>
        <xdr:cNvPr id="643" name="直線コネクタ 642"/>
        <xdr:cNvCxnSpPr/>
      </xdr:nvCxnSpPr>
      <xdr:spPr>
        <a:xfrm flipV="1">
          <a:off x="15481300" y="1701575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161226</xdr:rowOff>
    </xdr:from>
    <xdr:to>
      <xdr:col>22</xdr:col>
      <xdr:colOff>365125</xdr:colOff>
      <xdr:row>99</xdr:row>
      <xdr:rowOff>42430</xdr:rowOff>
    </xdr:to>
    <xdr:cxnSp macro="">
      <xdr:nvCxnSpPr>
        <xdr:cNvPr id="646" name="直線コネクタ 645"/>
        <xdr:cNvCxnSpPr/>
      </xdr:nvCxnSpPr>
      <xdr:spPr>
        <a:xfrm>
          <a:off x="14592300" y="16963326"/>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144538</xdr:rowOff>
    </xdr:from>
    <xdr:to>
      <xdr:col>21</xdr:col>
      <xdr:colOff>161925</xdr:colOff>
      <xdr:row>98</xdr:row>
      <xdr:rowOff>161226</xdr:rowOff>
    </xdr:to>
    <xdr:cxnSp macro="">
      <xdr:nvCxnSpPr>
        <xdr:cNvPr id="649" name="直線コネクタ 648"/>
        <xdr:cNvCxnSpPr/>
      </xdr:nvCxnSpPr>
      <xdr:spPr>
        <a:xfrm>
          <a:off x="13703300" y="16946638"/>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144538</xdr:rowOff>
    </xdr:from>
    <xdr:to>
      <xdr:col>19</xdr:col>
      <xdr:colOff>644525</xdr:colOff>
      <xdr:row>99</xdr:row>
      <xdr:rowOff>7531</xdr:rowOff>
    </xdr:to>
    <xdr:cxnSp macro="">
      <xdr:nvCxnSpPr>
        <xdr:cNvPr id="652" name="直線コネクタ 651"/>
        <xdr:cNvCxnSpPr/>
      </xdr:nvCxnSpPr>
      <xdr:spPr>
        <a:xfrm flipV="1">
          <a:off x="12814300" y="16946638"/>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162852</xdr:rowOff>
    </xdr:from>
    <xdr:to>
      <xdr:col>23</xdr:col>
      <xdr:colOff>568325</xdr:colOff>
      <xdr:row>99</xdr:row>
      <xdr:rowOff>93002</xdr:rowOff>
    </xdr:to>
    <xdr:sp macro="" textlink="">
      <xdr:nvSpPr>
        <xdr:cNvPr id="662" name="円/楕円 661"/>
        <xdr:cNvSpPr/>
      </xdr:nvSpPr>
      <xdr:spPr>
        <a:xfrm>
          <a:off x="16268700" y="169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77779</xdr:rowOff>
    </xdr:from>
    <xdr:ext cx="313932" cy="259045"/>
    <xdr:sp macro="" textlink="">
      <xdr:nvSpPr>
        <xdr:cNvPr id="663" name="積立金該当値テキスト"/>
        <xdr:cNvSpPr txBox="1"/>
      </xdr:nvSpPr>
      <xdr:spPr>
        <a:xfrm>
          <a:off x="16370300" y="1687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163080</xdr:rowOff>
    </xdr:from>
    <xdr:to>
      <xdr:col>22</xdr:col>
      <xdr:colOff>415925</xdr:colOff>
      <xdr:row>99</xdr:row>
      <xdr:rowOff>93230</xdr:rowOff>
    </xdr:to>
    <xdr:sp macro="" textlink="">
      <xdr:nvSpPr>
        <xdr:cNvPr id="664" name="円/楕円 663"/>
        <xdr:cNvSpPr/>
      </xdr:nvSpPr>
      <xdr:spPr>
        <a:xfrm>
          <a:off x="15430500" y="16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84357</xdr:rowOff>
    </xdr:from>
    <xdr:ext cx="313932" cy="259045"/>
    <xdr:sp macro="" textlink="">
      <xdr:nvSpPr>
        <xdr:cNvPr id="665" name="テキスト ボックス 664"/>
        <xdr:cNvSpPr txBox="1"/>
      </xdr:nvSpPr>
      <xdr:spPr>
        <a:xfrm>
          <a:off x="15324333" y="17057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110426</xdr:rowOff>
    </xdr:from>
    <xdr:to>
      <xdr:col>21</xdr:col>
      <xdr:colOff>212725</xdr:colOff>
      <xdr:row>99</xdr:row>
      <xdr:rowOff>40576</xdr:rowOff>
    </xdr:to>
    <xdr:sp macro="" textlink="">
      <xdr:nvSpPr>
        <xdr:cNvPr id="666" name="円/楕円 665"/>
        <xdr:cNvSpPr/>
      </xdr:nvSpPr>
      <xdr:spPr>
        <a:xfrm>
          <a:off x="14541500" y="169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31703</xdr:rowOff>
    </xdr:from>
    <xdr:ext cx="469744" cy="259045"/>
    <xdr:sp macro="" textlink="">
      <xdr:nvSpPr>
        <xdr:cNvPr id="667" name="テキスト ボックス 666"/>
        <xdr:cNvSpPr txBox="1"/>
      </xdr:nvSpPr>
      <xdr:spPr>
        <a:xfrm>
          <a:off x="14357427" y="1700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93738</xdr:rowOff>
    </xdr:from>
    <xdr:to>
      <xdr:col>20</xdr:col>
      <xdr:colOff>9525</xdr:colOff>
      <xdr:row>99</xdr:row>
      <xdr:rowOff>23888</xdr:rowOff>
    </xdr:to>
    <xdr:sp macro="" textlink="">
      <xdr:nvSpPr>
        <xdr:cNvPr id="668" name="円/楕円 667"/>
        <xdr:cNvSpPr/>
      </xdr:nvSpPr>
      <xdr:spPr>
        <a:xfrm>
          <a:off x="13652500" y="1689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15015</xdr:rowOff>
    </xdr:from>
    <xdr:ext cx="469744" cy="259045"/>
    <xdr:sp macro="" textlink="">
      <xdr:nvSpPr>
        <xdr:cNvPr id="669" name="テキスト ボックス 668"/>
        <xdr:cNvSpPr txBox="1"/>
      </xdr:nvSpPr>
      <xdr:spPr>
        <a:xfrm>
          <a:off x="13468427" y="1698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128181</xdr:rowOff>
    </xdr:from>
    <xdr:to>
      <xdr:col>18</xdr:col>
      <xdr:colOff>492125</xdr:colOff>
      <xdr:row>99</xdr:row>
      <xdr:rowOff>58331</xdr:rowOff>
    </xdr:to>
    <xdr:sp macro="" textlink="">
      <xdr:nvSpPr>
        <xdr:cNvPr id="670" name="円/楕円 669"/>
        <xdr:cNvSpPr/>
      </xdr:nvSpPr>
      <xdr:spPr>
        <a:xfrm>
          <a:off x="12763500" y="169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49458</xdr:rowOff>
    </xdr:from>
    <xdr:ext cx="378565" cy="259045"/>
    <xdr:sp macro="" textlink="">
      <xdr:nvSpPr>
        <xdr:cNvPr id="671" name="テキスト ボックス 670"/>
        <xdr:cNvSpPr txBox="1"/>
      </xdr:nvSpPr>
      <xdr:spPr>
        <a:xfrm>
          <a:off x="12625017" y="17023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0" name="直線コネクタ 69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3" name="直線コネクタ 70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6" name="直線コネクタ 70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9" name="直線コネクタ 70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9" name="円/楕円 71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1" name="円/楕円 72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2" name="テキスト ボックス 72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3" name="円/楕円 72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4" name="テキスト ボックス 72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5" name="円/楕円 72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6" name="テキスト ボックス 72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7" name="円/楕円 72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8" name="テキスト ボックス 72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20302</xdr:rowOff>
    </xdr:from>
    <xdr:to>
      <xdr:col>32</xdr:col>
      <xdr:colOff>187325</xdr:colOff>
      <xdr:row>58</xdr:row>
      <xdr:rowOff>20828</xdr:rowOff>
    </xdr:to>
    <xdr:cxnSp macro="">
      <xdr:nvCxnSpPr>
        <xdr:cNvPr id="755" name="直線コネクタ 754"/>
        <xdr:cNvCxnSpPr/>
      </xdr:nvCxnSpPr>
      <xdr:spPr>
        <a:xfrm>
          <a:off x="21323300" y="9964402"/>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20005</xdr:rowOff>
    </xdr:from>
    <xdr:to>
      <xdr:col>31</xdr:col>
      <xdr:colOff>34925</xdr:colOff>
      <xdr:row>58</xdr:row>
      <xdr:rowOff>20302</xdr:rowOff>
    </xdr:to>
    <xdr:cxnSp macro="">
      <xdr:nvCxnSpPr>
        <xdr:cNvPr id="758" name="直線コネクタ 757"/>
        <xdr:cNvCxnSpPr/>
      </xdr:nvCxnSpPr>
      <xdr:spPr>
        <a:xfrm>
          <a:off x="20434300" y="9964105"/>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19388</xdr:rowOff>
    </xdr:from>
    <xdr:to>
      <xdr:col>29</xdr:col>
      <xdr:colOff>517525</xdr:colOff>
      <xdr:row>58</xdr:row>
      <xdr:rowOff>20005</xdr:rowOff>
    </xdr:to>
    <xdr:cxnSp macro="">
      <xdr:nvCxnSpPr>
        <xdr:cNvPr id="761" name="直線コネクタ 760"/>
        <xdr:cNvCxnSpPr/>
      </xdr:nvCxnSpPr>
      <xdr:spPr>
        <a:xfrm>
          <a:off x="19545300" y="9963488"/>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16211</xdr:rowOff>
    </xdr:from>
    <xdr:to>
      <xdr:col>28</xdr:col>
      <xdr:colOff>314325</xdr:colOff>
      <xdr:row>58</xdr:row>
      <xdr:rowOff>19388</xdr:rowOff>
    </xdr:to>
    <xdr:cxnSp macro="">
      <xdr:nvCxnSpPr>
        <xdr:cNvPr id="764" name="直線コネクタ 763"/>
        <xdr:cNvCxnSpPr/>
      </xdr:nvCxnSpPr>
      <xdr:spPr>
        <a:xfrm>
          <a:off x="18656300" y="9960311"/>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141478</xdr:rowOff>
    </xdr:from>
    <xdr:to>
      <xdr:col>32</xdr:col>
      <xdr:colOff>238125</xdr:colOff>
      <xdr:row>58</xdr:row>
      <xdr:rowOff>71628</xdr:rowOff>
    </xdr:to>
    <xdr:sp macro="" textlink="">
      <xdr:nvSpPr>
        <xdr:cNvPr id="774" name="円/楕円 773"/>
        <xdr:cNvSpPr/>
      </xdr:nvSpPr>
      <xdr:spPr>
        <a:xfrm>
          <a:off x="221107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56405</xdr:rowOff>
    </xdr:from>
    <xdr:ext cx="469744" cy="259045"/>
    <xdr:sp macro="" textlink="">
      <xdr:nvSpPr>
        <xdr:cNvPr id="775" name="貸付金該当値テキスト"/>
        <xdr:cNvSpPr txBox="1"/>
      </xdr:nvSpPr>
      <xdr:spPr>
        <a:xfrm>
          <a:off x="22212300" y="982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140952</xdr:rowOff>
    </xdr:from>
    <xdr:to>
      <xdr:col>31</xdr:col>
      <xdr:colOff>85725</xdr:colOff>
      <xdr:row>58</xdr:row>
      <xdr:rowOff>71102</xdr:rowOff>
    </xdr:to>
    <xdr:sp macro="" textlink="">
      <xdr:nvSpPr>
        <xdr:cNvPr id="776" name="円/楕円 775"/>
        <xdr:cNvSpPr/>
      </xdr:nvSpPr>
      <xdr:spPr>
        <a:xfrm>
          <a:off x="21272500" y="99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62229</xdr:rowOff>
    </xdr:from>
    <xdr:ext cx="469744" cy="259045"/>
    <xdr:sp macro="" textlink="">
      <xdr:nvSpPr>
        <xdr:cNvPr id="777" name="テキスト ボックス 776"/>
        <xdr:cNvSpPr txBox="1"/>
      </xdr:nvSpPr>
      <xdr:spPr>
        <a:xfrm>
          <a:off x="21088427" y="1000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140655</xdr:rowOff>
    </xdr:from>
    <xdr:to>
      <xdr:col>29</xdr:col>
      <xdr:colOff>568325</xdr:colOff>
      <xdr:row>58</xdr:row>
      <xdr:rowOff>70805</xdr:rowOff>
    </xdr:to>
    <xdr:sp macro="" textlink="">
      <xdr:nvSpPr>
        <xdr:cNvPr id="778" name="円/楕円 777"/>
        <xdr:cNvSpPr/>
      </xdr:nvSpPr>
      <xdr:spPr>
        <a:xfrm>
          <a:off x="20383500" y="99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61932</xdr:rowOff>
    </xdr:from>
    <xdr:ext cx="469744" cy="259045"/>
    <xdr:sp macro="" textlink="">
      <xdr:nvSpPr>
        <xdr:cNvPr id="779" name="テキスト ボックス 778"/>
        <xdr:cNvSpPr txBox="1"/>
      </xdr:nvSpPr>
      <xdr:spPr>
        <a:xfrm>
          <a:off x="20199427" y="1000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140038</xdr:rowOff>
    </xdr:from>
    <xdr:to>
      <xdr:col>28</xdr:col>
      <xdr:colOff>365125</xdr:colOff>
      <xdr:row>58</xdr:row>
      <xdr:rowOff>70188</xdr:rowOff>
    </xdr:to>
    <xdr:sp macro="" textlink="">
      <xdr:nvSpPr>
        <xdr:cNvPr id="780" name="円/楕円 779"/>
        <xdr:cNvSpPr/>
      </xdr:nvSpPr>
      <xdr:spPr>
        <a:xfrm>
          <a:off x="19494500" y="99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61315</xdr:rowOff>
    </xdr:from>
    <xdr:ext cx="469744" cy="259045"/>
    <xdr:sp macro="" textlink="">
      <xdr:nvSpPr>
        <xdr:cNvPr id="781" name="テキスト ボックス 780"/>
        <xdr:cNvSpPr txBox="1"/>
      </xdr:nvSpPr>
      <xdr:spPr>
        <a:xfrm>
          <a:off x="19310427" y="100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136861</xdr:rowOff>
    </xdr:from>
    <xdr:to>
      <xdr:col>27</xdr:col>
      <xdr:colOff>161925</xdr:colOff>
      <xdr:row>58</xdr:row>
      <xdr:rowOff>67011</xdr:rowOff>
    </xdr:to>
    <xdr:sp macro="" textlink="">
      <xdr:nvSpPr>
        <xdr:cNvPr id="782" name="円/楕円 781"/>
        <xdr:cNvSpPr/>
      </xdr:nvSpPr>
      <xdr:spPr>
        <a:xfrm>
          <a:off x="18605500" y="990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58138</xdr:rowOff>
    </xdr:from>
    <xdr:ext cx="469744" cy="259045"/>
    <xdr:sp macro="" textlink="">
      <xdr:nvSpPr>
        <xdr:cNvPr id="783" name="テキスト ボックス 782"/>
        <xdr:cNvSpPr txBox="1"/>
      </xdr:nvSpPr>
      <xdr:spPr>
        <a:xfrm>
          <a:off x="18421427" y="1000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151450</xdr:rowOff>
    </xdr:from>
    <xdr:to>
      <xdr:col>32</xdr:col>
      <xdr:colOff>187325</xdr:colOff>
      <xdr:row>75</xdr:row>
      <xdr:rowOff>66456</xdr:rowOff>
    </xdr:to>
    <xdr:cxnSp macro="">
      <xdr:nvCxnSpPr>
        <xdr:cNvPr id="811" name="直線コネクタ 810"/>
        <xdr:cNvCxnSpPr/>
      </xdr:nvCxnSpPr>
      <xdr:spPr>
        <a:xfrm flipV="1">
          <a:off x="21323300" y="12838750"/>
          <a:ext cx="838200" cy="8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66456</xdr:rowOff>
    </xdr:from>
    <xdr:to>
      <xdr:col>31</xdr:col>
      <xdr:colOff>34925</xdr:colOff>
      <xdr:row>75</xdr:row>
      <xdr:rowOff>67966</xdr:rowOff>
    </xdr:to>
    <xdr:cxnSp macro="">
      <xdr:nvCxnSpPr>
        <xdr:cNvPr id="814" name="直線コネクタ 813"/>
        <xdr:cNvCxnSpPr/>
      </xdr:nvCxnSpPr>
      <xdr:spPr>
        <a:xfrm flipV="1">
          <a:off x="20434300" y="12925206"/>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38183</xdr:rowOff>
    </xdr:from>
    <xdr:ext cx="534377" cy="259045"/>
    <xdr:sp macro="" textlink="">
      <xdr:nvSpPr>
        <xdr:cNvPr id="816" name="テキスト ボックス 815"/>
        <xdr:cNvSpPr txBox="1"/>
      </xdr:nvSpPr>
      <xdr:spPr>
        <a:xfrm>
          <a:off x="21056111" y="12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49678</xdr:rowOff>
    </xdr:from>
    <xdr:to>
      <xdr:col>29</xdr:col>
      <xdr:colOff>517525</xdr:colOff>
      <xdr:row>75</xdr:row>
      <xdr:rowOff>67966</xdr:rowOff>
    </xdr:to>
    <xdr:cxnSp macro="">
      <xdr:nvCxnSpPr>
        <xdr:cNvPr id="817" name="直線コネクタ 816"/>
        <xdr:cNvCxnSpPr/>
      </xdr:nvCxnSpPr>
      <xdr:spPr>
        <a:xfrm>
          <a:off x="19545300" y="12908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132046</xdr:rowOff>
    </xdr:from>
    <xdr:ext cx="534377" cy="259045"/>
    <xdr:sp macro="" textlink="">
      <xdr:nvSpPr>
        <xdr:cNvPr id="819" name="テキスト ボックス 818"/>
        <xdr:cNvSpPr txBox="1"/>
      </xdr:nvSpPr>
      <xdr:spPr>
        <a:xfrm>
          <a:off x="2016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15891</xdr:rowOff>
    </xdr:from>
    <xdr:to>
      <xdr:col>28</xdr:col>
      <xdr:colOff>314325</xdr:colOff>
      <xdr:row>75</xdr:row>
      <xdr:rowOff>49678</xdr:rowOff>
    </xdr:to>
    <xdr:cxnSp macro="">
      <xdr:nvCxnSpPr>
        <xdr:cNvPr id="820" name="直線コネクタ 819"/>
        <xdr:cNvCxnSpPr/>
      </xdr:nvCxnSpPr>
      <xdr:spPr>
        <a:xfrm>
          <a:off x="18656300" y="12874641"/>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88816</xdr:rowOff>
    </xdr:from>
    <xdr:ext cx="534377" cy="259045"/>
    <xdr:sp macro="" textlink="">
      <xdr:nvSpPr>
        <xdr:cNvPr id="824" name="テキスト ボックス 823"/>
        <xdr:cNvSpPr txBox="1"/>
      </xdr:nvSpPr>
      <xdr:spPr>
        <a:xfrm>
          <a:off x="18389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100650</xdr:rowOff>
    </xdr:from>
    <xdr:to>
      <xdr:col>32</xdr:col>
      <xdr:colOff>238125</xdr:colOff>
      <xdr:row>75</xdr:row>
      <xdr:rowOff>30800</xdr:rowOff>
    </xdr:to>
    <xdr:sp macro="" textlink="">
      <xdr:nvSpPr>
        <xdr:cNvPr id="830" name="円/楕円 829"/>
        <xdr:cNvSpPr/>
      </xdr:nvSpPr>
      <xdr:spPr>
        <a:xfrm>
          <a:off x="22110700" y="127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79077</xdr:rowOff>
    </xdr:from>
    <xdr:ext cx="534377" cy="259045"/>
    <xdr:sp macro="" textlink="">
      <xdr:nvSpPr>
        <xdr:cNvPr id="831" name="繰出金該当値テキスト"/>
        <xdr:cNvSpPr txBox="1"/>
      </xdr:nvSpPr>
      <xdr:spPr>
        <a:xfrm>
          <a:off x="22212300" y="1276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34,743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15656</xdr:rowOff>
    </xdr:from>
    <xdr:to>
      <xdr:col>31</xdr:col>
      <xdr:colOff>85725</xdr:colOff>
      <xdr:row>75</xdr:row>
      <xdr:rowOff>117256</xdr:rowOff>
    </xdr:to>
    <xdr:sp macro="" textlink="">
      <xdr:nvSpPr>
        <xdr:cNvPr id="832" name="円/楕円 831"/>
        <xdr:cNvSpPr/>
      </xdr:nvSpPr>
      <xdr:spPr>
        <a:xfrm>
          <a:off x="21272500" y="128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108383</xdr:rowOff>
    </xdr:from>
    <xdr:ext cx="534377" cy="259045"/>
    <xdr:sp macro="" textlink="">
      <xdr:nvSpPr>
        <xdr:cNvPr id="833" name="テキスト ボックス 832"/>
        <xdr:cNvSpPr txBox="1"/>
      </xdr:nvSpPr>
      <xdr:spPr>
        <a:xfrm>
          <a:off x="21056111" y="1296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17166</xdr:rowOff>
    </xdr:from>
    <xdr:to>
      <xdr:col>29</xdr:col>
      <xdr:colOff>568325</xdr:colOff>
      <xdr:row>75</xdr:row>
      <xdr:rowOff>118766</xdr:rowOff>
    </xdr:to>
    <xdr:sp macro="" textlink="">
      <xdr:nvSpPr>
        <xdr:cNvPr id="834" name="円/楕円 833"/>
        <xdr:cNvSpPr/>
      </xdr:nvSpPr>
      <xdr:spPr>
        <a:xfrm>
          <a:off x="20383500" y="128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109893</xdr:rowOff>
    </xdr:from>
    <xdr:ext cx="534377" cy="259045"/>
    <xdr:sp macro="" textlink="">
      <xdr:nvSpPr>
        <xdr:cNvPr id="835" name="テキスト ボックス 834"/>
        <xdr:cNvSpPr txBox="1"/>
      </xdr:nvSpPr>
      <xdr:spPr>
        <a:xfrm>
          <a:off x="20167111" y="1296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170328</xdr:rowOff>
    </xdr:from>
    <xdr:to>
      <xdr:col>28</xdr:col>
      <xdr:colOff>365125</xdr:colOff>
      <xdr:row>75</xdr:row>
      <xdr:rowOff>100478</xdr:rowOff>
    </xdr:to>
    <xdr:sp macro="" textlink="">
      <xdr:nvSpPr>
        <xdr:cNvPr id="836" name="円/楕円 835"/>
        <xdr:cNvSpPr/>
      </xdr:nvSpPr>
      <xdr:spPr>
        <a:xfrm>
          <a:off x="19494500" y="128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91605</xdr:rowOff>
    </xdr:from>
    <xdr:ext cx="534377" cy="259045"/>
    <xdr:sp macro="" textlink="">
      <xdr:nvSpPr>
        <xdr:cNvPr id="837" name="テキスト ボックス 836"/>
        <xdr:cNvSpPr txBox="1"/>
      </xdr:nvSpPr>
      <xdr:spPr>
        <a:xfrm>
          <a:off x="19278111" y="129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136541</xdr:rowOff>
    </xdr:from>
    <xdr:to>
      <xdr:col>27</xdr:col>
      <xdr:colOff>161925</xdr:colOff>
      <xdr:row>75</xdr:row>
      <xdr:rowOff>66691</xdr:rowOff>
    </xdr:to>
    <xdr:sp macro="" textlink="">
      <xdr:nvSpPr>
        <xdr:cNvPr id="838" name="円/楕円 837"/>
        <xdr:cNvSpPr/>
      </xdr:nvSpPr>
      <xdr:spPr>
        <a:xfrm>
          <a:off x="18605500" y="1282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83218</xdr:rowOff>
    </xdr:from>
    <xdr:ext cx="534377" cy="259045"/>
    <xdr:sp macro="" textlink="">
      <xdr:nvSpPr>
        <xdr:cNvPr id="839" name="テキスト ボックス 838"/>
        <xdr:cNvSpPr txBox="1"/>
      </xdr:nvSpPr>
      <xdr:spPr>
        <a:xfrm>
          <a:off x="18389111" y="1259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物件費は、主に委託料の増が要因となり増加傾向にあ</a:t>
          </a:r>
          <a:r>
            <a:rPr kumimoji="1" lang="ja-JP" altLang="en-US" sz="1300">
              <a:solidFill>
                <a:schemeClr val="dk1"/>
              </a:solidFill>
              <a:effectLst/>
              <a:latin typeface="+mn-lt"/>
              <a:ea typeface="+mn-ea"/>
              <a:cs typeface="+mn-cs"/>
            </a:rPr>
            <a:t>り、</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lt"/>
              <a:ea typeface="+mn-ea"/>
              <a:cs typeface="+mn-cs"/>
            </a:rPr>
            <a:t>年度も個人番号制度への対応による基幹システム運用管理事務</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億円増加、教育用コンピュータ整備事業</a:t>
          </a:r>
          <a:r>
            <a:rPr kumimoji="1" lang="en-US" altLang="ja-JP" sz="1300">
              <a:solidFill>
                <a:schemeClr val="dk1"/>
              </a:solidFill>
              <a:effectLst/>
              <a:latin typeface="+mn-lt"/>
              <a:ea typeface="+mn-ea"/>
              <a:cs typeface="+mn-cs"/>
            </a:rPr>
            <a:t>8</a:t>
          </a:r>
          <a:r>
            <a:rPr kumimoji="1" lang="ja-JP" altLang="en-US" sz="1300">
              <a:solidFill>
                <a:schemeClr val="dk1"/>
              </a:solidFill>
              <a:effectLst/>
              <a:latin typeface="+mn-lt"/>
              <a:ea typeface="+mn-ea"/>
              <a:cs typeface="+mn-cs"/>
            </a:rPr>
            <a:t>千万円増加などにより、物件費が総額で</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億円増加した。</a:t>
          </a:r>
          <a:r>
            <a:rPr kumimoji="1" lang="en-US" altLang="ja-JP" sz="1300">
              <a:solidFill>
                <a:schemeClr val="dk1"/>
              </a:solidFill>
              <a:effectLst/>
              <a:latin typeface="+mn-lt"/>
              <a:ea typeface="+mn-ea"/>
              <a:cs typeface="+mn-cs"/>
            </a:rPr>
            <a:t> </a:t>
          </a:r>
        </a:p>
        <a:p>
          <a:r>
            <a:rPr kumimoji="1" lang="ja-JP" altLang="en-US" sz="1300">
              <a:latin typeface="ＭＳ Ｐゴシック"/>
            </a:rPr>
            <a:t>扶助費は、類似団体の平均同様に保育関連経費や生活保護費の増加などにより増加傾向にあり、</a:t>
          </a:r>
          <a:r>
            <a:rPr kumimoji="1" lang="en-US" altLang="ja-JP" sz="1300">
              <a:latin typeface="ＭＳ Ｐゴシック"/>
            </a:rPr>
            <a:t>27</a:t>
          </a:r>
          <a:r>
            <a:rPr kumimoji="1" lang="ja-JP" altLang="en-US" sz="1300">
              <a:latin typeface="ＭＳ Ｐゴシック"/>
            </a:rPr>
            <a:t>年度保育所運営費負担金事業の増加などにより前年度より、</a:t>
          </a:r>
          <a:r>
            <a:rPr kumimoji="1" lang="en-US" altLang="ja-JP" sz="1300">
              <a:latin typeface="ＭＳ Ｐゴシック"/>
            </a:rPr>
            <a:t>14.4</a:t>
          </a:r>
          <a:r>
            <a:rPr kumimoji="1" lang="ja-JP" altLang="en-US" sz="1300">
              <a:latin typeface="ＭＳ Ｐゴシック"/>
            </a:rPr>
            <a:t>億円増加した。</a:t>
          </a:r>
        </a:p>
        <a:p>
          <a:r>
            <a:rPr kumimoji="1" lang="ja-JP" altLang="en-US" sz="1300">
              <a:latin typeface="ＭＳ Ｐゴシック"/>
            </a:rPr>
            <a:t>普通建設事業費は、類似団体の平均より低い水準にあったが、</a:t>
          </a:r>
          <a:r>
            <a:rPr kumimoji="1" lang="en-US" altLang="ja-JP" sz="1300">
              <a:latin typeface="ＭＳ Ｐゴシック"/>
            </a:rPr>
            <a:t>25</a:t>
          </a:r>
          <a:r>
            <a:rPr kumimoji="1" lang="ja-JP" altLang="en-US" sz="1300">
              <a:latin typeface="ＭＳ Ｐゴシック"/>
            </a:rPr>
            <a:t>年度以降、大和駅東側第４地区市街地再開発関連事業などにより増加し、中でも新規整備分が増加している。</a:t>
          </a:r>
        </a:p>
        <a:p>
          <a:r>
            <a:rPr kumimoji="1" lang="ja-JP" altLang="en-US" sz="1300">
              <a:latin typeface="ＭＳ Ｐゴシック"/>
            </a:rPr>
            <a:t>積立金は、年度毎の特殊要因による増減額が大きく、</a:t>
          </a:r>
          <a:r>
            <a:rPr kumimoji="1" lang="en-US" altLang="ja-JP" sz="1300">
              <a:latin typeface="ＭＳ Ｐゴシック"/>
            </a:rPr>
            <a:t>26</a:t>
          </a:r>
          <a:r>
            <a:rPr kumimoji="1" lang="ja-JP" altLang="en-US" sz="1300">
              <a:latin typeface="ＭＳ Ｐゴシック"/>
            </a:rPr>
            <a:t>年度に地域の元気臨時交付金をまちづくり基金に積立て分が</a:t>
          </a:r>
          <a:r>
            <a:rPr kumimoji="1" lang="en-US" altLang="ja-JP" sz="1300">
              <a:latin typeface="ＭＳ Ｐゴシック"/>
            </a:rPr>
            <a:t>25</a:t>
          </a:r>
          <a:r>
            <a:rPr kumimoji="1" lang="ja-JP" altLang="en-US" sz="1300">
              <a:latin typeface="ＭＳ Ｐゴシック"/>
            </a:rPr>
            <a:t>年度に比べ減少し、</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年度は大きな基金への積立てはなく、微増となっている。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234,627
228,779
27.09
79,512,239
76,431,822
2,930,142
40,356,281
51,992,860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18869</xdr:rowOff>
    </xdr:from>
    <xdr:to>
      <xdr:col>6</xdr:col>
      <xdr:colOff>511175</xdr:colOff>
      <xdr:row>38</xdr:row>
      <xdr:rowOff>51526</xdr:rowOff>
    </xdr:to>
    <xdr:cxnSp macro="">
      <xdr:nvCxnSpPr>
        <xdr:cNvPr id="63" name="直線コネクタ 62"/>
        <xdr:cNvCxnSpPr/>
      </xdr:nvCxnSpPr>
      <xdr:spPr>
        <a:xfrm flipV="1">
          <a:off x="3797300" y="65339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42817</xdr:rowOff>
    </xdr:from>
    <xdr:to>
      <xdr:col>5</xdr:col>
      <xdr:colOff>358775</xdr:colOff>
      <xdr:row>38</xdr:row>
      <xdr:rowOff>51526</xdr:rowOff>
    </xdr:to>
    <xdr:cxnSp macro="">
      <xdr:nvCxnSpPr>
        <xdr:cNvPr id="66" name="直線コネクタ 65"/>
        <xdr:cNvCxnSpPr/>
      </xdr:nvCxnSpPr>
      <xdr:spPr>
        <a:xfrm>
          <a:off x="2908300" y="655791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150042</xdr:rowOff>
    </xdr:from>
    <xdr:to>
      <xdr:col>4</xdr:col>
      <xdr:colOff>155575</xdr:colOff>
      <xdr:row>38</xdr:row>
      <xdr:rowOff>42817</xdr:rowOff>
    </xdr:to>
    <xdr:cxnSp macro="">
      <xdr:nvCxnSpPr>
        <xdr:cNvPr id="69" name="直線コネクタ 68"/>
        <xdr:cNvCxnSpPr/>
      </xdr:nvCxnSpPr>
      <xdr:spPr>
        <a:xfrm>
          <a:off x="2019300" y="6493692"/>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157117</xdr:rowOff>
    </xdr:from>
    <xdr:to>
      <xdr:col>2</xdr:col>
      <xdr:colOff>638175</xdr:colOff>
      <xdr:row>37</xdr:row>
      <xdr:rowOff>150042</xdr:rowOff>
    </xdr:to>
    <xdr:cxnSp macro="">
      <xdr:nvCxnSpPr>
        <xdr:cNvPr id="72" name="直線コネクタ 71"/>
        <xdr:cNvCxnSpPr/>
      </xdr:nvCxnSpPr>
      <xdr:spPr>
        <a:xfrm>
          <a:off x="1130300" y="6329317"/>
          <a:ext cx="889000" cy="1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139519</xdr:rowOff>
    </xdr:from>
    <xdr:to>
      <xdr:col>6</xdr:col>
      <xdr:colOff>561975</xdr:colOff>
      <xdr:row>38</xdr:row>
      <xdr:rowOff>69669</xdr:rowOff>
    </xdr:to>
    <xdr:sp macro="" textlink="">
      <xdr:nvSpPr>
        <xdr:cNvPr id="82" name="円/楕円 81"/>
        <xdr:cNvSpPr/>
      </xdr:nvSpPr>
      <xdr:spPr>
        <a:xfrm>
          <a:off x="45847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117946</xdr:rowOff>
    </xdr:from>
    <xdr:ext cx="469744" cy="259045"/>
    <xdr:sp macro="" textlink="">
      <xdr:nvSpPr>
        <xdr:cNvPr id="83" name="議会費該当値テキスト"/>
        <xdr:cNvSpPr txBox="1"/>
      </xdr:nvSpPr>
      <xdr:spPr>
        <a:xfrm>
          <a:off x="4686300"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726</xdr:rowOff>
    </xdr:from>
    <xdr:to>
      <xdr:col>5</xdr:col>
      <xdr:colOff>409575</xdr:colOff>
      <xdr:row>38</xdr:row>
      <xdr:rowOff>102326</xdr:rowOff>
    </xdr:to>
    <xdr:sp macro="" textlink="">
      <xdr:nvSpPr>
        <xdr:cNvPr id="84" name="円/楕円 83"/>
        <xdr:cNvSpPr/>
      </xdr:nvSpPr>
      <xdr:spPr>
        <a:xfrm>
          <a:off x="3746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93453</xdr:rowOff>
    </xdr:from>
    <xdr:ext cx="469744" cy="259045"/>
    <xdr:sp macro="" textlink="">
      <xdr:nvSpPr>
        <xdr:cNvPr id="85" name="テキスト ボックス 84"/>
        <xdr:cNvSpPr txBox="1"/>
      </xdr:nvSpPr>
      <xdr:spPr>
        <a:xfrm>
          <a:off x="3562427" y="660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163467</xdr:rowOff>
    </xdr:from>
    <xdr:to>
      <xdr:col>4</xdr:col>
      <xdr:colOff>206375</xdr:colOff>
      <xdr:row>38</xdr:row>
      <xdr:rowOff>93617</xdr:rowOff>
    </xdr:to>
    <xdr:sp macro="" textlink="">
      <xdr:nvSpPr>
        <xdr:cNvPr id="86" name="円/楕円 85"/>
        <xdr:cNvSpPr/>
      </xdr:nvSpPr>
      <xdr:spPr>
        <a:xfrm>
          <a:off x="2857500" y="65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84744</xdr:rowOff>
    </xdr:from>
    <xdr:ext cx="469744" cy="259045"/>
    <xdr:sp macro="" textlink="">
      <xdr:nvSpPr>
        <xdr:cNvPr id="87" name="テキスト ボックス 86"/>
        <xdr:cNvSpPr txBox="1"/>
      </xdr:nvSpPr>
      <xdr:spPr>
        <a:xfrm>
          <a:off x="2673427"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99242</xdr:rowOff>
    </xdr:from>
    <xdr:to>
      <xdr:col>3</xdr:col>
      <xdr:colOff>3175</xdr:colOff>
      <xdr:row>38</xdr:row>
      <xdr:rowOff>29392</xdr:rowOff>
    </xdr:to>
    <xdr:sp macro="" textlink="">
      <xdr:nvSpPr>
        <xdr:cNvPr id="88" name="円/楕円 87"/>
        <xdr:cNvSpPr/>
      </xdr:nvSpPr>
      <xdr:spPr>
        <a:xfrm>
          <a:off x="1968500" y="644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20518</xdr:rowOff>
    </xdr:from>
    <xdr:ext cx="469744" cy="259045"/>
    <xdr:sp macro="" textlink="">
      <xdr:nvSpPr>
        <xdr:cNvPr id="89" name="テキスト ボックス 88"/>
        <xdr:cNvSpPr txBox="1"/>
      </xdr:nvSpPr>
      <xdr:spPr>
        <a:xfrm>
          <a:off x="1784427" y="653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106317</xdr:rowOff>
    </xdr:from>
    <xdr:to>
      <xdr:col>1</xdr:col>
      <xdr:colOff>485775</xdr:colOff>
      <xdr:row>37</xdr:row>
      <xdr:rowOff>36467</xdr:rowOff>
    </xdr:to>
    <xdr:sp macro="" textlink="">
      <xdr:nvSpPr>
        <xdr:cNvPr id="90" name="円/楕円 89"/>
        <xdr:cNvSpPr/>
      </xdr:nvSpPr>
      <xdr:spPr>
        <a:xfrm>
          <a:off x="1079500" y="62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27594</xdr:rowOff>
    </xdr:from>
    <xdr:ext cx="469744" cy="259045"/>
    <xdr:sp macro="" textlink="">
      <xdr:nvSpPr>
        <xdr:cNvPr id="91" name="テキスト ボックス 90"/>
        <xdr:cNvSpPr txBox="1"/>
      </xdr:nvSpPr>
      <xdr:spPr>
        <a:xfrm>
          <a:off x="895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120097</xdr:rowOff>
    </xdr:from>
    <xdr:to>
      <xdr:col>6</xdr:col>
      <xdr:colOff>511175</xdr:colOff>
      <xdr:row>58</xdr:row>
      <xdr:rowOff>14751</xdr:rowOff>
    </xdr:to>
    <xdr:cxnSp macro="">
      <xdr:nvCxnSpPr>
        <xdr:cNvPr id="121" name="直線コネクタ 120"/>
        <xdr:cNvCxnSpPr/>
      </xdr:nvCxnSpPr>
      <xdr:spPr>
        <a:xfrm>
          <a:off x="3797300" y="9892747"/>
          <a:ext cx="8382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120097</xdr:rowOff>
    </xdr:from>
    <xdr:to>
      <xdr:col>5</xdr:col>
      <xdr:colOff>358775</xdr:colOff>
      <xdr:row>58</xdr:row>
      <xdr:rowOff>63271</xdr:rowOff>
    </xdr:to>
    <xdr:cxnSp macro="">
      <xdr:nvCxnSpPr>
        <xdr:cNvPr id="124" name="直線コネクタ 123"/>
        <xdr:cNvCxnSpPr/>
      </xdr:nvCxnSpPr>
      <xdr:spPr>
        <a:xfrm flipV="1">
          <a:off x="2908300" y="9892747"/>
          <a:ext cx="889000" cy="1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29687</xdr:rowOff>
    </xdr:from>
    <xdr:to>
      <xdr:col>4</xdr:col>
      <xdr:colOff>155575</xdr:colOff>
      <xdr:row>58</xdr:row>
      <xdr:rowOff>63271</xdr:rowOff>
    </xdr:to>
    <xdr:cxnSp macro="">
      <xdr:nvCxnSpPr>
        <xdr:cNvPr id="127" name="直線コネクタ 126"/>
        <xdr:cNvCxnSpPr/>
      </xdr:nvCxnSpPr>
      <xdr:spPr>
        <a:xfrm>
          <a:off x="2019300" y="9973787"/>
          <a:ext cx="88900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29687</xdr:rowOff>
    </xdr:from>
    <xdr:to>
      <xdr:col>2</xdr:col>
      <xdr:colOff>638175</xdr:colOff>
      <xdr:row>58</xdr:row>
      <xdr:rowOff>46945</xdr:rowOff>
    </xdr:to>
    <xdr:cxnSp macro="">
      <xdr:nvCxnSpPr>
        <xdr:cNvPr id="130" name="直線コネクタ 129"/>
        <xdr:cNvCxnSpPr/>
      </xdr:nvCxnSpPr>
      <xdr:spPr>
        <a:xfrm flipV="1">
          <a:off x="1130300" y="9973787"/>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135401</xdr:rowOff>
    </xdr:from>
    <xdr:to>
      <xdr:col>6</xdr:col>
      <xdr:colOff>561975</xdr:colOff>
      <xdr:row>58</xdr:row>
      <xdr:rowOff>65551</xdr:rowOff>
    </xdr:to>
    <xdr:sp macro="" textlink="">
      <xdr:nvSpPr>
        <xdr:cNvPr id="140" name="円/楕円 139"/>
        <xdr:cNvSpPr/>
      </xdr:nvSpPr>
      <xdr:spPr>
        <a:xfrm>
          <a:off x="4584700" y="99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50328</xdr:rowOff>
    </xdr:from>
    <xdr:ext cx="534377" cy="259045"/>
    <xdr:sp macro="" textlink="">
      <xdr:nvSpPr>
        <xdr:cNvPr id="141" name="総務費該当値テキスト"/>
        <xdr:cNvSpPr txBox="1"/>
      </xdr:nvSpPr>
      <xdr:spPr>
        <a:xfrm>
          <a:off x="4686300" y="98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69297</xdr:rowOff>
    </xdr:from>
    <xdr:to>
      <xdr:col>5</xdr:col>
      <xdr:colOff>409575</xdr:colOff>
      <xdr:row>57</xdr:row>
      <xdr:rowOff>170897</xdr:rowOff>
    </xdr:to>
    <xdr:sp macro="" textlink="">
      <xdr:nvSpPr>
        <xdr:cNvPr id="142" name="円/楕円 141"/>
        <xdr:cNvSpPr/>
      </xdr:nvSpPr>
      <xdr:spPr>
        <a:xfrm>
          <a:off x="3746500" y="98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162024</xdr:rowOff>
    </xdr:from>
    <xdr:ext cx="534377" cy="259045"/>
    <xdr:sp macro="" textlink="">
      <xdr:nvSpPr>
        <xdr:cNvPr id="143" name="テキスト ボックス 142"/>
        <xdr:cNvSpPr txBox="1"/>
      </xdr:nvSpPr>
      <xdr:spPr>
        <a:xfrm>
          <a:off x="3530111" y="99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12471</xdr:rowOff>
    </xdr:from>
    <xdr:to>
      <xdr:col>4</xdr:col>
      <xdr:colOff>206375</xdr:colOff>
      <xdr:row>58</xdr:row>
      <xdr:rowOff>114071</xdr:rowOff>
    </xdr:to>
    <xdr:sp macro="" textlink="">
      <xdr:nvSpPr>
        <xdr:cNvPr id="144" name="円/楕円 143"/>
        <xdr:cNvSpPr/>
      </xdr:nvSpPr>
      <xdr:spPr>
        <a:xfrm>
          <a:off x="2857500" y="99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105198</xdr:rowOff>
    </xdr:from>
    <xdr:ext cx="534377" cy="259045"/>
    <xdr:sp macro="" textlink="">
      <xdr:nvSpPr>
        <xdr:cNvPr id="145" name="テキスト ボックス 144"/>
        <xdr:cNvSpPr txBox="1"/>
      </xdr:nvSpPr>
      <xdr:spPr>
        <a:xfrm>
          <a:off x="2641111" y="1004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150337</xdr:rowOff>
    </xdr:from>
    <xdr:to>
      <xdr:col>3</xdr:col>
      <xdr:colOff>3175</xdr:colOff>
      <xdr:row>58</xdr:row>
      <xdr:rowOff>80487</xdr:rowOff>
    </xdr:to>
    <xdr:sp macro="" textlink="">
      <xdr:nvSpPr>
        <xdr:cNvPr id="146" name="円/楕円 145"/>
        <xdr:cNvSpPr/>
      </xdr:nvSpPr>
      <xdr:spPr>
        <a:xfrm>
          <a:off x="1968500" y="99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71614</xdr:rowOff>
    </xdr:from>
    <xdr:ext cx="534377" cy="259045"/>
    <xdr:sp macro="" textlink="">
      <xdr:nvSpPr>
        <xdr:cNvPr id="147" name="テキスト ボックス 146"/>
        <xdr:cNvSpPr txBox="1"/>
      </xdr:nvSpPr>
      <xdr:spPr>
        <a:xfrm>
          <a:off x="1752111" y="100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167595</xdr:rowOff>
    </xdr:from>
    <xdr:to>
      <xdr:col>1</xdr:col>
      <xdr:colOff>485775</xdr:colOff>
      <xdr:row>58</xdr:row>
      <xdr:rowOff>97745</xdr:rowOff>
    </xdr:to>
    <xdr:sp macro="" textlink="">
      <xdr:nvSpPr>
        <xdr:cNvPr id="148" name="円/楕円 147"/>
        <xdr:cNvSpPr/>
      </xdr:nvSpPr>
      <xdr:spPr>
        <a:xfrm>
          <a:off x="1079500" y="99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88872</xdr:rowOff>
    </xdr:from>
    <xdr:ext cx="534377" cy="259045"/>
    <xdr:sp macro="" textlink="">
      <xdr:nvSpPr>
        <xdr:cNvPr id="149" name="テキスト ボックス 148"/>
        <xdr:cNvSpPr txBox="1"/>
      </xdr:nvSpPr>
      <xdr:spPr>
        <a:xfrm>
          <a:off x="863111" y="100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101333</xdr:rowOff>
    </xdr:from>
    <xdr:to>
      <xdr:col>6</xdr:col>
      <xdr:colOff>511175</xdr:colOff>
      <xdr:row>76</xdr:row>
      <xdr:rowOff>11379</xdr:rowOff>
    </xdr:to>
    <xdr:cxnSp macro="">
      <xdr:nvCxnSpPr>
        <xdr:cNvPr id="179" name="直線コネクタ 178"/>
        <xdr:cNvCxnSpPr/>
      </xdr:nvCxnSpPr>
      <xdr:spPr>
        <a:xfrm flipV="1">
          <a:off x="3797300" y="12960083"/>
          <a:ext cx="8382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11379</xdr:rowOff>
    </xdr:from>
    <xdr:to>
      <xdr:col>5</xdr:col>
      <xdr:colOff>358775</xdr:colOff>
      <xdr:row>77</xdr:row>
      <xdr:rowOff>47555</xdr:rowOff>
    </xdr:to>
    <xdr:cxnSp macro="">
      <xdr:nvCxnSpPr>
        <xdr:cNvPr id="182" name="直線コネクタ 181"/>
        <xdr:cNvCxnSpPr/>
      </xdr:nvCxnSpPr>
      <xdr:spPr>
        <a:xfrm flipV="1">
          <a:off x="2908300" y="13041579"/>
          <a:ext cx="889000" cy="20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47555</xdr:rowOff>
    </xdr:from>
    <xdr:to>
      <xdr:col>4</xdr:col>
      <xdr:colOff>155575</xdr:colOff>
      <xdr:row>77</xdr:row>
      <xdr:rowOff>86664</xdr:rowOff>
    </xdr:to>
    <xdr:cxnSp macro="">
      <xdr:nvCxnSpPr>
        <xdr:cNvPr id="185" name="直線コネクタ 184"/>
        <xdr:cNvCxnSpPr/>
      </xdr:nvCxnSpPr>
      <xdr:spPr>
        <a:xfrm flipV="1">
          <a:off x="2019300" y="13249205"/>
          <a:ext cx="8890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68814</xdr:rowOff>
    </xdr:from>
    <xdr:to>
      <xdr:col>2</xdr:col>
      <xdr:colOff>638175</xdr:colOff>
      <xdr:row>77</xdr:row>
      <xdr:rowOff>86664</xdr:rowOff>
    </xdr:to>
    <xdr:cxnSp macro="">
      <xdr:nvCxnSpPr>
        <xdr:cNvPr id="188" name="直線コネクタ 187"/>
        <xdr:cNvCxnSpPr/>
      </xdr:nvCxnSpPr>
      <xdr:spPr>
        <a:xfrm>
          <a:off x="1130300" y="13270464"/>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50533</xdr:rowOff>
    </xdr:from>
    <xdr:to>
      <xdr:col>6</xdr:col>
      <xdr:colOff>561975</xdr:colOff>
      <xdr:row>75</xdr:row>
      <xdr:rowOff>152133</xdr:rowOff>
    </xdr:to>
    <xdr:sp macro="" textlink="">
      <xdr:nvSpPr>
        <xdr:cNvPr id="198" name="円/楕円 197"/>
        <xdr:cNvSpPr/>
      </xdr:nvSpPr>
      <xdr:spPr>
        <a:xfrm>
          <a:off x="4584700" y="129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28960</xdr:rowOff>
    </xdr:from>
    <xdr:ext cx="599010" cy="259045"/>
    <xdr:sp macro="" textlink="">
      <xdr:nvSpPr>
        <xdr:cNvPr id="199" name="民生費該当値テキスト"/>
        <xdr:cNvSpPr txBox="1"/>
      </xdr:nvSpPr>
      <xdr:spPr>
        <a:xfrm>
          <a:off x="4686300" y="1288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133,014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132029</xdr:rowOff>
    </xdr:from>
    <xdr:to>
      <xdr:col>5</xdr:col>
      <xdr:colOff>409575</xdr:colOff>
      <xdr:row>76</xdr:row>
      <xdr:rowOff>62179</xdr:rowOff>
    </xdr:to>
    <xdr:sp macro="" textlink="">
      <xdr:nvSpPr>
        <xdr:cNvPr id="200" name="円/楕円 199"/>
        <xdr:cNvSpPr/>
      </xdr:nvSpPr>
      <xdr:spPr>
        <a:xfrm>
          <a:off x="3746500" y="129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53306</xdr:rowOff>
    </xdr:from>
    <xdr:ext cx="599010" cy="259045"/>
    <xdr:sp macro="" textlink="">
      <xdr:nvSpPr>
        <xdr:cNvPr id="201" name="テキスト ボックス 200"/>
        <xdr:cNvSpPr txBox="1"/>
      </xdr:nvSpPr>
      <xdr:spPr>
        <a:xfrm>
          <a:off x="3497794" y="1308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168205</xdr:rowOff>
    </xdr:from>
    <xdr:to>
      <xdr:col>4</xdr:col>
      <xdr:colOff>206375</xdr:colOff>
      <xdr:row>77</xdr:row>
      <xdr:rowOff>98355</xdr:rowOff>
    </xdr:to>
    <xdr:sp macro="" textlink="">
      <xdr:nvSpPr>
        <xdr:cNvPr id="202" name="円/楕円 201"/>
        <xdr:cNvSpPr/>
      </xdr:nvSpPr>
      <xdr:spPr>
        <a:xfrm>
          <a:off x="2857500" y="131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89482</xdr:rowOff>
    </xdr:from>
    <xdr:ext cx="599010" cy="259045"/>
    <xdr:sp macro="" textlink="">
      <xdr:nvSpPr>
        <xdr:cNvPr id="203" name="テキスト ボックス 202"/>
        <xdr:cNvSpPr txBox="1"/>
      </xdr:nvSpPr>
      <xdr:spPr>
        <a:xfrm>
          <a:off x="2608794" y="132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35864</xdr:rowOff>
    </xdr:from>
    <xdr:to>
      <xdr:col>3</xdr:col>
      <xdr:colOff>3175</xdr:colOff>
      <xdr:row>77</xdr:row>
      <xdr:rowOff>137464</xdr:rowOff>
    </xdr:to>
    <xdr:sp macro="" textlink="">
      <xdr:nvSpPr>
        <xdr:cNvPr id="204" name="円/楕円 203"/>
        <xdr:cNvSpPr/>
      </xdr:nvSpPr>
      <xdr:spPr>
        <a:xfrm>
          <a:off x="1968500" y="132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128591</xdr:rowOff>
    </xdr:from>
    <xdr:ext cx="599010" cy="259045"/>
    <xdr:sp macro="" textlink="">
      <xdr:nvSpPr>
        <xdr:cNvPr id="205" name="テキスト ボックス 204"/>
        <xdr:cNvSpPr txBox="1"/>
      </xdr:nvSpPr>
      <xdr:spPr>
        <a:xfrm>
          <a:off x="1719794" y="1333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18014</xdr:rowOff>
    </xdr:from>
    <xdr:to>
      <xdr:col>1</xdr:col>
      <xdr:colOff>485775</xdr:colOff>
      <xdr:row>77</xdr:row>
      <xdr:rowOff>119614</xdr:rowOff>
    </xdr:to>
    <xdr:sp macro="" textlink="">
      <xdr:nvSpPr>
        <xdr:cNvPr id="206" name="円/楕円 205"/>
        <xdr:cNvSpPr/>
      </xdr:nvSpPr>
      <xdr:spPr>
        <a:xfrm>
          <a:off x="1079500" y="132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110741</xdr:rowOff>
    </xdr:from>
    <xdr:ext cx="599010" cy="259045"/>
    <xdr:sp macro="" textlink="">
      <xdr:nvSpPr>
        <xdr:cNvPr id="207" name="テキスト ボックス 206"/>
        <xdr:cNvSpPr txBox="1"/>
      </xdr:nvSpPr>
      <xdr:spPr>
        <a:xfrm>
          <a:off x="830794" y="1331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160437</xdr:rowOff>
    </xdr:from>
    <xdr:to>
      <xdr:col>6</xdr:col>
      <xdr:colOff>511175</xdr:colOff>
      <xdr:row>97</xdr:row>
      <xdr:rowOff>162103</xdr:rowOff>
    </xdr:to>
    <xdr:cxnSp macro="">
      <xdr:nvCxnSpPr>
        <xdr:cNvPr id="239" name="直線コネクタ 238"/>
        <xdr:cNvCxnSpPr/>
      </xdr:nvCxnSpPr>
      <xdr:spPr>
        <a:xfrm>
          <a:off x="3797300" y="16791087"/>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160437</xdr:rowOff>
    </xdr:from>
    <xdr:to>
      <xdr:col>5</xdr:col>
      <xdr:colOff>358775</xdr:colOff>
      <xdr:row>97</xdr:row>
      <xdr:rowOff>166120</xdr:rowOff>
    </xdr:to>
    <xdr:cxnSp macro="">
      <xdr:nvCxnSpPr>
        <xdr:cNvPr id="242" name="直線コネクタ 241"/>
        <xdr:cNvCxnSpPr/>
      </xdr:nvCxnSpPr>
      <xdr:spPr>
        <a:xfrm flipV="1">
          <a:off x="2908300" y="16791087"/>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143782</xdr:rowOff>
    </xdr:from>
    <xdr:to>
      <xdr:col>4</xdr:col>
      <xdr:colOff>155575</xdr:colOff>
      <xdr:row>97</xdr:row>
      <xdr:rowOff>166120</xdr:rowOff>
    </xdr:to>
    <xdr:cxnSp macro="">
      <xdr:nvCxnSpPr>
        <xdr:cNvPr id="245" name="直線コネクタ 244"/>
        <xdr:cNvCxnSpPr/>
      </xdr:nvCxnSpPr>
      <xdr:spPr>
        <a:xfrm>
          <a:off x="2019300" y="16774432"/>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142215</xdr:rowOff>
    </xdr:from>
    <xdr:to>
      <xdr:col>2</xdr:col>
      <xdr:colOff>638175</xdr:colOff>
      <xdr:row>97</xdr:row>
      <xdr:rowOff>143782</xdr:rowOff>
    </xdr:to>
    <xdr:cxnSp macro="">
      <xdr:nvCxnSpPr>
        <xdr:cNvPr id="248" name="直線コネクタ 247"/>
        <xdr:cNvCxnSpPr/>
      </xdr:nvCxnSpPr>
      <xdr:spPr>
        <a:xfrm>
          <a:off x="1130300" y="16772865"/>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13991</xdr:rowOff>
    </xdr:from>
    <xdr:ext cx="534377" cy="259045"/>
    <xdr:sp macro="" textlink="">
      <xdr:nvSpPr>
        <xdr:cNvPr id="250" name="テキスト ボックス 249"/>
        <xdr:cNvSpPr txBox="1"/>
      </xdr:nvSpPr>
      <xdr:spPr>
        <a:xfrm>
          <a:off x="1752111" y="164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111303</xdr:rowOff>
    </xdr:from>
    <xdr:to>
      <xdr:col>6</xdr:col>
      <xdr:colOff>561975</xdr:colOff>
      <xdr:row>98</xdr:row>
      <xdr:rowOff>41453</xdr:rowOff>
    </xdr:to>
    <xdr:sp macro="" textlink="">
      <xdr:nvSpPr>
        <xdr:cNvPr id="258" name="円/楕円 257"/>
        <xdr:cNvSpPr/>
      </xdr:nvSpPr>
      <xdr:spPr>
        <a:xfrm>
          <a:off x="4584700" y="167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89730</xdr:rowOff>
    </xdr:from>
    <xdr:ext cx="534377" cy="259045"/>
    <xdr:sp macro="" textlink="">
      <xdr:nvSpPr>
        <xdr:cNvPr id="259" name="衛生費該当値テキスト"/>
        <xdr:cNvSpPr txBox="1"/>
      </xdr:nvSpPr>
      <xdr:spPr>
        <a:xfrm>
          <a:off x="4686300" y="167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109637</xdr:rowOff>
    </xdr:from>
    <xdr:to>
      <xdr:col>5</xdr:col>
      <xdr:colOff>409575</xdr:colOff>
      <xdr:row>98</xdr:row>
      <xdr:rowOff>39787</xdr:rowOff>
    </xdr:to>
    <xdr:sp macro="" textlink="">
      <xdr:nvSpPr>
        <xdr:cNvPr id="260" name="円/楕円 259"/>
        <xdr:cNvSpPr/>
      </xdr:nvSpPr>
      <xdr:spPr>
        <a:xfrm>
          <a:off x="3746500" y="167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30914</xdr:rowOff>
    </xdr:from>
    <xdr:ext cx="534377" cy="259045"/>
    <xdr:sp macro="" textlink="">
      <xdr:nvSpPr>
        <xdr:cNvPr id="261" name="テキスト ボックス 260"/>
        <xdr:cNvSpPr txBox="1"/>
      </xdr:nvSpPr>
      <xdr:spPr>
        <a:xfrm>
          <a:off x="3530111" y="168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115320</xdr:rowOff>
    </xdr:from>
    <xdr:to>
      <xdr:col>4</xdr:col>
      <xdr:colOff>206375</xdr:colOff>
      <xdr:row>98</xdr:row>
      <xdr:rowOff>45470</xdr:rowOff>
    </xdr:to>
    <xdr:sp macro="" textlink="">
      <xdr:nvSpPr>
        <xdr:cNvPr id="262" name="円/楕円 261"/>
        <xdr:cNvSpPr/>
      </xdr:nvSpPr>
      <xdr:spPr>
        <a:xfrm>
          <a:off x="2857500" y="16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61997</xdr:rowOff>
    </xdr:from>
    <xdr:ext cx="534377" cy="259045"/>
    <xdr:sp macro="" textlink="">
      <xdr:nvSpPr>
        <xdr:cNvPr id="263" name="テキスト ボックス 262"/>
        <xdr:cNvSpPr txBox="1"/>
      </xdr:nvSpPr>
      <xdr:spPr>
        <a:xfrm>
          <a:off x="2641111" y="1652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92982</xdr:rowOff>
    </xdr:from>
    <xdr:to>
      <xdr:col>3</xdr:col>
      <xdr:colOff>3175</xdr:colOff>
      <xdr:row>98</xdr:row>
      <xdr:rowOff>23132</xdr:rowOff>
    </xdr:to>
    <xdr:sp macro="" textlink="">
      <xdr:nvSpPr>
        <xdr:cNvPr id="264" name="円/楕円 263"/>
        <xdr:cNvSpPr/>
      </xdr:nvSpPr>
      <xdr:spPr>
        <a:xfrm>
          <a:off x="1968500" y="1672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14259</xdr:rowOff>
    </xdr:from>
    <xdr:ext cx="534377" cy="259045"/>
    <xdr:sp macro="" textlink="">
      <xdr:nvSpPr>
        <xdr:cNvPr id="265" name="テキスト ボックス 264"/>
        <xdr:cNvSpPr txBox="1"/>
      </xdr:nvSpPr>
      <xdr:spPr>
        <a:xfrm>
          <a:off x="1752111" y="168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91415</xdr:rowOff>
    </xdr:from>
    <xdr:to>
      <xdr:col>1</xdr:col>
      <xdr:colOff>485775</xdr:colOff>
      <xdr:row>98</xdr:row>
      <xdr:rowOff>21565</xdr:rowOff>
    </xdr:to>
    <xdr:sp macro="" textlink="">
      <xdr:nvSpPr>
        <xdr:cNvPr id="266" name="円/楕円 265"/>
        <xdr:cNvSpPr/>
      </xdr:nvSpPr>
      <xdr:spPr>
        <a:xfrm>
          <a:off x="1079500" y="167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12692</xdr:rowOff>
    </xdr:from>
    <xdr:ext cx="534377" cy="259045"/>
    <xdr:sp macro="" textlink="">
      <xdr:nvSpPr>
        <xdr:cNvPr id="267" name="テキスト ボックス 266"/>
        <xdr:cNvSpPr txBox="1"/>
      </xdr:nvSpPr>
      <xdr:spPr>
        <a:xfrm>
          <a:off x="863111" y="168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79883</xdr:rowOff>
    </xdr:from>
    <xdr:to>
      <xdr:col>15</xdr:col>
      <xdr:colOff>180975</xdr:colOff>
      <xdr:row>38</xdr:row>
      <xdr:rowOff>84582</xdr:rowOff>
    </xdr:to>
    <xdr:cxnSp macro="">
      <xdr:nvCxnSpPr>
        <xdr:cNvPr id="296" name="直線コネクタ 295"/>
        <xdr:cNvCxnSpPr/>
      </xdr:nvCxnSpPr>
      <xdr:spPr>
        <a:xfrm>
          <a:off x="9639300" y="6594983"/>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78867</xdr:rowOff>
    </xdr:from>
    <xdr:to>
      <xdr:col>14</xdr:col>
      <xdr:colOff>28575</xdr:colOff>
      <xdr:row>38</xdr:row>
      <xdr:rowOff>79883</xdr:rowOff>
    </xdr:to>
    <xdr:cxnSp macro="">
      <xdr:nvCxnSpPr>
        <xdr:cNvPr id="299" name="直線コネクタ 298"/>
        <xdr:cNvCxnSpPr/>
      </xdr:nvCxnSpPr>
      <xdr:spPr>
        <a:xfrm>
          <a:off x="8750300" y="659396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74041</xdr:rowOff>
    </xdr:from>
    <xdr:to>
      <xdr:col>12</xdr:col>
      <xdr:colOff>511175</xdr:colOff>
      <xdr:row>38</xdr:row>
      <xdr:rowOff>78867</xdr:rowOff>
    </xdr:to>
    <xdr:cxnSp macro="">
      <xdr:nvCxnSpPr>
        <xdr:cNvPr id="302" name="直線コネクタ 301"/>
        <xdr:cNvCxnSpPr/>
      </xdr:nvCxnSpPr>
      <xdr:spPr>
        <a:xfrm>
          <a:off x="7861300" y="658914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120396</xdr:rowOff>
    </xdr:from>
    <xdr:to>
      <xdr:col>11</xdr:col>
      <xdr:colOff>307975</xdr:colOff>
      <xdr:row>38</xdr:row>
      <xdr:rowOff>74041</xdr:rowOff>
    </xdr:to>
    <xdr:cxnSp macro="">
      <xdr:nvCxnSpPr>
        <xdr:cNvPr id="305" name="直線コネクタ 304"/>
        <xdr:cNvCxnSpPr/>
      </xdr:nvCxnSpPr>
      <xdr:spPr>
        <a:xfrm>
          <a:off x="6972300" y="6464046"/>
          <a:ext cx="889000"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33782</xdr:rowOff>
    </xdr:from>
    <xdr:to>
      <xdr:col>15</xdr:col>
      <xdr:colOff>231775</xdr:colOff>
      <xdr:row>38</xdr:row>
      <xdr:rowOff>135382</xdr:rowOff>
    </xdr:to>
    <xdr:sp macro="" textlink="">
      <xdr:nvSpPr>
        <xdr:cNvPr id="315" name="円/楕円 314"/>
        <xdr:cNvSpPr/>
      </xdr:nvSpPr>
      <xdr:spPr>
        <a:xfrm>
          <a:off x="10426700" y="65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141241</xdr:rowOff>
    </xdr:from>
    <xdr:ext cx="469744" cy="259045"/>
    <xdr:sp macro="" textlink="">
      <xdr:nvSpPr>
        <xdr:cNvPr id="316" name="労働費該当値テキスト"/>
        <xdr:cNvSpPr txBox="1"/>
      </xdr:nvSpPr>
      <xdr:spPr>
        <a:xfrm>
          <a:off x="10528300"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29083</xdr:rowOff>
    </xdr:from>
    <xdr:to>
      <xdr:col>14</xdr:col>
      <xdr:colOff>79375</xdr:colOff>
      <xdr:row>38</xdr:row>
      <xdr:rowOff>130683</xdr:rowOff>
    </xdr:to>
    <xdr:sp macro="" textlink="">
      <xdr:nvSpPr>
        <xdr:cNvPr id="317" name="円/楕円 316"/>
        <xdr:cNvSpPr/>
      </xdr:nvSpPr>
      <xdr:spPr>
        <a:xfrm>
          <a:off x="9588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121810</xdr:rowOff>
    </xdr:from>
    <xdr:ext cx="469744" cy="259045"/>
    <xdr:sp macro="" textlink="">
      <xdr:nvSpPr>
        <xdr:cNvPr id="318" name="テキスト ボックス 317"/>
        <xdr:cNvSpPr txBox="1"/>
      </xdr:nvSpPr>
      <xdr:spPr>
        <a:xfrm>
          <a:off x="9404427" y="663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28067</xdr:rowOff>
    </xdr:from>
    <xdr:to>
      <xdr:col>12</xdr:col>
      <xdr:colOff>561975</xdr:colOff>
      <xdr:row>38</xdr:row>
      <xdr:rowOff>129667</xdr:rowOff>
    </xdr:to>
    <xdr:sp macro="" textlink="">
      <xdr:nvSpPr>
        <xdr:cNvPr id="319" name="円/楕円 318"/>
        <xdr:cNvSpPr/>
      </xdr:nvSpPr>
      <xdr:spPr>
        <a:xfrm>
          <a:off x="8699500" y="65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120794</xdr:rowOff>
    </xdr:from>
    <xdr:ext cx="469744" cy="259045"/>
    <xdr:sp macro="" textlink="">
      <xdr:nvSpPr>
        <xdr:cNvPr id="320" name="テキスト ボックス 319"/>
        <xdr:cNvSpPr txBox="1"/>
      </xdr:nvSpPr>
      <xdr:spPr>
        <a:xfrm>
          <a:off x="8515427" y="663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23241</xdr:rowOff>
    </xdr:from>
    <xdr:to>
      <xdr:col>11</xdr:col>
      <xdr:colOff>358775</xdr:colOff>
      <xdr:row>38</xdr:row>
      <xdr:rowOff>124841</xdr:rowOff>
    </xdr:to>
    <xdr:sp macro="" textlink="">
      <xdr:nvSpPr>
        <xdr:cNvPr id="321" name="円/楕円 320"/>
        <xdr:cNvSpPr/>
      </xdr:nvSpPr>
      <xdr:spPr>
        <a:xfrm>
          <a:off x="7810500" y="65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115968</xdr:rowOff>
    </xdr:from>
    <xdr:ext cx="469744" cy="259045"/>
    <xdr:sp macro="" textlink="">
      <xdr:nvSpPr>
        <xdr:cNvPr id="322" name="テキスト ボックス 321"/>
        <xdr:cNvSpPr txBox="1"/>
      </xdr:nvSpPr>
      <xdr:spPr>
        <a:xfrm>
          <a:off x="7626427" y="663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69596</xdr:rowOff>
    </xdr:from>
    <xdr:to>
      <xdr:col>10</xdr:col>
      <xdr:colOff>155575</xdr:colOff>
      <xdr:row>37</xdr:row>
      <xdr:rowOff>171196</xdr:rowOff>
    </xdr:to>
    <xdr:sp macro="" textlink="">
      <xdr:nvSpPr>
        <xdr:cNvPr id="323" name="円/楕円 322"/>
        <xdr:cNvSpPr/>
      </xdr:nvSpPr>
      <xdr:spPr>
        <a:xfrm>
          <a:off x="6921500" y="64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162323</xdr:rowOff>
    </xdr:from>
    <xdr:ext cx="469744" cy="259045"/>
    <xdr:sp macro="" textlink="">
      <xdr:nvSpPr>
        <xdr:cNvPr id="324" name="テキスト ボックス 323"/>
        <xdr:cNvSpPr txBox="1"/>
      </xdr:nvSpPr>
      <xdr:spPr>
        <a:xfrm>
          <a:off x="6737427" y="650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110668</xdr:rowOff>
    </xdr:from>
    <xdr:to>
      <xdr:col>15</xdr:col>
      <xdr:colOff>180975</xdr:colOff>
      <xdr:row>58</xdr:row>
      <xdr:rowOff>117937</xdr:rowOff>
    </xdr:to>
    <xdr:cxnSp macro="">
      <xdr:nvCxnSpPr>
        <xdr:cNvPr id="351" name="直線コネクタ 350"/>
        <xdr:cNvCxnSpPr/>
      </xdr:nvCxnSpPr>
      <xdr:spPr>
        <a:xfrm>
          <a:off x="9639300" y="10054768"/>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110668</xdr:rowOff>
    </xdr:from>
    <xdr:to>
      <xdr:col>14</xdr:col>
      <xdr:colOff>28575</xdr:colOff>
      <xdr:row>58</xdr:row>
      <xdr:rowOff>117891</xdr:rowOff>
    </xdr:to>
    <xdr:cxnSp macro="">
      <xdr:nvCxnSpPr>
        <xdr:cNvPr id="354" name="直線コネクタ 353"/>
        <xdr:cNvCxnSpPr/>
      </xdr:nvCxnSpPr>
      <xdr:spPr>
        <a:xfrm flipV="1">
          <a:off x="8750300" y="10054768"/>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116932</xdr:rowOff>
    </xdr:from>
    <xdr:to>
      <xdr:col>12</xdr:col>
      <xdr:colOff>511175</xdr:colOff>
      <xdr:row>58</xdr:row>
      <xdr:rowOff>117891</xdr:rowOff>
    </xdr:to>
    <xdr:cxnSp macro="">
      <xdr:nvCxnSpPr>
        <xdr:cNvPr id="357" name="直線コネクタ 356"/>
        <xdr:cNvCxnSpPr/>
      </xdr:nvCxnSpPr>
      <xdr:spPr>
        <a:xfrm>
          <a:off x="7861300" y="10061032"/>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114966</xdr:rowOff>
    </xdr:from>
    <xdr:to>
      <xdr:col>11</xdr:col>
      <xdr:colOff>307975</xdr:colOff>
      <xdr:row>58</xdr:row>
      <xdr:rowOff>116932</xdr:rowOff>
    </xdr:to>
    <xdr:cxnSp macro="">
      <xdr:nvCxnSpPr>
        <xdr:cNvPr id="360" name="直線コネクタ 359"/>
        <xdr:cNvCxnSpPr/>
      </xdr:nvCxnSpPr>
      <xdr:spPr>
        <a:xfrm>
          <a:off x="6972300" y="1005906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67137</xdr:rowOff>
    </xdr:from>
    <xdr:to>
      <xdr:col>15</xdr:col>
      <xdr:colOff>231775</xdr:colOff>
      <xdr:row>58</xdr:row>
      <xdr:rowOff>168737</xdr:rowOff>
    </xdr:to>
    <xdr:sp macro="" textlink="">
      <xdr:nvSpPr>
        <xdr:cNvPr id="370" name="円/楕円 369"/>
        <xdr:cNvSpPr/>
      </xdr:nvSpPr>
      <xdr:spPr>
        <a:xfrm>
          <a:off x="10426700" y="100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153514</xdr:rowOff>
    </xdr:from>
    <xdr:ext cx="378565" cy="259045"/>
    <xdr:sp macro="" textlink="">
      <xdr:nvSpPr>
        <xdr:cNvPr id="371" name="農林水産業費該当値テキスト"/>
        <xdr:cNvSpPr txBox="1"/>
      </xdr:nvSpPr>
      <xdr:spPr>
        <a:xfrm>
          <a:off x="10528300" y="992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59868</xdr:rowOff>
    </xdr:from>
    <xdr:to>
      <xdr:col>14</xdr:col>
      <xdr:colOff>79375</xdr:colOff>
      <xdr:row>58</xdr:row>
      <xdr:rowOff>161468</xdr:rowOff>
    </xdr:to>
    <xdr:sp macro="" textlink="">
      <xdr:nvSpPr>
        <xdr:cNvPr id="372" name="円/楕円 371"/>
        <xdr:cNvSpPr/>
      </xdr:nvSpPr>
      <xdr:spPr>
        <a:xfrm>
          <a:off x="9588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152595</xdr:rowOff>
    </xdr:from>
    <xdr:ext cx="378565" cy="259045"/>
    <xdr:sp macro="" textlink="">
      <xdr:nvSpPr>
        <xdr:cNvPr id="373" name="テキスト ボックス 372"/>
        <xdr:cNvSpPr txBox="1"/>
      </xdr:nvSpPr>
      <xdr:spPr>
        <a:xfrm>
          <a:off x="9450017" y="10096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67091</xdr:rowOff>
    </xdr:from>
    <xdr:to>
      <xdr:col>12</xdr:col>
      <xdr:colOff>561975</xdr:colOff>
      <xdr:row>58</xdr:row>
      <xdr:rowOff>168691</xdr:rowOff>
    </xdr:to>
    <xdr:sp macro="" textlink="">
      <xdr:nvSpPr>
        <xdr:cNvPr id="374" name="円/楕円 373"/>
        <xdr:cNvSpPr/>
      </xdr:nvSpPr>
      <xdr:spPr>
        <a:xfrm>
          <a:off x="8699500" y="100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159818</xdr:rowOff>
    </xdr:from>
    <xdr:ext cx="378565" cy="259045"/>
    <xdr:sp macro="" textlink="">
      <xdr:nvSpPr>
        <xdr:cNvPr id="375" name="テキスト ボックス 374"/>
        <xdr:cNvSpPr txBox="1"/>
      </xdr:nvSpPr>
      <xdr:spPr>
        <a:xfrm>
          <a:off x="8561017" y="10103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66132</xdr:rowOff>
    </xdr:from>
    <xdr:to>
      <xdr:col>11</xdr:col>
      <xdr:colOff>358775</xdr:colOff>
      <xdr:row>58</xdr:row>
      <xdr:rowOff>167732</xdr:rowOff>
    </xdr:to>
    <xdr:sp macro="" textlink="">
      <xdr:nvSpPr>
        <xdr:cNvPr id="376" name="円/楕円 375"/>
        <xdr:cNvSpPr/>
      </xdr:nvSpPr>
      <xdr:spPr>
        <a:xfrm>
          <a:off x="7810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158859</xdr:rowOff>
    </xdr:from>
    <xdr:ext cx="378565" cy="259045"/>
    <xdr:sp macro="" textlink="">
      <xdr:nvSpPr>
        <xdr:cNvPr id="377" name="テキスト ボックス 376"/>
        <xdr:cNvSpPr txBox="1"/>
      </xdr:nvSpPr>
      <xdr:spPr>
        <a:xfrm>
          <a:off x="7672017" y="10102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64166</xdr:rowOff>
    </xdr:from>
    <xdr:to>
      <xdr:col>10</xdr:col>
      <xdr:colOff>155575</xdr:colOff>
      <xdr:row>58</xdr:row>
      <xdr:rowOff>165766</xdr:rowOff>
    </xdr:to>
    <xdr:sp macro="" textlink="">
      <xdr:nvSpPr>
        <xdr:cNvPr id="378" name="円/楕円 377"/>
        <xdr:cNvSpPr/>
      </xdr:nvSpPr>
      <xdr:spPr>
        <a:xfrm>
          <a:off x="69215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156893</xdr:rowOff>
    </xdr:from>
    <xdr:ext cx="378565" cy="259045"/>
    <xdr:sp macro="" textlink="">
      <xdr:nvSpPr>
        <xdr:cNvPr id="379" name="テキスト ボックス 378"/>
        <xdr:cNvSpPr txBox="1"/>
      </xdr:nvSpPr>
      <xdr:spPr>
        <a:xfrm>
          <a:off x="6783017" y="1010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168481</xdr:rowOff>
    </xdr:from>
    <xdr:to>
      <xdr:col>15</xdr:col>
      <xdr:colOff>180975</xdr:colOff>
      <xdr:row>78</xdr:row>
      <xdr:rowOff>16988</xdr:rowOff>
    </xdr:to>
    <xdr:cxnSp macro="">
      <xdr:nvCxnSpPr>
        <xdr:cNvPr id="406" name="直線コネクタ 405"/>
        <xdr:cNvCxnSpPr/>
      </xdr:nvCxnSpPr>
      <xdr:spPr>
        <a:xfrm flipV="1">
          <a:off x="9639300" y="13370131"/>
          <a:ext cx="8382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16988</xdr:rowOff>
    </xdr:from>
    <xdr:to>
      <xdr:col>14</xdr:col>
      <xdr:colOff>28575</xdr:colOff>
      <xdr:row>78</xdr:row>
      <xdr:rowOff>17445</xdr:rowOff>
    </xdr:to>
    <xdr:cxnSp macro="">
      <xdr:nvCxnSpPr>
        <xdr:cNvPr id="409" name="直線コネクタ 408"/>
        <xdr:cNvCxnSpPr/>
      </xdr:nvCxnSpPr>
      <xdr:spPr>
        <a:xfrm flipV="1">
          <a:off x="8750300" y="1339008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16622</xdr:rowOff>
    </xdr:from>
    <xdr:to>
      <xdr:col>12</xdr:col>
      <xdr:colOff>511175</xdr:colOff>
      <xdr:row>78</xdr:row>
      <xdr:rowOff>17445</xdr:rowOff>
    </xdr:to>
    <xdr:cxnSp macro="">
      <xdr:nvCxnSpPr>
        <xdr:cNvPr id="412" name="直線コネクタ 411"/>
        <xdr:cNvCxnSpPr/>
      </xdr:nvCxnSpPr>
      <xdr:spPr>
        <a:xfrm>
          <a:off x="7861300" y="1338972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16622</xdr:rowOff>
    </xdr:from>
    <xdr:to>
      <xdr:col>11</xdr:col>
      <xdr:colOff>307975</xdr:colOff>
      <xdr:row>78</xdr:row>
      <xdr:rowOff>20896</xdr:rowOff>
    </xdr:to>
    <xdr:cxnSp macro="">
      <xdr:nvCxnSpPr>
        <xdr:cNvPr id="415" name="直線コネクタ 414"/>
        <xdr:cNvCxnSpPr/>
      </xdr:nvCxnSpPr>
      <xdr:spPr>
        <a:xfrm flipV="1">
          <a:off x="6972300" y="13389722"/>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117681</xdr:rowOff>
    </xdr:from>
    <xdr:to>
      <xdr:col>15</xdr:col>
      <xdr:colOff>231775</xdr:colOff>
      <xdr:row>78</xdr:row>
      <xdr:rowOff>47831</xdr:rowOff>
    </xdr:to>
    <xdr:sp macro="" textlink="">
      <xdr:nvSpPr>
        <xdr:cNvPr id="425" name="円/楕円 424"/>
        <xdr:cNvSpPr/>
      </xdr:nvSpPr>
      <xdr:spPr>
        <a:xfrm>
          <a:off x="10426700" y="1331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32608</xdr:rowOff>
    </xdr:from>
    <xdr:ext cx="469744" cy="259045"/>
    <xdr:sp macro="" textlink="">
      <xdr:nvSpPr>
        <xdr:cNvPr id="426" name="商工費該当値テキスト"/>
        <xdr:cNvSpPr txBox="1"/>
      </xdr:nvSpPr>
      <xdr:spPr>
        <a:xfrm>
          <a:off x="10528300" y="132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137638</xdr:rowOff>
    </xdr:from>
    <xdr:to>
      <xdr:col>14</xdr:col>
      <xdr:colOff>79375</xdr:colOff>
      <xdr:row>78</xdr:row>
      <xdr:rowOff>67788</xdr:rowOff>
    </xdr:to>
    <xdr:sp macro="" textlink="">
      <xdr:nvSpPr>
        <xdr:cNvPr id="427" name="円/楕円 426"/>
        <xdr:cNvSpPr/>
      </xdr:nvSpPr>
      <xdr:spPr>
        <a:xfrm>
          <a:off x="9588500" y="133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58915</xdr:rowOff>
    </xdr:from>
    <xdr:ext cx="469744" cy="259045"/>
    <xdr:sp macro="" textlink="">
      <xdr:nvSpPr>
        <xdr:cNvPr id="428" name="テキスト ボックス 427"/>
        <xdr:cNvSpPr txBox="1"/>
      </xdr:nvSpPr>
      <xdr:spPr>
        <a:xfrm>
          <a:off x="9404427" y="1343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138095</xdr:rowOff>
    </xdr:from>
    <xdr:to>
      <xdr:col>12</xdr:col>
      <xdr:colOff>561975</xdr:colOff>
      <xdr:row>78</xdr:row>
      <xdr:rowOff>68245</xdr:rowOff>
    </xdr:to>
    <xdr:sp macro="" textlink="">
      <xdr:nvSpPr>
        <xdr:cNvPr id="429" name="円/楕円 428"/>
        <xdr:cNvSpPr/>
      </xdr:nvSpPr>
      <xdr:spPr>
        <a:xfrm>
          <a:off x="8699500" y="133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59372</xdr:rowOff>
    </xdr:from>
    <xdr:ext cx="469744" cy="259045"/>
    <xdr:sp macro="" textlink="">
      <xdr:nvSpPr>
        <xdr:cNvPr id="430" name="テキスト ボックス 429"/>
        <xdr:cNvSpPr txBox="1"/>
      </xdr:nvSpPr>
      <xdr:spPr>
        <a:xfrm>
          <a:off x="8515427" y="1343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137272</xdr:rowOff>
    </xdr:from>
    <xdr:to>
      <xdr:col>11</xdr:col>
      <xdr:colOff>358775</xdr:colOff>
      <xdr:row>78</xdr:row>
      <xdr:rowOff>67422</xdr:rowOff>
    </xdr:to>
    <xdr:sp macro="" textlink="">
      <xdr:nvSpPr>
        <xdr:cNvPr id="431" name="円/楕円 430"/>
        <xdr:cNvSpPr/>
      </xdr:nvSpPr>
      <xdr:spPr>
        <a:xfrm>
          <a:off x="7810500" y="133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58549</xdr:rowOff>
    </xdr:from>
    <xdr:ext cx="469744" cy="259045"/>
    <xdr:sp macro="" textlink="">
      <xdr:nvSpPr>
        <xdr:cNvPr id="432" name="テキスト ボックス 431"/>
        <xdr:cNvSpPr txBox="1"/>
      </xdr:nvSpPr>
      <xdr:spPr>
        <a:xfrm>
          <a:off x="7626427" y="134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141546</xdr:rowOff>
    </xdr:from>
    <xdr:to>
      <xdr:col>10</xdr:col>
      <xdr:colOff>155575</xdr:colOff>
      <xdr:row>78</xdr:row>
      <xdr:rowOff>71696</xdr:rowOff>
    </xdr:to>
    <xdr:sp macro="" textlink="">
      <xdr:nvSpPr>
        <xdr:cNvPr id="433" name="円/楕円 432"/>
        <xdr:cNvSpPr/>
      </xdr:nvSpPr>
      <xdr:spPr>
        <a:xfrm>
          <a:off x="6921500" y="1334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62823</xdr:rowOff>
    </xdr:from>
    <xdr:ext cx="469744" cy="259045"/>
    <xdr:sp macro="" textlink="">
      <xdr:nvSpPr>
        <xdr:cNvPr id="434" name="テキスト ボックス 433"/>
        <xdr:cNvSpPr txBox="1"/>
      </xdr:nvSpPr>
      <xdr:spPr>
        <a:xfrm>
          <a:off x="6737427" y="1343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116593</xdr:rowOff>
    </xdr:from>
    <xdr:to>
      <xdr:col>15</xdr:col>
      <xdr:colOff>180975</xdr:colOff>
      <xdr:row>97</xdr:row>
      <xdr:rowOff>132214</xdr:rowOff>
    </xdr:to>
    <xdr:cxnSp macro="">
      <xdr:nvCxnSpPr>
        <xdr:cNvPr id="464" name="直線コネクタ 463"/>
        <xdr:cNvCxnSpPr/>
      </xdr:nvCxnSpPr>
      <xdr:spPr>
        <a:xfrm flipV="1">
          <a:off x="9639300" y="16747243"/>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132214</xdr:rowOff>
    </xdr:from>
    <xdr:to>
      <xdr:col>14</xdr:col>
      <xdr:colOff>28575</xdr:colOff>
      <xdr:row>97</xdr:row>
      <xdr:rowOff>156063</xdr:rowOff>
    </xdr:to>
    <xdr:cxnSp macro="">
      <xdr:nvCxnSpPr>
        <xdr:cNvPr id="467" name="直線コネクタ 466"/>
        <xdr:cNvCxnSpPr/>
      </xdr:nvCxnSpPr>
      <xdr:spPr>
        <a:xfrm flipV="1">
          <a:off x="8750300" y="16762864"/>
          <a:ext cx="889000" cy="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156063</xdr:rowOff>
    </xdr:from>
    <xdr:to>
      <xdr:col>12</xdr:col>
      <xdr:colOff>511175</xdr:colOff>
      <xdr:row>97</xdr:row>
      <xdr:rowOff>167512</xdr:rowOff>
    </xdr:to>
    <xdr:cxnSp macro="">
      <xdr:nvCxnSpPr>
        <xdr:cNvPr id="470" name="直線コネクタ 469"/>
        <xdr:cNvCxnSpPr/>
      </xdr:nvCxnSpPr>
      <xdr:spPr>
        <a:xfrm flipV="1">
          <a:off x="7861300" y="16786713"/>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62319</xdr:rowOff>
    </xdr:from>
    <xdr:to>
      <xdr:col>11</xdr:col>
      <xdr:colOff>307975</xdr:colOff>
      <xdr:row>97</xdr:row>
      <xdr:rowOff>167512</xdr:rowOff>
    </xdr:to>
    <xdr:cxnSp macro="">
      <xdr:nvCxnSpPr>
        <xdr:cNvPr id="473" name="直線コネクタ 472"/>
        <xdr:cNvCxnSpPr/>
      </xdr:nvCxnSpPr>
      <xdr:spPr>
        <a:xfrm>
          <a:off x="6972300" y="16692969"/>
          <a:ext cx="889000" cy="10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65793</xdr:rowOff>
    </xdr:from>
    <xdr:to>
      <xdr:col>15</xdr:col>
      <xdr:colOff>231775</xdr:colOff>
      <xdr:row>97</xdr:row>
      <xdr:rowOff>167393</xdr:rowOff>
    </xdr:to>
    <xdr:sp macro="" textlink="">
      <xdr:nvSpPr>
        <xdr:cNvPr id="483" name="円/楕円 482"/>
        <xdr:cNvSpPr/>
      </xdr:nvSpPr>
      <xdr:spPr>
        <a:xfrm>
          <a:off x="10426700" y="166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44220</xdr:rowOff>
    </xdr:from>
    <xdr:ext cx="534377" cy="259045"/>
    <xdr:sp macro="" textlink="">
      <xdr:nvSpPr>
        <xdr:cNvPr id="484" name="土木費該当値テキスト"/>
        <xdr:cNvSpPr txBox="1"/>
      </xdr:nvSpPr>
      <xdr:spPr>
        <a:xfrm>
          <a:off x="10528300" y="1667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81414</xdr:rowOff>
    </xdr:from>
    <xdr:to>
      <xdr:col>14</xdr:col>
      <xdr:colOff>79375</xdr:colOff>
      <xdr:row>98</xdr:row>
      <xdr:rowOff>11564</xdr:rowOff>
    </xdr:to>
    <xdr:sp macro="" textlink="">
      <xdr:nvSpPr>
        <xdr:cNvPr id="485" name="円/楕円 484"/>
        <xdr:cNvSpPr/>
      </xdr:nvSpPr>
      <xdr:spPr>
        <a:xfrm>
          <a:off x="9588500" y="167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2691</xdr:rowOff>
    </xdr:from>
    <xdr:ext cx="534377" cy="259045"/>
    <xdr:sp macro="" textlink="">
      <xdr:nvSpPr>
        <xdr:cNvPr id="486" name="テキスト ボックス 485"/>
        <xdr:cNvSpPr txBox="1"/>
      </xdr:nvSpPr>
      <xdr:spPr>
        <a:xfrm>
          <a:off x="9372111" y="168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105263</xdr:rowOff>
    </xdr:from>
    <xdr:to>
      <xdr:col>12</xdr:col>
      <xdr:colOff>561975</xdr:colOff>
      <xdr:row>98</xdr:row>
      <xdr:rowOff>35413</xdr:rowOff>
    </xdr:to>
    <xdr:sp macro="" textlink="">
      <xdr:nvSpPr>
        <xdr:cNvPr id="487" name="円/楕円 486"/>
        <xdr:cNvSpPr/>
      </xdr:nvSpPr>
      <xdr:spPr>
        <a:xfrm>
          <a:off x="8699500" y="167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26540</xdr:rowOff>
    </xdr:from>
    <xdr:ext cx="534377" cy="259045"/>
    <xdr:sp macro="" textlink="">
      <xdr:nvSpPr>
        <xdr:cNvPr id="488" name="テキスト ボックス 487"/>
        <xdr:cNvSpPr txBox="1"/>
      </xdr:nvSpPr>
      <xdr:spPr>
        <a:xfrm>
          <a:off x="8483111" y="168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116712</xdr:rowOff>
    </xdr:from>
    <xdr:to>
      <xdr:col>11</xdr:col>
      <xdr:colOff>358775</xdr:colOff>
      <xdr:row>98</xdr:row>
      <xdr:rowOff>46862</xdr:rowOff>
    </xdr:to>
    <xdr:sp macro="" textlink="">
      <xdr:nvSpPr>
        <xdr:cNvPr id="489" name="円/楕円 488"/>
        <xdr:cNvSpPr/>
      </xdr:nvSpPr>
      <xdr:spPr>
        <a:xfrm>
          <a:off x="7810500" y="167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37989</xdr:rowOff>
    </xdr:from>
    <xdr:ext cx="534377" cy="259045"/>
    <xdr:sp macro="" textlink="">
      <xdr:nvSpPr>
        <xdr:cNvPr id="490" name="テキスト ボックス 489"/>
        <xdr:cNvSpPr txBox="1"/>
      </xdr:nvSpPr>
      <xdr:spPr>
        <a:xfrm>
          <a:off x="7594111" y="1684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11519</xdr:rowOff>
    </xdr:from>
    <xdr:to>
      <xdr:col>10</xdr:col>
      <xdr:colOff>155575</xdr:colOff>
      <xdr:row>97</xdr:row>
      <xdr:rowOff>113119</xdr:rowOff>
    </xdr:to>
    <xdr:sp macro="" textlink="">
      <xdr:nvSpPr>
        <xdr:cNvPr id="491" name="円/楕円 490"/>
        <xdr:cNvSpPr/>
      </xdr:nvSpPr>
      <xdr:spPr>
        <a:xfrm>
          <a:off x="6921500" y="166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104246</xdr:rowOff>
    </xdr:from>
    <xdr:ext cx="534377" cy="259045"/>
    <xdr:sp macro="" textlink="">
      <xdr:nvSpPr>
        <xdr:cNvPr id="492" name="テキスト ボックス 491"/>
        <xdr:cNvSpPr txBox="1"/>
      </xdr:nvSpPr>
      <xdr:spPr>
        <a:xfrm>
          <a:off x="6705111" y="167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87057</xdr:rowOff>
    </xdr:from>
    <xdr:to>
      <xdr:col>23</xdr:col>
      <xdr:colOff>517525</xdr:colOff>
      <xdr:row>36</xdr:row>
      <xdr:rowOff>157923</xdr:rowOff>
    </xdr:to>
    <xdr:cxnSp macro="">
      <xdr:nvCxnSpPr>
        <xdr:cNvPr id="524" name="直線コネクタ 523"/>
        <xdr:cNvCxnSpPr/>
      </xdr:nvCxnSpPr>
      <xdr:spPr>
        <a:xfrm>
          <a:off x="15481300" y="6259257"/>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87057</xdr:rowOff>
    </xdr:from>
    <xdr:to>
      <xdr:col>22</xdr:col>
      <xdr:colOff>365125</xdr:colOff>
      <xdr:row>36</xdr:row>
      <xdr:rowOff>119975</xdr:rowOff>
    </xdr:to>
    <xdr:cxnSp macro="">
      <xdr:nvCxnSpPr>
        <xdr:cNvPr id="527" name="直線コネクタ 526"/>
        <xdr:cNvCxnSpPr/>
      </xdr:nvCxnSpPr>
      <xdr:spPr>
        <a:xfrm flipV="1">
          <a:off x="14592300" y="6259257"/>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9" name="テキスト ボックス 528"/>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119975</xdr:rowOff>
    </xdr:from>
    <xdr:to>
      <xdr:col>21</xdr:col>
      <xdr:colOff>161925</xdr:colOff>
      <xdr:row>37</xdr:row>
      <xdr:rowOff>89081</xdr:rowOff>
    </xdr:to>
    <xdr:cxnSp macro="">
      <xdr:nvCxnSpPr>
        <xdr:cNvPr id="530" name="直線コネクタ 529"/>
        <xdr:cNvCxnSpPr/>
      </xdr:nvCxnSpPr>
      <xdr:spPr>
        <a:xfrm flipV="1">
          <a:off x="13703300" y="6292175"/>
          <a:ext cx="889000" cy="14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32" name="テキスト ボックス 531"/>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61976</xdr:rowOff>
    </xdr:from>
    <xdr:to>
      <xdr:col>19</xdr:col>
      <xdr:colOff>644525</xdr:colOff>
      <xdr:row>37</xdr:row>
      <xdr:rowOff>89081</xdr:rowOff>
    </xdr:to>
    <xdr:cxnSp macro="">
      <xdr:nvCxnSpPr>
        <xdr:cNvPr id="533" name="直線コネクタ 532"/>
        <xdr:cNvCxnSpPr/>
      </xdr:nvCxnSpPr>
      <xdr:spPr>
        <a:xfrm>
          <a:off x="12814300" y="6405626"/>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5" name="テキスト ボックス 534"/>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68038</xdr:rowOff>
    </xdr:from>
    <xdr:ext cx="534377" cy="259045"/>
    <xdr:sp macro="" textlink="">
      <xdr:nvSpPr>
        <xdr:cNvPr id="537" name="テキスト ボックス 536"/>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107123</xdr:rowOff>
    </xdr:from>
    <xdr:to>
      <xdr:col>23</xdr:col>
      <xdr:colOff>568325</xdr:colOff>
      <xdr:row>37</xdr:row>
      <xdr:rowOff>37273</xdr:rowOff>
    </xdr:to>
    <xdr:sp macro="" textlink="">
      <xdr:nvSpPr>
        <xdr:cNvPr id="543" name="円/楕円 542"/>
        <xdr:cNvSpPr/>
      </xdr:nvSpPr>
      <xdr:spPr>
        <a:xfrm>
          <a:off x="16268700" y="62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85550</xdr:rowOff>
    </xdr:from>
    <xdr:ext cx="534377" cy="259045"/>
    <xdr:sp macro="" textlink="">
      <xdr:nvSpPr>
        <xdr:cNvPr id="544" name="消防費該当値テキスト"/>
        <xdr:cNvSpPr txBox="1"/>
      </xdr:nvSpPr>
      <xdr:spPr>
        <a:xfrm>
          <a:off x="16370300" y="625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36257</xdr:rowOff>
    </xdr:from>
    <xdr:to>
      <xdr:col>22</xdr:col>
      <xdr:colOff>415925</xdr:colOff>
      <xdr:row>36</xdr:row>
      <xdr:rowOff>137857</xdr:rowOff>
    </xdr:to>
    <xdr:sp macro="" textlink="">
      <xdr:nvSpPr>
        <xdr:cNvPr id="545" name="円/楕円 544"/>
        <xdr:cNvSpPr/>
      </xdr:nvSpPr>
      <xdr:spPr>
        <a:xfrm>
          <a:off x="15430500" y="62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154384</xdr:rowOff>
    </xdr:from>
    <xdr:ext cx="534377" cy="259045"/>
    <xdr:sp macro="" textlink="">
      <xdr:nvSpPr>
        <xdr:cNvPr id="546" name="テキスト ボックス 545"/>
        <xdr:cNvSpPr txBox="1"/>
      </xdr:nvSpPr>
      <xdr:spPr>
        <a:xfrm>
          <a:off x="15214111" y="59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69175</xdr:rowOff>
    </xdr:from>
    <xdr:to>
      <xdr:col>21</xdr:col>
      <xdr:colOff>212725</xdr:colOff>
      <xdr:row>36</xdr:row>
      <xdr:rowOff>170775</xdr:rowOff>
    </xdr:to>
    <xdr:sp macro="" textlink="">
      <xdr:nvSpPr>
        <xdr:cNvPr id="547" name="円/楕円 546"/>
        <xdr:cNvSpPr/>
      </xdr:nvSpPr>
      <xdr:spPr>
        <a:xfrm>
          <a:off x="14541500" y="62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15852</xdr:rowOff>
    </xdr:from>
    <xdr:ext cx="534377" cy="259045"/>
    <xdr:sp macro="" textlink="">
      <xdr:nvSpPr>
        <xdr:cNvPr id="548" name="テキスト ボックス 547"/>
        <xdr:cNvSpPr txBox="1"/>
      </xdr:nvSpPr>
      <xdr:spPr>
        <a:xfrm>
          <a:off x="14325111" y="60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38281</xdr:rowOff>
    </xdr:from>
    <xdr:to>
      <xdr:col>20</xdr:col>
      <xdr:colOff>9525</xdr:colOff>
      <xdr:row>37</xdr:row>
      <xdr:rowOff>139881</xdr:rowOff>
    </xdr:to>
    <xdr:sp macro="" textlink="">
      <xdr:nvSpPr>
        <xdr:cNvPr id="549" name="円/楕円 548"/>
        <xdr:cNvSpPr/>
      </xdr:nvSpPr>
      <xdr:spPr>
        <a:xfrm>
          <a:off x="13652500" y="63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131008</xdr:rowOff>
    </xdr:from>
    <xdr:ext cx="534377" cy="259045"/>
    <xdr:sp macro="" textlink="">
      <xdr:nvSpPr>
        <xdr:cNvPr id="550" name="テキスト ボックス 549"/>
        <xdr:cNvSpPr txBox="1"/>
      </xdr:nvSpPr>
      <xdr:spPr>
        <a:xfrm>
          <a:off x="13436111" y="647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11176</xdr:rowOff>
    </xdr:from>
    <xdr:to>
      <xdr:col>18</xdr:col>
      <xdr:colOff>492125</xdr:colOff>
      <xdr:row>37</xdr:row>
      <xdr:rowOff>112776</xdr:rowOff>
    </xdr:to>
    <xdr:sp macro="" textlink="">
      <xdr:nvSpPr>
        <xdr:cNvPr id="551" name="円/楕円 550"/>
        <xdr:cNvSpPr/>
      </xdr:nvSpPr>
      <xdr:spPr>
        <a:xfrm>
          <a:off x="12763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103903</xdr:rowOff>
    </xdr:from>
    <xdr:ext cx="534377" cy="259045"/>
    <xdr:sp macro="" textlink="">
      <xdr:nvSpPr>
        <xdr:cNvPr id="552" name="テキスト ボックス 551"/>
        <xdr:cNvSpPr txBox="1"/>
      </xdr:nvSpPr>
      <xdr:spPr>
        <a:xfrm>
          <a:off x="12547111" y="64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842</xdr:rowOff>
    </xdr:from>
    <xdr:to>
      <xdr:col>23</xdr:col>
      <xdr:colOff>517525</xdr:colOff>
      <xdr:row>52</xdr:row>
      <xdr:rowOff>100936</xdr:rowOff>
    </xdr:to>
    <xdr:cxnSp macro="">
      <xdr:nvCxnSpPr>
        <xdr:cNvPr id="584" name="直線コネクタ 583"/>
        <xdr:cNvCxnSpPr/>
      </xdr:nvCxnSpPr>
      <xdr:spPr>
        <a:xfrm flipV="1">
          <a:off x="15481300" y="8916242"/>
          <a:ext cx="838200" cy="1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122942</xdr:rowOff>
    </xdr:from>
    <xdr:ext cx="534377" cy="259045"/>
    <xdr:sp macro="" textlink="">
      <xdr:nvSpPr>
        <xdr:cNvPr id="585" name="教育費平均値テキスト"/>
        <xdr:cNvSpPr txBox="1"/>
      </xdr:nvSpPr>
      <xdr:spPr>
        <a:xfrm>
          <a:off x="16370300" y="9552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100936</xdr:rowOff>
    </xdr:from>
    <xdr:to>
      <xdr:col>22</xdr:col>
      <xdr:colOff>365125</xdr:colOff>
      <xdr:row>57</xdr:row>
      <xdr:rowOff>68181</xdr:rowOff>
    </xdr:to>
    <xdr:cxnSp macro="">
      <xdr:nvCxnSpPr>
        <xdr:cNvPr id="587" name="直線コネクタ 586"/>
        <xdr:cNvCxnSpPr/>
      </xdr:nvCxnSpPr>
      <xdr:spPr>
        <a:xfrm flipV="1">
          <a:off x="14592300" y="9016336"/>
          <a:ext cx="889000" cy="8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81206</xdr:rowOff>
    </xdr:from>
    <xdr:ext cx="534377" cy="259045"/>
    <xdr:sp macro="" textlink="">
      <xdr:nvSpPr>
        <xdr:cNvPr id="589" name="テキスト ボックス 588"/>
        <xdr:cNvSpPr txBox="1"/>
      </xdr:nvSpPr>
      <xdr:spPr>
        <a:xfrm>
          <a:off x="15214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68181</xdr:rowOff>
    </xdr:from>
    <xdr:to>
      <xdr:col>21</xdr:col>
      <xdr:colOff>161925</xdr:colOff>
      <xdr:row>58</xdr:row>
      <xdr:rowOff>103679</xdr:rowOff>
    </xdr:to>
    <xdr:cxnSp macro="">
      <xdr:nvCxnSpPr>
        <xdr:cNvPr id="590" name="直線コネクタ 589"/>
        <xdr:cNvCxnSpPr/>
      </xdr:nvCxnSpPr>
      <xdr:spPr>
        <a:xfrm flipV="1">
          <a:off x="13703300" y="9840831"/>
          <a:ext cx="889000" cy="20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103679</xdr:rowOff>
    </xdr:from>
    <xdr:to>
      <xdr:col>19</xdr:col>
      <xdr:colOff>644525</xdr:colOff>
      <xdr:row>58</xdr:row>
      <xdr:rowOff>144174</xdr:rowOff>
    </xdr:to>
    <xdr:cxnSp macro="">
      <xdr:nvCxnSpPr>
        <xdr:cNvPr id="593" name="直線コネクタ 592"/>
        <xdr:cNvCxnSpPr/>
      </xdr:nvCxnSpPr>
      <xdr:spPr>
        <a:xfrm flipV="1">
          <a:off x="12814300" y="10047779"/>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121492</xdr:rowOff>
    </xdr:from>
    <xdr:to>
      <xdr:col>23</xdr:col>
      <xdr:colOff>568325</xdr:colOff>
      <xdr:row>52</xdr:row>
      <xdr:rowOff>51642</xdr:rowOff>
    </xdr:to>
    <xdr:sp macro="" textlink="">
      <xdr:nvSpPr>
        <xdr:cNvPr id="603" name="円/楕円 602"/>
        <xdr:cNvSpPr/>
      </xdr:nvSpPr>
      <xdr:spPr>
        <a:xfrm>
          <a:off x="16268700" y="88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144369</xdr:rowOff>
    </xdr:from>
    <xdr:ext cx="534377" cy="259045"/>
    <xdr:sp macro="" textlink="">
      <xdr:nvSpPr>
        <xdr:cNvPr id="604" name="教育費該当値テキスト"/>
        <xdr:cNvSpPr txBox="1"/>
      </xdr:nvSpPr>
      <xdr:spPr>
        <a:xfrm>
          <a:off x="16370300" y="87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59,752</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50136</xdr:rowOff>
    </xdr:from>
    <xdr:to>
      <xdr:col>22</xdr:col>
      <xdr:colOff>415925</xdr:colOff>
      <xdr:row>52</xdr:row>
      <xdr:rowOff>151736</xdr:rowOff>
    </xdr:to>
    <xdr:sp macro="" textlink="">
      <xdr:nvSpPr>
        <xdr:cNvPr id="605" name="円/楕円 604"/>
        <xdr:cNvSpPr/>
      </xdr:nvSpPr>
      <xdr:spPr>
        <a:xfrm>
          <a:off x="15430500" y="89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168263</xdr:rowOff>
    </xdr:from>
    <xdr:ext cx="534377" cy="259045"/>
    <xdr:sp macro="" textlink="">
      <xdr:nvSpPr>
        <xdr:cNvPr id="606" name="テキスト ボックス 605"/>
        <xdr:cNvSpPr txBox="1"/>
      </xdr:nvSpPr>
      <xdr:spPr>
        <a:xfrm>
          <a:off x="15214111" y="874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17381</xdr:rowOff>
    </xdr:from>
    <xdr:to>
      <xdr:col>21</xdr:col>
      <xdr:colOff>212725</xdr:colOff>
      <xdr:row>57</xdr:row>
      <xdr:rowOff>118981</xdr:rowOff>
    </xdr:to>
    <xdr:sp macro="" textlink="">
      <xdr:nvSpPr>
        <xdr:cNvPr id="607" name="円/楕円 606"/>
        <xdr:cNvSpPr/>
      </xdr:nvSpPr>
      <xdr:spPr>
        <a:xfrm>
          <a:off x="14541500" y="97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110108</xdr:rowOff>
    </xdr:from>
    <xdr:ext cx="534377" cy="259045"/>
    <xdr:sp macro="" textlink="">
      <xdr:nvSpPr>
        <xdr:cNvPr id="608" name="テキスト ボックス 607"/>
        <xdr:cNvSpPr txBox="1"/>
      </xdr:nvSpPr>
      <xdr:spPr>
        <a:xfrm>
          <a:off x="14325111" y="98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52879</xdr:rowOff>
    </xdr:from>
    <xdr:to>
      <xdr:col>20</xdr:col>
      <xdr:colOff>9525</xdr:colOff>
      <xdr:row>58</xdr:row>
      <xdr:rowOff>154479</xdr:rowOff>
    </xdr:to>
    <xdr:sp macro="" textlink="">
      <xdr:nvSpPr>
        <xdr:cNvPr id="609" name="円/楕円 608"/>
        <xdr:cNvSpPr/>
      </xdr:nvSpPr>
      <xdr:spPr>
        <a:xfrm>
          <a:off x="13652500" y="99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145606</xdr:rowOff>
    </xdr:from>
    <xdr:ext cx="534377" cy="259045"/>
    <xdr:sp macro="" textlink="">
      <xdr:nvSpPr>
        <xdr:cNvPr id="610" name="テキスト ボックス 609"/>
        <xdr:cNvSpPr txBox="1"/>
      </xdr:nvSpPr>
      <xdr:spPr>
        <a:xfrm>
          <a:off x="13436111" y="100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93374</xdr:rowOff>
    </xdr:from>
    <xdr:to>
      <xdr:col>18</xdr:col>
      <xdr:colOff>492125</xdr:colOff>
      <xdr:row>59</xdr:row>
      <xdr:rowOff>23524</xdr:rowOff>
    </xdr:to>
    <xdr:sp macro="" textlink="">
      <xdr:nvSpPr>
        <xdr:cNvPr id="611" name="円/楕円 610"/>
        <xdr:cNvSpPr/>
      </xdr:nvSpPr>
      <xdr:spPr>
        <a:xfrm>
          <a:off x="12763500" y="10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14651</xdr:rowOff>
    </xdr:from>
    <xdr:ext cx="534377" cy="259045"/>
    <xdr:sp macro="" textlink="">
      <xdr:nvSpPr>
        <xdr:cNvPr id="612" name="テキスト ボックス 611"/>
        <xdr:cNvSpPr txBox="1"/>
      </xdr:nvSpPr>
      <xdr:spPr>
        <a:xfrm>
          <a:off x="12547111" y="1013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121869</xdr:rowOff>
    </xdr:from>
    <xdr:to>
      <xdr:col>23</xdr:col>
      <xdr:colOff>517525</xdr:colOff>
      <xdr:row>78</xdr:row>
      <xdr:rowOff>139700</xdr:rowOff>
    </xdr:to>
    <xdr:cxnSp macro="">
      <xdr:nvCxnSpPr>
        <xdr:cNvPr id="639" name="直線コネクタ 638"/>
        <xdr:cNvCxnSpPr/>
      </xdr:nvCxnSpPr>
      <xdr:spPr>
        <a:xfrm>
          <a:off x="15481300" y="13494969"/>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121869</xdr:rowOff>
    </xdr:from>
    <xdr:to>
      <xdr:col>22</xdr:col>
      <xdr:colOff>365125</xdr:colOff>
      <xdr:row>78</xdr:row>
      <xdr:rowOff>128727</xdr:rowOff>
    </xdr:to>
    <xdr:cxnSp macro="">
      <xdr:nvCxnSpPr>
        <xdr:cNvPr id="642" name="直線コネクタ 641"/>
        <xdr:cNvCxnSpPr/>
      </xdr:nvCxnSpPr>
      <xdr:spPr>
        <a:xfrm flipV="1">
          <a:off x="14592300" y="1349496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128727</xdr:rowOff>
    </xdr:from>
    <xdr:to>
      <xdr:col>21</xdr:col>
      <xdr:colOff>161925</xdr:colOff>
      <xdr:row>78</xdr:row>
      <xdr:rowOff>130099</xdr:rowOff>
    </xdr:to>
    <xdr:cxnSp macro="">
      <xdr:nvCxnSpPr>
        <xdr:cNvPr id="645" name="直線コネクタ 644"/>
        <xdr:cNvCxnSpPr/>
      </xdr:nvCxnSpPr>
      <xdr:spPr>
        <a:xfrm flipV="1">
          <a:off x="13703300" y="1350182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29514</xdr:rowOff>
    </xdr:from>
    <xdr:to>
      <xdr:col>19</xdr:col>
      <xdr:colOff>644525</xdr:colOff>
      <xdr:row>78</xdr:row>
      <xdr:rowOff>130099</xdr:rowOff>
    </xdr:to>
    <xdr:cxnSp macro="">
      <xdr:nvCxnSpPr>
        <xdr:cNvPr id="648" name="直線コネクタ 647"/>
        <xdr:cNvCxnSpPr/>
      </xdr:nvCxnSpPr>
      <xdr:spPr>
        <a:xfrm>
          <a:off x="12814300" y="13402614"/>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71069</xdr:rowOff>
    </xdr:from>
    <xdr:to>
      <xdr:col>22</xdr:col>
      <xdr:colOff>415925</xdr:colOff>
      <xdr:row>79</xdr:row>
      <xdr:rowOff>1219</xdr:rowOff>
    </xdr:to>
    <xdr:sp macro="" textlink="">
      <xdr:nvSpPr>
        <xdr:cNvPr id="660" name="円/楕円 659"/>
        <xdr:cNvSpPr/>
      </xdr:nvSpPr>
      <xdr:spPr>
        <a:xfrm>
          <a:off x="15430500" y="134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163796</xdr:rowOff>
    </xdr:from>
    <xdr:ext cx="313932" cy="259045"/>
    <xdr:sp macro="" textlink="">
      <xdr:nvSpPr>
        <xdr:cNvPr id="661" name="テキスト ボックス 660"/>
        <xdr:cNvSpPr txBox="1"/>
      </xdr:nvSpPr>
      <xdr:spPr>
        <a:xfrm>
          <a:off x="15324333" y="13536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77927</xdr:rowOff>
    </xdr:from>
    <xdr:to>
      <xdr:col>21</xdr:col>
      <xdr:colOff>212725</xdr:colOff>
      <xdr:row>79</xdr:row>
      <xdr:rowOff>8077</xdr:rowOff>
    </xdr:to>
    <xdr:sp macro="" textlink="">
      <xdr:nvSpPr>
        <xdr:cNvPr id="662" name="円/楕円 661"/>
        <xdr:cNvSpPr/>
      </xdr:nvSpPr>
      <xdr:spPr>
        <a:xfrm>
          <a:off x="14541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170654</xdr:rowOff>
    </xdr:from>
    <xdr:ext cx="313932" cy="259045"/>
    <xdr:sp macro="" textlink="">
      <xdr:nvSpPr>
        <xdr:cNvPr id="663" name="テキスト ボックス 662"/>
        <xdr:cNvSpPr txBox="1"/>
      </xdr:nvSpPr>
      <xdr:spPr>
        <a:xfrm>
          <a:off x="14435333" y="13543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79299</xdr:rowOff>
    </xdr:from>
    <xdr:to>
      <xdr:col>20</xdr:col>
      <xdr:colOff>9525</xdr:colOff>
      <xdr:row>79</xdr:row>
      <xdr:rowOff>9449</xdr:rowOff>
    </xdr:to>
    <xdr:sp macro="" textlink="">
      <xdr:nvSpPr>
        <xdr:cNvPr id="664" name="円/楕円 663"/>
        <xdr:cNvSpPr/>
      </xdr:nvSpPr>
      <xdr:spPr>
        <a:xfrm>
          <a:off x="13652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576</xdr:rowOff>
    </xdr:from>
    <xdr:ext cx="313932" cy="259045"/>
    <xdr:sp macro="" textlink="">
      <xdr:nvSpPr>
        <xdr:cNvPr id="665" name="テキスト ボックス 664"/>
        <xdr:cNvSpPr txBox="1"/>
      </xdr:nvSpPr>
      <xdr:spPr>
        <a:xfrm>
          <a:off x="13546333" y="13545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150164</xdr:rowOff>
    </xdr:from>
    <xdr:to>
      <xdr:col>18</xdr:col>
      <xdr:colOff>492125</xdr:colOff>
      <xdr:row>78</xdr:row>
      <xdr:rowOff>80314</xdr:rowOff>
    </xdr:to>
    <xdr:sp macro="" textlink="">
      <xdr:nvSpPr>
        <xdr:cNvPr id="666" name="円/楕円 665"/>
        <xdr:cNvSpPr/>
      </xdr:nvSpPr>
      <xdr:spPr>
        <a:xfrm>
          <a:off x="12763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71441</xdr:rowOff>
    </xdr:from>
    <xdr:ext cx="378565" cy="259045"/>
    <xdr:sp macro="" textlink="">
      <xdr:nvSpPr>
        <xdr:cNvPr id="667" name="テキスト ボックス 666"/>
        <xdr:cNvSpPr txBox="1"/>
      </xdr:nvSpPr>
      <xdr:spPr>
        <a:xfrm>
          <a:off x="12625017" y="13444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13779</xdr:rowOff>
    </xdr:from>
    <xdr:to>
      <xdr:col>23</xdr:col>
      <xdr:colOff>517525</xdr:colOff>
      <xdr:row>97</xdr:row>
      <xdr:rowOff>40563</xdr:rowOff>
    </xdr:to>
    <xdr:cxnSp macro="">
      <xdr:nvCxnSpPr>
        <xdr:cNvPr id="696" name="直線コネクタ 695"/>
        <xdr:cNvCxnSpPr/>
      </xdr:nvCxnSpPr>
      <xdr:spPr>
        <a:xfrm>
          <a:off x="15481300" y="16644429"/>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254</xdr:rowOff>
    </xdr:from>
    <xdr:to>
      <xdr:col>22</xdr:col>
      <xdr:colOff>365125</xdr:colOff>
      <xdr:row>97</xdr:row>
      <xdr:rowOff>13779</xdr:rowOff>
    </xdr:to>
    <xdr:cxnSp macro="">
      <xdr:nvCxnSpPr>
        <xdr:cNvPr id="699" name="直線コネクタ 698"/>
        <xdr:cNvCxnSpPr/>
      </xdr:nvCxnSpPr>
      <xdr:spPr>
        <a:xfrm>
          <a:off x="14592300" y="16630904"/>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254</xdr:rowOff>
    </xdr:from>
    <xdr:to>
      <xdr:col>21</xdr:col>
      <xdr:colOff>161925</xdr:colOff>
      <xdr:row>97</xdr:row>
      <xdr:rowOff>654</xdr:rowOff>
    </xdr:to>
    <xdr:cxnSp macro="">
      <xdr:nvCxnSpPr>
        <xdr:cNvPr id="702" name="直線コネクタ 701"/>
        <xdr:cNvCxnSpPr/>
      </xdr:nvCxnSpPr>
      <xdr:spPr>
        <a:xfrm flipV="1">
          <a:off x="13703300" y="1663090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166942</xdr:rowOff>
    </xdr:from>
    <xdr:to>
      <xdr:col>19</xdr:col>
      <xdr:colOff>644525</xdr:colOff>
      <xdr:row>97</xdr:row>
      <xdr:rowOff>654</xdr:rowOff>
    </xdr:to>
    <xdr:cxnSp macro="">
      <xdr:nvCxnSpPr>
        <xdr:cNvPr id="705" name="直線コネクタ 704"/>
        <xdr:cNvCxnSpPr/>
      </xdr:nvCxnSpPr>
      <xdr:spPr>
        <a:xfrm>
          <a:off x="12814300" y="16626142"/>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161213</xdr:rowOff>
    </xdr:from>
    <xdr:to>
      <xdr:col>23</xdr:col>
      <xdr:colOff>568325</xdr:colOff>
      <xdr:row>97</xdr:row>
      <xdr:rowOff>91363</xdr:rowOff>
    </xdr:to>
    <xdr:sp macro="" textlink="">
      <xdr:nvSpPr>
        <xdr:cNvPr id="715" name="円/楕円 714"/>
        <xdr:cNvSpPr/>
      </xdr:nvSpPr>
      <xdr:spPr>
        <a:xfrm>
          <a:off x="16268700" y="166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76140</xdr:rowOff>
    </xdr:from>
    <xdr:ext cx="534377" cy="259045"/>
    <xdr:sp macro="" textlink="">
      <xdr:nvSpPr>
        <xdr:cNvPr id="716" name="公債費該当値テキスト"/>
        <xdr:cNvSpPr txBox="1"/>
      </xdr:nvSpPr>
      <xdr:spPr>
        <a:xfrm>
          <a:off x="16370300" y="165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134429</xdr:rowOff>
    </xdr:from>
    <xdr:to>
      <xdr:col>22</xdr:col>
      <xdr:colOff>415925</xdr:colOff>
      <xdr:row>97</xdr:row>
      <xdr:rowOff>64579</xdr:rowOff>
    </xdr:to>
    <xdr:sp macro="" textlink="">
      <xdr:nvSpPr>
        <xdr:cNvPr id="717" name="円/楕円 716"/>
        <xdr:cNvSpPr/>
      </xdr:nvSpPr>
      <xdr:spPr>
        <a:xfrm>
          <a:off x="15430500" y="165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55706</xdr:rowOff>
    </xdr:from>
    <xdr:ext cx="534377" cy="259045"/>
    <xdr:sp macro="" textlink="">
      <xdr:nvSpPr>
        <xdr:cNvPr id="718" name="テキスト ボックス 717"/>
        <xdr:cNvSpPr txBox="1"/>
      </xdr:nvSpPr>
      <xdr:spPr>
        <a:xfrm>
          <a:off x="15214111" y="166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120904</xdr:rowOff>
    </xdr:from>
    <xdr:to>
      <xdr:col>21</xdr:col>
      <xdr:colOff>212725</xdr:colOff>
      <xdr:row>97</xdr:row>
      <xdr:rowOff>51054</xdr:rowOff>
    </xdr:to>
    <xdr:sp macro="" textlink="">
      <xdr:nvSpPr>
        <xdr:cNvPr id="719" name="円/楕円 718"/>
        <xdr:cNvSpPr/>
      </xdr:nvSpPr>
      <xdr:spPr>
        <a:xfrm>
          <a:off x="14541500" y="165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42181</xdr:rowOff>
    </xdr:from>
    <xdr:ext cx="534377" cy="259045"/>
    <xdr:sp macro="" textlink="">
      <xdr:nvSpPr>
        <xdr:cNvPr id="720" name="テキスト ボックス 719"/>
        <xdr:cNvSpPr txBox="1"/>
      </xdr:nvSpPr>
      <xdr:spPr>
        <a:xfrm>
          <a:off x="14325111" y="166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121304</xdr:rowOff>
    </xdr:from>
    <xdr:to>
      <xdr:col>20</xdr:col>
      <xdr:colOff>9525</xdr:colOff>
      <xdr:row>97</xdr:row>
      <xdr:rowOff>51454</xdr:rowOff>
    </xdr:to>
    <xdr:sp macro="" textlink="">
      <xdr:nvSpPr>
        <xdr:cNvPr id="721" name="円/楕円 720"/>
        <xdr:cNvSpPr/>
      </xdr:nvSpPr>
      <xdr:spPr>
        <a:xfrm>
          <a:off x="13652500" y="165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42581</xdr:rowOff>
    </xdr:from>
    <xdr:ext cx="534377" cy="259045"/>
    <xdr:sp macro="" textlink="">
      <xdr:nvSpPr>
        <xdr:cNvPr id="722" name="テキスト ボックス 721"/>
        <xdr:cNvSpPr txBox="1"/>
      </xdr:nvSpPr>
      <xdr:spPr>
        <a:xfrm>
          <a:off x="13436111" y="166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116142</xdr:rowOff>
    </xdr:from>
    <xdr:to>
      <xdr:col>18</xdr:col>
      <xdr:colOff>492125</xdr:colOff>
      <xdr:row>97</xdr:row>
      <xdr:rowOff>46292</xdr:rowOff>
    </xdr:to>
    <xdr:sp macro="" textlink="">
      <xdr:nvSpPr>
        <xdr:cNvPr id="723" name="円/楕円 722"/>
        <xdr:cNvSpPr/>
      </xdr:nvSpPr>
      <xdr:spPr>
        <a:xfrm>
          <a:off x="12763500" y="165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37419</xdr:rowOff>
    </xdr:from>
    <xdr:ext cx="534377" cy="259045"/>
    <xdr:sp macro="" textlink="">
      <xdr:nvSpPr>
        <xdr:cNvPr id="724" name="テキスト ボックス 723"/>
        <xdr:cNvSpPr txBox="1"/>
      </xdr:nvSpPr>
      <xdr:spPr>
        <a:xfrm>
          <a:off x="12547111" y="166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歳出は、</a:t>
          </a:r>
          <a:r>
            <a:rPr kumimoji="1" lang="en-US" altLang="ja-JP" sz="1300">
              <a:latin typeface="ＭＳ Ｐゴシック"/>
            </a:rPr>
            <a:t>25</a:t>
          </a:r>
          <a:r>
            <a:rPr kumimoji="1" lang="ja-JP" altLang="en-US" sz="1300">
              <a:latin typeface="ＭＳ Ｐゴシック"/>
            </a:rPr>
            <a:t>年度以降、民生費や教育費の伸びにより増加傾向にあり、</a:t>
          </a:r>
          <a:r>
            <a:rPr kumimoji="1" lang="en-US" altLang="ja-JP" sz="1300">
              <a:latin typeface="ＭＳ Ｐゴシック"/>
            </a:rPr>
            <a:t>27</a:t>
          </a:r>
          <a:r>
            <a:rPr kumimoji="1" lang="ja-JP" altLang="en-US" sz="1300">
              <a:latin typeface="ＭＳ Ｐゴシック"/>
            </a:rPr>
            <a:t>年度は前年比</a:t>
          </a:r>
          <a:r>
            <a:rPr kumimoji="1" lang="en-US" altLang="ja-JP" sz="1300">
              <a:latin typeface="ＭＳ Ｐゴシック"/>
            </a:rPr>
            <a:t>1.3</a:t>
          </a:r>
          <a:r>
            <a:rPr kumimoji="1" lang="ja-JP" altLang="en-US" sz="1300">
              <a:latin typeface="ＭＳ Ｐゴシック"/>
            </a:rPr>
            <a:t>ポイントの増加となった。</a:t>
          </a:r>
          <a:endParaRPr kumimoji="1" lang="en-US" altLang="ja-JP" sz="1300">
            <a:latin typeface="ＭＳ Ｐゴシック"/>
          </a:endParaRPr>
        </a:p>
        <a:p>
          <a:r>
            <a:rPr kumimoji="1" lang="ja-JP" altLang="en-US" sz="1300">
              <a:latin typeface="ＭＳ Ｐゴシック"/>
            </a:rPr>
            <a:t>民生費は、保育関連経費や臨時福祉給付金などの増が要因となり増加傾向にある。教育費は、文化創造拠点整備関連経費の増加により、</a:t>
          </a:r>
          <a:r>
            <a:rPr kumimoji="1" lang="en-US" altLang="ja-JP" sz="1300">
              <a:latin typeface="ＭＳ Ｐゴシック"/>
            </a:rPr>
            <a:t>25</a:t>
          </a:r>
          <a:r>
            <a:rPr kumimoji="1" lang="ja-JP" altLang="en-US" sz="1300">
              <a:latin typeface="ＭＳ Ｐゴシック"/>
            </a:rPr>
            <a:t>年度以降増加している。</a:t>
          </a:r>
          <a:endParaRPr kumimoji="1" lang="en-US" altLang="ja-JP" sz="1300">
            <a:latin typeface="ＭＳ Ｐゴシック"/>
          </a:endParaRPr>
        </a:p>
        <a:p>
          <a:r>
            <a:rPr kumimoji="1" lang="ja-JP" altLang="en-US" sz="1300">
              <a:latin typeface="ＭＳ Ｐゴシック"/>
            </a:rPr>
            <a:t>また、議会費は平成</a:t>
          </a:r>
          <a:r>
            <a:rPr kumimoji="1" lang="en-US" altLang="ja-JP" sz="1300">
              <a:latin typeface="ＭＳ Ｐゴシック"/>
            </a:rPr>
            <a:t>24</a:t>
          </a:r>
          <a:r>
            <a:rPr kumimoji="1" lang="ja-JP" altLang="en-US" sz="1300">
              <a:latin typeface="ＭＳ Ｐゴシック"/>
            </a:rPr>
            <a:t>年度に議員共済会負担金の減により減少して以降横ばい、総務費は</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年度以降</a:t>
          </a:r>
          <a:r>
            <a:rPr kumimoji="1" lang="ja-JP" altLang="en-US" sz="1300">
              <a:latin typeface="ＭＳ Ｐゴシック"/>
            </a:rPr>
            <a:t>退職手当の増などにより増加、消防費は</a:t>
          </a:r>
          <a:r>
            <a:rPr kumimoji="1" lang="en-US" altLang="ja-JP" sz="1300">
              <a:latin typeface="ＭＳ Ｐゴシック"/>
            </a:rPr>
            <a:t>25</a:t>
          </a:r>
          <a:r>
            <a:rPr kumimoji="1" lang="ja-JP" altLang="en-US" sz="1300">
              <a:latin typeface="ＭＳ Ｐゴシック"/>
            </a:rPr>
            <a:t>年度以降、避難所等整備事業の増などにより増加、また、公債費は元金償還の減少により、わずかに減少傾向にある。その他は、おおむね横ばいとなっている。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実質収支は、平成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億円程度で推移していたが、平成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億円となった。</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年度は、歳入が</a:t>
          </a:r>
          <a:r>
            <a:rPr lang="ja-JP" altLang="en-US" sz="1100" b="0" i="0" baseline="0">
              <a:solidFill>
                <a:schemeClr val="dk1"/>
              </a:solidFill>
              <a:effectLst/>
              <a:latin typeface="+mn-lt"/>
              <a:ea typeface="+mn-ea"/>
              <a:cs typeface="+mn-cs"/>
            </a:rPr>
            <a:t>地方消費税交付金</a:t>
          </a:r>
          <a:r>
            <a:rPr lang="ja-JP" altLang="ja-JP" sz="1100" b="0" i="0" baseline="0">
              <a:solidFill>
                <a:schemeClr val="dk1"/>
              </a:solidFill>
              <a:effectLst/>
              <a:latin typeface="+mn-lt"/>
              <a:ea typeface="+mn-ea"/>
              <a:cs typeface="+mn-cs"/>
            </a:rPr>
            <a:t>の増加</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a:t>
          </a:r>
          <a:r>
            <a:rPr lang="en-US" altLang="ja-JP" sz="1100" b="0" i="0" baseline="0">
              <a:solidFill>
                <a:schemeClr val="dk1"/>
              </a:solidFill>
              <a:effectLst/>
              <a:latin typeface="+mn-lt"/>
              <a:ea typeface="+mn-ea"/>
              <a:cs typeface="+mn-cs"/>
            </a:rPr>
            <a:t>7.4</a:t>
          </a:r>
          <a:r>
            <a:rPr lang="ja-JP" altLang="ja-JP" sz="1100" b="0" i="0" baseline="0">
              <a:solidFill>
                <a:schemeClr val="dk1"/>
              </a:solidFill>
              <a:effectLst/>
              <a:latin typeface="+mn-lt"/>
              <a:ea typeface="+mn-ea"/>
              <a:cs typeface="+mn-cs"/>
            </a:rPr>
            <a:t>億円増加し、</a:t>
          </a:r>
          <a:r>
            <a:rPr lang="ja-JP" altLang="en-US" sz="1100" b="0" i="0" baseline="0">
              <a:solidFill>
                <a:schemeClr val="dk1"/>
              </a:solidFill>
              <a:effectLst/>
              <a:latin typeface="+mn-lt"/>
              <a:ea typeface="+mn-ea"/>
              <a:cs typeface="+mn-cs"/>
            </a:rPr>
            <a:t>歳出が扶助費</a:t>
          </a:r>
          <a:r>
            <a:rPr lang="ja-JP" altLang="ja-JP" sz="1100" b="0" i="0" baseline="0">
              <a:solidFill>
                <a:schemeClr val="dk1"/>
              </a:solidFill>
              <a:effectLst/>
              <a:latin typeface="+mn-lt"/>
              <a:ea typeface="+mn-ea"/>
              <a:cs typeface="+mn-cs"/>
            </a:rPr>
            <a:t>の増加</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億円増加し</a:t>
          </a:r>
          <a:r>
            <a:rPr lang="ja-JP" altLang="en-US" sz="1100" b="0" i="0" baseline="0">
              <a:solidFill>
                <a:schemeClr val="dk1"/>
              </a:solidFill>
              <a:effectLst/>
              <a:latin typeface="+mn-lt"/>
              <a:ea typeface="+mn-ea"/>
              <a:cs typeface="+mn-cs"/>
            </a:rPr>
            <a:t>、標準財政規模は増加したが、平成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年度に比べ</a:t>
          </a:r>
          <a:r>
            <a:rPr lang="ja-JP" altLang="ja-JP" sz="1100" b="0" i="0" baseline="0">
              <a:solidFill>
                <a:schemeClr val="dk1"/>
              </a:solidFill>
              <a:effectLst/>
              <a:latin typeface="+mn-lt"/>
              <a:ea typeface="+mn-ea"/>
              <a:cs typeface="+mn-cs"/>
            </a:rPr>
            <a:t>実質収支</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億円減少したことにより、</a:t>
          </a:r>
          <a:r>
            <a:rPr lang="ja-JP" altLang="ja-JP" sz="1100" b="0" i="0" baseline="0">
              <a:solidFill>
                <a:schemeClr val="dk1"/>
              </a:solidFill>
              <a:effectLst/>
              <a:latin typeface="+mn-lt"/>
              <a:ea typeface="+mn-ea"/>
              <a:cs typeface="+mn-cs"/>
            </a:rPr>
            <a:t>実質収支比率が</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実質単年度収支は、財政調整基金</a:t>
          </a:r>
          <a:r>
            <a:rPr lang="ja-JP" altLang="en-US" sz="1100">
              <a:solidFill>
                <a:schemeClr val="dk1"/>
              </a:solidFill>
              <a:effectLst/>
              <a:latin typeface="+mn-lt"/>
              <a:ea typeface="+mn-ea"/>
              <a:cs typeface="+mn-cs"/>
            </a:rPr>
            <a:t>や退職手当引当基金</a:t>
          </a:r>
          <a:r>
            <a:rPr lang="ja-JP" altLang="ja-JP" sz="1100">
              <a:solidFill>
                <a:schemeClr val="dk1"/>
              </a:solidFill>
              <a:effectLst/>
              <a:latin typeface="+mn-lt"/>
              <a:ea typeface="+mn-ea"/>
              <a:cs typeface="+mn-cs"/>
            </a:rPr>
            <a:t>の取崩し</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により</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ポイント下がった。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全会計の実質収支が黒字のため、実質赤字は発生せず、連結実質赤字比率は算定されていない。</a:t>
          </a:r>
          <a:endParaRPr lang="ja-JP" altLang="ja-JP" sz="1400">
            <a:effectLst/>
          </a:endParaRPr>
        </a:p>
        <a:p>
          <a:pPr rtl="0"/>
          <a:r>
            <a:rPr lang="ja-JP" altLang="ja-JP" sz="1100">
              <a:solidFill>
                <a:schemeClr val="dk1"/>
              </a:solidFill>
              <a:effectLst/>
              <a:latin typeface="+mn-lt"/>
              <a:ea typeface="+mn-ea"/>
              <a:cs typeface="+mn-cs"/>
            </a:rPr>
            <a:t>公営企業会計では、病院事業会計及び下水道事業特別会計のいずれも黒字となっている。病院事業の資金剰余額は前年度に比べ</a:t>
          </a:r>
          <a:r>
            <a:rPr lang="en-US" altLang="ja-JP" sz="1100">
              <a:solidFill>
                <a:schemeClr val="dk1"/>
              </a:solidFill>
              <a:effectLst/>
              <a:latin typeface="+mn-lt"/>
              <a:ea typeface="+mn-ea"/>
              <a:cs typeface="+mn-cs"/>
            </a:rPr>
            <a:t>212,636</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純</a:t>
          </a:r>
          <a:r>
            <a:rPr lang="ja-JP" altLang="ja-JP" sz="1100">
              <a:solidFill>
                <a:schemeClr val="dk1"/>
              </a:solidFill>
              <a:effectLst/>
              <a:latin typeface="+mn-lt"/>
              <a:ea typeface="+mn-ea"/>
              <a:cs typeface="+mn-cs"/>
            </a:rPr>
            <a:t>利益は</a:t>
          </a:r>
          <a:r>
            <a:rPr lang="en-US" altLang="ja-JP" sz="1100">
              <a:solidFill>
                <a:schemeClr val="dk1"/>
              </a:solidFill>
              <a:effectLst/>
              <a:latin typeface="+mn-lt"/>
              <a:ea typeface="+mn-ea"/>
              <a:cs typeface="+mn-cs"/>
            </a:rPr>
            <a:t>334,318</a:t>
          </a:r>
          <a:r>
            <a:rPr lang="ja-JP" altLang="ja-JP" sz="1100">
              <a:solidFill>
                <a:schemeClr val="dk1"/>
              </a:solidFill>
              <a:effectLst/>
              <a:latin typeface="+mn-lt"/>
              <a:ea typeface="+mn-ea"/>
              <a:cs typeface="+mn-cs"/>
            </a:rPr>
            <a:t>千円となり引き続き黒字を計上している。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元利償還金等の合計額が年々減少しているとともに、算入公債費等が増加しているため、実質公債費比率の分子も減少し続けている</a:t>
          </a:r>
          <a:r>
            <a:rPr lang="ja-JP" altLang="en-US" sz="1100" b="0" i="0" baseline="0">
              <a:solidFill>
                <a:schemeClr val="dk1"/>
              </a:solidFill>
              <a:effectLst/>
              <a:latin typeface="+mn-lt"/>
              <a:ea typeface="+mn-ea"/>
              <a:cs typeface="+mn-cs"/>
            </a:rPr>
            <a:t>が、</a:t>
          </a:r>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27</a:t>
          </a:r>
          <a:r>
            <a:rPr lang="ja-JP" altLang="ja-JP" sz="1100" b="0">
              <a:solidFill>
                <a:schemeClr val="dk1"/>
              </a:solidFill>
              <a:effectLst/>
              <a:latin typeface="+mn-lt"/>
              <a:ea typeface="+mn-ea"/>
              <a:cs typeface="+mn-cs"/>
            </a:rPr>
            <a:t>年度の実質公債費比率の分子は、約</a:t>
          </a:r>
          <a:r>
            <a:rPr lang="en-US" altLang="ja-JP" sz="1100" b="0">
              <a:solidFill>
                <a:schemeClr val="dk1"/>
              </a:solidFill>
              <a:effectLst/>
              <a:latin typeface="+mn-lt"/>
              <a:ea typeface="+mn-ea"/>
              <a:cs typeface="+mn-cs"/>
            </a:rPr>
            <a:t>1.4</a:t>
          </a:r>
          <a:r>
            <a:rPr lang="ja-JP" altLang="ja-JP" sz="1100" b="0">
              <a:solidFill>
                <a:schemeClr val="dk1"/>
              </a:solidFill>
              <a:effectLst/>
              <a:latin typeface="+mn-lt"/>
              <a:ea typeface="+mn-ea"/>
              <a:cs typeface="+mn-cs"/>
            </a:rPr>
            <a:t>億円増額となった。</a:t>
          </a:r>
          <a:r>
            <a:rPr lang="ja-JP" altLang="en-US" sz="1100" b="0">
              <a:solidFill>
                <a:schemeClr val="dk1"/>
              </a:solidFill>
              <a:effectLst/>
              <a:latin typeface="+mn-lt"/>
              <a:ea typeface="+mn-ea"/>
              <a:cs typeface="+mn-cs"/>
            </a:rPr>
            <a:t>これは、</a:t>
          </a:r>
          <a:r>
            <a:rPr lang="ja-JP" altLang="ja-JP" sz="1100" b="0">
              <a:solidFill>
                <a:schemeClr val="dk1"/>
              </a:solidFill>
              <a:effectLst/>
              <a:latin typeface="+mn-lt"/>
              <a:ea typeface="+mn-ea"/>
              <a:cs typeface="+mn-cs"/>
            </a:rPr>
            <a:t>一般会計等の市債の元利償還金が前年度より</a:t>
          </a:r>
          <a:r>
            <a:rPr lang="en-US" altLang="ja-JP" sz="1100" b="0">
              <a:solidFill>
                <a:schemeClr val="dk1"/>
              </a:solidFill>
              <a:effectLst/>
              <a:latin typeface="+mn-lt"/>
              <a:ea typeface="+mn-ea"/>
              <a:cs typeface="+mn-cs"/>
            </a:rPr>
            <a:t>3.1</a:t>
          </a:r>
          <a:r>
            <a:rPr lang="ja-JP" altLang="ja-JP" sz="1100" b="0">
              <a:solidFill>
                <a:schemeClr val="dk1"/>
              </a:solidFill>
              <a:effectLst/>
              <a:latin typeface="+mn-lt"/>
              <a:ea typeface="+mn-ea"/>
              <a:cs typeface="+mn-cs"/>
            </a:rPr>
            <a:t>億円減少したものの、元利償還金等から控除する基準財政需要額算入分の減税補てん債が</a:t>
          </a:r>
          <a:r>
            <a:rPr lang="en-US" altLang="ja-JP" sz="1100" b="0">
              <a:solidFill>
                <a:schemeClr val="dk1"/>
              </a:solidFill>
              <a:effectLst/>
              <a:latin typeface="+mn-lt"/>
              <a:ea typeface="+mn-ea"/>
              <a:cs typeface="+mn-cs"/>
            </a:rPr>
            <a:t>5.5</a:t>
          </a:r>
          <a:r>
            <a:rPr lang="ja-JP" altLang="ja-JP" sz="1100" b="0">
              <a:solidFill>
                <a:schemeClr val="dk1"/>
              </a:solidFill>
              <a:effectLst/>
              <a:latin typeface="+mn-lt"/>
              <a:ea typeface="+mn-ea"/>
              <a:cs typeface="+mn-cs"/>
            </a:rPr>
            <a:t>億円減少した</a:t>
          </a:r>
          <a:r>
            <a:rPr lang="ja-JP" altLang="en-US" sz="1100" b="0">
              <a:solidFill>
                <a:schemeClr val="dk1"/>
              </a:solidFill>
              <a:effectLst/>
              <a:latin typeface="+mn-lt"/>
              <a:ea typeface="+mn-ea"/>
              <a:cs typeface="+mn-cs"/>
            </a:rPr>
            <a:t>ことによるものである。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債務負担行為に基づく支出予定額、公営企業債等繰入見込額、退職手当支給基準の改定や勤続期間が長い職員の割合の低下により退職手当負担見込額など</a:t>
          </a:r>
          <a:r>
            <a:rPr lang="ja-JP" altLang="en-US" sz="1100" b="0" i="0" baseline="0">
              <a:solidFill>
                <a:schemeClr val="dk1"/>
              </a:solidFill>
              <a:effectLst/>
              <a:latin typeface="+mn-lt"/>
              <a:ea typeface="+mn-ea"/>
              <a:cs typeface="+mn-cs"/>
            </a:rPr>
            <a:t>将来負担額が前年度に比べ減少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年度までは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将来負担比率の分子は減少傾向にあった。</a:t>
          </a:r>
          <a:endParaRPr lang="ja-JP" altLang="ja-JP" sz="1400">
            <a:effectLst/>
          </a:endParaRPr>
        </a:p>
        <a:p>
          <a:pPr rtl="0"/>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年度は、一般会計等に係る地方債の現在高が増加するとともに、</a:t>
          </a:r>
          <a:r>
            <a:rPr lang="ja-JP" altLang="ja-JP" sz="1100" b="0" i="0" baseline="0">
              <a:solidFill>
                <a:schemeClr val="dk1"/>
              </a:solidFill>
              <a:effectLst/>
              <a:latin typeface="+mn-lt"/>
              <a:ea typeface="+mn-ea"/>
              <a:cs typeface="+mn-cs"/>
            </a:rPr>
            <a:t>財政調整基金（</a:t>
          </a:r>
          <a:r>
            <a:rPr lang="ja-JP" altLang="ja-JP" sz="1100">
              <a:solidFill>
                <a:schemeClr val="dk1"/>
              </a:solidFill>
              <a:effectLst/>
              <a:latin typeface="+mn-lt"/>
              <a:ea typeface="+mn-ea"/>
              <a:cs typeface="+mn-cs"/>
            </a:rPr>
            <a:t>前年対比</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億円）、まちづくり基金（</a:t>
          </a:r>
          <a:r>
            <a:rPr lang="ja-JP" altLang="ja-JP" sz="1100">
              <a:solidFill>
                <a:schemeClr val="dk1"/>
              </a:solidFill>
              <a:effectLst/>
              <a:latin typeface="+mn-lt"/>
              <a:ea typeface="+mn-ea"/>
              <a:cs typeface="+mn-cs"/>
            </a:rPr>
            <a:t>前年対比</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億円）等の減少により、充当可能基金が</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億円減少し、充当可能財源等が</a:t>
          </a:r>
          <a:r>
            <a:rPr lang="en-US" altLang="ja-JP" sz="1100" b="0" i="0" baseline="0">
              <a:solidFill>
                <a:schemeClr val="dk1"/>
              </a:solidFill>
              <a:effectLst/>
              <a:latin typeface="+mn-lt"/>
              <a:ea typeface="+mn-ea"/>
              <a:cs typeface="+mn-cs"/>
            </a:rPr>
            <a:t>30.6</a:t>
          </a:r>
          <a:r>
            <a:rPr lang="ja-JP" altLang="ja-JP" sz="1100" b="0" i="0" baseline="0">
              <a:solidFill>
                <a:schemeClr val="dk1"/>
              </a:solidFill>
              <a:effectLst/>
              <a:latin typeface="+mn-lt"/>
              <a:ea typeface="+mn-ea"/>
              <a:cs typeface="+mn-cs"/>
            </a:rPr>
            <a:t>億円減少し</a:t>
          </a:r>
          <a:r>
            <a:rPr lang="ja-JP" altLang="en-US" sz="1100" b="0" i="0" baseline="0">
              <a:solidFill>
                <a:schemeClr val="dk1"/>
              </a:solidFill>
              <a:effectLst/>
              <a:latin typeface="+mn-lt"/>
              <a:ea typeface="+mn-ea"/>
              <a:cs typeface="+mn-cs"/>
            </a:rPr>
            <a:t>たことにより、</a:t>
          </a:r>
          <a:r>
            <a:rPr lang="ja-JP" altLang="ja-JP" sz="1100" b="0" i="0" baseline="0">
              <a:solidFill>
                <a:schemeClr val="dk1"/>
              </a:solidFill>
              <a:effectLst/>
              <a:latin typeface="+mn-lt"/>
              <a:ea typeface="+mn-ea"/>
              <a:cs typeface="+mn-cs"/>
            </a:rPr>
            <a:t>分子</a:t>
          </a:r>
          <a:r>
            <a:rPr lang="ja-JP" altLang="en-US" sz="1100" b="0" i="0" baseline="0">
              <a:solidFill>
                <a:schemeClr val="dk1"/>
              </a:solidFill>
              <a:effectLst/>
              <a:latin typeface="+mn-lt"/>
              <a:ea typeface="+mn-ea"/>
              <a:cs typeface="+mn-cs"/>
            </a:rPr>
            <a:t>が増加に転じた。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年度も、</a:t>
          </a:r>
          <a:r>
            <a:rPr lang="ja-JP" altLang="ja-JP" sz="1100">
              <a:solidFill>
                <a:schemeClr val="dk1"/>
              </a:solidFill>
              <a:effectLst/>
              <a:latin typeface="+mn-lt"/>
              <a:ea typeface="+mn-ea"/>
              <a:cs typeface="+mn-cs"/>
            </a:rPr>
            <a:t>大和駅東側第４地区市街地再開発事業などにより一般会計等の市債残高が大幅に増加（対前年度</a:t>
          </a:r>
          <a:r>
            <a:rPr lang="en-US" altLang="ja-JP" sz="1100">
              <a:solidFill>
                <a:schemeClr val="dk1"/>
              </a:solidFill>
              <a:effectLst/>
              <a:latin typeface="+mn-lt"/>
              <a:ea typeface="+mn-ea"/>
              <a:cs typeface="+mn-cs"/>
            </a:rPr>
            <a:t>43.7</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）したことにより、前年度と比較して約</a:t>
          </a:r>
          <a:r>
            <a:rPr lang="en-US" altLang="ja-JP" sz="1100">
              <a:solidFill>
                <a:schemeClr val="dk1"/>
              </a:solidFill>
              <a:effectLst/>
              <a:latin typeface="+mn-lt"/>
              <a:ea typeface="+mn-ea"/>
              <a:cs typeface="+mn-cs"/>
            </a:rPr>
            <a:t>26.9</a:t>
          </a:r>
          <a:r>
            <a:rPr lang="ja-JP" altLang="ja-JP" sz="1100">
              <a:solidFill>
                <a:schemeClr val="dk1"/>
              </a:solidFill>
              <a:effectLst/>
              <a:latin typeface="+mn-lt"/>
              <a:ea typeface="+mn-ea"/>
              <a:cs typeface="+mn-cs"/>
            </a:rPr>
            <a:t>億円の増額となった。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234,627
228,779
27.09
79,512,239
76,431,822
2,930,142
40,356,281
51,992,860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25.1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234,627
228,779
27.09
79,512,239
76,431,822
2,930,142
40,356,281
51,992,860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234,627
228,779
27.09
79,512,239
76,431,822
2,930,142
40,356,281
51,992,860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79512239</v>
      </c>
      <c r="BO4" s="379"/>
      <c r="BP4" s="379"/>
      <c r="BQ4" s="379"/>
      <c r="BR4" s="379"/>
      <c r="BS4" s="379"/>
      <c r="BT4" s="379"/>
      <c r="BU4" s="380"/>
      <c r="BV4" s="378">
        <v>78769580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7.3</v>
      </c>
      <c r="CU4" s="385"/>
      <c r="CV4" s="385"/>
      <c r="CW4" s="385"/>
      <c r="CX4" s="385"/>
      <c r="CY4" s="385"/>
      <c r="CZ4" s="385"/>
      <c r="DA4" s="386"/>
      <c r="DB4" s="384">
        <v>8.1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76431822</v>
      </c>
      <c r="BO5" s="416"/>
      <c r="BP5" s="416"/>
      <c r="BQ5" s="416"/>
      <c r="BR5" s="416"/>
      <c r="BS5" s="416"/>
      <c r="BT5" s="416"/>
      <c r="BU5" s="417"/>
      <c r="BV5" s="415">
        <v>75434578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92.7</v>
      </c>
      <c r="CU5" s="413"/>
      <c r="CV5" s="413"/>
      <c r="CW5" s="413"/>
      <c r="CX5" s="413"/>
      <c r="CY5" s="413"/>
      <c r="CZ5" s="413"/>
      <c r="DA5" s="414"/>
      <c r="DB5" s="412">
        <v>94.4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3080417</v>
      </c>
      <c r="BO6" s="416"/>
      <c r="BP6" s="416"/>
      <c r="BQ6" s="416"/>
      <c r="BR6" s="416"/>
      <c r="BS6" s="416"/>
      <c r="BT6" s="416"/>
      <c r="BU6" s="417"/>
      <c r="BV6" s="415">
        <v>3335002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95.6</v>
      </c>
      <c r="CU6" s="453"/>
      <c r="CV6" s="453"/>
      <c r="CW6" s="453"/>
      <c r="CX6" s="453"/>
      <c r="CY6" s="453"/>
      <c r="CZ6" s="453"/>
      <c r="DA6" s="454"/>
      <c r="DB6" s="452">
        <v>99.9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150275</v>
      </c>
      <c r="BO7" s="416"/>
      <c r="BP7" s="416"/>
      <c r="BQ7" s="416"/>
      <c r="BR7" s="416"/>
      <c r="BS7" s="416"/>
      <c r="BT7" s="416"/>
      <c r="BU7" s="417"/>
      <c r="BV7" s="415">
        <v>104605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40356281</v>
      </c>
      <c r="CU7" s="416"/>
      <c r="CV7" s="416"/>
      <c r="CW7" s="416"/>
      <c r="CX7" s="416"/>
      <c r="CY7" s="416"/>
      <c r="CZ7" s="416"/>
      <c r="DA7" s="417"/>
      <c r="DB7" s="415">
        <v>40010283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2930142</v>
      </c>
      <c r="BO8" s="416"/>
      <c r="BP8" s="416"/>
      <c r="BQ8" s="416"/>
      <c r="BR8" s="416"/>
      <c r="BS8" s="416"/>
      <c r="BT8" s="416"/>
      <c r="BU8" s="417"/>
      <c r="BV8" s="415">
        <v>3230397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0.96</v>
      </c>
      <c r="CU8" s="456"/>
      <c r="CV8" s="456"/>
      <c r="CW8" s="456"/>
      <c r="CX8" s="456"/>
      <c r="CY8" s="456"/>
      <c r="CZ8" s="456"/>
      <c r="DA8" s="457"/>
      <c r="DB8" s="455">
        <v>0.95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232922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-300255</v>
      </c>
      <c r="BO9" s="416"/>
      <c r="BP9" s="416"/>
      <c r="BQ9" s="416"/>
      <c r="BR9" s="416"/>
      <c r="BS9" s="416"/>
      <c r="BT9" s="416"/>
      <c r="BU9" s="417"/>
      <c r="BV9" s="415">
        <v>1139476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8.5</v>
      </c>
      <c r="CU9" s="413"/>
      <c r="CV9" s="413"/>
      <c r="CW9" s="413"/>
      <c r="CX9" s="413"/>
      <c r="CY9" s="413"/>
      <c r="CZ9" s="413"/>
      <c r="DA9" s="414"/>
      <c r="DB9" s="412">
        <v>9.1999999999999993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228186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6458</v>
      </c>
      <c r="BO10" s="416"/>
      <c r="BP10" s="416"/>
      <c r="BQ10" s="416"/>
      <c r="BR10" s="416"/>
      <c r="BS10" s="416"/>
      <c r="BT10" s="416"/>
      <c r="BU10" s="417"/>
      <c r="BV10" s="415">
        <v>5196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234627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1500000</v>
      </c>
      <c r="BO12" s="416"/>
      <c r="BP12" s="416"/>
      <c r="BQ12" s="416"/>
      <c r="BR12" s="416"/>
      <c r="BS12" s="416"/>
      <c r="BT12" s="416"/>
      <c r="BU12" s="417"/>
      <c r="BV12" s="415">
        <v>1682000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228779</v>
      </c>
      <c r="S13" s="497"/>
      <c r="T13" s="497"/>
      <c r="U13" s="497"/>
      <c r="V13" s="498"/>
      <c r="W13" s="431" t="s">
        <v>120</v>
      </c>
      <c r="X13" s="432"/>
      <c r="Y13" s="432"/>
      <c r="Z13" s="432"/>
      <c r="AA13" s="432"/>
      <c r="AB13" s="422"/>
      <c r="AC13" s="466">
        <v>453</v>
      </c>
      <c r="AD13" s="467"/>
      <c r="AE13" s="467"/>
      <c r="AF13" s="467"/>
      <c r="AG13" s="506"/>
      <c r="AH13" s="466">
        <v>586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-1793797</v>
      </c>
      <c r="BO13" s="416"/>
      <c r="BP13" s="416"/>
      <c r="BQ13" s="416"/>
      <c r="BR13" s="416"/>
      <c r="BS13" s="416"/>
      <c r="BT13" s="416"/>
      <c r="BU13" s="417"/>
      <c r="BV13" s="415">
        <v>-537328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1.3</v>
      </c>
      <c r="CU13" s="413"/>
      <c r="CV13" s="413"/>
      <c r="CW13" s="413"/>
      <c r="CX13" s="413"/>
      <c r="CY13" s="413"/>
      <c r="CZ13" s="413"/>
      <c r="DA13" s="414"/>
      <c r="DB13" s="412">
        <v>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233586</v>
      </c>
      <c r="S14" s="497"/>
      <c r="T14" s="497"/>
      <c r="U14" s="497"/>
      <c r="V14" s="498"/>
      <c r="W14" s="405"/>
      <c r="X14" s="406"/>
      <c r="Y14" s="406"/>
      <c r="Z14" s="406"/>
      <c r="AA14" s="406"/>
      <c r="AB14" s="395"/>
      <c r="AC14" s="499">
        <v>0.5</v>
      </c>
      <c r="AD14" s="500"/>
      <c r="AE14" s="500"/>
      <c r="AF14" s="500"/>
      <c r="AG14" s="501"/>
      <c r="AH14" s="499">
        <v>0.5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25.1</v>
      </c>
      <c r="CU14" s="511"/>
      <c r="CV14" s="511"/>
      <c r="CW14" s="511"/>
      <c r="CX14" s="511"/>
      <c r="CY14" s="511"/>
      <c r="CZ14" s="511"/>
      <c r="DA14" s="512"/>
      <c r="DB14" s="510">
        <v>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227953</v>
      </c>
      <c r="S15" s="497"/>
      <c r="T15" s="497"/>
      <c r="U15" s="497"/>
      <c r="V15" s="498"/>
      <c r="W15" s="431" t="s">
        <v>127</v>
      </c>
      <c r="X15" s="432"/>
      <c r="Y15" s="432"/>
      <c r="Z15" s="432"/>
      <c r="AA15" s="432"/>
      <c r="AB15" s="422"/>
      <c r="AC15" s="466">
        <v>23892</v>
      </c>
      <c r="AD15" s="467"/>
      <c r="AE15" s="467"/>
      <c r="AF15" s="467"/>
      <c r="AG15" s="506"/>
      <c r="AH15" s="466">
        <v>28740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29044655</v>
      </c>
      <c r="BO15" s="379"/>
      <c r="BP15" s="379"/>
      <c r="BQ15" s="379"/>
      <c r="BR15" s="379"/>
      <c r="BS15" s="379"/>
      <c r="BT15" s="379"/>
      <c r="BU15" s="380"/>
      <c r="BV15" s="378">
        <v>28224810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24.6</v>
      </c>
      <c r="AD16" s="500"/>
      <c r="AE16" s="500"/>
      <c r="AF16" s="500"/>
      <c r="AG16" s="501"/>
      <c r="AH16" s="499">
        <v>26.7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30084005</v>
      </c>
      <c r="BO16" s="416"/>
      <c r="BP16" s="416"/>
      <c r="BQ16" s="416"/>
      <c r="BR16" s="416"/>
      <c r="BS16" s="416"/>
      <c r="BT16" s="416"/>
      <c r="BU16" s="417"/>
      <c r="BV16" s="415">
        <v>29326474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72590</v>
      </c>
      <c r="AD17" s="467"/>
      <c r="AE17" s="467"/>
      <c r="AF17" s="467"/>
      <c r="AG17" s="506"/>
      <c r="AH17" s="466">
        <v>75278</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37353312</v>
      </c>
      <c r="BO17" s="416"/>
      <c r="BP17" s="416"/>
      <c r="BQ17" s="416"/>
      <c r="BR17" s="416"/>
      <c r="BS17" s="416"/>
      <c r="BT17" s="416"/>
      <c r="BU17" s="417"/>
      <c r="BV17" s="415">
        <v>36622152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27.09</v>
      </c>
      <c r="M18" s="528"/>
      <c r="N18" s="528"/>
      <c r="O18" s="528"/>
      <c r="P18" s="528"/>
      <c r="Q18" s="528"/>
      <c r="R18" s="529"/>
      <c r="S18" s="529"/>
      <c r="T18" s="529"/>
      <c r="U18" s="529"/>
      <c r="V18" s="530"/>
      <c r="W18" s="433"/>
      <c r="X18" s="434"/>
      <c r="Y18" s="434"/>
      <c r="Z18" s="434"/>
      <c r="AA18" s="434"/>
      <c r="AB18" s="425"/>
      <c r="AC18" s="531">
        <v>74.900000000000006</v>
      </c>
      <c r="AD18" s="532"/>
      <c r="AE18" s="532"/>
      <c r="AF18" s="532"/>
      <c r="AG18" s="533"/>
      <c r="AH18" s="531">
        <v>69.900000000000006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38599900</v>
      </c>
      <c r="BO18" s="416"/>
      <c r="BP18" s="416"/>
      <c r="BQ18" s="416"/>
      <c r="BR18" s="416"/>
      <c r="BS18" s="416"/>
      <c r="BT18" s="416"/>
      <c r="BU18" s="417"/>
      <c r="BV18" s="415">
        <v>38816976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8598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48522357</v>
      </c>
      <c r="BO19" s="416"/>
      <c r="BP19" s="416"/>
      <c r="BQ19" s="416"/>
      <c r="BR19" s="416"/>
      <c r="BS19" s="416"/>
      <c r="BT19" s="416"/>
      <c r="BU19" s="417"/>
      <c r="BV19" s="415">
        <v>48145117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102020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51992860</v>
      </c>
      <c r="BO23" s="416"/>
      <c r="BP23" s="416"/>
      <c r="BQ23" s="416"/>
      <c r="BR23" s="416"/>
      <c r="BS23" s="416"/>
      <c r="BT23" s="416"/>
      <c r="BU23" s="417"/>
      <c r="BV23" s="415">
        <v>47592015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9430</v>
      </c>
      <c r="R24" s="467"/>
      <c r="S24" s="467"/>
      <c r="T24" s="467"/>
      <c r="U24" s="467"/>
      <c r="V24" s="506"/>
      <c r="W24" s="561"/>
      <c r="X24" s="549"/>
      <c r="Y24" s="550"/>
      <c r="Z24" s="465" t="s">
        <v>150</v>
      </c>
      <c r="AA24" s="445"/>
      <c r="AB24" s="445"/>
      <c r="AC24" s="445"/>
      <c r="AD24" s="445"/>
      <c r="AE24" s="445"/>
      <c r="AF24" s="445"/>
      <c r="AG24" s="446"/>
      <c r="AH24" s="466">
        <v>1221</v>
      </c>
      <c r="AI24" s="467"/>
      <c r="AJ24" s="467"/>
      <c r="AK24" s="467"/>
      <c r="AL24" s="506"/>
      <c r="AM24" s="466">
        <v>3841266</v>
      </c>
      <c r="AN24" s="467"/>
      <c r="AO24" s="467"/>
      <c r="AP24" s="467"/>
      <c r="AQ24" s="467"/>
      <c r="AR24" s="506"/>
      <c r="AS24" s="466">
        <v>3146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36330913</v>
      </c>
      <c r="BO24" s="416"/>
      <c r="BP24" s="416"/>
      <c r="BQ24" s="416"/>
      <c r="BR24" s="416"/>
      <c r="BS24" s="416"/>
      <c r="BT24" s="416"/>
      <c r="BU24" s="417"/>
      <c r="BV24" s="415">
        <v>35733948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2</v>
      </c>
      <c r="M25" s="467"/>
      <c r="N25" s="467"/>
      <c r="O25" s="467"/>
      <c r="P25" s="506"/>
      <c r="Q25" s="466">
        <v>7640</v>
      </c>
      <c r="R25" s="467"/>
      <c r="S25" s="467"/>
      <c r="T25" s="467"/>
      <c r="U25" s="467"/>
      <c r="V25" s="506"/>
      <c r="W25" s="561"/>
      <c r="X25" s="549"/>
      <c r="Y25" s="550"/>
      <c r="Z25" s="465" t="s">
        <v>153</v>
      </c>
      <c r="AA25" s="445"/>
      <c r="AB25" s="445"/>
      <c r="AC25" s="445"/>
      <c r="AD25" s="445"/>
      <c r="AE25" s="445"/>
      <c r="AF25" s="445"/>
      <c r="AG25" s="446"/>
      <c r="AH25" s="466">
        <v>235</v>
      </c>
      <c r="AI25" s="467"/>
      <c r="AJ25" s="467"/>
      <c r="AK25" s="467"/>
      <c r="AL25" s="506"/>
      <c r="AM25" s="466">
        <v>758110</v>
      </c>
      <c r="AN25" s="467"/>
      <c r="AO25" s="467"/>
      <c r="AP25" s="467"/>
      <c r="AQ25" s="467"/>
      <c r="AR25" s="506"/>
      <c r="AS25" s="466">
        <v>3226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15307222</v>
      </c>
      <c r="BO25" s="379"/>
      <c r="BP25" s="379"/>
      <c r="BQ25" s="379"/>
      <c r="BR25" s="379"/>
      <c r="BS25" s="379"/>
      <c r="BT25" s="379"/>
      <c r="BU25" s="380"/>
      <c r="BV25" s="378">
        <v>18103955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6820</v>
      </c>
      <c r="R26" s="467"/>
      <c r="S26" s="467"/>
      <c r="T26" s="467"/>
      <c r="U26" s="467"/>
      <c r="V26" s="506"/>
      <c r="W26" s="561"/>
      <c r="X26" s="549"/>
      <c r="Y26" s="550"/>
      <c r="Z26" s="465" t="s">
        <v>156</v>
      </c>
      <c r="AA26" s="571"/>
      <c r="AB26" s="571"/>
      <c r="AC26" s="571"/>
      <c r="AD26" s="571"/>
      <c r="AE26" s="571"/>
      <c r="AF26" s="571"/>
      <c r="AG26" s="572"/>
      <c r="AH26" s="466">
        <v>108</v>
      </c>
      <c r="AI26" s="467"/>
      <c r="AJ26" s="467"/>
      <c r="AK26" s="467"/>
      <c r="AL26" s="506"/>
      <c r="AM26" s="466">
        <v>363528</v>
      </c>
      <c r="AN26" s="467"/>
      <c r="AO26" s="467"/>
      <c r="AP26" s="467"/>
      <c r="AQ26" s="467"/>
      <c r="AR26" s="506"/>
      <c r="AS26" s="466">
        <v>3366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5490</v>
      </c>
      <c r="R27" s="467"/>
      <c r="S27" s="467"/>
      <c r="T27" s="467"/>
      <c r="U27" s="467"/>
      <c r="V27" s="506"/>
      <c r="W27" s="561"/>
      <c r="X27" s="549"/>
      <c r="Y27" s="550"/>
      <c r="Z27" s="465" t="s">
        <v>159</v>
      </c>
      <c r="AA27" s="445"/>
      <c r="AB27" s="445"/>
      <c r="AC27" s="445"/>
      <c r="AD27" s="445"/>
      <c r="AE27" s="445"/>
      <c r="AF27" s="445"/>
      <c r="AG27" s="446"/>
      <c r="AH27" s="466">
        <v>22</v>
      </c>
      <c r="AI27" s="467"/>
      <c r="AJ27" s="467"/>
      <c r="AK27" s="467"/>
      <c r="AL27" s="506"/>
      <c r="AM27" s="466">
        <v>83116</v>
      </c>
      <c r="AN27" s="467"/>
      <c r="AO27" s="467"/>
      <c r="AP27" s="467"/>
      <c r="AQ27" s="467"/>
      <c r="AR27" s="506"/>
      <c r="AS27" s="466">
        <v>3778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4660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5891396</v>
      </c>
      <c r="BO28" s="379"/>
      <c r="BP28" s="379"/>
      <c r="BQ28" s="379"/>
      <c r="BR28" s="379"/>
      <c r="BS28" s="379"/>
      <c r="BT28" s="379"/>
      <c r="BU28" s="380"/>
      <c r="BV28" s="378">
        <v>5894938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26</v>
      </c>
      <c r="M29" s="467"/>
      <c r="N29" s="467"/>
      <c r="O29" s="467"/>
      <c r="P29" s="506"/>
      <c r="Q29" s="466">
        <v>4390</v>
      </c>
      <c r="R29" s="467"/>
      <c r="S29" s="467"/>
      <c r="T29" s="467"/>
      <c r="U29" s="467"/>
      <c r="V29" s="506"/>
      <c r="W29" s="562"/>
      <c r="X29" s="563"/>
      <c r="Y29" s="564"/>
      <c r="Z29" s="465" t="s">
        <v>166</v>
      </c>
      <c r="AA29" s="445"/>
      <c r="AB29" s="445"/>
      <c r="AC29" s="445"/>
      <c r="AD29" s="445"/>
      <c r="AE29" s="445"/>
      <c r="AF29" s="445"/>
      <c r="AG29" s="446"/>
      <c r="AH29" s="466">
        <v>1243</v>
      </c>
      <c r="AI29" s="467"/>
      <c r="AJ29" s="467"/>
      <c r="AK29" s="467"/>
      <c r="AL29" s="506"/>
      <c r="AM29" s="466">
        <v>3924382</v>
      </c>
      <c r="AN29" s="467"/>
      <c r="AO29" s="467"/>
      <c r="AP29" s="467"/>
      <c r="AQ29" s="467"/>
      <c r="AR29" s="506"/>
      <c r="AS29" s="466">
        <v>3157</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1475745</v>
      </c>
      <c r="BO30" s="585"/>
      <c r="BP30" s="585"/>
      <c r="BQ30" s="585"/>
      <c r="BR30" s="585"/>
      <c r="BS30" s="585"/>
      <c r="BT30" s="585"/>
      <c r="BU30" s="586"/>
      <c r="BV30" s="584">
        <v>1521910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病院事業会計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広域大和斎場組合</v>
      </c>
      <c r="BZ34" s="597"/>
      <c r="CA34" s="597"/>
      <c r="CB34" s="597"/>
      <c r="CC34" s="597"/>
      <c r="CD34" s="597"/>
      <c r="CE34" s="597"/>
      <c r="CF34" s="597"/>
      <c r="CG34" s="597"/>
      <c r="CH34" s="597"/>
      <c r="CI34" s="597"/>
      <c r="CJ34" s="597"/>
      <c r="CK34" s="597"/>
      <c r="CL34" s="597"/>
      <c r="CM34" s="597"/>
      <c r="CN34" s="165"/>
      <c r="CO34" s="596">
        <f>IF(CQ34="","",MAX(C34:D43,U34:V43,AM34:AN43,BE34:BF43,BW34:BX43)+1)</f>
        <v>11</v>
      </c>
      <c r="CP34" s="596"/>
      <c r="CQ34" s="597" t="str">
        <f>IF('各会計、関係団体の財政状況及び健全化判断比率'!BS7="","",'各会計、関係団体の財政状況及び健全化判断比率'!BS7)</f>
        <v>大和市土地開発公社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渋谷土地区画整理事業特別会計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神奈川県後期高齢者医療広域連合（一般会計）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12</v>
      </c>
      <c r="CP35" s="596"/>
      <c r="CQ35" s="597" t="str">
        <f>IF('各会計、関係団体の財政状況及び健全化判断比率'!BS8="","",'各会計、関係団体の財政状況及び健全化判断比率'!BS8)</f>
        <v>（公財）大和市スポーツ・よか・みどり財団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神奈川県後期高齢者医療広域連合（特別会計）</v>
      </c>
      <c r="BZ36" s="597"/>
      <c r="CA36" s="597"/>
      <c r="CB36" s="597"/>
      <c r="CC36" s="597"/>
      <c r="CD36" s="597"/>
      <c r="CE36" s="597"/>
      <c r="CF36" s="597"/>
      <c r="CG36" s="597"/>
      <c r="CH36" s="597"/>
      <c r="CI36" s="597"/>
      <c r="CJ36" s="597"/>
      <c r="CK36" s="597"/>
      <c r="CL36" s="597"/>
      <c r="CM36" s="597"/>
      <c r="CN36" s="165"/>
      <c r="CO36" s="596">
        <f t="shared" si="3"/>
        <v>13</v>
      </c>
      <c r="CP36" s="596"/>
      <c r="CQ36" s="597" t="str">
        <f>IF('各会計、関係団体の財政状況及び健全化判断比率'!BS9="","",'各会計、関係団体の財政状況及び健全化判断比率'!BS9)</f>
        <v>（公財）大和市国際化協会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35514735</v>
      </c>
      <c r="S5" s="613"/>
      <c r="T5" s="613"/>
      <c r="U5" s="613"/>
      <c r="V5" s="613"/>
      <c r="W5" s="613"/>
      <c r="X5" s="613"/>
      <c r="Y5" s="614"/>
      <c r="Z5" s="615">
        <v>44.7</v>
      </c>
      <c r="AA5" s="615"/>
      <c r="AB5" s="615"/>
      <c r="AC5" s="615"/>
      <c r="AD5" s="616">
        <v>33465549</v>
      </c>
      <c r="AE5" s="616"/>
      <c r="AF5" s="616"/>
      <c r="AG5" s="616"/>
      <c r="AH5" s="616"/>
      <c r="AI5" s="616"/>
      <c r="AJ5" s="616"/>
      <c r="AK5" s="616"/>
      <c r="AL5" s="617">
        <v>82.9</v>
      </c>
      <c r="AM5" s="618"/>
      <c r="AN5" s="618"/>
      <c r="AO5" s="619"/>
      <c r="AP5" s="609" t="s">
        <v>205</v>
      </c>
      <c r="AQ5" s="610"/>
      <c r="AR5" s="610"/>
      <c r="AS5" s="610"/>
      <c r="AT5" s="610"/>
      <c r="AU5" s="610"/>
      <c r="AV5" s="610"/>
      <c r="AW5" s="610"/>
      <c r="AX5" s="610"/>
      <c r="AY5" s="610"/>
      <c r="AZ5" s="610"/>
      <c r="BA5" s="610"/>
      <c r="BB5" s="610"/>
      <c r="BC5" s="610"/>
      <c r="BD5" s="610"/>
      <c r="BE5" s="610"/>
      <c r="BF5" s="611"/>
      <c r="BG5" s="623">
        <v>33465549</v>
      </c>
      <c r="BH5" s="624"/>
      <c r="BI5" s="624"/>
      <c r="BJ5" s="624"/>
      <c r="BK5" s="624"/>
      <c r="BL5" s="624"/>
      <c r="BM5" s="624"/>
      <c r="BN5" s="625"/>
      <c r="BO5" s="626">
        <v>94.2</v>
      </c>
      <c r="BP5" s="626"/>
      <c r="BQ5" s="626"/>
      <c r="BR5" s="626"/>
      <c r="BS5" s="627">
        <v>202759</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382848</v>
      </c>
      <c r="S6" s="624"/>
      <c r="T6" s="624"/>
      <c r="U6" s="624"/>
      <c r="V6" s="624"/>
      <c r="W6" s="624"/>
      <c r="X6" s="624"/>
      <c r="Y6" s="625"/>
      <c r="Z6" s="626">
        <v>0.5</v>
      </c>
      <c r="AA6" s="626"/>
      <c r="AB6" s="626"/>
      <c r="AC6" s="626"/>
      <c r="AD6" s="627">
        <v>382848</v>
      </c>
      <c r="AE6" s="627"/>
      <c r="AF6" s="627"/>
      <c r="AG6" s="627"/>
      <c r="AH6" s="627"/>
      <c r="AI6" s="627"/>
      <c r="AJ6" s="627"/>
      <c r="AK6" s="627"/>
      <c r="AL6" s="628">
        <v>0.9</v>
      </c>
      <c r="AM6" s="629"/>
      <c r="AN6" s="629"/>
      <c r="AO6" s="630"/>
      <c r="AP6" s="620" t="s">
        <v>210</v>
      </c>
      <c r="AQ6" s="621"/>
      <c r="AR6" s="621"/>
      <c r="AS6" s="621"/>
      <c r="AT6" s="621"/>
      <c r="AU6" s="621"/>
      <c r="AV6" s="621"/>
      <c r="AW6" s="621"/>
      <c r="AX6" s="621"/>
      <c r="AY6" s="621"/>
      <c r="AZ6" s="621"/>
      <c r="BA6" s="621"/>
      <c r="BB6" s="621"/>
      <c r="BC6" s="621"/>
      <c r="BD6" s="621"/>
      <c r="BE6" s="621"/>
      <c r="BF6" s="622"/>
      <c r="BG6" s="623">
        <v>33465549</v>
      </c>
      <c r="BH6" s="624"/>
      <c r="BI6" s="624"/>
      <c r="BJ6" s="624"/>
      <c r="BK6" s="624"/>
      <c r="BL6" s="624"/>
      <c r="BM6" s="624"/>
      <c r="BN6" s="625"/>
      <c r="BO6" s="626">
        <v>94.2</v>
      </c>
      <c r="BP6" s="626"/>
      <c r="BQ6" s="626"/>
      <c r="BR6" s="626"/>
      <c r="BS6" s="627">
        <v>202759</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406120</v>
      </c>
      <c r="CS6" s="624"/>
      <c r="CT6" s="624"/>
      <c r="CU6" s="624"/>
      <c r="CV6" s="624"/>
      <c r="CW6" s="624"/>
      <c r="CX6" s="624"/>
      <c r="CY6" s="625"/>
      <c r="CZ6" s="626">
        <v>0.5</v>
      </c>
      <c r="DA6" s="626"/>
      <c r="DB6" s="626"/>
      <c r="DC6" s="626"/>
      <c r="DD6" s="632" t="s">
        <v>212</v>
      </c>
      <c r="DE6" s="624"/>
      <c r="DF6" s="624"/>
      <c r="DG6" s="624"/>
      <c r="DH6" s="624"/>
      <c r="DI6" s="624"/>
      <c r="DJ6" s="624"/>
      <c r="DK6" s="624"/>
      <c r="DL6" s="624"/>
      <c r="DM6" s="624"/>
      <c r="DN6" s="624"/>
      <c r="DO6" s="624"/>
      <c r="DP6" s="625"/>
      <c r="DQ6" s="632">
        <v>406120</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57831</v>
      </c>
      <c r="S7" s="624"/>
      <c r="T7" s="624"/>
      <c r="U7" s="624"/>
      <c r="V7" s="624"/>
      <c r="W7" s="624"/>
      <c r="X7" s="624"/>
      <c r="Y7" s="625"/>
      <c r="Z7" s="626">
        <v>0.1</v>
      </c>
      <c r="AA7" s="626"/>
      <c r="AB7" s="626"/>
      <c r="AC7" s="626"/>
      <c r="AD7" s="627">
        <v>57831</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17334782</v>
      </c>
      <c r="BH7" s="624"/>
      <c r="BI7" s="624"/>
      <c r="BJ7" s="624"/>
      <c r="BK7" s="624"/>
      <c r="BL7" s="624"/>
      <c r="BM7" s="624"/>
      <c r="BN7" s="625"/>
      <c r="BO7" s="626">
        <v>48.8</v>
      </c>
      <c r="BP7" s="626"/>
      <c r="BQ7" s="626"/>
      <c r="BR7" s="626"/>
      <c r="BS7" s="627">
        <v>202759</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7169900</v>
      </c>
      <c r="CS7" s="624"/>
      <c r="CT7" s="624"/>
      <c r="CU7" s="624"/>
      <c r="CV7" s="624"/>
      <c r="CW7" s="624"/>
      <c r="CX7" s="624"/>
      <c r="CY7" s="625"/>
      <c r="CZ7" s="626">
        <v>9.4</v>
      </c>
      <c r="DA7" s="626"/>
      <c r="DB7" s="626"/>
      <c r="DC7" s="626"/>
      <c r="DD7" s="632">
        <v>147034</v>
      </c>
      <c r="DE7" s="624"/>
      <c r="DF7" s="624"/>
      <c r="DG7" s="624"/>
      <c r="DH7" s="624"/>
      <c r="DI7" s="624"/>
      <c r="DJ7" s="624"/>
      <c r="DK7" s="624"/>
      <c r="DL7" s="624"/>
      <c r="DM7" s="624"/>
      <c r="DN7" s="624"/>
      <c r="DO7" s="624"/>
      <c r="DP7" s="625"/>
      <c r="DQ7" s="632">
        <v>6162397</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225139</v>
      </c>
      <c r="S8" s="624"/>
      <c r="T8" s="624"/>
      <c r="U8" s="624"/>
      <c r="V8" s="624"/>
      <c r="W8" s="624"/>
      <c r="X8" s="624"/>
      <c r="Y8" s="625"/>
      <c r="Z8" s="626">
        <v>0.3</v>
      </c>
      <c r="AA8" s="626"/>
      <c r="AB8" s="626"/>
      <c r="AC8" s="626"/>
      <c r="AD8" s="627">
        <v>225139</v>
      </c>
      <c r="AE8" s="627"/>
      <c r="AF8" s="627"/>
      <c r="AG8" s="627"/>
      <c r="AH8" s="627"/>
      <c r="AI8" s="627"/>
      <c r="AJ8" s="627"/>
      <c r="AK8" s="627"/>
      <c r="AL8" s="628">
        <v>0.6</v>
      </c>
      <c r="AM8" s="629"/>
      <c r="AN8" s="629"/>
      <c r="AO8" s="630"/>
      <c r="AP8" s="620" t="s">
        <v>217</v>
      </c>
      <c r="AQ8" s="621"/>
      <c r="AR8" s="621"/>
      <c r="AS8" s="621"/>
      <c r="AT8" s="621"/>
      <c r="AU8" s="621"/>
      <c r="AV8" s="621"/>
      <c r="AW8" s="621"/>
      <c r="AX8" s="621"/>
      <c r="AY8" s="621"/>
      <c r="AZ8" s="621"/>
      <c r="BA8" s="621"/>
      <c r="BB8" s="621"/>
      <c r="BC8" s="621"/>
      <c r="BD8" s="621"/>
      <c r="BE8" s="621"/>
      <c r="BF8" s="622"/>
      <c r="BG8" s="623">
        <v>405636</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31208764</v>
      </c>
      <c r="CS8" s="624"/>
      <c r="CT8" s="624"/>
      <c r="CU8" s="624"/>
      <c r="CV8" s="624"/>
      <c r="CW8" s="624"/>
      <c r="CX8" s="624"/>
      <c r="CY8" s="625"/>
      <c r="CZ8" s="626">
        <v>40.799999999999997</v>
      </c>
      <c r="DA8" s="626"/>
      <c r="DB8" s="626"/>
      <c r="DC8" s="626"/>
      <c r="DD8" s="632">
        <v>642355</v>
      </c>
      <c r="DE8" s="624"/>
      <c r="DF8" s="624"/>
      <c r="DG8" s="624"/>
      <c r="DH8" s="624"/>
      <c r="DI8" s="624"/>
      <c r="DJ8" s="624"/>
      <c r="DK8" s="624"/>
      <c r="DL8" s="624"/>
      <c r="DM8" s="624"/>
      <c r="DN8" s="624"/>
      <c r="DO8" s="624"/>
      <c r="DP8" s="625"/>
      <c r="DQ8" s="632">
        <v>14570276</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243051</v>
      </c>
      <c r="S9" s="624"/>
      <c r="T9" s="624"/>
      <c r="U9" s="624"/>
      <c r="V9" s="624"/>
      <c r="W9" s="624"/>
      <c r="X9" s="624"/>
      <c r="Y9" s="625"/>
      <c r="Z9" s="626">
        <v>0.3</v>
      </c>
      <c r="AA9" s="626"/>
      <c r="AB9" s="626"/>
      <c r="AC9" s="626"/>
      <c r="AD9" s="627">
        <v>243051</v>
      </c>
      <c r="AE9" s="627"/>
      <c r="AF9" s="627"/>
      <c r="AG9" s="627"/>
      <c r="AH9" s="627"/>
      <c r="AI9" s="627"/>
      <c r="AJ9" s="627"/>
      <c r="AK9" s="627"/>
      <c r="AL9" s="628">
        <v>0.6</v>
      </c>
      <c r="AM9" s="629"/>
      <c r="AN9" s="629"/>
      <c r="AO9" s="630"/>
      <c r="AP9" s="620" t="s">
        <v>220</v>
      </c>
      <c r="AQ9" s="621"/>
      <c r="AR9" s="621"/>
      <c r="AS9" s="621"/>
      <c r="AT9" s="621"/>
      <c r="AU9" s="621"/>
      <c r="AV9" s="621"/>
      <c r="AW9" s="621"/>
      <c r="AX9" s="621"/>
      <c r="AY9" s="621"/>
      <c r="AZ9" s="621"/>
      <c r="BA9" s="621"/>
      <c r="BB9" s="621"/>
      <c r="BC9" s="621"/>
      <c r="BD9" s="621"/>
      <c r="BE9" s="621"/>
      <c r="BF9" s="622"/>
      <c r="BG9" s="623">
        <v>14730021</v>
      </c>
      <c r="BH9" s="624"/>
      <c r="BI9" s="624"/>
      <c r="BJ9" s="624"/>
      <c r="BK9" s="624"/>
      <c r="BL9" s="624"/>
      <c r="BM9" s="624"/>
      <c r="BN9" s="625"/>
      <c r="BO9" s="626">
        <v>41.5</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6701816</v>
      </c>
      <c r="CS9" s="624"/>
      <c r="CT9" s="624"/>
      <c r="CU9" s="624"/>
      <c r="CV9" s="624"/>
      <c r="CW9" s="624"/>
      <c r="CX9" s="624"/>
      <c r="CY9" s="625"/>
      <c r="CZ9" s="626">
        <v>8.8000000000000007</v>
      </c>
      <c r="DA9" s="626"/>
      <c r="DB9" s="626"/>
      <c r="DC9" s="626"/>
      <c r="DD9" s="632">
        <v>292227</v>
      </c>
      <c r="DE9" s="624"/>
      <c r="DF9" s="624"/>
      <c r="DG9" s="624"/>
      <c r="DH9" s="624"/>
      <c r="DI9" s="624"/>
      <c r="DJ9" s="624"/>
      <c r="DK9" s="624"/>
      <c r="DL9" s="624"/>
      <c r="DM9" s="624"/>
      <c r="DN9" s="624"/>
      <c r="DO9" s="624"/>
      <c r="DP9" s="625"/>
      <c r="DQ9" s="632">
        <v>5383869</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3977411</v>
      </c>
      <c r="S10" s="624"/>
      <c r="T10" s="624"/>
      <c r="U10" s="624"/>
      <c r="V10" s="624"/>
      <c r="W10" s="624"/>
      <c r="X10" s="624"/>
      <c r="Y10" s="625"/>
      <c r="Z10" s="626">
        <v>5</v>
      </c>
      <c r="AA10" s="626"/>
      <c r="AB10" s="626"/>
      <c r="AC10" s="626"/>
      <c r="AD10" s="627">
        <v>3977411</v>
      </c>
      <c r="AE10" s="627"/>
      <c r="AF10" s="627"/>
      <c r="AG10" s="627"/>
      <c r="AH10" s="627"/>
      <c r="AI10" s="627"/>
      <c r="AJ10" s="627"/>
      <c r="AK10" s="627"/>
      <c r="AL10" s="628">
        <v>9.8000000000000007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600140</v>
      </c>
      <c r="BH10" s="624"/>
      <c r="BI10" s="624"/>
      <c r="BJ10" s="624"/>
      <c r="BK10" s="624"/>
      <c r="BL10" s="624"/>
      <c r="BM10" s="624"/>
      <c r="BN10" s="625"/>
      <c r="BO10" s="626">
        <v>1.7</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242696</v>
      </c>
      <c r="CS10" s="624"/>
      <c r="CT10" s="624"/>
      <c r="CU10" s="624"/>
      <c r="CV10" s="624"/>
      <c r="CW10" s="624"/>
      <c r="CX10" s="624"/>
      <c r="CY10" s="625"/>
      <c r="CZ10" s="626">
        <v>0.3</v>
      </c>
      <c r="DA10" s="626"/>
      <c r="DB10" s="626"/>
      <c r="DC10" s="626"/>
      <c r="DD10" s="632">
        <v>4990</v>
      </c>
      <c r="DE10" s="624"/>
      <c r="DF10" s="624"/>
      <c r="DG10" s="624"/>
      <c r="DH10" s="624"/>
      <c r="DI10" s="624"/>
      <c r="DJ10" s="624"/>
      <c r="DK10" s="624"/>
      <c r="DL10" s="624"/>
      <c r="DM10" s="624"/>
      <c r="DN10" s="624"/>
      <c r="DO10" s="624"/>
      <c r="DP10" s="625"/>
      <c r="DQ10" s="632">
        <v>92182</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12932</v>
      </c>
      <c r="S11" s="624"/>
      <c r="T11" s="624"/>
      <c r="U11" s="624"/>
      <c r="V11" s="624"/>
      <c r="W11" s="624"/>
      <c r="X11" s="624"/>
      <c r="Y11" s="625"/>
      <c r="Z11" s="626">
        <v>0</v>
      </c>
      <c r="AA11" s="626"/>
      <c r="AB11" s="626"/>
      <c r="AC11" s="626"/>
      <c r="AD11" s="627">
        <v>12932</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1598985</v>
      </c>
      <c r="BH11" s="624"/>
      <c r="BI11" s="624"/>
      <c r="BJ11" s="624"/>
      <c r="BK11" s="624"/>
      <c r="BL11" s="624"/>
      <c r="BM11" s="624"/>
      <c r="BN11" s="625"/>
      <c r="BO11" s="626">
        <v>4.5</v>
      </c>
      <c r="BP11" s="626"/>
      <c r="BQ11" s="626"/>
      <c r="BR11" s="626"/>
      <c r="BS11" s="632">
        <v>202759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111793</v>
      </c>
      <c r="CS11" s="624"/>
      <c r="CT11" s="624"/>
      <c r="CU11" s="624"/>
      <c r="CV11" s="624"/>
      <c r="CW11" s="624"/>
      <c r="CX11" s="624"/>
      <c r="CY11" s="625"/>
      <c r="CZ11" s="626">
        <v>0.1</v>
      </c>
      <c r="DA11" s="626"/>
      <c r="DB11" s="626"/>
      <c r="DC11" s="626"/>
      <c r="DD11" s="632" t="s">
        <v>108</v>
      </c>
      <c r="DE11" s="624"/>
      <c r="DF11" s="624"/>
      <c r="DG11" s="624"/>
      <c r="DH11" s="624"/>
      <c r="DI11" s="624"/>
      <c r="DJ11" s="624"/>
      <c r="DK11" s="624"/>
      <c r="DL11" s="624"/>
      <c r="DM11" s="624"/>
      <c r="DN11" s="624"/>
      <c r="DO11" s="624"/>
      <c r="DP11" s="625"/>
      <c r="DQ11" s="632">
        <v>110063</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14092706</v>
      </c>
      <c r="BH12" s="624"/>
      <c r="BI12" s="624"/>
      <c r="BJ12" s="624"/>
      <c r="BK12" s="624"/>
      <c r="BL12" s="624"/>
      <c r="BM12" s="624"/>
      <c r="BN12" s="625"/>
      <c r="BO12" s="626">
        <v>39.700000000000003</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1464204</v>
      </c>
      <c r="CS12" s="624"/>
      <c r="CT12" s="624"/>
      <c r="CU12" s="624"/>
      <c r="CV12" s="624"/>
      <c r="CW12" s="624"/>
      <c r="CX12" s="624"/>
      <c r="CY12" s="625"/>
      <c r="CZ12" s="626">
        <v>1.9</v>
      </c>
      <c r="DA12" s="626"/>
      <c r="DB12" s="626"/>
      <c r="DC12" s="626"/>
      <c r="DD12" s="632">
        <v>50000</v>
      </c>
      <c r="DE12" s="624"/>
      <c r="DF12" s="624"/>
      <c r="DG12" s="624"/>
      <c r="DH12" s="624"/>
      <c r="DI12" s="624"/>
      <c r="DJ12" s="624"/>
      <c r="DK12" s="624"/>
      <c r="DL12" s="624"/>
      <c r="DM12" s="624"/>
      <c r="DN12" s="624"/>
      <c r="DO12" s="624"/>
      <c r="DP12" s="625"/>
      <c r="DQ12" s="632">
        <v>411832</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141434</v>
      </c>
      <c r="S13" s="624"/>
      <c r="T13" s="624"/>
      <c r="U13" s="624"/>
      <c r="V13" s="624"/>
      <c r="W13" s="624"/>
      <c r="X13" s="624"/>
      <c r="Y13" s="625"/>
      <c r="Z13" s="626">
        <v>0.2</v>
      </c>
      <c r="AA13" s="626"/>
      <c r="AB13" s="626"/>
      <c r="AC13" s="626"/>
      <c r="AD13" s="627">
        <v>141434</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13999245</v>
      </c>
      <c r="BH13" s="624"/>
      <c r="BI13" s="624"/>
      <c r="BJ13" s="624"/>
      <c r="BK13" s="624"/>
      <c r="BL13" s="624"/>
      <c r="BM13" s="624"/>
      <c r="BN13" s="625"/>
      <c r="BO13" s="626">
        <v>39.4</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8027225</v>
      </c>
      <c r="CS13" s="624"/>
      <c r="CT13" s="624"/>
      <c r="CU13" s="624"/>
      <c r="CV13" s="624"/>
      <c r="CW13" s="624"/>
      <c r="CX13" s="624"/>
      <c r="CY13" s="625"/>
      <c r="CZ13" s="626">
        <v>10.5</v>
      </c>
      <c r="DA13" s="626"/>
      <c r="DB13" s="626"/>
      <c r="DC13" s="626"/>
      <c r="DD13" s="632">
        <v>4142871</v>
      </c>
      <c r="DE13" s="624"/>
      <c r="DF13" s="624"/>
      <c r="DG13" s="624"/>
      <c r="DH13" s="624"/>
      <c r="DI13" s="624"/>
      <c r="DJ13" s="624"/>
      <c r="DK13" s="624"/>
      <c r="DL13" s="624"/>
      <c r="DM13" s="624"/>
      <c r="DN13" s="624"/>
      <c r="DO13" s="624"/>
      <c r="DP13" s="625"/>
      <c r="DQ13" s="632">
        <v>4944363</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179314</v>
      </c>
      <c r="BH14" s="624"/>
      <c r="BI14" s="624"/>
      <c r="BJ14" s="624"/>
      <c r="BK14" s="624"/>
      <c r="BL14" s="624"/>
      <c r="BM14" s="624"/>
      <c r="BN14" s="625"/>
      <c r="BO14" s="626">
        <v>0.5</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2808718</v>
      </c>
      <c r="CS14" s="624"/>
      <c r="CT14" s="624"/>
      <c r="CU14" s="624"/>
      <c r="CV14" s="624"/>
      <c r="CW14" s="624"/>
      <c r="CX14" s="624"/>
      <c r="CY14" s="625"/>
      <c r="CZ14" s="626">
        <v>3.7</v>
      </c>
      <c r="DA14" s="626"/>
      <c r="DB14" s="626"/>
      <c r="DC14" s="626"/>
      <c r="DD14" s="632">
        <v>539550</v>
      </c>
      <c r="DE14" s="624"/>
      <c r="DF14" s="624"/>
      <c r="DG14" s="624"/>
      <c r="DH14" s="624"/>
      <c r="DI14" s="624"/>
      <c r="DJ14" s="624"/>
      <c r="DK14" s="624"/>
      <c r="DL14" s="624"/>
      <c r="DM14" s="624"/>
      <c r="DN14" s="624"/>
      <c r="DO14" s="624"/>
      <c r="DP14" s="625"/>
      <c r="DQ14" s="632">
        <v>2446331</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184410</v>
      </c>
      <c r="S15" s="624"/>
      <c r="T15" s="624"/>
      <c r="U15" s="624"/>
      <c r="V15" s="624"/>
      <c r="W15" s="624"/>
      <c r="X15" s="624"/>
      <c r="Y15" s="625"/>
      <c r="Z15" s="626">
        <v>0.2</v>
      </c>
      <c r="AA15" s="626"/>
      <c r="AB15" s="626"/>
      <c r="AC15" s="626"/>
      <c r="AD15" s="627">
        <v>184410</v>
      </c>
      <c r="AE15" s="627"/>
      <c r="AF15" s="627"/>
      <c r="AG15" s="627"/>
      <c r="AH15" s="627"/>
      <c r="AI15" s="627"/>
      <c r="AJ15" s="627"/>
      <c r="AK15" s="627"/>
      <c r="AL15" s="628">
        <v>0.5</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1858747</v>
      </c>
      <c r="BH15" s="624"/>
      <c r="BI15" s="624"/>
      <c r="BJ15" s="624"/>
      <c r="BK15" s="624"/>
      <c r="BL15" s="624"/>
      <c r="BM15" s="624"/>
      <c r="BN15" s="625"/>
      <c r="BO15" s="626">
        <v>5.2</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14019520</v>
      </c>
      <c r="CS15" s="624"/>
      <c r="CT15" s="624"/>
      <c r="CU15" s="624"/>
      <c r="CV15" s="624"/>
      <c r="CW15" s="624"/>
      <c r="CX15" s="624"/>
      <c r="CY15" s="625"/>
      <c r="CZ15" s="626">
        <v>18.3</v>
      </c>
      <c r="DA15" s="626"/>
      <c r="DB15" s="626"/>
      <c r="DC15" s="626"/>
      <c r="DD15" s="632">
        <v>8384204</v>
      </c>
      <c r="DE15" s="624"/>
      <c r="DF15" s="624"/>
      <c r="DG15" s="624"/>
      <c r="DH15" s="624"/>
      <c r="DI15" s="624"/>
      <c r="DJ15" s="624"/>
      <c r="DK15" s="624"/>
      <c r="DL15" s="624"/>
      <c r="DM15" s="624"/>
      <c r="DN15" s="624"/>
      <c r="DO15" s="624"/>
      <c r="DP15" s="625"/>
      <c r="DQ15" s="632">
        <v>6764670</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1307232</v>
      </c>
      <c r="S16" s="624"/>
      <c r="T16" s="624"/>
      <c r="U16" s="624"/>
      <c r="V16" s="624"/>
      <c r="W16" s="624"/>
      <c r="X16" s="624"/>
      <c r="Y16" s="625"/>
      <c r="Z16" s="626">
        <v>1.6</v>
      </c>
      <c r="AA16" s="626"/>
      <c r="AB16" s="626"/>
      <c r="AC16" s="626"/>
      <c r="AD16" s="627">
        <v>1039350</v>
      </c>
      <c r="AE16" s="627"/>
      <c r="AF16" s="627"/>
      <c r="AG16" s="627"/>
      <c r="AH16" s="627"/>
      <c r="AI16" s="627"/>
      <c r="AJ16" s="627"/>
      <c r="AK16" s="627"/>
      <c r="AL16" s="628">
        <v>2.6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1039350</v>
      </c>
      <c r="S17" s="624"/>
      <c r="T17" s="624"/>
      <c r="U17" s="624"/>
      <c r="V17" s="624"/>
      <c r="W17" s="624"/>
      <c r="X17" s="624"/>
      <c r="Y17" s="625"/>
      <c r="Z17" s="626">
        <v>1.3</v>
      </c>
      <c r="AA17" s="626"/>
      <c r="AB17" s="626"/>
      <c r="AC17" s="626"/>
      <c r="AD17" s="627">
        <v>1039350</v>
      </c>
      <c r="AE17" s="627"/>
      <c r="AF17" s="627"/>
      <c r="AG17" s="627"/>
      <c r="AH17" s="627"/>
      <c r="AI17" s="627"/>
      <c r="AJ17" s="627"/>
      <c r="AK17" s="627"/>
      <c r="AL17" s="628">
        <v>2.6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4271066</v>
      </c>
      <c r="CS17" s="624"/>
      <c r="CT17" s="624"/>
      <c r="CU17" s="624"/>
      <c r="CV17" s="624"/>
      <c r="CW17" s="624"/>
      <c r="CX17" s="624"/>
      <c r="CY17" s="625"/>
      <c r="CZ17" s="626">
        <v>5.6</v>
      </c>
      <c r="DA17" s="626"/>
      <c r="DB17" s="626"/>
      <c r="DC17" s="626"/>
      <c r="DD17" s="632" t="s">
        <v>108</v>
      </c>
      <c r="DE17" s="624"/>
      <c r="DF17" s="624"/>
      <c r="DG17" s="624"/>
      <c r="DH17" s="624"/>
      <c r="DI17" s="624"/>
      <c r="DJ17" s="624"/>
      <c r="DK17" s="624"/>
      <c r="DL17" s="624"/>
      <c r="DM17" s="624"/>
      <c r="DN17" s="624"/>
      <c r="DO17" s="624"/>
      <c r="DP17" s="625"/>
      <c r="DQ17" s="632">
        <v>4149837</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267873</v>
      </c>
      <c r="S18" s="624"/>
      <c r="T18" s="624"/>
      <c r="U18" s="624"/>
      <c r="V18" s="624"/>
      <c r="W18" s="624"/>
      <c r="X18" s="624"/>
      <c r="Y18" s="625"/>
      <c r="Z18" s="626">
        <v>0.3</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9</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2049186</v>
      </c>
      <c r="BH19" s="624"/>
      <c r="BI19" s="624"/>
      <c r="BJ19" s="624"/>
      <c r="BK19" s="624"/>
      <c r="BL19" s="624"/>
      <c r="BM19" s="624"/>
      <c r="BN19" s="625"/>
      <c r="BO19" s="626">
        <v>5.8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42047023</v>
      </c>
      <c r="S20" s="624"/>
      <c r="T20" s="624"/>
      <c r="U20" s="624"/>
      <c r="V20" s="624"/>
      <c r="W20" s="624"/>
      <c r="X20" s="624"/>
      <c r="Y20" s="625"/>
      <c r="Z20" s="626">
        <v>52.9</v>
      </c>
      <c r="AA20" s="626"/>
      <c r="AB20" s="626"/>
      <c r="AC20" s="626"/>
      <c r="AD20" s="627">
        <v>39729955</v>
      </c>
      <c r="AE20" s="627"/>
      <c r="AF20" s="627"/>
      <c r="AG20" s="627"/>
      <c r="AH20" s="627"/>
      <c r="AI20" s="627"/>
      <c r="AJ20" s="627"/>
      <c r="AK20" s="627"/>
      <c r="AL20" s="628">
        <v>98.4</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2049186</v>
      </c>
      <c r="BH20" s="624"/>
      <c r="BI20" s="624"/>
      <c r="BJ20" s="624"/>
      <c r="BK20" s="624"/>
      <c r="BL20" s="624"/>
      <c r="BM20" s="624"/>
      <c r="BN20" s="625"/>
      <c r="BO20" s="626">
        <v>5.8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76431822</v>
      </c>
      <c r="CS20" s="624"/>
      <c r="CT20" s="624"/>
      <c r="CU20" s="624"/>
      <c r="CV20" s="624"/>
      <c r="CW20" s="624"/>
      <c r="CX20" s="624"/>
      <c r="CY20" s="625"/>
      <c r="CZ20" s="626">
        <v>100</v>
      </c>
      <c r="DA20" s="626"/>
      <c r="DB20" s="626"/>
      <c r="DC20" s="626"/>
      <c r="DD20" s="632">
        <v>14203231</v>
      </c>
      <c r="DE20" s="624"/>
      <c r="DF20" s="624"/>
      <c r="DG20" s="624"/>
      <c r="DH20" s="624"/>
      <c r="DI20" s="624"/>
      <c r="DJ20" s="624"/>
      <c r="DK20" s="624"/>
      <c r="DL20" s="624"/>
      <c r="DM20" s="624"/>
      <c r="DN20" s="624"/>
      <c r="DO20" s="624"/>
      <c r="DP20" s="625"/>
      <c r="DQ20" s="632">
        <v>45441940</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33898</v>
      </c>
      <c r="S21" s="624"/>
      <c r="T21" s="624"/>
      <c r="U21" s="624"/>
      <c r="V21" s="624"/>
      <c r="W21" s="624"/>
      <c r="X21" s="624"/>
      <c r="Y21" s="625"/>
      <c r="Z21" s="626">
        <v>0</v>
      </c>
      <c r="AA21" s="626"/>
      <c r="AB21" s="626"/>
      <c r="AC21" s="626"/>
      <c r="AD21" s="627">
        <v>33898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895448</v>
      </c>
      <c r="S22" s="624"/>
      <c r="T22" s="624"/>
      <c r="U22" s="624"/>
      <c r="V22" s="624"/>
      <c r="W22" s="624"/>
      <c r="X22" s="624"/>
      <c r="Y22" s="625"/>
      <c r="Z22" s="626">
        <v>1.1000000000000001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735863</v>
      </c>
      <c r="S23" s="624"/>
      <c r="T23" s="624"/>
      <c r="U23" s="624"/>
      <c r="V23" s="624"/>
      <c r="W23" s="624"/>
      <c r="X23" s="624"/>
      <c r="Y23" s="625"/>
      <c r="Z23" s="626">
        <v>0.9</v>
      </c>
      <c r="AA23" s="626"/>
      <c r="AB23" s="626"/>
      <c r="AC23" s="626"/>
      <c r="AD23" s="627">
        <v>212443</v>
      </c>
      <c r="AE23" s="627"/>
      <c r="AF23" s="627"/>
      <c r="AG23" s="627"/>
      <c r="AH23" s="627"/>
      <c r="AI23" s="627"/>
      <c r="AJ23" s="627"/>
      <c r="AK23" s="627"/>
      <c r="AL23" s="628">
        <v>0.5</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2049186</v>
      </c>
      <c r="BH23" s="624"/>
      <c r="BI23" s="624"/>
      <c r="BJ23" s="624"/>
      <c r="BK23" s="624"/>
      <c r="BL23" s="624"/>
      <c r="BM23" s="624"/>
      <c r="BN23" s="625"/>
      <c r="BO23" s="626">
        <v>5.8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906270</v>
      </c>
      <c r="S24" s="624"/>
      <c r="T24" s="624"/>
      <c r="U24" s="624"/>
      <c r="V24" s="624"/>
      <c r="W24" s="624"/>
      <c r="X24" s="624"/>
      <c r="Y24" s="625"/>
      <c r="Z24" s="626">
        <v>1.1000000000000001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37138263</v>
      </c>
      <c r="CS24" s="613"/>
      <c r="CT24" s="613"/>
      <c r="CU24" s="613"/>
      <c r="CV24" s="613"/>
      <c r="CW24" s="613"/>
      <c r="CX24" s="613"/>
      <c r="CY24" s="614"/>
      <c r="CZ24" s="650">
        <v>48.6</v>
      </c>
      <c r="DA24" s="651"/>
      <c r="DB24" s="651"/>
      <c r="DC24" s="652"/>
      <c r="DD24" s="649">
        <v>21621680</v>
      </c>
      <c r="DE24" s="613"/>
      <c r="DF24" s="613"/>
      <c r="DG24" s="613"/>
      <c r="DH24" s="613"/>
      <c r="DI24" s="613"/>
      <c r="DJ24" s="613"/>
      <c r="DK24" s="614"/>
      <c r="DL24" s="649">
        <v>21583532</v>
      </c>
      <c r="DM24" s="613"/>
      <c r="DN24" s="613"/>
      <c r="DO24" s="613"/>
      <c r="DP24" s="613"/>
      <c r="DQ24" s="613"/>
      <c r="DR24" s="613"/>
      <c r="DS24" s="613"/>
      <c r="DT24" s="613"/>
      <c r="DU24" s="613"/>
      <c r="DV24" s="614"/>
      <c r="DW24" s="617">
        <v>51.8</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16558744</v>
      </c>
      <c r="S25" s="624"/>
      <c r="T25" s="624"/>
      <c r="U25" s="624"/>
      <c r="V25" s="624"/>
      <c r="W25" s="624"/>
      <c r="X25" s="624"/>
      <c r="Y25" s="625"/>
      <c r="Z25" s="626">
        <v>20.8</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12040782</v>
      </c>
      <c r="CS25" s="655"/>
      <c r="CT25" s="655"/>
      <c r="CU25" s="655"/>
      <c r="CV25" s="655"/>
      <c r="CW25" s="655"/>
      <c r="CX25" s="655"/>
      <c r="CY25" s="656"/>
      <c r="CZ25" s="657">
        <v>15.8</v>
      </c>
      <c r="DA25" s="658"/>
      <c r="DB25" s="658"/>
      <c r="DC25" s="659"/>
      <c r="DD25" s="632">
        <v>11147263</v>
      </c>
      <c r="DE25" s="655"/>
      <c r="DF25" s="655"/>
      <c r="DG25" s="655"/>
      <c r="DH25" s="655"/>
      <c r="DI25" s="655"/>
      <c r="DJ25" s="655"/>
      <c r="DK25" s="656"/>
      <c r="DL25" s="632">
        <v>11110337</v>
      </c>
      <c r="DM25" s="655"/>
      <c r="DN25" s="655"/>
      <c r="DO25" s="655"/>
      <c r="DP25" s="655"/>
      <c r="DQ25" s="655"/>
      <c r="DR25" s="655"/>
      <c r="DS25" s="655"/>
      <c r="DT25" s="655"/>
      <c r="DU25" s="655"/>
      <c r="DV25" s="656"/>
      <c r="DW25" s="628">
        <v>26.7</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v>344133</v>
      </c>
      <c r="S26" s="624"/>
      <c r="T26" s="624"/>
      <c r="U26" s="624"/>
      <c r="V26" s="624"/>
      <c r="W26" s="624"/>
      <c r="X26" s="624"/>
      <c r="Y26" s="625"/>
      <c r="Z26" s="626">
        <v>0.4</v>
      </c>
      <c r="AA26" s="626"/>
      <c r="AB26" s="626"/>
      <c r="AC26" s="626"/>
      <c r="AD26" s="627">
        <v>344133</v>
      </c>
      <c r="AE26" s="627"/>
      <c r="AF26" s="627"/>
      <c r="AG26" s="627"/>
      <c r="AH26" s="627"/>
      <c r="AI26" s="627"/>
      <c r="AJ26" s="627"/>
      <c r="AK26" s="627"/>
      <c r="AL26" s="628">
        <v>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8135906</v>
      </c>
      <c r="CS26" s="624"/>
      <c r="CT26" s="624"/>
      <c r="CU26" s="624"/>
      <c r="CV26" s="624"/>
      <c r="CW26" s="624"/>
      <c r="CX26" s="624"/>
      <c r="CY26" s="625"/>
      <c r="CZ26" s="657">
        <v>10.6</v>
      </c>
      <c r="DA26" s="658"/>
      <c r="DB26" s="658"/>
      <c r="DC26" s="659"/>
      <c r="DD26" s="632">
        <v>7476120</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4569028</v>
      </c>
      <c r="S27" s="624"/>
      <c r="T27" s="624"/>
      <c r="U27" s="624"/>
      <c r="V27" s="624"/>
      <c r="W27" s="624"/>
      <c r="X27" s="624"/>
      <c r="Y27" s="625"/>
      <c r="Z27" s="626">
        <v>5.7</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35514735</v>
      </c>
      <c r="BH27" s="624"/>
      <c r="BI27" s="624"/>
      <c r="BJ27" s="624"/>
      <c r="BK27" s="624"/>
      <c r="BL27" s="624"/>
      <c r="BM27" s="624"/>
      <c r="BN27" s="625"/>
      <c r="BO27" s="626">
        <v>100</v>
      </c>
      <c r="BP27" s="626"/>
      <c r="BQ27" s="626"/>
      <c r="BR27" s="626"/>
      <c r="BS27" s="632">
        <v>202759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20829413</v>
      </c>
      <c r="CS27" s="655"/>
      <c r="CT27" s="655"/>
      <c r="CU27" s="655"/>
      <c r="CV27" s="655"/>
      <c r="CW27" s="655"/>
      <c r="CX27" s="655"/>
      <c r="CY27" s="656"/>
      <c r="CZ27" s="657">
        <v>27.3</v>
      </c>
      <c r="DA27" s="658"/>
      <c r="DB27" s="658"/>
      <c r="DC27" s="659"/>
      <c r="DD27" s="632">
        <v>6327578</v>
      </c>
      <c r="DE27" s="655"/>
      <c r="DF27" s="655"/>
      <c r="DG27" s="655"/>
      <c r="DH27" s="655"/>
      <c r="DI27" s="655"/>
      <c r="DJ27" s="655"/>
      <c r="DK27" s="656"/>
      <c r="DL27" s="632">
        <v>6326356</v>
      </c>
      <c r="DM27" s="655"/>
      <c r="DN27" s="655"/>
      <c r="DO27" s="655"/>
      <c r="DP27" s="655"/>
      <c r="DQ27" s="655"/>
      <c r="DR27" s="655"/>
      <c r="DS27" s="655"/>
      <c r="DT27" s="655"/>
      <c r="DU27" s="655"/>
      <c r="DV27" s="656"/>
      <c r="DW27" s="628">
        <v>15.2</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72530</v>
      </c>
      <c r="S28" s="624"/>
      <c r="T28" s="624"/>
      <c r="U28" s="624"/>
      <c r="V28" s="624"/>
      <c r="W28" s="624"/>
      <c r="X28" s="624"/>
      <c r="Y28" s="625"/>
      <c r="Z28" s="626">
        <v>0.1</v>
      </c>
      <c r="AA28" s="626"/>
      <c r="AB28" s="626"/>
      <c r="AC28" s="626"/>
      <c r="AD28" s="627">
        <v>55731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4268068</v>
      </c>
      <c r="CS28" s="624"/>
      <c r="CT28" s="624"/>
      <c r="CU28" s="624"/>
      <c r="CV28" s="624"/>
      <c r="CW28" s="624"/>
      <c r="CX28" s="624"/>
      <c r="CY28" s="625"/>
      <c r="CZ28" s="657">
        <v>5.6</v>
      </c>
      <c r="DA28" s="658"/>
      <c r="DB28" s="658"/>
      <c r="DC28" s="659"/>
      <c r="DD28" s="632">
        <v>4146839</v>
      </c>
      <c r="DE28" s="624"/>
      <c r="DF28" s="624"/>
      <c r="DG28" s="624"/>
      <c r="DH28" s="624"/>
      <c r="DI28" s="624"/>
      <c r="DJ28" s="624"/>
      <c r="DK28" s="625"/>
      <c r="DL28" s="632">
        <v>4146839</v>
      </c>
      <c r="DM28" s="624"/>
      <c r="DN28" s="624"/>
      <c r="DO28" s="624"/>
      <c r="DP28" s="624"/>
      <c r="DQ28" s="624"/>
      <c r="DR28" s="624"/>
      <c r="DS28" s="624"/>
      <c r="DT28" s="624"/>
      <c r="DU28" s="624"/>
      <c r="DV28" s="625"/>
      <c r="DW28" s="628">
        <v>10</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5446</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4267705</v>
      </c>
      <c r="CS29" s="655"/>
      <c r="CT29" s="655"/>
      <c r="CU29" s="655"/>
      <c r="CV29" s="655"/>
      <c r="CW29" s="655"/>
      <c r="CX29" s="655"/>
      <c r="CY29" s="656"/>
      <c r="CZ29" s="657">
        <v>5.6</v>
      </c>
      <c r="DA29" s="658"/>
      <c r="DB29" s="658"/>
      <c r="DC29" s="659"/>
      <c r="DD29" s="632">
        <v>4146476</v>
      </c>
      <c r="DE29" s="655"/>
      <c r="DF29" s="655"/>
      <c r="DG29" s="655"/>
      <c r="DH29" s="655"/>
      <c r="DI29" s="655"/>
      <c r="DJ29" s="655"/>
      <c r="DK29" s="656"/>
      <c r="DL29" s="632">
        <v>4146476</v>
      </c>
      <c r="DM29" s="655"/>
      <c r="DN29" s="655"/>
      <c r="DO29" s="655"/>
      <c r="DP29" s="655"/>
      <c r="DQ29" s="655"/>
      <c r="DR29" s="655"/>
      <c r="DS29" s="655"/>
      <c r="DT29" s="655"/>
      <c r="DU29" s="655"/>
      <c r="DV29" s="656"/>
      <c r="DW29" s="628">
        <v>10</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1553453</v>
      </c>
      <c r="S30" s="624"/>
      <c r="T30" s="624"/>
      <c r="U30" s="624"/>
      <c r="V30" s="624"/>
      <c r="W30" s="624"/>
      <c r="X30" s="624"/>
      <c r="Y30" s="625"/>
      <c r="Z30" s="626">
        <v>2</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95.1</v>
      </c>
      <c r="BN30" s="682"/>
      <c r="BO30" s="682"/>
      <c r="BP30" s="682"/>
      <c r="BQ30" s="683"/>
      <c r="BR30" s="681">
        <v>98.7</v>
      </c>
      <c r="BS30" s="682"/>
      <c r="BT30" s="682"/>
      <c r="BU30" s="682"/>
      <c r="BV30" s="682"/>
      <c r="BW30" s="682"/>
      <c r="BX30" s="618">
        <v>94.5</v>
      </c>
      <c r="BY30" s="682"/>
      <c r="BZ30" s="682"/>
      <c r="CA30" s="682"/>
      <c r="CB30" s="683"/>
      <c r="CD30" s="686"/>
      <c r="CE30" s="687"/>
      <c r="CF30" s="637" t="s">
        <v>289</v>
      </c>
      <c r="CG30" s="638"/>
      <c r="CH30" s="638"/>
      <c r="CI30" s="638"/>
      <c r="CJ30" s="638"/>
      <c r="CK30" s="638"/>
      <c r="CL30" s="638"/>
      <c r="CM30" s="638"/>
      <c r="CN30" s="638"/>
      <c r="CO30" s="638"/>
      <c r="CP30" s="638"/>
      <c r="CQ30" s="639"/>
      <c r="CR30" s="623">
        <v>3717655</v>
      </c>
      <c r="CS30" s="624"/>
      <c r="CT30" s="624"/>
      <c r="CU30" s="624"/>
      <c r="CV30" s="624"/>
      <c r="CW30" s="624"/>
      <c r="CX30" s="624"/>
      <c r="CY30" s="625"/>
      <c r="CZ30" s="657">
        <v>4.9000000000000004</v>
      </c>
      <c r="DA30" s="658"/>
      <c r="DB30" s="658"/>
      <c r="DC30" s="659"/>
      <c r="DD30" s="632">
        <v>3616966</v>
      </c>
      <c r="DE30" s="624"/>
      <c r="DF30" s="624"/>
      <c r="DG30" s="624"/>
      <c r="DH30" s="624"/>
      <c r="DI30" s="624"/>
      <c r="DJ30" s="624"/>
      <c r="DK30" s="625"/>
      <c r="DL30" s="632">
        <v>3616966</v>
      </c>
      <c r="DM30" s="624"/>
      <c r="DN30" s="624"/>
      <c r="DO30" s="624"/>
      <c r="DP30" s="624"/>
      <c r="DQ30" s="624"/>
      <c r="DR30" s="624"/>
      <c r="DS30" s="624"/>
      <c r="DT30" s="624"/>
      <c r="DU30" s="624"/>
      <c r="DV30" s="625"/>
      <c r="DW30" s="628">
        <v>8.6999999999999993</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1845002</v>
      </c>
      <c r="S31" s="624"/>
      <c r="T31" s="624"/>
      <c r="U31" s="624"/>
      <c r="V31" s="624"/>
      <c r="W31" s="624"/>
      <c r="X31" s="624"/>
      <c r="Y31" s="625"/>
      <c r="Z31" s="626">
        <v>2.2999999999999998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98.2</v>
      </c>
      <c r="BH31" s="655"/>
      <c r="BI31" s="655"/>
      <c r="BJ31" s="655"/>
      <c r="BK31" s="655"/>
      <c r="BL31" s="655"/>
      <c r="BM31" s="629">
        <v>92.9</v>
      </c>
      <c r="BN31" s="679"/>
      <c r="BO31" s="679"/>
      <c r="BP31" s="679"/>
      <c r="BQ31" s="680"/>
      <c r="BR31" s="678">
        <v>98.1</v>
      </c>
      <c r="BS31" s="655"/>
      <c r="BT31" s="655"/>
      <c r="BU31" s="655"/>
      <c r="BV31" s="655"/>
      <c r="BW31" s="655"/>
      <c r="BX31" s="629">
        <v>92</v>
      </c>
      <c r="BY31" s="679"/>
      <c r="BZ31" s="679"/>
      <c r="CA31" s="679"/>
      <c r="CB31" s="680"/>
      <c r="CD31" s="686"/>
      <c r="CE31" s="687"/>
      <c r="CF31" s="637" t="s">
        <v>293</v>
      </c>
      <c r="CG31" s="638"/>
      <c r="CH31" s="638"/>
      <c r="CI31" s="638"/>
      <c r="CJ31" s="638"/>
      <c r="CK31" s="638"/>
      <c r="CL31" s="638"/>
      <c r="CM31" s="638"/>
      <c r="CN31" s="638"/>
      <c r="CO31" s="638"/>
      <c r="CP31" s="638"/>
      <c r="CQ31" s="639"/>
      <c r="CR31" s="623">
        <v>550050</v>
      </c>
      <c r="CS31" s="655"/>
      <c r="CT31" s="655"/>
      <c r="CU31" s="655"/>
      <c r="CV31" s="655"/>
      <c r="CW31" s="655"/>
      <c r="CX31" s="655"/>
      <c r="CY31" s="656"/>
      <c r="CZ31" s="657">
        <v>0.7</v>
      </c>
      <c r="DA31" s="658"/>
      <c r="DB31" s="658"/>
      <c r="DC31" s="659"/>
      <c r="DD31" s="632">
        <v>529510</v>
      </c>
      <c r="DE31" s="655"/>
      <c r="DF31" s="655"/>
      <c r="DG31" s="655"/>
      <c r="DH31" s="655"/>
      <c r="DI31" s="655"/>
      <c r="DJ31" s="655"/>
      <c r="DK31" s="656"/>
      <c r="DL31" s="632">
        <v>529510</v>
      </c>
      <c r="DM31" s="655"/>
      <c r="DN31" s="655"/>
      <c r="DO31" s="655"/>
      <c r="DP31" s="655"/>
      <c r="DQ31" s="655"/>
      <c r="DR31" s="655"/>
      <c r="DS31" s="655"/>
      <c r="DT31" s="655"/>
      <c r="DU31" s="655"/>
      <c r="DV31" s="656"/>
      <c r="DW31" s="628">
        <v>1.3</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1826901</v>
      </c>
      <c r="S32" s="624"/>
      <c r="T32" s="624"/>
      <c r="U32" s="624"/>
      <c r="V32" s="624"/>
      <c r="W32" s="624"/>
      <c r="X32" s="624"/>
      <c r="Y32" s="625"/>
      <c r="Z32" s="626">
        <v>2.2999999999999998</v>
      </c>
      <c r="AA32" s="626"/>
      <c r="AB32" s="626"/>
      <c r="AC32" s="626"/>
      <c r="AD32" s="627">
        <v>8131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99.3</v>
      </c>
      <c r="BH32" s="691"/>
      <c r="BI32" s="691"/>
      <c r="BJ32" s="691"/>
      <c r="BK32" s="691"/>
      <c r="BL32" s="691"/>
      <c r="BM32" s="692">
        <v>97.2</v>
      </c>
      <c r="BN32" s="691"/>
      <c r="BO32" s="691"/>
      <c r="BP32" s="691"/>
      <c r="BQ32" s="693"/>
      <c r="BR32" s="690">
        <v>99.2</v>
      </c>
      <c r="BS32" s="691"/>
      <c r="BT32" s="691"/>
      <c r="BU32" s="691"/>
      <c r="BV32" s="691"/>
      <c r="BW32" s="691"/>
      <c r="BX32" s="692">
        <v>96.7</v>
      </c>
      <c r="BY32" s="691"/>
      <c r="BZ32" s="691"/>
      <c r="CA32" s="691"/>
      <c r="CB32" s="693"/>
      <c r="CD32" s="688"/>
      <c r="CE32" s="689"/>
      <c r="CF32" s="637" t="s">
        <v>296</v>
      </c>
      <c r="CG32" s="638"/>
      <c r="CH32" s="638"/>
      <c r="CI32" s="638"/>
      <c r="CJ32" s="638"/>
      <c r="CK32" s="638"/>
      <c r="CL32" s="638"/>
      <c r="CM32" s="638"/>
      <c r="CN32" s="638"/>
      <c r="CO32" s="638"/>
      <c r="CP32" s="638"/>
      <c r="CQ32" s="639"/>
      <c r="CR32" s="623">
        <v>363</v>
      </c>
      <c r="CS32" s="624"/>
      <c r="CT32" s="624"/>
      <c r="CU32" s="624"/>
      <c r="CV32" s="624"/>
      <c r="CW32" s="624"/>
      <c r="CX32" s="624"/>
      <c r="CY32" s="625"/>
      <c r="CZ32" s="657">
        <v>0</v>
      </c>
      <c r="DA32" s="658"/>
      <c r="DB32" s="658"/>
      <c r="DC32" s="659"/>
      <c r="DD32" s="632">
        <v>363</v>
      </c>
      <c r="DE32" s="624"/>
      <c r="DF32" s="624"/>
      <c r="DG32" s="624"/>
      <c r="DH32" s="624"/>
      <c r="DI32" s="624"/>
      <c r="DJ32" s="624"/>
      <c r="DK32" s="625"/>
      <c r="DL32" s="632">
        <v>363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8118500</v>
      </c>
      <c r="S33" s="624"/>
      <c r="T33" s="624"/>
      <c r="U33" s="624"/>
      <c r="V33" s="624"/>
      <c r="W33" s="624"/>
      <c r="X33" s="624"/>
      <c r="Y33" s="625"/>
      <c r="Z33" s="626">
        <v>10.199999999999999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25090328</v>
      </c>
      <c r="CS33" s="655"/>
      <c r="CT33" s="655"/>
      <c r="CU33" s="655"/>
      <c r="CV33" s="655"/>
      <c r="CW33" s="655"/>
      <c r="CX33" s="655"/>
      <c r="CY33" s="656"/>
      <c r="CZ33" s="657">
        <v>32.799999999999997</v>
      </c>
      <c r="DA33" s="658"/>
      <c r="DB33" s="658"/>
      <c r="DC33" s="659"/>
      <c r="DD33" s="632">
        <v>20383613</v>
      </c>
      <c r="DE33" s="655"/>
      <c r="DF33" s="655"/>
      <c r="DG33" s="655"/>
      <c r="DH33" s="655"/>
      <c r="DI33" s="655"/>
      <c r="DJ33" s="655"/>
      <c r="DK33" s="656"/>
      <c r="DL33" s="632">
        <v>17016368</v>
      </c>
      <c r="DM33" s="655"/>
      <c r="DN33" s="655"/>
      <c r="DO33" s="655"/>
      <c r="DP33" s="655"/>
      <c r="DQ33" s="655"/>
      <c r="DR33" s="655"/>
      <c r="DS33" s="655"/>
      <c r="DT33" s="655"/>
      <c r="DU33" s="655"/>
      <c r="DV33" s="656"/>
      <c r="DW33" s="628">
        <v>40.9</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10425216</v>
      </c>
      <c r="CS34" s="624"/>
      <c r="CT34" s="624"/>
      <c r="CU34" s="624"/>
      <c r="CV34" s="624"/>
      <c r="CW34" s="624"/>
      <c r="CX34" s="624"/>
      <c r="CY34" s="625"/>
      <c r="CZ34" s="657">
        <v>13.6</v>
      </c>
      <c r="DA34" s="658"/>
      <c r="DB34" s="658"/>
      <c r="DC34" s="659"/>
      <c r="DD34" s="632">
        <v>8778956</v>
      </c>
      <c r="DE34" s="624"/>
      <c r="DF34" s="624"/>
      <c r="DG34" s="624"/>
      <c r="DH34" s="624"/>
      <c r="DI34" s="624"/>
      <c r="DJ34" s="624"/>
      <c r="DK34" s="625"/>
      <c r="DL34" s="632">
        <v>8260209</v>
      </c>
      <c r="DM34" s="624"/>
      <c r="DN34" s="624"/>
      <c r="DO34" s="624"/>
      <c r="DP34" s="624"/>
      <c r="DQ34" s="624"/>
      <c r="DR34" s="624"/>
      <c r="DS34" s="624"/>
      <c r="DT34" s="624"/>
      <c r="DU34" s="624"/>
      <c r="DV34" s="625"/>
      <c r="DW34" s="628">
        <v>19.8</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1260000</v>
      </c>
      <c r="S35" s="624"/>
      <c r="T35" s="624"/>
      <c r="U35" s="624"/>
      <c r="V35" s="624"/>
      <c r="W35" s="624"/>
      <c r="X35" s="624"/>
      <c r="Y35" s="625"/>
      <c r="Z35" s="626">
        <v>1.6</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9485719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698462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943352</v>
      </c>
      <c r="CS35" s="655"/>
      <c r="CT35" s="655"/>
      <c r="CU35" s="655"/>
      <c r="CV35" s="655"/>
      <c r="CW35" s="655"/>
      <c r="CX35" s="655"/>
      <c r="CY35" s="656"/>
      <c r="CZ35" s="657">
        <v>1.2</v>
      </c>
      <c r="DA35" s="658"/>
      <c r="DB35" s="658"/>
      <c r="DC35" s="659"/>
      <c r="DD35" s="632">
        <v>634139</v>
      </c>
      <c r="DE35" s="655"/>
      <c r="DF35" s="655"/>
      <c r="DG35" s="655"/>
      <c r="DH35" s="655"/>
      <c r="DI35" s="655"/>
      <c r="DJ35" s="655"/>
      <c r="DK35" s="656"/>
      <c r="DL35" s="632">
        <v>634139</v>
      </c>
      <c r="DM35" s="655"/>
      <c r="DN35" s="655"/>
      <c r="DO35" s="655"/>
      <c r="DP35" s="655"/>
      <c r="DQ35" s="655"/>
      <c r="DR35" s="655"/>
      <c r="DS35" s="655"/>
      <c r="DT35" s="655"/>
      <c r="DU35" s="655"/>
      <c r="DV35" s="656"/>
      <c r="DW35" s="628">
        <v>1.5</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79512239</v>
      </c>
      <c r="S36" s="696"/>
      <c r="T36" s="696"/>
      <c r="U36" s="696"/>
      <c r="V36" s="696"/>
      <c r="W36" s="696"/>
      <c r="X36" s="696"/>
      <c r="Y36" s="697"/>
      <c r="Z36" s="698">
        <v>100</v>
      </c>
      <c r="AA36" s="698"/>
      <c r="AB36" s="698"/>
      <c r="AC36" s="698"/>
      <c r="AD36" s="699">
        <v>40384291</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1955536</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-809472</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4336392</v>
      </c>
      <c r="CS36" s="624"/>
      <c r="CT36" s="624"/>
      <c r="CU36" s="624"/>
      <c r="CV36" s="624"/>
      <c r="CW36" s="624"/>
      <c r="CX36" s="624"/>
      <c r="CY36" s="625"/>
      <c r="CZ36" s="657">
        <v>5.7</v>
      </c>
      <c r="DA36" s="658"/>
      <c r="DB36" s="658"/>
      <c r="DC36" s="659"/>
      <c r="DD36" s="632">
        <v>3795017</v>
      </c>
      <c r="DE36" s="624"/>
      <c r="DF36" s="624"/>
      <c r="DG36" s="624"/>
      <c r="DH36" s="624"/>
      <c r="DI36" s="624"/>
      <c r="DJ36" s="624"/>
      <c r="DK36" s="625"/>
      <c r="DL36" s="632">
        <v>3271636</v>
      </c>
      <c r="DM36" s="624"/>
      <c r="DN36" s="624"/>
      <c r="DO36" s="624"/>
      <c r="DP36" s="624"/>
      <c r="DQ36" s="624"/>
      <c r="DR36" s="624"/>
      <c r="DS36" s="624"/>
      <c r="DT36" s="624"/>
      <c r="DU36" s="624"/>
      <c r="DV36" s="625"/>
      <c r="DW36" s="628">
        <v>7.9</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1334097</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37696</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94523</v>
      </c>
      <c r="CS37" s="655"/>
      <c r="CT37" s="655"/>
      <c r="CU37" s="655"/>
      <c r="CV37" s="655"/>
      <c r="CW37" s="655"/>
      <c r="CX37" s="655"/>
      <c r="CY37" s="656"/>
      <c r="CZ37" s="657">
        <v>0.1</v>
      </c>
      <c r="DA37" s="658"/>
      <c r="DB37" s="658"/>
      <c r="DC37" s="659"/>
      <c r="DD37" s="632">
        <v>94523</v>
      </c>
      <c r="DE37" s="655"/>
      <c r="DF37" s="655"/>
      <c r="DG37" s="655"/>
      <c r="DH37" s="655"/>
      <c r="DI37" s="655"/>
      <c r="DJ37" s="655"/>
      <c r="DK37" s="656"/>
      <c r="DL37" s="632">
        <v>94523</v>
      </c>
      <c r="DM37" s="655"/>
      <c r="DN37" s="655"/>
      <c r="DO37" s="655"/>
      <c r="DP37" s="655"/>
      <c r="DQ37" s="655"/>
      <c r="DR37" s="655"/>
      <c r="DS37" s="655"/>
      <c r="DT37" s="655"/>
      <c r="DU37" s="655"/>
      <c r="DV37" s="656"/>
      <c r="DW37" s="628">
        <v>0.2</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11437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61212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8151622</v>
      </c>
      <c r="CS38" s="624"/>
      <c r="CT38" s="624"/>
      <c r="CU38" s="624"/>
      <c r="CV38" s="624"/>
      <c r="CW38" s="624"/>
      <c r="CX38" s="624"/>
      <c r="CY38" s="625"/>
      <c r="CZ38" s="657">
        <v>10.7</v>
      </c>
      <c r="DA38" s="658"/>
      <c r="DB38" s="658"/>
      <c r="DC38" s="659"/>
      <c r="DD38" s="632">
        <v>7175293</v>
      </c>
      <c r="DE38" s="624"/>
      <c r="DF38" s="624"/>
      <c r="DG38" s="624"/>
      <c r="DH38" s="624"/>
      <c r="DI38" s="624"/>
      <c r="DJ38" s="624"/>
      <c r="DK38" s="625"/>
      <c r="DL38" s="632">
        <v>4850384</v>
      </c>
      <c r="DM38" s="624"/>
      <c r="DN38" s="624"/>
      <c r="DO38" s="624"/>
      <c r="DP38" s="624"/>
      <c r="DQ38" s="624"/>
      <c r="DR38" s="624"/>
      <c r="DS38" s="624"/>
      <c r="DT38" s="624"/>
      <c r="DU38" s="624"/>
      <c r="DV38" s="625"/>
      <c r="DW38" s="628">
        <v>11.6</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99</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13746</v>
      </c>
      <c r="CS39" s="655"/>
      <c r="CT39" s="655"/>
      <c r="CU39" s="655"/>
      <c r="CV39" s="655"/>
      <c r="CW39" s="655"/>
      <c r="CX39" s="655"/>
      <c r="CY39" s="656"/>
      <c r="CZ39" s="657">
        <v>0</v>
      </c>
      <c r="DA39" s="658"/>
      <c r="DB39" s="658"/>
      <c r="DC39" s="659"/>
      <c r="DD39" s="632">
        <v>208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2674338</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85</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1220000</v>
      </c>
      <c r="CS40" s="624"/>
      <c r="CT40" s="624"/>
      <c r="CU40" s="624"/>
      <c r="CV40" s="624"/>
      <c r="CW40" s="624"/>
      <c r="CX40" s="624"/>
      <c r="CY40" s="625"/>
      <c r="CZ40" s="657">
        <v>1.6</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3510311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268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14203231</v>
      </c>
      <c r="CS42" s="624"/>
      <c r="CT42" s="624"/>
      <c r="CU42" s="624"/>
      <c r="CV42" s="624"/>
      <c r="CW42" s="624"/>
      <c r="CX42" s="624"/>
      <c r="CY42" s="625"/>
      <c r="CZ42" s="657">
        <v>18.600000000000001</v>
      </c>
      <c r="DA42" s="706"/>
      <c r="DB42" s="706"/>
      <c r="DC42" s="707"/>
      <c r="DD42" s="632">
        <v>3436647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306663</v>
      </c>
      <c r="CS43" s="655"/>
      <c r="CT43" s="655"/>
      <c r="CU43" s="655"/>
      <c r="CV43" s="655"/>
      <c r="CW43" s="655"/>
      <c r="CX43" s="655"/>
      <c r="CY43" s="656"/>
      <c r="CZ43" s="657">
        <v>0.4</v>
      </c>
      <c r="DA43" s="658"/>
      <c r="DB43" s="658"/>
      <c r="DC43" s="659"/>
      <c r="DD43" s="632">
        <v>300595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14203231</v>
      </c>
      <c r="CS44" s="624"/>
      <c r="CT44" s="624"/>
      <c r="CU44" s="624"/>
      <c r="CV44" s="624"/>
      <c r="CW44" s="624"/>
      <c r="CX44" s="624"/>
      <c r="CY44" s="625"/>
      <c r="CZ44" s="657">
        <v>18.600000000000001</v>
      </c>
      <c r="DA44" s="706"/>
      <c r="DB44" s="706"/>
      <c r="DC44" s="707"/>
      <c r="DD44" s="632">
        <v>3436647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6661305</v>
      </c>
      <c r="CS45" s="655"/>
      <c r="CT45" s="655"/>
      <c r="CU45" s="655"/>
      <c r="CV45" s="655"/>
      <c r="CW45" s="655"/>
      <c r="CX45" s="655"/>
      <c r="CY45" s="656"/>
      <c r="CZ45" s="657">
        <v>8.6999999999999993</v>
      </c>
      <c r="DA45" s="658"/>
      <c r="DB45" s="658"/>
      <c r="DC45" s="659"/>
      <c r="DD45" s="632">
        <v>598800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7538199</v>
      </c>
      <c r="CS46" s="624"/>
      <c r="CT46" s="624"/>
      <c r="CU46" s="624"/>
      <c r="CV46" s="624"/>
      <c r="CW46" s="624"/>
      <c r="CX46" s="624"/>
      <c r="CY46" s="625"/>
      <c r="CZ46" s="657">
        <v>9.9</v>
      </c>
      <c r="DA46" s="706"/>
      <c r="DB46" s="706"/>
      <c r="DC46" s="707"/>
      <c r="DD46" s="632">
        <v>2834120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76431822</v>
      </c>
      <c r="CS49" s="691"/>
      <c r="CT49" s="691"/>
      <c r="CU49" s="691"/>
      <c r="CV49" s="691"/>
      <c r="CW49" s="691"/>
      <c r="CX49" s="691"/>
      <c r="CY49" s="718"/>
      <c r="CZ49" s="719">
        <v>100</v>
      </c>
      <c r="DA49" s="720"/>
      <c r="DB49" s="720"/>
      <c r="DC49" s="721"/>
      <c r="DD49" s="722">
        <v>45441940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79454</v>
      </c>
      <c r="R7" s="753"/>
      <c r="S7" s="753"/>
      <c r="T7" s="753"/>
      <c r="U7" s="753"/>
      <c r="V7" s="753">
        <v>76456</v>
      </c>
      <c r="W7" s="753"/>
      <c r="X7" s="753"/>
      <c r="Y7" s="753"/>
      <c r="Z7" s="753"/>
      <c r="AA7" s="753">
        <v>2998</v>
      </c>
      <c r="AB7" s="753"/>
      <c r="AC7" s="753"/>
      <c r="AD7" s="753"/>
      <c r="AE7" s="754"/>
      <c r="AF7" s="755">
        <v>2848</v>
      </c>
      <c r="AG7" s="756"/>
      <c r="AH7" s="756"/>
      <c r="AI7" s="756"/>
      <c r="AJ7" s="757"/>
      <c r="AK7" s="792">
        <v>1553</v>
      </c>
      <c r="AL7" s="793"/>
      <c r="AM7" s="793"/>
      <c r="AN7" s="793"/>
      <c r="AO7" s="793"/>
      <c r="AP7" s="793">
        <v>42169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549</v>
      </c>
      <c r="BS7" s="796" t="s">
        <v>550</v>
      </c>
      <c r="BT7" s="797"/>
      <c r="BU7" s="797"/>
      <c r="BV7" s="797"/>
      <c r="BW7" s="797"/>
      <c r="BX7" s="797"/>
      <c r="BY7" s="797"/>
      <c r="BZ7" s="797"/>
      <c r="CA7" s="797"/>
      <c r="CB7" s="797"/>
      <c r="CC7" s="797"/>
      <c r="CD7" s="797"/>
      <c r="CE7" s="797"/>
      <c r="CF7" s="797"/>
      <c r="CG7" s="798"/>
      <c r="CH7" s="789">
        <v>0</v>
      </c>
      <c r="CI7" s="790"/>
      <c r="CJ7" s="790"/>
      <c r="CK7" s="790"/>
      <c r="CL7" s="791"/>
      <c r="CM7" s="789">
        <v>6</v>
      </c>
      <c r="CN7" s="790"/>
      <c r="CO7" s="790"/>
      <c r="CP7" s="790"/>
      <c r="CQ7" s="791"/>
      <c r="CR7" s="789">
        <v>5</v>
      </c>
      <c r="CS7" s="790"/>
      <c r="CT7" s="790"/>
      <c r="CU7" s="790"/>
      <c r="CV7" s="791"/>
      <c r="CW7" s="789" t="s">
        <v>543</v>
      </c>
      <c r="CX7" s="790"/>
      <c r="CY7" s="790"/>
      <c r="CZ7" s="790"/>
      <c r="DA7" s="791"/>
      <c r="DB7" s="789" t="s">
        <v>543</v>
      </c>
      <c r="DC7" s="790"/>
      <c r="DD7" s="790"/>
      <c r="DE7" s="790"/>
      <c r="DF7" s="791"/>
      <c r="DG7" s="789" t="s">
        <v>551</v>
      </c>
      <c r="DH7" s="790"/>
      <c r="DI7" s="790"/>
      <c r="DJ7" s="790"/>
      <c r="DK7" s="791"/>
      <c r="DL7" s="789" t="s">
        <v>551</v>
      </c>
      <c r="DM7" s="790"/>
      <c r="DN7" s="790"/>
      <c r="DO7" s="790"/>
      <c r="DP7" s="791"/>
      <c r="DQ7" s="789" t="s">
        <v>551</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1717</v>
      </c>
      <c r="R8" s="777"/>
      <c r="S8" s="777"/>
      <c r="T8" s="777"/>
      <c r="U8" s="777"/>
      <c r="V8" s="777">
        <v>1635</v>
      </c>
      <c r="W8" s="777"/>
      <c r="X8" s="777"/>
      <c r="Y8" s="777"/>
      <c r="Z8" s="777"/>
      <c r="AA8" s="777">
        <v>82</v>
      </c>
      <c r="AB8" s="777"/>
      <c r="AC8" s="777"/>
      <c r="AD8" s="777"/>
      <c r="AE8" s="778"/>
      <c r="AF8" s="779">
        <v>82</v>
      </c>
      <c r="AG8" s="780"/>
      <c r="AH8" s="780"/>
      <c r="AI8" s="780"/>
      <c r="AJ8" s="781"/>
      <c r="AK8" s="782">
        <v>1449</v>
      </c>
      <c r="AL8" s="783"/>
      <c r="AM8" s="783"/>
      <c r="AN8" s="783"/>
      <c r="AO8" s="783"/>
      <c r="AP8" s="783">
        <v>10018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552</v>
      </c>
      <c r="BT8" s="787"/>
      <c r="BU8" s="787"/>
      <c r="BV8" s="787"/>
      <c r="BW8" s="787"/>
      <c r="BX8" s="787"/>
      <c r="BY8" s="787"/>
      <c r="BZ8" s="787"/>
      <c r="CA8" s="787"/>
      <c r="CB8" s="787"/>
      <c r="CC8" s="787"/>
      <c r="CD8" s="787"/>
      <c r="CE8" s="787"/>
      <c r="CF8" s="787"/>
      <c r="CG8" s="788"/>
      <c r="CH8" s="799">
        <v>-24</v>
      </c>
      <c r="CI8" s="800"/>
      <c r="CJ8" s="800"/>
      <c r="CK8" s="800"/>
      <c r="CL8" s="801"/>
      <c r="CM8" s="799">
        <v>665</v>
      </c>
      <c r="CN8" s="800"/>
      <c r="CO8" s="800"/>
      <c r="CP8" s="800"/>
      <c r="CQ8" s="801"/>
      <c r="CR8" s="799">
        <v>410</v>
      </c>
      <c r="CS8" s="800"/>
      <c r="CT8" s="800"/>
      <c r="CU8" s="800"/>
      <c r="CV8" s="801"/>
      <c r="CW8" s="799">
        <v>131</v>
      </c>
      <c r="CX8" s="800"/>
      <c r="CY8" s="800"/>
      <c r="CZ8" s="800"/>
      <c r="DA8" s="801"/>
      <c r="DB8" s="799" t="s">
        <v>545</v>
      </c>
      <c r="DC8" s="800"/>
      <c r="DD8" s="800"/>
      <c r="DE8" s="800"/>
      <c r="DF8" s="801"/>
      <c r="DG8" s="799" t="s">
        <v>545</v>
      </c>
      <c r="DH8" s="800"/>
      <c r="DI8" s="800"/>
      <c r="DJ8" s="800"/>
      <c r="DK8" s="801"/>
      <c r="DL8" s="799" t="s">
        <v>545</v>
      </c>
      <c r="DM8" s="800"/>
      <c r="DN8" s="800"/>
      <c r="DO8" s="800"/>
      <c r="DP8" s="801"/>
      <c r="DQ8" s="799" t="s">
        <v>545</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553</v>
      </c>
      <c r="BT9" s="787"/>
      <c r="BU9" s="787"/>
      <c r="BV9" s="787"/>
      <c r="BW9" s="787"/>
      <c r="BX9" s="787"/>
      <c r="BY9" s="787"/>
      <c r="BZ9" s="787"/>
      <c r="CA9" s="787"/>
      <c r="CB9" s="787"/>
      <c r="CC9" s="787"/>
      <c r="CD9" s="787"/>
      <c r="CE9" s="787"/>
      <c r="CF9" s="787"/>
      <c r="CG9" s="788"/>
      <c r="CH9" s="799">
        <v>1</v>
      </c>
      <c r="CI9" s="800"/>
      <c r="CJ9" s="800"/>
      <c r="CK9" s="800"/>
      <c r="CL9" s="801"/>
      <c r="CM9" s="799">
        <v>208</v>
      </c>
      <c r="CN9" s="800"/>
      <c r="CO9" s="800"/>
      <c r="CP9" s="800"/>
      <c r="CQ9" s="801"/>
      <c r="CR9" s="799">
        <v>200</v>
      </c>
      <c r="CS9" s="800"/>
      <c r="CT9" s="800"/>
      <c r="CU9" s="800"/>
      <c r="CV9" s="801"/>
      <c r="CW9" s="799">
        <v>30</v>
      </c>
      <c r="CX9" s="800"/>
      <c r="CY9" s="800"/>
      <c r="CZ9" s="800"/>
      <c r="DA9" s="801"/>
      <c r="DB9" s="799" t="s">
        <v>543</v>
      </c>
      <c r="DC9" s="800"/>
      <c r="DD9" s="800"/>
      <c r="DE9" s="800"/>
      <c r="DF9" s="801"/>
      <c r="DG9" s="799" t="s">
        <v>543</v>
      </c>
      <c r="DH9" s="800"/>
      <c r="DI9" s="800"/>
      <c r="DJ9" s="800"/>
      <c r="DK9" s="801"/>
      <c r="DL9" s="799" t="s">
        <v>543</v>
      </c>
      <c r="DM9" s="800"/>
      <c r="DN9" s="800"/>
      <c r="DO9" s="800"/>
      <c r="DP9" s="801"/>
      <c r="DQ9" s="799" t="s">
        <v>545</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79722</v>
      </c>
      <c r="R23" s="812"/>
      <c r="S23" s="812"/>
      <c r="T23" s="812"/>
      <c r="U23" s="812"/>
      <c r="V23" s="812">
        <v>76641</v>
      </c>
      <c r="W23" s="812"/>
      <c r="X23" s="812"/>
      <c r="Y23" s="812"/>
      <c r="Z23" s="812"/>
      <c r="AA23" s="812">
        <v>3080</v>
      </c>
      <c r="AB23" s="812"/>
      <c r="AC23" s="812"/>
      <c r="AD23" s="812"/>
      <c r="AE23" s="813"/>
      <c r="AF23" s="814">
        <v>2930</v>
      </c>
      <c r="AG23" s="812"/>
      <c r="AH23" s="812"/>
      <c r="AI23" s="812"/>
      <c r="AJ23" s="815"/>
      <c r="AK23" s="816"/>
      <c r="AL23" s="817"/>
      <c r="AM23" s="817"/>
      <c r="AN23" s="817"/>
      <c r="AO23" s="817"/>
      <c r="AP23" s="812">
        <f>AP7+AP8</f>
        <v>52187</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28883</v>
      </c>
      <c r="R28" s="841"/>
      <c r="S28" s="841"/>
      <c r="T28" s="841"/>
      <c r="U28" s="841"/>
      <c r="V28" s="841">
        <v>28184</v>
      </c>
      <c r="W28" s="841"/>
      <c r="X28" s="841"/>
      <c r="Y28" s="841"/>
      <c r="Z28" s="841"/>
      <c r="AA28" s="841">
        <v>698</v>
      </c>
      <c r="AB28" s="841"/>
      <c r="AC28" s="841"/>
      <c r="AD28" s="841"/>
      <c r="AE28" s="842"/>
      <c r="AF28" s="843">
        <v>698</v>
      </c>
      <c r="AG28" s="841"/>
      <c r="AH28" s="841"/>
      <c r="AI28" s="841"/>
      <c r="AJ28" s="844"/>
      <c r="AK28" s="845">
        <v>2674</v>
      </c>
      <c r="AL28" s="836"/>
      <c r="AM28" s="836"/>
      <c r="AN28" s="836"/>
      <c r="AO28" s="836"/>
      <c r="AP28" s="836" t="s">
        <v>544</v>
      </c>
      <c r="AQ28" s="836"/>
      <c r="AR28" s="836"/>
      <c r="AS28" s="836"/>
      <c r="AT28" s="836"/>
      <c r="AU28" s="836" t="s">
        <v>544</v>
      </c>
      <c r="AV28" s="836"/>
      <c r="AW28" s="836"/>
      <c r="AX28" s="836"/>
      <c r="AY28" s="836"/>
      <c r="AZ28" s="837" t="s">
        <v>545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12550</v>
      </c>
      <c r="R29" s="777"/>
      <c r="S29" s="777"/>
      <c r="T29" s="777"/>
      <c r="U29" s="777"/>
      <c r="V29" s="777">
        <v>12430</v>
      </c>
      <c r="W29" s="777"/>
      <c r="X29" s="777"/>
      <c r="Y29" s="777"/>
      <c r="Z29" s="777"/>
      <c r="AA29" s="777">
        <v>121</v>
      </c>
      <c r="AB29" s="777"/>
      <c r="AC29" s="777"/>
      <c r="AD29" s="777"/>
      <c r="AE29" s="778"/>
      <c r="AF29" s="779">
        <v>121</v>
      </c>
      <c r="AG29" s="780"/>
      <c r="AH29" s="780"/>
      <c r="AI29" s="780"/>
      <c r="AJ29" s="781"/>
      <c r="AK29" s="848">
        <v>1911</v>
      </c>
      <c r="AL29" s="849"/>
      <c r="AM29" s="849"/>
      <c r="AN29" s="849"/>
      <c r="AO29" s="849"/>
      <c r="AP29" s="849" t="s">
        <v>544</v>
      </c>
      <c r="AQ29" s="849"/>
      <c r="AR29" s="849"/>
      <c r="AS29" s="849"/>
      <c r="AT29" s="849"/>
      <c r="AU29" s="849" t="s">
        <v>543</v>
      </c>
      <c r="AV29" s="849"/>
      <c r="AW29" s="849"/>
      <c r="AX29" s="849"/>
      <c r="AY29" s="849"/>
      <c r="AZ29" s="850" t="s">
        <v>544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2279</v>
      </c>
      <c r="R30" s="777"/>
      <c r="S30" s="777"/>
      <c r="T30" s="777"/>
      <c r="U30" s="777"/>
      <c r="V30" s="777">
        <v>2205</v>
      </c>
      <c r="W30" s="777"/>
      <c r="X30" s="777"/>
      <c r="Y30" s="777"/>
      <c r="Z30" s="777"/>
      <c r="AA30" s="777">
        <v>74</v>
      </c>
      <c r="AB30" s="777"/>
      <c r="AC30" s="777"/>
      <c r="AD30" s="777"/>
      <c r="AE30" s="778"/>
      <c r="AF30" s="779">
        <v>74</v>
      </c>
      <c r="AG30" s="780"/>
      <c r="AH30" s="780"/>
      <c r="AI30" s="780"/>
      <c r="AJ30" s="781"/>
      <c r="AK30" s="848">
        <v>1596</v>
      </c>
      <c r="AL30" s="849"/>
      <c r="AM30" s="849"/>
      <c r="AN30" s="849"/>
      <c r="AO30" s="849"/>
      <c r="AP30" s="849" t="s">
        <v>543</v>
      </c>
      <c r="AQ30" s="849"/>
      <c r="AR30" s="849"/>
      <c r="AS30" s="849"/>
      <c r="AT30" s="849"/>
      <c r="AU30" s="849" t="s">
        <v>545</v>
      </c>
      <c r="AV30" s="849"/>
      <c r="AW30" s="849"/>
      <c r="AX30" s="849"/>
      <c r="AY30" s="849"/>
      <c r="AZ30" s="850" t="s">
        <v>544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11549</v>
      </c>
      <c r="R31" s="777"/>
      <c r="S31" s="777"/>
      <c r="T31" s="777"/>
      <c r="U31" s="777"/>
      <c r="V31" s="777">
        <v>11215</v>
      </c>
      <c r="W31" s="777"/>
      <c r="X31" s="777"/>
      <c r="Y31" s="777"/>
      <c r="Z31" s="777"/>
      <c r="AA31" s="777">
        <v>334</v>
      </c>
      <c r="AB31" s="777"/>
      <c r="AC31" s="777"/>
      <c r="AD31" s="777"/>
      <c r="AE31" s="778"/>
      <c r="AF31" s="779">
        <v>2844</v>
      </c>
      <c r="AG31" s="780"/>
      <c r="AH31" s="780"/>
      <c r="AI31" s="780"/>
      <c r="AJ31" s="781"/>
      <c r="AK31" s="848">
        <v>1354</v>
      </c>
      <c r="AL31" s="849"/>
      <c r="AM31" s="849"/>
      <c r="AN31" s="849"/>
      <c r="AO31" s="849"/>
      <c r="AP31" s="849">
        <v>4696</v>
      </c>
      <c r="AQ31" s="849"/>
      <c r="AR31" s="849"/>
      <c r="AS31" s="849"/>
      <c r="AT31" s="849"/>
      <c r="AU31" s="849">
        <v>3094</v>
      </c>
      <c r="AV31" s="849"/>
      <c r="AW31" s="849"/>
      <c r="AX31" s="849"/>
      <c r="AY31" s="849"/>
      <c r="AZ31" s="850" t="s">
        <v>545</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7192</v>
      </c>
      <c r="R32" s="777"/>
      <c r="S32" s="777"/>
      <c r="T32" s="777"/>
      <c r="U32" s="777"/>
      <c r="V32" s="777">
        <v>7027</v>
      </c>
      <c r="W32" s="777"/>
      <c r="X32" s="777"/>
      <c r="Y32" s="777"/>
      <c r="Z32" s="777"/>
      <c r="AA32" s="777">
        <v>165</v>
      </c>
      <c r="AB32" s="777"/>
      <c r="AC32" s="777"/>
      <c r="AD32" s="777"/>
      <c r="AE32" s="778"/>
      <c r="AF32" s="779">
        <v>165</v>
      </c>
      <c r="AG32" s="780"/>
      <c r="AH32" s="780"/>
      <c r="AI32" s="780"/>
      <c r="AJ32" s="781"/>
      <c r="AK32" s="848">
        <v>1956</v>
      </c>
      <c r="AL32" s="849"/>
      <c r="AM32" s="849"/>
      <c r="AN32" s="849"/>
      <c r="AO32" s="849"/>
      <c r="AP32" s="849">
        <v>31049</v>
      </c>
      <c r="AQ32" s="849"/>
      <c r="AR32" s="849"/>
      <c r="AS32" s="849"/>
      <c r="AT32" s="849"/>
      <c r="AU32" s="849">
        <v>15866</v>
      </c>
      <c r="AV32" s="849"/>
      <c r="AW32" s="849"/>
      <c r="AX32" s="849"/>
      <c r="AY32" s="849"/>
      <c r="AZ32" s="850" t="s">
        <v>545</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3902</v>
      </c>
      <c r="AG63" s="860"/>
      <c r="AH63" s="860"/>
      <c r="AI63" s="860"/>
      <c r="AJ63" s="861"/>
      <c r="AK63" s="862"/>
      <c r="AL63" s="857"/>
      <c r="AM63" s="857"/>
      <c r="AN63" s="857"/>
      <c r="AO63" s="857"/>
      <c r="AP63" s="860">
        <f>AP31+AP32</f>
        <v>35745</v>
      </c>
      <c r="AQ63" s="860"/>
      <c r="AR63" s="860"/>
      <c r="AS63" s="860"/>
      <c r="AT63" s="860"/>
      <c r="AU63" s="860">
        <f>AU31+AU32</f>
        <v>18960</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546</v>
      </c>
      <c r="C68" s="888"/>
      <c r="D68" s="888"/>
      <c r="E68" s="888"/>
      <c r="F68" s="888"/>
      <c r="G68" s="888"/>
      <c r="H68" s="888"/>
      <c r="I68" s="888"/>
      <c r="J68" s="888"/>
      <c r="K68" s="888"/>
      <c r="L68" s="888"/>
      <c r="M68" s="888"/>
      <c r="N68" s="888"/>
      <c r="O68" s="888"/>
      <c r="P68" s="889"/>
      <c r="Q68" s="890">
        <v>409</v>
      </c>
      <c r="R68" s="884"/>
      <c r="S68" s="884"/>
      <c r="T68" s="884"/>
      <c r="U68" s="884"/>
      <c r="V68" s="884">
        <v>368</v>
      </c>
      <c r="W68" s="884"/>
      <c r="X68" s="884"/>
      <c r="Y68" s="884"/>
      <c r="Z68" s="884"/>
      <c r="AA68" s="884">
        <v>41</v>
      </c>
      <c r="AB68" s="884"/>
      <c r="AC68" s="884"/>
      <c r="AD68" s="884"/>
      <c r="AE68" s="884"/>
      <c r="AF68" s="884">
        <v>41</v>
      </c>
      <c r="AG68" s="884"/>
      <c r="AH68" s="884"/>
      <c r="AI68" s="884"/>
      <c r="AJ68" s="884"/>
      <c r="AK68" s="884" t="s">
        <v>543</v>
      </c>
      <c r="AL68" s="884"/>
      <c r="AM68" s="884"/>
      <c r="AN68" s="884"/>
      <c r="AO68" s="884"/>
      <c r="AP68" s="884" t="s">
        <v>545</v>
      </c>
      <c r="AQ68" s="884"/>
      <c r="AR68" s="884"/>
      <c r="AS68" s="884"/>
      <c r="AT68" s="884"/>
      <c r="AU68" s="884" t="s">
        <v>543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547</v>
      </c>
      <c r="C69" s="892"/>
      <c r="D69" s="892"/>
      <c r="E69" s="892"/>
      <c r="F69" s="892"/>
      <c r="G69" s="892"/>
      <c r="H69" s="892"/>
      <c r="I69" s="892"/>
      <c r="J69" s="892"/>
      <c r="K69" s="892"/>
      <c r="L69" s="892"/>
      <c r="M69" s="892"/>
      <c r="N69" s="892"/>
      <c r="O69" s="892"/>
      <c r="P69" s="893"/>
      <c r="Q69" s="894">
        <v>2223</v>
      </c>
      <c r="R69" s="849"/>
      <c r="S69" s="849"/>
      <c r="T69" s="849"/>
      <c r="U69" s="849"/>
      <c r="V69" s="849">
        <v>2156</v>
      </c>
      <c r="W69" s="849"/>
      <c r="X69" s="849"/>
      <c r="Y69" s="849"/>
      <c r="Z69" s="849"/>
      <c r="AA69" s="849">
        <v>67</v>
      </c>
      <c r="AB69" s="849"/>
      <c r="AC69" s="849"/>
      <c r="AD69" s="849"/>
      <c r="AE69" s="849"/>
      <c r="AF69" s="849">
        <v>67</v>
      </c>
      <c r="AG69" s="849"/>
      <c r="AH69" s="849"/>
      <c r="AI69" s="849"/>
      <c r="AJ69" s="849"/>
      <c r="AK69" s="849">
        <v>5</v>
      </c>
      <c r="AL69" s="849"/>
      <c r="AM69" s="849"/>
      <c r="AN69" s="849"/>
      <c r="AO69" s="849"/>
      <c r="AP69" s="849" t="s">
        <v>543</v>
      </c>
      <c r="AQ69" s="849"/>
      <c r="AR69" s="849"/>
      <c r="AS69" s="849"/>
      <c r="AT69" s="849"/>
      <c r="AU69" s="849" t="s">
        <v>543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548</v>
      </c>
      <c r="C70" s="892"/>
      <c r="D70" s="892"/>
      <c r="E70" s="892"/>
      <c r="F70" s="892"/>
      <c r="G70" s="892"/>
      <c r="H70" s="892"/>
      <c r="I70" s="892"/>
      <c r="J70" s="892"/>
      <c r="K70" s="892"/>
      <c r="L70" s="892"/>
      <c r="M70" s="892"/>
      <c r="N70" s="892"/>
      <c r="O70" s="892"/>
      <c r="P70" s="893"/>
      <c r="Q70" s="894">
        <v>804096</v>
      </c>
      <c r="R70" s="849"/>
      <c r="S70" s="849"/>
      <c r="T70" s="849"/>
      <c r="U70" s="849"/>
      <c r="V70" s="849">
        <v>792077</v>
      </c>
      <c r="W70" s="849"/>
      <c r="X70" s="849"/>
      <c r="Y70" s="849"/>
      <c r="Z70" s="849"/>
      <c r="AA70" s="849">
        <v>12019</v>
      </c>
      <c r="AB70" s="849"/>
      <c r="AC70" s="849"/>
      <c r="AD70" s="849"/>
      <c r="AE70" s="849"/>
      <c r="AF70" s="849">
        <v>12019</v>
      </c>
      <c r="AG70" s="849"/>
      <c r="AH70" s="849"/>
      <c r="AI70" s="849"/>
      <c r="AJ70" s="849"/>
      <c r="AK70" s="849">
        <v>3394</v>
      </c>
      <c r="AL70" s="849"/>
      <c r="AM70" s="849"/>
      <c r="AN70" s="849"/>
      <c r="AO70" s="849"/>
      <c r="AP70" s="849" t="s">
        <v>545</v>
      </c>
      <c r="AQ70" s="849"/>
      <c r="AR70" s="849"/>
      <c r="AS70" s="849"/>
      <c r="AT70" s="849"/>
      <c r="AU70" s="849" t="s">
        <v>545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AF68+AF69+AF70</f>
        <v>12127</v>
      </c>
      <c r="AG88" s="860"/>
      <c r="AH88" s="860"/>
      <c r="AI88" s="860"/>
      <c r="AJ88" s="860"/>
      <c r="AK88" s="857"/>
      <c r="AL88" s="857"/>
      <c r="AM88" s="857"/>
      <c r="AN88" s="857"/>
      <c r="AO88" s="857"/>
      <c r="AP88" s="860" t="s">
        <v>555</v>
      </c>
      <c r="AQ88" s="860"/>
      <c r="AR88" s="860"/>
      <c r="AS88" s="860"/>
      <c r="AT88" s="860"/>
      <c r="AU88" s="860" t="s">
        <v>543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CR7+CR8+CR9</f>
        <v>615</v>
      </c>
      <c r="CS102" s="868"/>
      <c r="CT102" s="868"/>
      <c r="CU102" s="868"/>
      <c r="CV102" s="911"/>
      <c r="CW102" s="910">
        <f>CW8+CW9</f>
        <v>161</v>
      </c>
      <c r="CX102" s="868"/>
      <c r="CY102" s="868"/>
      <c r="CZ102" s="868"/>
      <c r="DA102" s="911"/>
      <c r="DB102" s="910" t="s">
        <v>543</v>
      </c>
      <c r="DC102" s="868"/>
      <c r="DD102" s="868"/>
      <c r="DE102" s="868"/>
      <c r="DF102" s="911"/>
      <c r="DG102" s="910" t="s">
        <v>545</v>
      </c>
      <c r="DH102" s="868"/>
      <c r="DI102" s="868"/>
      <c r="DJ102" s="868"/>
      <c r="DK102" s="911"/>
      <c r="DL102" s="910" t="s">
        <v>554</v>
      </c>
      <c r="DM102" s="868"/>
      <c r="DN102" s="868"/>
      <c r="DO102" s="868"/>
      <c r="DP102" s="911"/>
      <c r="DQ102" s="910" t="s">
        <v>543</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283</v>
      </c>
      <c r="AG109" s="913"/>
      <c r="AH109" s="913"/>
      <c r="AI109" s="913"/>
      <c r="AJ109" s="914"/>
      <c r="AK109" s="912" t="s">
        <v>282</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283</v>
      </c>
      <c r="BW109" s="913"/>
      <c r="BX109" s="913"/>
      <c r="BY109" s="913"/>
      <c r="BZ109" s="914"/>
      <c r="CA109" s="912" t="s">
        <v>282</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283</v>
      </c>
      <c r="DM109" s="913"/>
      <c r="DN109" s="913"/>
      <c r="DO109" s="913"/>
      <c r="DP109" s="914"/>
      <c r="DQ109" s="912" t="s">
        <v>282</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4651022</v>
      </c>
      <c r="AB110" s="920"/>
      <c r="AC110" s="920"/>
      <c r="AD110" s="920"/>
      <c r="AE110" s="921"/>
      <c r="AF110" s="922">
        <v>4506393</v>
      </c>
      <c r="AG110" s="920"/>
      <c r="AH110" s="920"/>
      <c r="AI110" s="920"/>
      <c r="AJ110" s="921"/>
      <c r="AK110" s="922">
        <v>4196846</v>
      </c>
      <c r="AL110" s="920"/>
      <c r="AM110" s="920"/>
      <c r="AN110" s="920"/>
      <c r="AO110" s="921"/>
      <c r="AP110" s="923">
        <v>11.6</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44125980</v>
      </c>
      <c r="BR110" s="957"/>
      <c r="BS110" s="957"/>
      <c r="BT110" s="957"/>
      <c r="BU110" s="957"/>
      <c r="BV110" s="957">
        <v>47814100</v>
      </c>
      <c r="BW110" s="957"/>
      <c r="BX110" s="957"/>
      <c r="BY110" s="957"/>
      <c r="BZ110" s="957"/>
      <c r="CA110" s="957">
        <v>52186863</v>
      </c>
      <c r="CB110" s="957"/>
      <c r="CC110" s="957"/>
      <c r="CD110" s="957"/>
      <c r="CE110" s="957"/>
      <c r="CF110" s="971">
        <v>144.4</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1944809</v>
      </c>
      <c r="BR111" s="950"/>
      <c r="BS111" s="950"/>
      <c r="BT111" s="950"/>
      <c r="BU111" s="950"/>
      <c r="BV111" s="950">
        <v>1436087</v>
      </c>
      <c r="BW111" s="950"/>
      <c r="BX111" s="950"/>
      <c r="BY111" s="950"/>
      <c r="BZ111" s="950"/>
      <c r="CA111" s="950">
        <v>1402093</v>
      </c>
      <c r="CB111" s="950"/>
      <c r="CC111" s="950"/>
      <c r="CD111" s="950"/>
      <c r="CE111" s="950"/>
      <c r="CF111" s="944">
        <v>3.9</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46667</v>
      </c>
      <c r="AB112" s="989"/>
      <c r="AC112" s="989"/>
      <c r="AD112" s="989"/>
      <c r="AE112" s="990"/>
      <c r="AF112" s="991">
        <v>49333</v>
      </c>
      <c r="AG112" s="989"/>
      <c r="AH112" s="989"/>
      <c r="AI112" s="989"/>
      <c r="AJ112" s="990"/>
      <c r="AK112" s="991">
        <v>53333</v>
      </c>
      <c r="AL112" s="989"/>
      <c r="AM112" s="989"/>
      <c r="AN112" s="989"/>
      <c r="AO112" s="990"/>
      <c r="AP112" s="992">
        <v>0.1</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21865499</v>
      </c>
      <c r="BR112" s="950"/>
      <c r="BS112" s="950"/>
      <c r="BT112" s="950"/>
      <c r="BU112" s="950"/>
      <c r="BV112" s="950">
        <v>20024735</v>
      </c>
      <c r="BW112" s="950"/>
      <c r="BX112" s="950"/>
      <c r="BY112" s="950"/>
      <c r="BZ112" s="950"/>
      <c r="CA112" s="950">
        <v>18960421</v>
      </c>
      <c r="CB112" s="950"/>
      <c r="CC112" s="950"/>
      <c r="CD112" s="950"/>
      <c r="CE112" s="950"/>
      <c r="CF112" s="944">
        <v>52.5</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1986153</v>
      </c>
      <c r="AB113" s="964"/>
      <c r="AC113" s="964"/>
      <c r="AD113" s="964"/>
      <c r="AE113" s="965"/>
      <c r="AF113" s="966">
        <v>2005598</v>
      </c>
      <c r="AG113" s="964"/>
      <c r="AH113" s="964"/>
      <c r="AI113" s="964"/>
      <c r="AJ113" s="965"/>
      <c r="AK113" s="966">
        <v>2005999</v>
      </c>
      <c r="AL113" s="964"/>
      <c r="AM113" s="964"/>
      <c r="AN113" s="964"/>
      <c r="AO113" s="965"/>
      <c r="AP113" s="967">
        <v>5.6</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3773</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6789</v>
      </c>
      <c r="AB114" s="989"/>
      <c r="AC114" s="989"/>
      <c r="AD114" s="989"/>
      <c r="AE114" s="990"/>
      <c r="AF114" s="991">
        <v>3890</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11447998</v>
      </c>
      <c r="BR114" s="950"/>
      <c r="BS114" s="950"/>
      <c r="BT114" s="950"/>
      <c r="BU114" s="950"/>
      <c r="BV114" s="950">
        <v>9985708</v>
      </c>
      <c r="BW114" s="950"/>
      <c r="BX114" s="950"/>
      <c r="BY114" s="950"/>
      <c r="BZ114" s="950"/>
      <c r="CA114" s="950">
        <v>9014845</v>
      </c>
      <c r="CB114" s="950"/>
      <c r="CC114" s="950"/>
      <c r="CD114" s="950"/>
      <c r="CE114" s="950"/>
      <c r="CF114" s="944">
        <v>24.9</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417196</v>
      </c>
      <c r="AB115" s="964"/>
      <c r="AC115" s="964"/>
      <c r="AD115" s="964"/>
      <c r="AE115" s="965"/>
      <c r="AF115" s="966">
        <v>71376</v>
      </c>
      <c r="AG115" s="964"/>
      <c r="AH115" s="964"/>
      <c r="AI115" s="964"/>
      <c r="AJ115" s="965"/>
      <c r="AK115" s="966">
        <v>73415</v>
      </c>
      <c r="AL115" s="964"/>
      <c r="AM115" s="964"/>
      <c r="AN115" s="964"/>
      <c r="AO115" s="965"/>
      <c r="AP115" s="967">
        <v>0.2</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476000</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7107827</v>
      </c>
      <c r="AB117" s="996"/>
      <c r="AC117" s="996"/>
      <c r="AD117" s="996"/>
      <c r="AE117" s="997"/>
      <c r="AF117" s="995">
        <v>6636590</v>
      </c>
      <c r="AG117" s="996"/>
      <c r="AH117" s="996"/>
      <c r="AI117" s="996"/>
      <c r="AJ117" s="997"/>
      <c r="AK117" s="995">
        <v>6329593</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283</v>
      </c>
      <c r="AG118" s="913"/>
      <c r="AH118" s="913"/>
      <c r="AI118" s="913"/>
      <c r="AJ118" s="914"/>
      <c r="AK118" s="912" t="s">
        <v>282</v>
      </c>
      <c r="AL118" s="913"/>
      <c r="AM118" s="913"/>
      <c r="AN118" s="913"/>
      <c r="AO118" s="914"/>
      <c r="AP118" s="1020" t="s">
        <v>404</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433</v>
      </c>
      <c r="BP118" s="1024"/>
      <c r="BQ118" s="1015">
        <v>79388059</v>
      </c>
      <c r="BR118" s="1016"/>
      <c r="BS118" s="1016"/>
      <c r="BT118" s="1016"/>
      <c r="BU118" s="1016"/>
      <c r="BV118" s="1016">
        <v>79260630</v>
      </c>
      <c r="BW118" s="1016"/>
      <c r="BX118" s="1016"/>
      <c r="BY118" s="1016"/>
      <c r="BZ118" s="1016"/>
      <c r="CA118" s="1016">
        <v>81564222</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12665466</v>
      </c>
      <c r="BR119" s="957"/>
      <c r="BS119" s="957"/>
      <c r="BT119" s="957"/>
      <c r="BU119" s="957"/>
      <c r="BV119" s="957">
        <v>10361460</v>
      </c>
      <c r="BW119" s="957"/>
      <c r="BX119" s="957"/>
      <c r="BY119" s="957"/>
      <c r="BZ119" s="957"/>
      <c r="CA119" s="957">
        <v>10505736</v>
      </c>
      <c r="CB119" s="957"/>
      <c r="CC119" s="957"/>
      <c r="CD119" s="957"/>
      <c r="CE119" s="957"/>
      <c r="CF119" s="971">
        <v>29.1</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1468809</v>
      </c>
      <c r="DH119" s="1028"/>
      <c r="DI119" s="1028"/>
      <c r="DJ119" s="1028"/>
      <c r="DK119" s="1029"/>
      <c r="DL119" s="1030">
        <v>1436087</v>
      </c>
      <c r="DM119" s="1028"/>
      <c r="DN119" s="1028"/>
      <c r="DO119" s="1028"/>
      <c r="DP119" s="1029"/>
      <c r="DQ119" s="1030">
        <v>1402093</v>
      </c>
      <c r="DR119" s="1028"/>
      <c r="DS119" s="1028"/>
      <c r="DT119" s="1028"/>
      <c r="DU119" s="1029"/>
      <c r="DV119" s="1031">
        <v>3.9</v>
      </c>
      <c r="DW119" s="1032"/>
      <c r="DX119" s="1032"/>
      <c r="DY119" s="1032"/>
      <c r="DZ119" s="1033"/>
    </row>
    <row r="120" spans="1:130" s="197" customFormat="1" ht="26.25" customHeight="1" x14ac:dyDescent="0.15">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16983934</v>
      </c>
      <c r="BR120" s="950"/>
      <c r="BS120" s="950"/>
      <c r="BT120" s="950"/>
      <c r="BU120" s="950"/>
      <c r="BV120" s="950">
        <v>16756174</v>
      </c>
      <c r="BW120" s="950"/>
      <c r="BX120" s="950"/>
      <c r="BY120" s="950"/>
      <c r="BZ120" s="950"/>
      <c r="CA120" s="950">
        <v>16886263</v>
      </c>
      <c r="CB120" s="950"/>
      <c r="CC120" s="950"/>
      <c r="CD120" s="950"/>
      <c r="CE120" s="950"/>
      <c r="CF120" s="944">
        <v>46.7</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18286774</v>
      </c>
      <c r="DH120" s="957"/>
      <c r="DI120" s="957"/>
      <c r="DJ120" s="957"/>
      <c r="DK120" s="957"/>
      <c r="DL120" s="957">
        <v>16756356</v>
      </c>
      <c r="DM120" s="957"/>
      <c r="DN120" s="957"/>
      <c r="DO120" s="957"/>
      <c r="DP120" s="957"/>
      <c r="DQ120" s="957">
        <v>15865999</v>
      </c>
      <c r="DR120" s="957"/>
      <c r="DS120" s="957"/>
      <c r="DT120" s="957"/>
      <c r="DU120" s="957"/>
      <c r="DV120" s="958">
        <v>43.9</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46275138</v>
      </c>
      <c r="BR121" s="1016"/>
      <c r="BS121" s="1016"/>
      <c r="BT121" s="1016"/>
      <c r="BU121" s="1016"/>
      <c r="BV121" s="1016">
        <v>45751660</v>
      </c>
      <c r="BW121" s="1016"/>
      <c r="BX121" s="1016"/>
      <c r="BY121" s="1016"/>
      <c r="BZ121" s="1016"/>
      <c r="CA121" s="1016">
        <v>45092070</v>
      </c>
      <c r="CB121" s="1016"/>
      <c r="CC121" s="1016"/>
      <c r="CD121" s="1016"/>
      <c r="CE121" s="1016"/>
      <c r="CF121" s="1054">
        <v>124.8</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3578725</v>
      </c>
      <c r="DH121" s="950"/>
      <c r="DI121" s="950"/>
      <c r="DJ121" s="950"/>
      <c r="DK121" s="950"/>
      <c r="DL121" s="950">
        <v>3268379</v>
      </c>
      <c r="DM121" s="950"/>
      <c r="DN121" s="950"/>
      <c r="DO121" s="950"/>
      <c r="DP121" s="950"/>
      <c r="DQ121" s="950">
        <v>3094422</v>
      </c>
      <c r="DR121" s="950"/>
      <c r="DS121" s="950"/>
      <c r="DT121" s="950"/>
      <c r="DU121" s="950"/>
      <c r="DV121" s="951">
        <v>8.6</v>
      </c>
      <c r="DW121" s="951"/>
      <c r="DX121" s="951"/>
      <c r="DY121" s="951"/>
      <c r="DZ121" s="952"/>
    </row>
    <row r="122" spans="1:130" s="197" customFormat="1" ht="26.25" customHeight="1" x14ac:dyDescent="0.15">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444</v>
      </c>
      <c r="BP122" s="1024"/>
      <c r="BQ122" s="1064">
        <v>75924538</v>
      </c>
      <c r="BR122" s="1065"/>
      <c r="BS122" s="1065"/>
      <c r="BT122" s="1065"/>
      <c r="BU122" s="1065"/>
      <c r="BV122" s="1065">
        <v>72869294</v>
      </c>
      <c r="BW122" s="1065"/>
      <c r="BX122" s="1065"/>
      <c r="BY122" s="1065"/>
      <c r="BZ122" s="1065"/>
      <c r="CA122" s="1065">
        <v>72484069</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9.6999999999999993</v>
      </c>
      <c r="BR123" s="1057"/>
      <c r="BS123" s="1057"/>
      <c r="BT123" s="1057"/>
      <c r="BU123" s="1057"/>
      <c r="BV123" s="1057">
        <v>18</v>
      </c>
      <c r="BW123" s="1057"/>
      <c r="BX123" s="1057"/>
      <c r="BY123" s="1057"/>
      <c r="BZ123" s="1057"/>
      <c r="CA123" s="1057">
        <v>25.1</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t="s">
        <v>448</v>
      </c>
      <c r="DH123" s="989"/>
      <c r="DI123" s="989"/>
      <c r="DJ123" s="989"/>
      <c r="DK123" s="990"/>
      <c r="DL123" s="991" t="s">
        <v>448</v>
      </c>
      <c r="DM123" s="989"/>
      <c r="DN123" s="989"/>
      <c r="DO123" s="989"/>
      <c r="DP123" s="990"/>
      <c r="DQ123" s="991" t="s">
        <v>448</v>
      </c>
      <c r="DR123" s="989"/>
      <c r="DS123" s="989"/>
      <c r="DT123" s="989"/>
      <c r="DU123" s="990"/>
      <c r="DV123" s="992" t="s">
        <v>448</v>
      </c>
      <c r="DW123" s="993"/>
      <c r="DX123" s="993"/>
      <c r="DY123" s="993"/>
      <c r="DZ123" s="994"/>
    </row>
    <row r="124" spans="1:130" s="197" customFormat="1" ht="26.25" customHeight="1" x14ac:dyDescent="0.15">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448</v>
      </c>
      <c r="DH124" s="1028"/>
      <c r="DI124" s="1028"/>
      <c r="DJ124" s="1028"/>
      <c r="DK124" s="1029"/>
      <c r="DL124" s="1030" t="s">
        <v>448</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x14ac:dyDescent="0.2">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417196</v>
      </c>
      <c r="AB126" s="989"/>
      <c r="AC126" s="989"/>
      <c r="AD126" s="989"/>
      <c r="AE126" s="990"/>
      <c r="AF126" s="991">
        <v>71376</v>
      </c>
      <c r="AG126" s="989"/>
      <c r="AH126" s="989"/>
      <c r="AI126" s="989"/>
      <c r="AJ126" s="990"/>
      <c r="AK126" s="991">
        <v>73415</v>
      </c>
      <c r="AL126" s="989"/>
      <c r="AM126" s="989"/>
      <c r="AN126" s="989"/>
      <c r="AO126" s="990"/>
      <c r="AP126" s="992">
        <v>0.2</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x14ac:dyDescent="0.2">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448</v>
      </c>
      <c r="AB127" s="989"/>
      <c r="AC127" s="989"/>
      <c r="AD127" s="989"/>
      <c r="AE127" s="990"/>
      <c r="AF127" s="991" t="s">
        <v>448</v>
      </c>
      <c r="AG127" s="989"/>
      <c r="AH127" s="989"/>
      <c r="AI127" s="989"/>
      <c r="AJ127" s="990"/>
      <c r="AK127" s="991" t="s">
        <v>448</v>
      </c>
      <c r="AL127" s="989"/>
      <c r="AM127" s="989"/>
      <c r="AN127" s="989"/>
      <c r="AO127" s="990"/>
      <c r="AP127" s="992" t="s">
        <v>448</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11.45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t="s">
        <v>460</v>
      </c>
      <c r="DH127" s="1078"/>
      <c r="DI127" s="1078"/>
      <c r="DJ127" s="1078"/>
      <c r="DK127" s="1078"/>
      <c r="DL127" s="1078" t="s">
        <v>461</v>
      </c>
      <c r="DM127" s="1078"/>
      <c r="DN127" s="1078"/>
      <c r="DO127" s="1078"/>
      <c r="DP127" s="1078"/>
      <c r="DQ127" s="1078" t="s">
        <v>461</v>
      </c>
      <c r="DR127" s="1078"/>
      <c r="DS127" s="1078"/>
      <c r="DT127" s="1078"/>
      <c r="DU127" s="1078"/>
      <c r="DV127" s="1079" t="s">
        <v>461</v>
      </c>
      <c r="DW127" s="1079"/>
      <c r="DX127" s="1079"/>
      <c r="DY127" s="1079"/>
      <c r="DZ127" s="1080"/>
    </row>
    <row r="128" spans="1:130" s="197" customFormat="1" ht="26.25" customHeight="1" x14ac:dyDescent="0.15">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1674836</v>
      </c>
      <c r="AB128" s="1120"/>
      <c r="AC128" s="1120"/>
      <c r="AD128" s="1120"/>
      <c r="AE128" s="1121"/>
      <c r="AF128" s="1122">
        <v>1721889</v>
      </c>
      <c r="AG128" s="1120"/>
      <c r="AH128" s="1120"/>
      <c r="AI128" s="1120"/>
      <c r="AJ128" s="1121"/>
      <c r="AK128" s="1122">
        <v>1733230</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448</v>
      </c>
      <c r="BG128" s="1097"/>
      <c r="BH128" s="1097"/>
      <c r="BI128" s="1097"/>
      <c r="BJ128" s="1097"/>
      <c r="BK128" s="1097"/>
      <c r="BL128" s="1098"/>
      <c r="BM128" s="1096">
        <v>16.45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39934009</v>
      </c>
      <c r="AB129" s="989"/>
      <c r="AC129" s="989"/>
      <c r="AD129" s="989"/>
      <c r="AE129" s="990"/>
      <c r="AF129" s="991">
        <v>40010283</v>
      </c>
      <c r="AG129" s="989"/>
      <c r="AH129" s="989"/>
      <c r="AI129" s="989"/>
      <c r="AJ129" s="990"/>
      <c r="AK129" s="991">
        <v>40356281</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1.3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4579542</v>
      </c>
      <c r="AB130" s="989"/>
      <c r="AC130" s="989"/>
      <c r="AD130" s="989"/>
      <c r="AE130" s="990"/>
      <c r="AF130" s="991">
        <v>4686926</v>
      </c>
      <c r="AG130" s="989"/>
      <c r="AH130" s="989"/>
      <c r="AI130" s="989"/>
      <c r="AJ130" s="990"/>
      <c r="AK130" s="991">
        <v>4223933</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v>25.1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35354467</v>
      </c>
      <c r="AB131" s="1028"/>
      <c r="AC131" s="1028"/>
      <c r="AD131" s="1028"/>
      <c r="AE131" s="1029"/>
      <c r="AF131" s="1030">
        <v>35323357</v>
      </c>
      <c r="AG131" s="1028"/>
      <c r="AH131" s="1028"/>
      <c r="AI131" s="1028"/>
      <c r="AJ131" s="1029"/>
      <c r="AK131" s="1030">
        <v>36132348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2.4139778430000001</v>
      </c>
      <c r="AB132" s="1134"/>
      <c r="AC132" s="1134"/>
      <c r="AD132" s="1134"/>
      <c r="AE132" s="1135"/>
      <c r="AF132" s="1136">
        <v>0.644828293</v>
      </c>
      <c r="AG132" s="1134"/>
      <c r="AH132" s="1134"/>
      <c r="AI132" s="1134"/>
      <c r="AJ132" s="1135"/>
      <c r="AK132" s="1136">
        <v>1.0307382110000001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3</v>
      </c>
      <c r="AB133" s="1141"/>
      <c r="AC133" s="1141"/>
      <c r="AD133" s="1141"/>
      <c r="AE133" s="1142"/>
      <c r="AF133" s="1140">
        <v>2</v>
      </c>
      <c r="AG133" s="1141"/>
      <c r="AH133" s="1141"/>
      <c r="AI133" s="1141"/>
      <c r="AJ133" s="1142"/>
      <c r="AK133" s="1140">
        <v>1.3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7" t="s">
        <v>476</v>
      </c>
      <c r="L7" s="254"/>
      <c r="M7" s="255" t="s">
        <v>477</v>
      </c>
      <c r="N7" s="256"/>
    </row>
    <row r="8" spans="1:16" x14ac:dyDescent="0.15">
      <c r="A8" s="248"/>
      <c r="B8" s="244"/>
      <c r="C8" s="244"/>
      <c r="D8" s="244"/>
      <c r="E8" s="244"/>
      <c r="F8" s="244"/>
      <c r="G8" s="257"/>
      <c r="H8" s="258"/>
      <c r="I8" s="258"/>
      <c r="J8" s="259"/>
      <c r="K8" s="1148"/>
      <c r="L8" s="260" t="s">
        <v>478</v>
      </c>
      <c r="M8" s="261" t="s">
        <v>479</v>
      </c>
      <c r="N8" s="262" t="s">
        <v>480</v>
      </c>
    </row>
    <row r="9" spans="1:16" x14ac:dyDescent="0.15">
      <c r="A9" s="248"/>
      <c r="B9" s="244"/>
      <c r="C9" s="244"/>
      <c r="D9" s="244"/>
      <c r="E9" s="244"/>
      <c r="F9" s="244"/>
      <c r="G9" s="1149" t="s">
        <v>481</v>
      </c>
      <c r="H9" s="1150"/>
      <c r="I9" s="1150"/>
      <c r="J9" s="1151"/>
      <c r="K9" s="263">
        <v>12040782</v>
      </c>
      <c r="L9" s="264">
        <v>51319</v>
      </c>
      <c r="M9" s="265">
        <v>57432</v>
      </c>
      <c r="N9" s="266">
        <v>-10.6</v>
      </c>
    </row>
    <row r="10" spans="1:16" x14ac:dyDescent="0.15">
      <c r="A10" s="248"/>
      <c r="B10" s="244"/>
      <c r="C10" s="244"/>
      <c r="D10" s="244"/>
      <c r="E10" s="244"/>
      <c r="F10" s="244"/>
      <c r="G10" s="1149" t="s">
        <v>482</v>
      </c>
      <c r="H10" s="1150"/>
      <c r="I10" s="1150"/>
      <c r="J10" s="1151"/>
      <c r="K10" s="267">
        <v>442422</v>
      </c>
      <c r="L10" s="268">
        <v>1886</v>
      </c>
      <c r="M10" s="269">
        <v>3554</v>
      </c>
      <c r="N10" s="270">
        <v>-46.9</v>
      </c>
    </row>
    <row r="11" spans="1:16" ht="13.5" customHeight="1" x14ac:dyDescent="0.15">
      <c r="A11" s="248"/>
      <c r="B11" s="244"/>
      <c r="C11" s="244"/>
      <c r="D11" s="244"/>
      <c r="E11" s="244"/>
      <c r="F11" s="244"/>
      <c r="G11" s="1149" t="s">
        <v>483</v>
      </c>
      <c r="H11" s="1150"/>
      <c r="I11" s="1150"/>
      <c r="J11" s="1151"/>
      <c r="K11" s="267">
        <v>14811</v>
      </c>
      <c r="L11" s="268">
        <v>63</v>
      </c>
      <c r="M11" s="269">
        <v>1872</v>
      </c>
      <c r="N11" s="270">
        <v>-96.6</v>
      </c>
    </row>
    <row r="12" spans="1:16" ht="13.5" customHeight="1" x14ac:dyDescent="0.15">
      <c r="A12" s="248"/>
      <c r="B12" s="244"/>
      <c r="C12" s="244"/>
      <c r="D12" s="244"/>
      <c r="E12" s="244"/>
      <c r="F12" s="244"/>
      <c r="G12" s="1149" t="s">
        <v>484</v>
      </c>
      <c r="H12" s="1150"/>
      <c r="I12" s="1150"/>
      <c r="J12" s="1151"/>
      <c r="K12" s="267">
        <v>914684</v>
      </c>
      <c r="L12" s="268">
        <v>3898</v>
      </c>
      <c r="M12" s="269">
        <v>1337</v>
      </c>
      <c r="N12" s="270">
        <v>191.5</v>
      </c>
    </row>
    <row r="13" spans="1:16" ht="13.5" customHeight="1" x14ac:dyDescent="0.15">
      <c r="A13" s="248"/>
      <c r="B13" s="244"/>
      <c r="C13" s="244"/>
      <c r="D13" s="244"/>
      <c r="E13" s="244"/>
      <c r="F13" s="244"/>
      <c r="G13" s="1149" t="s">
        <v>485</v>
      </c>
      <c r="H13" s="1150"/>
      <c r="I13" s="1150"/>
      <c r="J13" s="1151"/>
      <c r="K13" s="267" t="s">
        <v>486</v>
      </c>
      <c r="L13" s="268" t="s">
        <v>486</v>
      </c>
      <c r="M13" s="269">
        <v>100</v>
      </c>
      <c r="N13" s="270" t="s">
        <v>486</v>
      </c>
    </row>
    <row r="14" spans="1:16" ht="13.5" customHeight="1" x14ac:dyDescent="0.15">
      <c r="A14" s="248"/>
      <c r="B14" s="244"/>
      <c r="C14" s="244"/>
      <c r="D14" s="244"/>
      <c r="E14" s="244"/>
      <c r="F14" s="244"/>
      <c r="G14" s="1149" t="s">
        <v>487</v>
      </c>
      <c r="H14" s="1150"/>
      <c r="I14" s="1150"/>
      <c r="J14" s="1151"/>
      <c r="K14" s="267">
        <v>401343</v>
      </c>
      <c r="L14" s="268">
        <v>1711</v>
      </c>
      <c r="M14" s="269">
        <v>1938</v>
      </c>
      <c r="N14" s="270">
        <v>-11.7</v>
      </c>
    </row>
    <row r="15" spans="1:16" ht="13.5" customHeight="1" x14ac:dyDescent="0.15">
      <c r="A15" s="248"/>
      <c r="B15" s="244"/>
      <c r="C15" s="244"/>
      <c r="D15" s="244"/>
      <c r="E15" s="244"/>
      <c r="F15" s="244"/>
      <c r="G15" s="1149" t="s">
        <v>488</v>
      </c>
      <c r="H15" s="1150"/>
      <c r="I15" s="1150"/>
      <c r="J15" s="1151"/>
      <c r="K15" s="267">
        <v>306663</v>
      </c>
      <c r="L15" s="268">
        <v>1307</v>
      </c>
      <c r="M15" s="269">
        <v>1186</v>
      </c>
      <c r="N15" s="270">
        <v>10.199999999999999</v>
      </c>
    </row>
    <row r="16" spans="1:16" x14ac:dyDescent="0.15">
      <c r="A16" s="248"/>
      <c r="B16" s="244"/>
      <c r="C16" s="244"/>
      <c r="D16" s="244"/>
      <c r="E16" s="244"/>
      <c r="F16" s="244"/>
      <c r="G16" s="1152" t="s">
        <v>489</v>
      </c>
      <c r="H16" s="1153"/>
      <c r="I16" s="1153"/>
      <c r="J16" s="1154"/>
      <c r="K16" s="268">
        <v>-1273911</v>
      </c>
      <c r="L16" s="268">
        <v>-5430</v>
      </c>
      <c r="M16" s="269">
        <v>-5101</v>
      </c>
      <c r="N16" s="270">
        <v>6.4</v>
      </c>
    </row>
    <row r="17" spans="1:16" x14ac:dyDescent="0.15">
      <c r="A17" s="248"/>
      <c r="B17" s="244"/>
      <c r="C17" s="244"/>
      <c r="D17" s="244"/>
      <c r="E17" s="244"/>
      <c r="F17" s="244"/>
      <c r="G17" s="1152" t="s">
        <v>166</v>
      </c>
      <c r="H17" s="1153"/>
      <c r="I17" s="1153"/>
      <c r="J17" s="1154"/>
      <c r="K17" s="268">
        <v>12846794</v>
      </c>
      <c r="L17" s="268">
        <v>54754</v>
      </c>
      <c r="M17" s="269">
        <v>62317</v>
      </c>
      <c r="N17" s="270">
        <v>-12.1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44" t="s">
        <v>494</v>
      </c>
      <c r="H21" s="1145"/>
      <c r="I21" s="1145"/>
      <c r="J21" s="1146"/>
      <c r="K21" s="280">
        <v>5.3</v>
      </c>
      <c r="L21" s="281">
        <v>6.15</v>
      </c>
      <c r="M21" s="282">
        <v>-0.85</v>
      </c>
      <c r="N21" s="249"/>
      <c r="O21" s="283"/>
      <c r="P21" s="279"/>
    </row>
    <row r="22" spans="1:16" s="284" customFormat="1" x14ac:dyDescent="0.15">
      <c r="A22" s="279"/>
      <c r="B22" s="249"/>
      <c r="C22" s="249"/>
      <c r="D22" s="249"/>
      <c r="E22" s="249"/>
      <c r="F22" s="249"/>
      <c r="G22" s="1144" t="s">
        <v>495</v>
      </c>
      <c r="H22" s="1145"/>
      <c r="I22" s="1145"/>
      <c r="J22" s="1146"/>
      <c r="K22" s="285">
        <v>99</v>
      </c>
      <c r="L22" s="286">
        <v>100.2</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7" t="s">
        <v>476</v>
      </c>
      <c r="L30" s="254"/>
      <c r="M30" s="255" t="s">
        <v>477</v>
      </c>
      <c r="N30" s="256"/>
    </row>
    <row r="31" spans="1:16" x14ac:dyDescent="0.15">
      <c r="A31" s="248"/>
      <c r="B31" s="244"/>
      <c r="C31" s="244"/>
      <c r="D31" s="244"/>
      <c r="E31" s="244"/>
      <c r="F31" s="244"/>
      <c r="G31" s="257"/>
      <c r="H31" s="258"/>
      <c r="I31" s="258"/>
      <c r="J31" s="259"/>
      <c r="K31" s="1148"/>
      <c r="L31" s="260" t="s">
        <v>478</v>
      </c>
      <c r="M31" s="261" t="s">
        <v>479</v>
      </c>
      <c r="N31" s="262" t="s">
        <v>480</v>
      </c>
    </row>
    <row r="32" spans="1:16" ht="27" customHeight="1" x14ac:dyDescent="0.15">
      <c r="A32" s="248"/>
      <c r="B32" s="244"/>
      <c r="C32" s="244"/>
      <c r="D32" s="244"/>
      <c r="E32" s="244"/>
      <c r="F32" s="244"/>
      <c r="G32" s="1160" t="s">
        <v>499</v>
      </c>
      <c r="H32" s="1161"/>
      <c r="I32" s="1161"/>
      <c r="J32" s="1162"/>
      <c r="K32" s="294">
        <v>4196846</v>
      </c>
      <c r="L32" s="294">
        <v>17887</v>
      </c>
      <c r="M32" s="295">
        <v>33247</v>
      </c>
      <c r="N32" s="296">
        <v>-46.2</v>
      </c>
    </row>
    <row r="33" spans="1:16" ht="13.5" customHeight="1" x14ac:dyDescent="0.15">
      <c r="A33" s="248"/>
      <c r="B33" s="244"/>
      <c r="C33" s="244"/>
      <c r="D33" s="244"/>
      <c r="E33" s="244"/>
      <c r="F33" s="244"/>
      <c r="G33" s="1160" t="s">
        <v>500</v>
      </c>
      <c r="H33" s="1161"/>
      <c r="I33" s="1161"/>
      <c r="J33" s="1162"/>
      <c r="K33" s="294" t="s">
        <v>486</v>
      </c>
      <c r="L33" s="294" t="s">
        <v>486</v>
      </c>
      <c r="M33" s="295">
        <v>7</v>
      </c>
      <c r="N33" s="296" t="s">
        <v>486</v>
      </c>
    </row>
    <row r="34" spans="1:16" ht="27" customHeight="1" x14ac:dyDescent="0.15">
      <c r="A34" s="248"/>
      <c r="B34" s="244"/>
      <c r="C34" s="244"/>
      <c r="D34" s="244"/>
      <c r="E34" s="244"/>
      <c r="F34" s="244"/>
      <c r="G34" s="1160" t="s">
        <v>501</v>
      </c>
      <c r="H34" s="1161"/>
      <c r="I34" s="1161"/>
      <c r="J34" s="1162"/>
      <c r="K34" s="294">
        <v>53333</v>
      </c>
      <c r="L34" s="294">
        <v>227</v>
      </c>
      <c r="M34" s="295">
        <v>75</v>
      </c>
      <c r="N34" s="296">
        <v>202.7</v>
      </c>
    </row>
    <row r="35" spans="1:16" ht="27" customHeight="1" x14ac:dyDescent="0.15">
      <c r="A35" s="248"/>
      <c r="B35" s="244"/>
      <c r="C35" s="244"/>
      <c r="D35" s="244"/>
      <c r="E35" s="244"/>
      <c r="F35" s="244"/>
      <c r="G35" s="1160" t="s">
        <v>502</v>
      </c>
      <c r="H35" s="1161"/>
      <c r="I35" s="1161"/>
      <c r="J35" s="1162"/>
      <c r="K35" s="294">
        <v>2005999</v>
      </c>
      <c r="L35" s="294">
        <v>8550</v>
      </c>
      <c r="M35" s="295">
        <v>11550</v>
      </c>
      <c r="N35" s="296">
        <v>-26</v>
      </c>
    </row>
    <row r="36" spans="1:16" ht="27" customHeight="1" x14ac:dyDescent="0.15">
      <c r="A36" s="248"/>
      <c r="B36" s="244"/>
      <c r="C36" s="244"/>
      <c r="D36" s="244"/>
      <c r="E36" s="244"/>
      <c r="F36" s="244"/>
      <c r="G36" s="1160" t="s">
        <v>503</v>
      </c>
      <c r="H36" s="1161"/>
      <c r="I36" s="1161"/>
      <c r="J36" s="1162"/>
      <c r="K36" s="294" t="s">
        <v>486</v>
      </c>
      <c r="L36" s="294" t="s">
        <v>486</v>
      </c>
      <c r="M36" s="295">
        <v>437</v>
      </c>
      <c r="N36" s="296" t="s">
        <v>486</v>
      </c>
    </row>
    <row r="37" spans="1:16" ht="13.5" customHeight="1" x14ac:dyDescent="0.15">
      <c r="A37" s="248"/>
      <c r="B37" s="244"/>
      <c r="C37" s="244"/>
      <c r="D37" s="244"/>
      <c r="E37" s="244"/>
      <c r="F37" s="244"/>
      <c r="G37" s="1160" t="s">
        <v>504</v>
      </c>
      <c r="H37" s="1161"/>
      <c r="I37" s="1161"/>
      <c r="J37" s="1162"/>
      <c r="K37" s="294">
        <v>73415</v>
      </c>
      <c r="L37" s="294">
        <v>313</v>
      </c>
      <c r="M37" s="295">
        <v>1068</v>
      </c>
      <c r="N37" s="296">
        <v>-70.7</v>
      </c>
    </row>
    <row r="38" spans="1:16" ht="27" customHeight="1" x14ac:dyDescent="0.15">
      <c r="A38" s="248"/>
      <c r="B38" s="244"/>
      <c r="C38" s="244"/>
      <c r="D38" s="244"/>
      <c r="E38" s="244"/>
      <c r="F38" s="244"/>
      <c r="G38" s="1163" t="s">
        <v>505</v>
      </c>
      <c r="H38" s="1164"/>
      <c r="I38" s="1164"/>
      <c r="J38" s="1165"/>
      <c r="K38" s="297" t="s">
        <v>486</v>
      </c>
      <c r="L38" s="297" t="s">
        <v>486</v>
      </c>
      <c r="M38" s="298">
        <v>2</v>
      </c>
      <c r="N38" s="299" t="s">
        <v>486</v>
      </c>
      <c r="O38" s="293"/>
    </row>
    <row r="39" spans="1:16" x14ac:dyDescent="0.15">
      <c r="A39" s="248"/>
      <c r="B39" s="244"/>
      <c r="C39" s="244"/>
      <c r="D39" s="244"/>
      <c r="E39" s="244"/>
      <c r="F39" s="244"/>
      <c r="G39" s="1163" t="s">
        <v>506</v>
      </c>
      <c r="H39" s="1164"/>
      <c r="I39" s="1164"/>
      <c r="J39" s="1165"/>
      <c r="K39" s="300">
        <v>-1733230</v>
      </c>
      <c r="L39" s="300">
        <v>-7387</v>
      </c>
      <c r="M39" s="301">
        <v>-8067</v>
      </c>
      <c r="N39" s="302">
        <v>-8.4</v>
      </c>
      <c r="O39" s="293"/>
    </row>
    <row r="40" spans="1:16" ht="27" customHeight="1" x14ac:dyDescent="0.15">
      <c r="A40" s="248"/>
      <c r="B40" s="244"/>
      <c r="C40" s="244"/>
      <c r="D40" s="244"/>
      <c r="E40" s="244"/>
      <c r="F40" s="244"/>
      <c r="G40" s="1160" t="s">
        <v>507</v>
      </c>
      <c r="H40" s="1161"/>
      <c r="I40" s="1161"/>
      <c r="J40" s="1162"/>
      <c r="K40" s="300">
        <v>-4223933</v>
      </c>
      <c r="L40" s="300">
        <v>-18003</v>
      </c>
      <c r="M40" s="301">
        <v>-28419</v>
      </c>
      <c r="N40" s="302">
        <v>-36.700000000000003</v>
      </c>
      <c r="O40" s="293"/>
    </row>
    <row r="41" spans="1:16" x14ac:dyDescent="0.15">
      <c r="A41" s="248"/>
      <c r="B41" s="244"/>
      <c r="C41" s="244"/>
      <c r="D41" s="244"/>
      <c r="E41" s="244"/>
      <c r="F41" s="244"/>
      <c r="G41" s="1166" t="s">
        <v>277</v>
      </c>
      <c r="H41" s="1167"/>
      <c r="I41" s="1167"/>
      <c r="J41" s="1168"/>
      <c r="K41" s="294">
        <v>372430</v>
      </c>
      <c r="L41" s="300">
        <v>1587</v>
      </c>
      <c r="M41" s="301">
        <v>9899</v>
      </c>
      <c r="N41" s="302">
        <v>-84</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55" t="s">
        <v>476</v>
      </c>
      <c r="J49" s="1157" t="s">
        <v>511</v>
      </c>
      <c r="K49" s="1158"/>
      <c r="L49" s="1158"/>
      <c r="M49" s="1158"/>
      <c r="N49" s="1159"/>
    </row>
    <row r="50" spans="1:14" x14ac:dyDescent="0.15">
      <c r="A50" s="248"/>
      <c r="B50" s="244"/>
      <c r="C50" s="244"/>
      <c r="D50" s="244"/>
      <c r="E50" s="244"/>
      <c r="F50" s="244"/>
      <c r="G50" s="312"/>
      <c r="H50" s="313"/>
      <c r="I50" s="1156"/>
      <c r="J50" s="314" t="s">
        <v>512</v>
      </c>
      <c r="K50" s="315" t="s">
        <v>513</v>
      </c>
      <c r="L50" s="316" t="s">
        <v>514</v>
      </c>
      <c r="M50" s="317" t="s">
        <v>515</v>
      </c>
      <c r="N50" s="318" t="s">
        <v>516</v>
      </c>
    </row>
    <row r="51" spans="1:14" x14ac:dyDescent="0.15">
      <c r="A51" s="248"/>
      <c r="B51" s="244"/>
      <c r="C51" s="244"/>
      <c r="D51" s="244"/>
      <c r="E51" s="244"/>
      <c r="F51" s="244"/>
      <c r="G51" s="310" t="s">
        <v>517</v>
      </c>
      <c r="H51" s="311"/>
      <c r="I51" s="319">
        <v>4688618</v>
      </c>
      <c r="J51" s="320">
        <v>20760</v>
      </c>
      <c r="K51" s="321">
        <v>-49.1</v>
      </c>
      <c r="L51" s="322">
        <v>36765</v>
      </c>
      <c r="M51" s="323">
        <v>-11.9</v>
      </c>
      <c r="N51" s="324">
        <v>-37.200000000000003</v>
      </c>
    </row>
    <row r="52" spans="1:14" x14ac:dyDescent="0.15">
      <c r="A52" s="248"/>
      <c r="B52" s="244"/>
      <c r="C52" s="244"/>
      <c r="D52" s="244"/>
      <c r="E52" s="244"/>
      <c r="F52" s="244"/>
      <c r="G52" s="325"/>
      <c r="H52" s="326" t="s">
        <v>518</v>
      </c>
      <c r="I52" s="327">
        <v>1819153</v>
      </c>
      <c r="J52" s="328">
        <v>8055</v>
      </c>
      <c r="K52" s="329">
        <v>-30</v>
      </c>
      <c r="L52" s="330">
        <v>20975</v>
      </c>
      <c r="M52" s="331">
        <v>-14.8</v>
      </c>
      <c r="N52" s="332">
        <v>-15.2</v>
      </c>
    </row>
    <row r="53" spans="1:14" x14ac:dyDescent="0.15">
      <c r="A53" s="248"/>
      <c r="B53" s="244"/>
      <c r="C53" s="244"/>
      <c r="D53" s="244"/>
      <c r="E53" s="244"/>
      <c r="F53" s="244"/>
      <c r="G53" s="310" t="s">
        <v>519</v>
      </c>
      <c r="H53" s="311"/>
      <c r="I53" s="319">
        <v>4759257</v>
      </c>
      <c r="J53" s="320">
        <v>20530</v>
      </c>
      <c r="K53" s="321">
        <v>-1.1000000000000001</v>
      </c>
      <c r="L53" s="322">
        <v>39052</v>
      </c>
      <c r="M53" s="323">
        <v>6.2</v>
      </c>
      <c r="N53" s="324">
        <v>-7.3</v>
      </c>
    </row>
    <row r="54" spans="1:14" x14ac:dyDescent="0.15">
      <c r="A54" s="248"/>
      <c r="B54" s="244"/>
      <c r="C54" s="244"/>
      <c r="D54" s="244"/>
      <c r="E54" s="244"/>
      <c r="F54" s="244"/>
      <c r="G54" s="325"/>
      <c r="H54" s="326" t="s">
        <v>518</v>
      </c>
      <c r="I54" s="327">
        <v>2105062</v>
      </c>
      <c r="J54" s="328">
        <v>9081</v>
      </c>
      <c r="K54" s="329">
        <v>12.7</v>
      </c>
      <c r="L54" s="330">
        <v>21186</v>
      </c>
      <c r="M54" s="331">
        <v>1</v>
      </c>
      <c r="N54" s="332">
        <v>11.7</v>
      </c>
    </row>
    <row r="55" spans="1:14" x14ac:dyDescent="0.15">
      <c r="A55" s="248"/>
      <c r="B55" s="244"/>
      <c r="C55" s="244"/>
      <c r="D55" s="244"/>
      <c r="E55" s="244"/>
      <c r="F55" s="244"/>
      <c r="G55" s="310" t="s">
        <v>520</v>
      </c>
      <c r="H55" s="311"/>
      <c r="I55" s="319">
        <v>6951076</v>
      </c>
      <c r="J55" s="320">
        <v>29831</v>
      </c>
      <c r="K55" s="321">
        <v>45.3</v>
      </c>
      <c r="L55" s="322">
        <v>41235</v>
      </c>
      <c r="M55" s="323">
        <v>5.6</v>
      </c>
      <c r="N55" s="324">
        <v>39.700000000000003</v>
      </c>
    </row>
    <row r="56" spans="1:14" x14ac:dyDescent="0.15">
      <c r="A56" s="248"/>
      <c r="B56" s="244"/>
      <c r="C56" s="244"/>
      <c r="D56" s="244"/>
      <c r="E56" s="244"/>
      <c r="F56" s="244"/>
      <c r="G56" s="325"/>
      <c r="H56" s="326" t="s">
        <v>518</v>
      </c>
      <c r="I56" s="327">
        <v>2666775</v>
      </c>
      <c r="J56" s="328">
        <v>11445</v>
      </c>
      <c r="K56" s="329">
        <v>26</v>
      </c>
      <c r="L56" s="330">
        <v>22086</v>
      </c>
      <c r="M56" s="331">
        <v>4.2</v>
      </c>
      <c r="N56" s="332">
        <v>21.8</v>
      </c>
    </row>
    <row r="57" spans="1:14" x14ac:dyDescent="0.15">
      <c r="A57" s="248"/>
      <c r="B57" s="244"/>
      <c r="C57" s="244"/>
      <c r="D57" s="244"/>
      <c r="E57" s="244"/>
      <c r="F57" s="244"/>
      <c r="G57" s="310" t="s">
        <v>521</v>
      </c>
      <c r="H57" s="311"/>
      <c r="I57" s="319">
        <v>14305324</v>
      </c>
      <c r="J57" s="320">
        <v>61242</v>
      </c>
      <c r="K57" s="321">
        <v>105.3</v>
      </c>
      <c r="L57" s="322">
        <v>41862</v>
      </c>
      <c r="M57" s="323">
        <v>1.5</v>
      </c>
      <c r="N57" s="324">
        <v>103.8</v>
      </c>
    </row>
    <row r="58" spans="1:14" x14ac:dyDescent="0.15">
      <c r="A58" s="248"/>
      <c r="B58" s="244"/>
      <c r="C58" s="244"/>
      <c r="D58" s="244"/>
      <c r="E58" s="244"/>
      <c r="F58" s="244"/>
      <c r="G58" s="325"/>
      <c r="H58" s="326" t="s">
        <v>518</v>
      </c>
      <c r="I58" s="327">
        <v>3704705</v>
      </c>
      <c r="J58" s="328">
        <v>15860</v>
      </c>
      <c r="K58" s="329">
        <v>38.6</v>
      </c>
      <c r="L58" s="330">
        <v>23710</v>
      </c>
      <c r="M58" s="331">
        <v>7.4</v>
      </c>
      <c r="N58" s="332">
        <v>31.2</v>
      </c>
    </row>
    <row r="59" spans="1:14" x14ac:dyDescent="0.15">
      <c r="A59" s="248"/>
      <c r="B59" s="244"/>
      <c r="C59" s="244"/>
      <c r="D59" s="244"/>
      <c r="E59" s="244"/>
      <c r="F59" s="244"/>
      <c r="G59" s="310" t="s">
        <v>522</v>
      </c>
      <c r="H59" s="311"/>
      <c r="I59" s="319">
        <v>14203231</v>
      </c>
      <c r="J59" s="320">
        <v>60535</v>
      </c>
      <c r="K59" s="321">
        <v>-1.2</v>
      </c>
      <c r="L59" s="322">
        <v>43554</v>
      </c>
      <c r="M59" s="323">
        <v>4</v>
      </c>
      <c r="N59" s="324">
        <v>-5.2</v>
      </c>
    </row>
    <row r="60" spans="1:14" x14ac:dyDescent="0.15">
      <c r="A60" s="248"/>
      <c r="B60" s="244"/>
      <c r="C60" s="244"/>
      <c r="D60" s="244"/>
      <c r="E60" s="244"/>
      <c r="F60" s="244"/>
      <c r="G60" s="325"/>
      <c r="H60" s="326" t="s">
        <v>518</v>
      </c>
      <c r="I60" s="333">
        <v>7538199</v>
      </c>
      <c r="J60" s="328">
        <v>32128</v>
      </c>
      <c r="K60" s="329">
        <v>102.6</v>
      </c>
      <c r="L60" s="330">
        <v>24811</v>
      </c>
      <c r="M60" s="331">
        <v>4.5999999999999996</v>
      </c>
      <c r="N60" s="332">
        <v>98</v>
      </c>
    </row>
    <row r="61" spans="1:14" x14ac:dyDescent="0.15">
      <c r="A61" s="248"/>
      <c r="B61" s="244"/>
      <c r="C61" s="244"/>
      <c r="D61" s="244"/>
      <c r="E61" s="244"/>
      <c r="F61" s="244"/>
      <c r="G61" s="310" t="s">
        <v>523</v>
      </c>
      <c r="H61" s="334"/>
      <c r="I61" s="335">
        <v>8981501</v>
      </c>
      <c r="J61" s="336">
        <v>38580</v>
      </c>
      <c r="K61" s="337">
        <v>19.8</v>
      </c>
      <c r="L61" s="338">
        <v>40494</v>
      </c>
      <c r="M61" s="339">
        <v>1.1000000000000001</v>
      </c>
      <c r="N61" s="324">
        <v>18.7</v>
      </c>
    </row>
    <row r="62" spans="1:14" x14ac:dyDescent="0.15">
      <c r="A62" s="248"/>
      <c r="B62" s="244"/>
      <c r="C62" s="244"/>
      <c r="D62" s="244"/>
      <c r="E62" s="244"/>
      <c r="F62" s="244"/>
      <c r="G62" s="325"/>
      <c r="H62" s="326" t="s">
        <v>518</v>
      </c>
      <c r="I62" s="327">
        <v>3566779</v>
      </c>
      <c r="J62" s="328">
        <v>15314</v>
      </c>
      <c r="K62" s="329">
        <v>30</v>
      </c>
      <c r="L62" s="330">
        <v>22554</v>
      </c>
      <c r="M62" s="331">
        <v>0.5</v>
      </c>
      <c r="N62" s="332">
        <v>29.5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13.14</v>
      </c>
      <c r="G47" s="12">
        <v>14.78</v>
      </c>
      <c r="H47" s="12">
        <v>16.79</v>
      </c>
      <c r="I47" s="12">
        <v>14.73</v>
      </c>
      <c r="J47" s="13">
        <v>14.6</v>
      </c>
    </row>
    <row r="48" spans="2:10" ht="57.75" customHeight="1" x14ac:dyDescent="0.15">
      <c r="B48" s="14"/>
      <c r="C48" s="1171" t="s">
        <v>4</v>
      </c>
      <c r="D48" s="1171"/>
      <c r="E48" s="1172"/>
      <c r="F48" s="15">
        <v>6.85</v>
      </c>
      <c r="G48" s="16">
        <v>5.24</v>
      </c>
      <c r="H48" s="16">
        <v>5.24</v>
      </c>
      <c r="I48" s="16">
        <v>8.07</v>
      </c>
      <c r="J48" s="17">
        <v>7.26</v>
      </c>
    </row>
    <row r="49" spans="2:10" ht="57.75" customHeight="1" thickBot="1" x14ac:dyDescent="0.2">
      <c r="B49" s="18"/>
      <c r="C49" s="1173" t="s">
        <v>5</v>
      </c>
      <c r="D49" s="1173"/>
      <c r="E49" s="1174"/>
      <c r="F49" s="19" t="s">
        <v>530</v>
      </c>
      <c r="G49" s="20" t="s">
        <v>531</v>
      </c>
      <c r="H49" s="20">
        <v>0.09</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534</v>
      </c>
      <c r="D34" s="1181"/>
      <c r="E34" s="1182"/>
      <c r="F34" s="32">
        <v>6.4</v>
      </c>
      <c r="G34" s="33">
        <v>4.8600000000000003</v>
      </c>
      <c r="H34" s="33">
        <v>4.75</v>
      </c>
      <c r="I34" s="33">
        <v>7.79</v>
      </c>
      <c r="J34" s="34">
        <v>7.05</v>
      </c>
      <c r="K34" s="22"/>
      <c r="L34" s="22"/>
      <c r="M34" s="22"/>
      <c r="N34" s="22"/>
      <c r="O34" s="22"/>
      <c r="P34" s="22"/>
    </row>
    <row r="35" spans="1:16" ht="39" customHeight="1" x14ac:dyDescent="0.15">
      <c r="A35" s="22"/>
      <c r="B35" s="35"/>
      <c r="C35" s="1175" t="s">
        <v>535</v>
      </c>
      <c r="D35" s="1176"/>
      <c r="E35" s="1177"/>
      <c r="F35" s="36">
        <v>4.92</v>
      </c>
      <c r="G35" s="37">
        <v>6.53</v>
      </c>
      <c r="H35" s="37">
        <v>6.86</v>
      </c>
      <c r="I35" s="37">
        <v>7.63</v>
      </c>
      <c r="J35" s="38">
        <v>7.04</v>
      </c>
      <c r="K35" s="22"/>
      <c r="L35" s="22"/>
      <c r="M35" s="22"/>
      <c r="N35" s="22"/>
      <c r="O35" s="22"/>
      <c r="P35" s="22"/>
    </row>
    <row r="36" spans="1:16" ht="39" customHeight="1" x14ac:dyDescent="0.15">
      <c r="A36" s="22"/>
      <c r="B36" s="35"/>
      <c r="C36" s="1175" t="s">
        <v>536</v>
      </c>
      <c r="D36" s="1176"/>
      <c r="E36" s="1177"/>
      <c r="F36" s="36">
        <v>2.23</v>
      </c>
      <c r="G36" s="37">
        <v>2.02</v>
      </c>
      <c r="H36" s="37">
        <v>1.98</v>
      </c>
      <c r="I36" s="37">
        <v>1.24</v>
      </c>
      <c r="J36" s="38">
        <v>1.73</v>
      </c>
      <c r="K36" s="22"/>
      <c r="L36" s="22"/>
      <c r="M36" s="22"/>
      <c r="N36" s="22"/>
      <c r="O36" s="22"/>
      <c r="P36" s="22"/>
    </row>
    <row r="37" spans="1:16" ht="39" customHeight="1" x14ac:dyDescent="0.15">
      <c r="A37" s="22"/>
      <c r="B37" s="35"/>
      <c r="C37" s="1175" t="s">
        <v>537</v>
      </c>
      <c r="D37" s="1176"/>
      <c r="E37" s="1177"/>
      <c r="F37" s="36">
        <v>0.1</v>
      </c>
      <c r="G37" s="37">
        <v>0.17</v>
      </c>
      <c r="H37" s="37">
        <v>0.38</v>
      </c>
      <c r="I37" s="37">
        <v>0.36</v>
      </c>
      <c r="J37" s="38">
        <v>0.4</v>
      </c>
      <c r="K37" s="22"/>
      <c r="L37" s="22"/>
      <c r="M37" s="22"/>
      <c r="N37" s="22"/>
      <c r="O37" s="22"/>
      <c r="P37" s="22"/>
    </row>
    <row r="38" spans="1:16" ht="39" customHeight="1" x14ac:dyDescent="0.15">
      <c r="A38" s="22"/>
      <c r="B38" s="35"/>
      <c r="C38" s="1175" t="s">
        <v>538</v>
      </c>
      <c r="D38" s="1176"/>
      <c r="E38" s="1177"/>
      <c r="F38" s="36">
        <v>0.11</v>
      </c>
      <c r="G38" s="37">
        <v>0.32</v>
      </c>
      <c r="H38" s="37">
        <v>0.43</v>
      </c>
      <c r="I38" s="37">
        <v>0.54</v>
      </c>
      <c r="J38" s="38">
        <v>0.28999999999999998</v>
      </c>
      <c r="K38" s="22"/>
      <c r="L38" s="22"/>
      <c r="M38" s="22"/>
      <c r="N38" s="22"/>
      <c r="O38" s="22"/>
      <c r="P38" s="22"/>
    </row>
    <row r="39" spans="1:16" ht="39" customHeight="1" x14ac:dyDescent="0.15">
      <c r="A39" s="22"/>
      <c r="B39" s="35"/>
      <c r="C39" s="1175" t="s">
        <v>539</v>
      </c>
      <c r="D39" s="1176"/>
      <c r="E39" s="1177"/>
      <c r="F39" s="36">
        <v>0.44</v>
      </c>
      <c r="G39" s="37">
        <v>0.37</v>
      </c>
      <c r="H39" s="37">
        <v>0.47</v>
      </c>
      <c r="I39" s="37">
        <v>0.27</v>
      </c>
      <c r="J39" s="38">
        <v>0.2</v>
      </c>
      <c r="K39" s="22"/>
      <c r="L39" s="22"/>
      <c r="M39" s="22"/>
      <c r="N39" s="22"/>
      <c r="O39" s="22"/>
      <c r="P39" s="22"/>
    </row>
    <row r="40" spans="1:16" ht="39" customHeight="1" x14ac:dyDescent="0.15">
      <c r="A40" s="22"/>
      <c r="B40" s="35"/>
      <c r="C40" s="1175" t="s">
        <v>540</v>
      </c>
      <c r="D40" s="1176"/>
      <c r="E40" s="1177"/>
      <c r="F40" s="36">
        <v>0.09</v>
      </c>
      <c r="G40" s="37">
        <v>0.12</v>
      </c>
      <c r="H40" s="37">
        <v>0.13</v>
      </c>
      <c r="I40" s="37">
        <v>0.16</v>
      </c>
      <c r="J40" s="38">
        <v>0.18</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541</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542</v>
      </c>
      <c r="D43" s="1179"/>
      <c r="E43" s="1180"/>
      <c r="F43" s="41" t="s">
        <v>486</v>
      </c>
      <c r="G43" s="42" t="s">
        <v>486</v>
      </c>
      <c r="H43" s="42" t="s">
        <v>486</v>
      </c>
      <c r="I43" s="42" t="s">
        <v>486</v>
      </c>
      <c r="J43" s="43" t="s">
        <v>486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4505</v>
      </c>
      <c r="L45" s="60">
        <v>4584</v>
      </c>
      <c r="M45" s="60">
        <v>4651</v>
      </c>
      <c r="N45" s="60">
        <v>4506</v>
      </c>
      <c r="O45" s="61">
        <v>4197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v>50</v>
      </c>
      <c r="L47" s="64">
        <v>49</v>
      </c>
      <c r="M47" s="64">
        <v>47</v>
      </c>
      <c r="N47" s="64">
        <v>49</v>
      </c>
      <c r="O47" s="65">
        <v>53</v>
      </c>
      <c r="P47" s="48"/>
      <c r="Q47" s="48"/>
      <c r="R47" s="48"/>
      <c r="S47" s="48"/>
      <c r="T47" s="48"/>
      <c r="U47" s="48"/>
    </row>
    <row r="48" spans="1:21" ht="30.75" customHeight="1" x14ac:dyDescent="0.15">
      <c r="A48" s="48"/>
      <c r="B48" s="1193"/>
      <c r="C48" s="1194"/>
      <c r="D48" s="62"/>
      <c r="E48" s="1185" t="s">
        <v>14</v>
      </c>
      <c r="F48" s="1185"/>
      <c r="G48" s="1185"/>
      <c r="H48" s="1185"/>
      <c r="I48" s="1185"/>
      <c r="J48" s="1186"/>
      <c r="K48" s="63">
        <v>2402</v>
      </c>
      <c r="L48" s="64">
        <v>2099</v>
      </c>
      <c r="M48" s="64">
        <v>1986</v>
      </c>
      <c r="N48" s="64">
        <v>2006</v>
      </c>
      <c r="O48" s="65">
        <v>2006</v>
      </c>
      <c r="P48" s="48"/>
      <c r="Q48" s="48"/>
      <c r="R48" s="48"/>
      <c r="S48" s="48"/>
      <c r="T48" s="48"/>
      <c r="U48" s="48"/>
    </row>
    <row r="49" spans="1:21" ht="30.75" customHeight="1" x14ac:dyDescent="0.15">
      <c r="A49" s="48"/>
      <c r="B49" s="1193"/>
      <c r="C49" s="1194"/>
      <c r="D49" s="62"/>
      <c r="E49" s="1185" t="s">
        <v>15</v>
      </c>
      <c r="F49" s="1185"/>
      <c r="G49" s="1185"/>
      <c r="H49" s="1185"/>
      <c r="I49" s="1185"/>
      <c r="J49" s="1186"/>
      <c r="K49" s="63">
        <v>7</v>
      </c>
      <c r="L49" s="64">
        <v>7</v>
      </c>
      <c r="M49" s="64">
        <v>7</v>
      </c>
      <c r="N49" s="64">
        <v>4</v>
      </c>
      <c r="O49" s="65" t="s">
        <v>486</v>
      </c>
      <c r="P49" s="48"/>
      <c r="Q49" s="48"/>
      <c r="R49" s="48"/>
      <c r="S49" s="48"/>
      <c r="T49" s="48"/>
      <c r="U49" s="48"/>
    </row>
    <row r="50" spans="1:21" ht="30.75" customHeight="1" x14ac:dyDescent="0.15">
      <c r="A50" s="48"/>
      <c r="B50" s="1193"/>
      <c r="C50" s="1194"/>
      <c r="D50" s="62"/>
      <c r="E50" s="1185" t="s">
        <v>16</v>
      </c>
      <c r="F50" s="1185"/>
      <c r="G50" s="1185"/>
      <c r="H50" s="1185"/>
      <c r="I50" s="1185"/>
      <c r="J50" s="1186"/>
      <c r="K50" s="63">
        <v>446</v>
      </c>
      <c r="L50" s="64">
        <v>382</v>
      </c>
      <c r="M50" s="64">
        <v>417</v>
      </c>
      <c r="N50" s="64">
        <v>71</v>
      </c>
      <c r="O50" s="65">
        <v>73</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6183</v>
      </c>
      <c r="L52" s="64">
        <v>6039</v>
      </c>
      <c r="M52" s="64">
        <v>6254</v>
      </c>
      <c r="N52" s="64">
        <v>6408</v>
      </c>
      <c r="O52" s="65">
        <v>5956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1227</v>
      </c>
      <c r="L53" s="69">
        <v>1082</v>
      </c>
      <c r="M53" s="69">
        <v>854</v>
      </c>
      <c r="N53" s="69">
        <v>228</v>
      </c>
      <c r="O53" s="70">
        <v>373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199" t="s">
        <v>23</v>
      </c>
      <c r="C41" s="1200"/>
      <c r="D41" s="81"/>
      <c r="E41" s="1205" t="s">
        <v>24</v>
      </c>
      <c r="F41" s="1205"/>
      <c r="G41" s="1205"/>
      <c r="H41" s="1206"/>
      <c r="I41" s="82">
        <v>46171</v>
      </c>
      <c r="J41" s="83">
        <v>44415</v>
      </c>
      <c r="K41" s="83">
        <v>44126</v>
      </c>
      <c r="L41" s="83">
        <v>47814</v>
      </c>
      <c r="M41" s="84">
        <v>52187</v>
      </c>
    </row>
    <row r="42" spans="2:13" ht="27.75" customHeight="1" x14ac:dyDescent="0.15">
      <c r="B42" s="1201"/>
      <c r="C42" s="1202"/>
      <c r="D42" s="85"/>
      <c r="E42" s="1207" t="s">
        <v>25</v>
      </c>
      <c r="F42" s="1207"/>
      <c r="G42" s="1207"/>
      <c r="H42" s="1208"/>
      <c r="I42" s="86">
        <v>2751</v>
      </c>
      <c r="J42" s="87">
        <v>2005</v>
      </c>
      <c r="K42" s="87">
        <v>1945</v>
      </c>
      <c r="L42" s="87">
        <v>1436</v>
      </c>
      <c r="M42" s="88">
        <v>1402</v>
      </c>
    </row>
    <row r="43" spans="2:13" ht="27.75" customHeight="1" x14ac:dyDescent="0.15">
      <c r="B43" s="1201"/>
      <c r="C43" s="1202"/>
      <c r="D43" s="85"/>
      <c r="E43" s="1207" t="s">
        <v>26</v>
      </c>
      <c r="F43" s="1207"/>
      <c r="G43" s="1207"/>
      <c r="H43" s="1208"/>
      <c r="I43" s="86">
        <v>25382</v>
      </c>
      <c r="J43" s="87">
        <v>23369</v>
      </c>
      <c r="K43" s="87">
        <v>21865</v>
      </c>
      <c r="L43" s="87">
        <v>20025</v>
      </c>
      <c r="M43" s="88">
        <v>18960</v>
      </c>
    </row>
    <row r="44" spans="2:13" ht="27.75" customHeight="1" x14ac:dyDescent="0.15">
      <c r="B44" s="1201"/>
      <c r="C44" s="1202"/>
      <c r="D44" s="85"/>
      <c r="E44" s="1207" t="s">
        <v>27</v>
      </c>
      <c r="F44" s="1207"/>
      <c r="G44" s="1207"/>
      <c r="H44" s="1208"/>
      <c r="I44" s="86">
        <v>17</v>
      </c>
      <c r="J44" s="87">
        <v>10</v>
      </c>
      <c r="K44" s="87">
        <v>4</v>
      </c>
      <c r="L44" s="87" t="s">
        <v>486</v>
      </c>
      <c r="M44" s="88" t="s">
        <v>486</v>
      </c>
    </row>
    <row r="45" spans="2:13" ht="27.75" customHeight="1" x14ac:dyDescent="0.15">
      <c r="B45" s="1201"/>
      <c r="C45" s="1202"/>
      <c r="D45" s="85"/>
      <c r="E45" s="1207" t="s">
        <v>28</v>
      </c>
      <c r="F45" s="1207"/>
      <c r="G45" s="1207"/>
      <c r="H45" s="1208"/>
      <c r="I45" s="86">
        <v>12290</v>
      </c>
      <c r="J45" s="87">
        <v>11937</v>
      </c>
      <c r="K45" s="87">
        <v>11448</v>
      </c>
      <c r="L45" s="87">
        <v>9986</v>
      </c>
      <c r="M45" s="88">
        <v>9015</v>
      </c>
    </row>
    <row r="46" spans="2:13" ht="27.75" customHeight="1" x14ac:dyDescent="0.15">
      <c r="B46" s="1201"/>
      <c r="C46" s="1202"/>
      <c r="D46" s="85"/>
      <c r="E46" s="1207" t="s">
        <v>29</v>
      </c>
      <c r="F46" s="1207"/>
      <c r="G46" s="1207"/>
      <c r="H46" s="1208"/>
      <c r="I46" s="86">
        <v>65</v>
      </c>
      <c r="J46" s="87">
        <v>34</v>
      </c>
      <c r="K46" s="87" t="s">
        <v>486</v>
      </c>
      <c r="L46" s="87" t="s">
        <v>486</v>
      </c>
      <c r="M46" s="88" t="s">
        <v>486</v>
      </c>
    </row>
    <row r="47" spans="2:13" ht="27.75" customHeight="1" x14ac:dyDescent="0.15">
      <c r="B47" s="1201"/>
      <c r="C47" s="1202"/>
      <c r="D47" s="85"/>
      <c r="E47" s="1207" t="s">
        <v>30</v>
      </c>
      <c r="F47" s="1207"/>
      <c r="G47" s="1207"/>
      <c r="H47" s="1208"/>
      <c r="I47" s="86" t="s">
        <v>486</v>
      </c>
      <c r="J47" s="87" t="s">
        <v>486</v>
      </c>
      <c r="K47" s="87" t="s">
        <v>486</v>
      </c>
      <c r="L47" s="87" t="s">
        <v>486</v>
      </c>
      <c r="M47" s="88" t="s">
        <v>486</v>
      </c>
    </row>
    <row r="48" spans="2:13" ht="27.75" customHeight="1" x14ac:dyDescent="0.15">
      <c r="B48" s="1203"/>
      <c r="C48" s="1204"/>
      <c r="D48" s="85"/>
      <c r="E48" s="1207" t="s">
        <v>31</v>
      </c>
      <c r="F48" s="1207"/>
      <c r="G48" s="1207"/>
      <c r="H48" s="1208"/>
      <c r="I48" s="86" t="s">
        <v>486</v>
      </c>
      <c r="J48" s="87" t="s">
        <v>486</v>
      </c>
      <c r="K48" s="87" t="s">
        <v>486</v>
      </c>
      <c r="L48" s="87" t="s">
        <v>486</v>
      </c>
      <c r="M48" s="88" t="s">
        <v>486</v>
      </c>
    </row>
    <row r="49" spans="2:13" ht="27.75" customHeight="1" x14ac:dyDescent="0.15">
      <c r="B49" s="1209" t="s">
        <v>32</v>
      </c>
      <c r="C49" s="1210"/>
      <c r="D49" s="89"/>
      <c r="E49" s="1207" t="s">
        <v>33</v>
      </c>
      <c r="F49" s="1207"/>
      <c r="G49" s="1207"/>
      <c r="H49" s="1208"/>
      <c r="I49" s="86">
        <v>10793</v>
      </c>
      <c r="J49" s="87">
        <v>11257</v>
      </c>
      <c r="K49" s="87">
        <v>12665</v>
      </c>
      <c r="L49" s="87">
        <v>10361</v>
      </c>
      <c r="M49" s="88">
        <v>10506</v>
      </c>
    </row>
    <row r="50" spans="2:13" ht="27.75" customHeight="1" x14ac:dyDescent="0.15">
      <c r="B50" s="1201"/>
      <c r="C50" s="1202"/>
      <c r="D50" s="85"/>
      <c r="E50" s="1207" t="s">
        <v>34</v>
      </c>
      <c r="F50" s="1207"/>
      <c r="G50" s="1207"/>
      <c r="H50" s="1208"/>
      <c r="I50" s="86">
        <v>16640</v>
      </c>
      <c r="J50" s="87">
        <v>16670</v>
      </c>
      <c r="K50" s="87">
        <v>16984</v>
      </c>
      <c r="L50" s="87">
        <v>16756</v>
      </c>
      <c r="M50" s="88">
        <v>16886</v>
      </c>
    </row>
    <row r="51" spans="2:13" ht="27.75" customHeight="1" x14ac:dyDescent="0.15">
      <c r="B51" s="1203"/>
      <c r="C51" s="1204"/>
      <c r="D51" s="85"/>
      <c r="E51" s="1207" t="s">
        <v>35</v>
      </c>
      <c r="F51" s="1207"/>
      <c r="G51" s="1207"/>
      <c r="H51" s="1208"/>
      <c r="I51" s="86">
        <v>46877</v>
      </c>
      <c r="J51" s="87">
        <v>46600</v>
      </c>
      <c r="K51" s="87">
        <v>46275</v>
      </c>
      <c r="L51" s="87">
        <v>45752</v>
      </c>
      <c r="M51" s="88">
        <v>45092</v>
      </c>
    </row>
    <row r="52" spans="2:13" ht="27.75" customHeight="1" thickBot="1" x14ac:dyDescent="0.2">
      <c r="B52" s="1211" t="s">
        <v>36</v>
      </c>
      <c r="C52" s="1212"/>
      <c r="D52" s="90"/>
      <c r="E52" s="1213" t="s">
        <v>37</v>
      </c>
      <c r="F52" s="1213"/>
      <c r="G52" s="1213"/>
      <c r="H52" s="1214"/>
      <c r="I52" s="91">
        <v>12365</v>
      </c>
      <c r="J52" s="92">
        <v>7245</v>
      </c>
      <c r="K52" s="92">
        <v>3464</v>
      </c>
      <c r="L52" s="92">
        <v>6391</v>
      </c>
      <c r="M52" s="93">
        <v>9080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24"/>
      <c r="H50" s="1225"/>
      <c r="I50" s="1225"/>
      <c r="J50" s="1226"/>
      <c r="K50" s="354" t="s">
        <v>525</v>
      </c>
      <c r="L50" s="354" t="s">
        <v>526</v>
      </c>
      <c r="M50" s="354" t="s">
        <v>527</v>
      </c>
      <c r="N50" s="354" t="s">
        <v>528</v>
      </c>
      <c r="O50" s="354" t="s">
        <v>529</v>
      </c>
    </row>
    <row r="51" spans="1:17" x14ac:dyDescent="0.15">
      <c r="B51" s="248"/>
      <c r="C51" s="244"/>
      <c r="D51" s="244"/>
      <c r="E51" s="244"/>
      <c r="F51" s="244"/>
      <c r="G51" s="1227" t="s">
        <v>560</v>
      </c>
      <c r="H51" s="1228"/>
      <c r="I51" s="1233" t="s">
        <v>561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562</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563</v>
      </c>
      <c r="H55" s="1241"/>
      <c r="I55" s="1237" t="s">
        <v>561</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564</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47" t="s">
        <v>568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566</v>
      </c>
      <c r="I71" s="368"/>
      <c r="J71" s="364"/>
      <c r="K71" s="364"/>
      <c r="L71" s="365"/>
      <c r="M71" s="364"/>
      <c r="N71" s="365"/>
      <c r="O71" s="366"/>
    </row>
    <row r="72" spans="2:30" x14ac:dyDescent="0.15">
      <c r="B72" s="248"/>
      <c r="C72" s="244"/>
      <c r="D72" s="244"/>
      <c r="E72" s="244"/>
      <c r="F72" s="244"/>
      <c r="G72" s="1224"/>
      <c r="H72" s="1225"/>
      <c r="I72" s="1225"/>
      <c r="J72" s="1226"/>
      <c r="K72" s="354" t="s">
        <v>525</v>
      </c>
      <c r="L72" s="354" t="s">
        <v>526</v>
      </c>
      <c r="M72" s="354" t="s">
        <v>527</v>
      </c>
      <c r="N72" s="354" t="s">
        <v>528</v>
      </c>
      <c r="O72" s="354" t="s">
        <v>529</v>
      </c>
    </row>
    <row r="73" spans="2:30" x14ac:dyDescent="0.15">
      <c r="B73" s="248"/>
      <c r="C73" s="244"/>
      <c r="D73" s="244"/>
      <c r="E73" s="244"/>
      <c r="F73" s="244"/>
      <c r="G73" s="1227" t="s">
        <v>560</v>
      </c>
      <c r="H73" s="1228"/>
      <c r="I73" s="1233" t="s">
        <v>561</v>
      </c>
      <c r="J73" s="1233"/>
      <c r="K73" s="1248">
        <v>35.799999999999997</v>
      </c>
      <c r="L73" s="1248">
        <v>20.7</v>
      </c>
      <c r="M73" s="1236">
        <v>9.6999999999999993</v>
      </c>
      <c r="N73" s="1236">
        <v>18</v>
      </c>
      <c r="O73" s="1236">
        <v>25.1</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567</v>
      </c>
      <c r="J75" s="1237"/>
      <c r="K75" s="1249">
        <v>4.0999999999999996</v>
      </c>
      <c r="L75" s="1249">
        <v>3.5</v>
      </c>
      <c r="M75" s="1249">
        <v>3</v>
      </c>
      <c r="N75" s="1249">
        <v>2</v>
      </c>
      <c r="O75" s="1249">
        <v>1.3</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563</v>
      </c>
      <c r="H77" s="1241"/>
      <c r="I77" s="1237" t="s">
        <v>561</v>
      </c>
      <c r="J77" s="1237"/>
      <c r="K77" s="1248">
        <v>62.5</v>
      </c>
      <c r="L77" s="1248">
        <v>57.8</v>
      </c>
      <c r="M77" s="1236">
        <v>49.8</v>
      </c>
      <c r="N77" s="1236">
        <v>45.1</v>
      </c>
      <c r="O77" s="1236">
        <v>37.4</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567</v>
      </c>
      <c r="J79" s="1246"/>
      <c r="K79" s="1251">
        <v>8.6</v>
      </c>
      <c r="L79" s="1251">
        <v>8.3000000000000007</v>
      </c>
      <c r="M79" s="1251">
        <v>7.7</v>
      </c>
      <c r="N79" s="1251">
        <v>7.1</v>
      </c>
      <c r="O79" s="1251">
        <v>6.3</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20760</v>
      </c>
      <c r="E3" s="116"/>
      <c r="F3" s="117">
        <v>36765</v>
      </c>
      <c r="G3" s="118"/>
      <c r="H3" s="119"/>
    </row>
    <row r="4" spans="1:8" x14ac:dyDescent="0.15">
      <c r="A4" s="120"/>
      <c r="B4" s="121"/>
      <c r="C4" s="122"/>
      <c r="D4" s="123">
        <v>8055</v>
      </c>
      <c r="E4" s="124"/>
      <c r="F4" s="125">
        <v>20975</v>
      </c>
      <c r="G4" s="126"/>
      <c r="H4" s="127"/>
    </row>
    <row r="5" spans="1:8" x14ac:dyDescent="0.15">
      <c r="A5" s="108" t="s">
        <v>519</v>
      </c>
      <c r="B5" s="113"/>
      <c r="C5" s="114"/>
      <c r="D5" s="115">
        <v>20530</v>
      </c>
      <c r="E5" s="116"/>
      <c r="F5" s="117">
        <v>39052</v>
      </c>
      <c r="G5" s="118"/>
      <c r="H5" s="119"/>
    </row>
    <row r="6" spans="1:8" x14ac:dyDescent="0.15">
      <c r="A6" s="120"/>
      <c r="B6" s="121"/>
      <c r="C6" s="122"/>
      <c r="D6" s="123">
        <v>9081</v>
      </c>
      <c r="E6" s="124"/>
      <c r="F6" s="125">
        <v>21186</v>
      </c>
      <c r="G6" s="126"/>
      <c r="H6" s="127"/>
    </row>
    <row r="7" spans="1:8" x14ac:dyDescent="0.15">
      <c r="A7" s="108" t="s">
        <v>520</v>
      </c>
      <c r="B7" s="113"/>
      <c r="C7" s="114"/>
      <c r="D7" s="115">
        <v>29831</v>
      </c>
      <c r="E7" s="116"/>
      <c r="F7" s="117">
        <v>41235</v>
      </c>
      <c r="G7" s="118"/>
      <c r="H7" s="119"/>
    </row>
    <row r="8" spans="1:8" x14ac:dyDescent="0.15">
      <c r="A8" s="120"/>
      <c r="B8" s="121"/>
      <c r="C8" s="122"/>
      <c r="D8" s="123">
        <v>11445</v>
      </c>
      <c r="E8" s="124"/>
      <c r="F8" s="125">
        <v>22086</v>
      </c>
      <c r="G8" s="126"/>
      <c r="H8" s="127"/>
    </row>
    <row r="9" spans="1:8" x14ac:dyDescent="0.15">
      <c r="A9" s="108" t="s">
        <v>521</v>
      </c>
      <c r="B9" s="113"/>
      <c r="C9" s="114"/>
      <c r="D9" s="115">
        <v>61242</v>
      </c>
      <c r="E9" s="116"/>
      <c r="F9" s="117">
        <v>41862</v>
      </c>
      <c r="G9" s="118"/>
      <c r="H9" s="119"/>
    </row>
    <row r="10" spans="1:8" x14ac:dyDescent="0.15">
      <c r="A10" s="120"/>
      <c r="B10" s="121"/>
      <c r="C10" s="122"/>
      <c r="D10" s="123">
        <v>15860</v>
      </c>
      <c r="E10" s="124"/>
      <c r="F10" s="125">
        <v>23710</v>
      </c>
      <c r="G10" s="126"/>
      <c r="H10" s="127"/>
    </row>
    <row r="11" spans="1:8" x14ac:dyDescent="0.15">
      <c r="A11" s="108" t="s">
        <v>522</v>
      </c>
      <c r="B11" s="113"/>
      <c r="C11" s="114"/>
      <c r="D11" s="115">
        <v>60535</v>
      </c>
      <c r="E11" s="116"/>
      <c r="F11" s="117">
        <v>43554</v>
      </c>
      <c r="G11" s="118"/>
      <c r="H11" s="119"/>
    </row>
    <row r="12" spans="1:8" x14ac:dyDescent="0.15">
      <c r="A12" s="120"/>
      <c r="B12" s="121"/>
      <c r="C12" s="128"/>
      <c r="D12" s="123">
        <v>32128</v>
      </c>
      <c r="E12" s="124"/>
      <c r="F12" s="125">
        <v>24811</v>
      </c>
      <c r="G12" s="126"/>
      <c r="H12" s="127"/>
    </row>
    <row r="13" spans="1:8" x14ac:dyDescent="0.15">
      <c r="A13" s="108"/>
      <c r="B13" s="113"/>
      <c r="C13" s="129"/>
      <c r="D13" s="130">
        <v>38580</v>
      </c>
      <c r="E13" s="131"/>
      <c r="F13" s="132">
        <v>40494</v>
      </c>
      <c r="G13" s="133"/>
      <c r="H13" s="119"/>
    </row>
    <row r="14" spans="1:8" x14ac:dyDescent="0.15">
      <c r="A14" s="120"/>
      <c r="B14" s="121"/>
      <c r="C14" s="122"/>
      <c r="D14" s="123">
        <v>15314</v>
      </c>
      <c r="E14" s="124"/>
      <c r="F14" s="125">
        <v>22554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6.85</v>
      </c>
      <c r="C19" s="134">
        <f>ROUND(VALUE(SUBSTITUTE(実質収支比率等に係る経年分析!G$48,"▲","-")),2)</f>
        <v>5.24</v>
      </c>
      <c r="D19" s="134">
        <f>ROUND(VALUE(SUBSTITUTE(実質収支比率等に係る経年分析!H$48,"▲","-")),2)</f>
        <v>5.24</v>
      </c>
      <c r="E19" s="134">
        <f>ROUND(VALUE(SUBSTITUTE(実質収支比率等に係る経年分析!I$48,"▲","-")),2)</f>
        <v>8.07</v>
      </c>
      <c r="F19" s="134">
        <f>ROUND(VALUE(SUBSTITUTE(実質収支比率等に係る経年分析!J$48,"▲","-")),2)</f>
        <v>7.26</v>
      </c>
    </row>
    <row r="20" spans="1:11" x14ac:dyDescent="0.15">
      <c r="A20" s="134" t="s">
        <v>42</v>
      </c>
      <c r="B20" s="134">
        <f>ROUND(VALUE(SUBSTITUTE(実質収支比率等に係る経年分析!F$47,"▲","-")),2)</f>
        <v>13.14</v>
      </c>
      <c r="C20" s="134">
        <f>ROUND(VALUE(SUBSTITUTE(実質収支比率等に係る経年分析!G$47,"▲","-")),2)</f>
        <v>14.78</v>
      </c>
      <c r="D20" s="134">
        <f>ROUND(VALUE(SUBSTITUTE(実質収支比率等に係る経年分析!H$47,"▲","-")),2)</f>
        <v>16.79</v>
      </c>
      <c r="E20" s="134">
        <f>ROUND(VALUE(SUBSTITUTE(実質収支比率等に係る経年分析!I$47,"▲","-")),2)</f>
        <v>14.73</v>
      </c>
      <c r="F20" s="134">
        <f>ROUND(VALUE(SUBSTITUTE(実質収支比率等に係る経年分析!J$47,"▲","-")),2)</f>
        <v>14.6</v>
      </c>
    </row>
    <row r="21" spans="1:11" x14ac:dyDescent="0.15">
      <c r="A21" s="134" t="s">
        <v>43</v>
      </c>
      <c r="B21" s="134">
        <f>IF(ISNUMBER(VALUE(SUBSTITUTE(実質収支比率等に係る経年分析!F$49,"▲","-"))),ROUND(VALUE(SUBSTITUTE(実質収支比率等に係る経年分析!F$49,"▲","-")),2),NA())</f>
        <v>-1.05</v>
      </c>
      <c r="C21" s="134">
        <f>IF(ISNUMBER(VALUE(SUBSTITUTE(実質収支比率等に係る経年分析!G$49,"▲","-"))),ROUND(VALUE(SUBSTITUTE(実質収支比率等に係る経年分析!G$49,"▲","-")),2),NA())</f>
        <v>-3.08</v>
      </c>
      <c r="D21" s="134">
        <f>IF(ISNUMBER(VALUE(SUBSTITUTE(実質収支比率等に係る経年分析!H$49,"▲","-"))),ROUND(VALUE(SUBSTITUTE(実質収支比率等に係る経年分析!H$49,"▲","-")),2),NA())</f>
        <v>0.09</v>
      </c>
      <c r="E21" s="134">
        <f>IF(ISNUMBER(VALUE(SUBSTITUTE(実質収支比率等に係る経年分析!I$49,"▲","-"))),ROUND(VALUE(SUBSTITUTE(実質収支比率等に係る経年分析!I$49,"▲","-")),2),NA())</f>
        <v>-1.34</v>
      </c>
      <c r="F21" s="134">
        <f>IF(ISNUMBER(VALUE(SUBSTITUTE(実質収支比率等に係る経年分析!J$49,"▲","-"))),ROUND(VALUE(SUBSTITUTE(実質収支比率等に係る経年分析!J$49,"▲","-")),2),NA())</f>
        <v>-4.4400000000000004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x14ac:dyDescent="0.15">
      <c r="A31" s="135" t="str">
        <f>IF(連結実質赤字比率に係る赤字・黒字の構成分析!C$39="",NA(),連結実質赤字比率に係る赤字・黒字の構成分析!C$39)</f>
        <v>渋谷土地区画整理事業特別会計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1.73</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4.8600000000000003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6183</v>
      </c>
      <c r="E42" s="136"/>
      <c r="F42" s="136"/>
      <c r="G42" s="136">
        <f>'実質公債費比率（分子）の構造'!L$52</f>
        <v>6039</v>
      </c>
      <c r="H42" s="136"/>
      <c r="I42" s="136"/>
      <c r="J42" s="136">
        <f>'実質公債費比率（分子）の構造'!M$52</f>
        <v>6254</v>
      </c>
      <c r="K42" s="136"/>
      <c r="L42" s="136"/>
      <c r="M42" s="136">
        <f>'実質公債費比率（分子）の構造'!N$52</f>
        <v>6408</v>
      </c>
      <c r="N42" s="136"/>
      <c r="O42" s="136"/>
      <c r="P42" s="136">
        <f>'実質公債費比率（分子）の構造'!O$52</f>
        <v>5956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446</v>
      </c>
      <c r="C44" s="136"/>
      <c r="D44" s="136"/>
      <c r="E44" s="136">
        <f>'実質公債費比率（分子）の構造'!L$50</f>
        <v>382</v>
      </c>
      <c r="F44" s="136"/>
      <c r="G44" s="136"/>
      <c r="H44" s="136">
        <f>'実質公債費比率（分子）の構造'!M$50</f>
        <v>417</v>
      </c>
      <c r="I44" s="136"/>
      <c r="J44" s="136"/>
      <c r="K44" s="136">
        <f>'実質公債費比率（分子）の構造'!N$50</f>
        <v>71</v>
      </c>
      <c r="L44" s="136"/>
      <c r="M44" s="136"/>
      <c r="N44" s="136">
        <f>'実質公債費比率（分子）の構造'!O$50</f>
        <v>73</v>
      </c>
      <c r="O44" s="136"/>
      <c r="P44" s="136"/>
    </row>
    <row r="45" spans="1:16" x14ac:dyDescent="0.15">
      <c r="A45" s="136" t="s">
        <v>53</v>
      </c>
      <c r="B45" s="136">
        <f>'実質公債費比率（分子）の構造'!K$49</f>
        <v>7</v>
      </c>
      <c r="C45" s="136"/>
      <c r="D45" s="136"/>
      <c r="E45" s="136">
        <f>'実質公債費比率（分子）の構造'!L$49</f>
        <v>7</v>
      </c>
      <c r="F45" s="136"/>
      <c r="G45" s="136"/>
      <c r="H45" s="136">
        <f>'実質公債費比率（分子）の構造'!M$49</f>
        <v>7</v>
      </c>
      <c r="I45" s="136"/>
      <c r="J45" s="136"/>
      <c r="K45" s="136">
        <f>'実質公債費比率（分子）の構造'!N$49</f>
        <v>4</v>
      </c>
      <c r="L45" s="136"/>
      <c r="M45" s="136"/>
      <c r="N45" s="136" t="str">
        <f>'実質公債費比率（分子）の構造'!O$49</f>
        <v>-</v>
      </c>
      <c r="O45" s="136"/>
      <c r="P45" s="136"/>
    </row>
    <row r="46" spans="1:16" x14ac:dyDescent="0.15">
      <c r="A46" s="136" t="s">
        <v>54</v>
      </c>
      <c r="B46" s="136">
        <f>'実質公債費比率（分子）の構造'!K$48</f>
        <v>2402</v>
      </c>
      <c r="C46" s="136"/>
      <c r="D46" s="136"/>
      <c r="E46" s="136">
        <f>'実質公債費比率（分子）の構造'!L$48</f>
        <v>2099</v>
      </c>
      <c r="F46" s="136"/>
      <c r="G46" s="136"/>
      <c r="H46" s="136">
        <f>'実質公債費比率（分子）の構造'!M$48</f>
        <v>1986</v>
      </c>
      <c r="I46" s="136"/>
      <c r="J46" s="136"/>
      <c r="K46" s="136">
        <f>'実質公債費比率（分子）の構造'!N$48</f>
        <v>2006</v>
      </c>
      <c r="L46" s="136"/>
      <c r="M46" s="136"/>
      <c r="N46" s="136">
        <f>'実質公債費比率（分子）の構造'!O$48</f>
        <v>2006</v>
      </c>
      <c r="O46" s="136"/>
      <c r="P46" s="136"/>
    </row>
    <row r="47" spans="1:16" x14ac:dyDescent="0.15">
      <c r="A47" s="136" t="s">
        <v>55</v>
      </c>
      <c r="B47" s="136">
        <f>'実質公債費比率（分子）の構造'!K$47</f>
        <v>50</v>
      </c>
      <c r="C47" s="136"/>
      <c r="D47" s="136"/>
      <c r="E47" s="136">
        <f>'実質公債費比率（分子）の構造'!L$47</f>
        <v>49</v>
      </c>
      <c r="F47" s="136"/>
      <c r="G47" s="136"/>
      <c r="H47" s="136">
        <f>'実質公債費比率（分子）の構造'!M$47</f>
        <v>47</v>
      </c>
      <c r="I47" s="136"/>
      <c r="J47" s="136"/>
      <c r="K47" s="136">
        <f>'実質公債費比率（分子）の構造'!N$47</f>
        <v>49</v>
      </c>
      <c r="L47" s="136"/>
      <c r="M47" s="136"/>
      <c r="N47" s="136">
        <f>'実質公債費比率（分子）の構造'!O$47</f>
        <v>53</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4505</v>
      </c>
      <c r="C49" s="136"/>
      <c r="D49" s="136"/>
      <c r="E49" s="136">
        <f>'実質公債費比率（分子）の構造'!L$45</f>
        <v>4584</v>
      </c>
      <c r="F49" s="136"/>
      <c r="G49" s="136"/>
      <c r="H49" s="136">
        <f>'実質公債費比率（分子）の構造'!M$45</f>
        <v>4651</v>
      </c>
      <c r="I49" s="136"/>
      <c r="J49" s="136"/>
      <c r="K49" s="136">
        <f>'実質公債費比率（分子）の構造'!N$45</f>
        <v>4506</v>
      </c>
      <c r="L49" s="136"/>
      <c r="M49" s="136"/>
      <c r="N49" s="136">
        <f>'実質公債費比率（分子）の構造'!O$45</f>
        <v>4197</v>
      </c>
      <c r="O49" s="136"/>
      <c r="P49" s="136"/>
    </row>
    <row r="50" spans="1:16" x14ac:dyDescent="0.15">
      <c r="A50" s="136" t="s">
        <v>58</v>
      </c>
      <c r="B50" s="136" t="e">
        <f>NA()</f>
        <v>#N/A</v>
      </c>
      <c r="C50" s="136">
        <f>IF(ISNUMBER('実質公債費比率（分子）の構造'!K$53),'実質公債費比率（分子）の構造'!K$53,NA())</f>
        <v>1227</v>
      </c>
      <c r="D50" s="136" t="e">
        <f>NA()</f>
        <v>#N/A</v>
      </c>
      <c r="E50" s="136" t="e">
        <f>NA()</f>
        <v>#N/A</v>
      </c>
      <c r="F50" s="136">
        <f>IF(ISNUMBER('実質公債費比率（分子）の構造'!L$53),'実質公債費比率（分子）の構造'!L$53,NA())</f>
        <v>1082</v>
      </c>
      <c r="G50" s="136" t="e">
        <f>NA()</f>
        <v>#N/A</v>
      </c>
      <c r="H50" s="136" t="e">
        <f>NA()</f>
        <v>#N/A</v>
      </c>
      <c r="I50" s="136">
        <f>IF(ISNUMBER('実質公債費比率（分子）の構造'!M$53),'実質公債費比率（分子）の構造'!M$53,NA())</f>
        <v>854</v>
      </c>
      <c r="J50" s="136" t="e">
        <f>NA()</f>
        <v>#N/A</v>
      </c>
      <c r="K50" s="136" t="e">
        <f>NA()</f>
        <v>#N/A</v>
      </c>
      <c r="L50" s="136">
        <f>IF(ISNUMBER('実質公債費比率（分子）の構造'!N$53),'実質公債費比率（分子）の構造'!N$53,NA())</f>
        <v>228</v>
      </c>
      <c r="M50" s="136" t="e">
        <f>NA()</f>
        <v>#N/A</v>
      </c>
      <c r="N50" s="136" t="e">
        <f>NA()</f>
        <v>#N/A</v>
      </c>
      <c r="O50" s="136">
        <f>IF(ISNUMBER('実質公債費比率（分子）の構造'!O$53),'実質公債費比率（分子）の構造'!O$53,NA())</f>
        <v>373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46877</v>
      </c>
      <c r="E56" s="135"/>
      <c r="F56" s="135"/>
      <c r="G56" s="135">
        <f>'将来負担比率（分子）の構造'!J$51</f>
        <v>46600</v>
      </c>
      <c r="H56" s="135"/>
      <c r="I56" s="135"/>
      <c r="J56" s="135">
        <f>'将来負担比率（分子）の構造'!K$51</f>
        <v>46275</v>
      </c>
      <c r="K56" s="135"/>
      <c r="L56" s="135"/>
      <c r="M56" s="135">
        <f>'将来負担比率（分子）の構造'!L$51</f>
        <v>45752</v>
      </c>
      <c r="N56" s="135"/>
      <c r="O56" s="135"/>
      <c r="P56" s="135">
        <f>'将来負担比率（分子）の構造'!M$51</f>
        <v>45092</v>
      </c>
    </row>
    <row r="57" spans="1:16" x14ac:dyDescent="0.15">
      <c r="A57" s="135" t="s">
        <v>34</v>
      </c>
      <c r="B57" s="135"/>
      <c r="C57" s="135"/>
      <c r="D57" s="135">
        <f>'将来負担比率（分子）の構造'!I$50</f>
        <v>16640</v>
      </c>
      <c r="E57" s="135"/>
      <c r="F57" s="135"/>
      <c r="G57" s="135">
        <f>'将来負担比率（分子）の構造'!J$50</f>
        <v>16670</v>
      </c>
      <c r="H57" s="135"/>
      <c r="I57" s="135"/>
      <c r="J57" s="135">
        <f>'将来負担比率（分子）の構造'!K$50</f>
        <v>16984</v>
      </c>
      <c r="K57" s="135"/>
      <c r="L57" s="135"/>
      <c r="M57" s="135">
        <f>'将来負担比率（分子）の構造'!L$50</f>
        <v>16756</v>
      </c>
      <c r="N57" s="135"/>
      <c r="O57" s="135"/>
      <c r="P57" s="135">
        <f>'将来負担比率（分子）の構造'!M$50</f>
        <v>16886</v>
      </c>
    </row>
    <row r="58" spans="1:16" x14ac:dyDescent="0.15">
      <c r="A58" s="135" t="s">
        <v>33</v>
      </c>
      <c r="B58" s="135"/>
      <c r="C58" s="135"/>
      <c r="D58" s="135">
        <f>'将来負担比率（分子）の構造'!I$49</f>
        <v>10793</v>
      </c>
      <c r="E58" s="135"/>
      <c r="F58" s="135"/>
      <c r="G58" s="135">
        <f>'将来負担比率（分子）の構造'!J$49</f>
        <v>11257</v>
      </c>
      <c r="H58" s="135"/>
      <c r="I58" s="135"/>
      <c r="J58" s="135">
        <f>'将来負担比率（分子）の構造'!K$49</f>
        <v>12665</v>
      </c>
      <c r="K58" s="135"/>
      <c r="L58" s="135"/>
      <c r="M58" s="135">
        <f>'将来負担比率（分子）の構造'!L$49</f>
        <v>10361</v>
      </c>
      <c r="N58" s="135"/>
      <c r="O58" s="135"/>
      <c r="P58" s="135">
        <f>'将来負担比率（分子）の構造'!M$49</f>
        <v>10506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65</v>
      </c>
      <c r="C61" s="135"/>
      <c r="D61" s="135"/>
      <c r="E61" s="135">
        <f>'将来負担比率（分子）の構造'!J$46</f>
        <v>34</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12290</v>
      </c>
      <c r="C62" s="135"/>
      <c r="D62" s="135"/>
      <c r="E62" s="135">
        <f>'将来負担比率（分子）の構造'!J$45</f>
        <v>11937</v>
      </c>
      <c r="F62" s="135"/>
      <c r="G62" s="135"/>
      <c r="H62" s="135">
        <f>'将来負担比率（分子）の構造'!K$45</f>
        <v>11448</v>
      </c>
      <c r="I62" s="135"/>
      <c r="J62" s="135"/>
      <c r="K62" s="135">
        <f>'将来負担比率（分子）の構造'!L$45</f>
        <v>9986</v>
      </c>
      <c r="L62" s="135"/>
      <c r="M62" s="135"/>
      <c r="N62" s="135">
        <f>'将来負担比率（分子）の構造'!M$45</f>
        <v>9015</v>
      </c>
      <c r="O62" s="135"/>
      <c r="P62" s="135"/>
    </row>
    <row r="63" spans="1:16" x14ac:dyDescent="0.15">
      <c r="A63" s="135" t="s">
        <v>27</v>
      </c>
      <c r="B63" s="135">
        <f>'将来負担比率（分子）の構造'!I$44</f>
        <v>17</v>
      </c>
      <c r="C63" s="135"/>
      <c r="D63" s="135"/>
      <c r="E63" s="135">
        <f>'将来負担比率（分子）の構造'!J$44</f>
        <v>10</v>
      </c>
      <c r="F63" s="135"/>
      <c r="G63" s="135"/>
      <c r="H63" s="135">
        <f>'将来負担比率（分子）の構造'!K$44</f>
        <v>4</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25382</v>
      </c>
      <c r="C64" s="135"/>
      <c r="D64" s="135"/>
      <c r="E64" s="135">
        <f>'将来負担比率（分子）の構造'!J$43</f>
        <v>23369</v>
      </c>
      <c r="F64" s="135"/>
      <c r="G64" s="135"/>
      <c r="H64" s="135">
        <f>'将来負担比率（分子）の構造'!K$43</f>
        <v>21865</v>
      </c>
      <c r="I64" s="135"/>
      <c r="J64" s="135"/>
      <c r="K64" s="135">
        <f>'将来負担比率（分子）の構造'!L$43</f>
        <v>20025</v>
      </c>
      <c r="L64" s="135"/>
      <c r="M64" s="135"/>
      <c r="N64" s="135">
        <f>'将来負担比率（分子）の構造'!M$43</f>
        <v>18960</v>
      </c>
      <c r="O64" s="135"/>
      <c r="P64" s="135"/>
    </row>
    <row r="65" spans="1:16" x14ac:dyDescent="0.15">
      <c r="A65" s="135" t="s">
        <v>25</v>
      </c>
      <c r="B65" s="135">
        <f>'将来負担比率（分子）の構造'!I$42</f>
        <v>2751</v>
      </c>
      <c r="C65" s="135"/>
      <c r="D65" s="135"/>
      <c r="E65" s="135">
        <f>'将来負担比率（分子）の構造'!J$42</f>
        <v>2005</v>
      </c>
      <c r="F65" s="135"/>
      <c r="G65" s="135"/>
      <c r="H65" s="135">
        <f>'将来負担比率（分子）の構造'!K$42</f>
        <v>1945</v>
      </c>
      <c r="I65" s="135"/>
      <c r="J65" s="135"/>
      <c r="K65" s="135">
        <f>'将来負担比率（分子）の構造'!L$42</f>
        <v>1436</v>
      </c>
      <c r="L65" s="135"/>
      <c r="M65" s="135"/>
      <c r="N65" s="135">
        <f>'将来負担比率（分子）の構造'!M$42</f>
        <v>1402</v>
      </c>
      <c r="O65" s="135"/>
      <c r="P65" s="135"/>
    </row>
    <row r="66" spans="1:16" x14ac:dyDescent="0.15">
      <c r="A66" s="135" t="s">
        <v>24</v>
      </c>
      <c r="B66" s="135">
        <f>'将来負担比率（分子）の構造'!I$41</f>
        <v>46171</v>
      </c>
      <c r="C66" s="135"/>
      <c r="D66" s="135"/>
      <c r="E66" s="135">
        <f>'将来負担比率（分子）の構造'!J$41</f>
        <v>44415</v>
      </c>
      <c r="F66" s="135"/>
      <c r="G66" s="135"/>
      <c r="H66" s="135">
        <f>'将来負担比率（分子）の構造'!K$41</f>
        <v>44126</v>
      </c>
      <c r="I66" s="135"/>
      <c r="J66" s="135"/>
      <c r="K66" s="135">
        <f>'将来負担比率（分子）の構造'!L$41</f>
        <v>47814</v>
      </c>
      <c r="L66" s="135"/>
      <c r="M66" s="135"/>
      <c r="N66" s="135">
        <f>'将来負担比率（分子）の構造'!M$41</f>
        <v>52187</v>
      </c>
      <c r="O66" s="135"/>
      <c r="P66" s="135"/>
    </row>
    <row r="67" spans="1:16" x14ac:dyDescent="0.15">
      <c r="A67" s="135" t="s">
        <v>62</v>
      </c>
      <c r="B67" s="135" t="e">
        <f>NA()</f>
        <v>#N/A</v>
      </c>
      <c r="C67" s="135">
        <f>IF(ISNUMBER('将来負担比率（分子）の構造'!I$52), IF('将来負担比率（分子）の構造'!I$52 &lt; 0, 0, '将来負担比率（分子）の構造'!I$52), NA())</f>
        <v>12365</v>
      </c>
      <c r="D67" s="135" t="e">
        <f>NA()</f>
        <v>#N/A</v>
      </c>
      <c r="E67" s="135" t="e">
        <f>NA()</f>
        <v>#N/A</v>
      </c>
      <c r="F67" s="135">
        <f>IF(ISNUMBER('将来負担比率（分子）の構造'!J$52), IF('将来負担比率（分子）の構造'!J$52 &lt; 0, 0, '将来負担比率（分子）の構造'!J$52), NA())</f>
        <v>7245</v>
      </c>
      <c r="G67" s="135" t="e">
        <f>NA()</f>
        <v>#N/A</v>
      </c>
      <c r="H67" s="135" t="e">
        <f>NA()</f>
        <v>#N/A</v>
      </c>
      <c r="I67" s="135">
        <f>IF(ISNUMBER('将来負担比率（分子）の構造'!K$52), IF('将来負担比率（分子）の構造'!K$52 &lt; 0, 0, '将来負担比率（分子）の構造'!K$52), NA())</f>
        <v>3464</v>
      </c>
      <c r="J67" s="135" t="e">
        <f>NA()</f>
        <v>#N/A</v>
      </c>
      <c r="K67" s="135" t="e">
        <f>NA()</f>
        <v>#N/A</v>
      </c>
      <c r="L67" s="135">
        <f>IF(ISNUMBER('将来負担比率（分子）の構造'!L$52), IF('将来負担比率（分子）の構造'!L$52 &lt; 0, 0, '将来負担比率（分子）の構造'!L$52), NA())</f>
        <v>6391</v>
      </c>
      <c r="M67" s="135" t="e">
        <f>NA()</f>
        <v>#N/A</v>
      </c>
      <c r="N67" s="135" t="e">
        <f>NA()</f>
        <v>#N/A</v>
      </c>
      <c r="O67" s="135">
        <f>IF(ISNUMBER('将来負担比率（分子）の構造'!M$52), IF('将来負担比率（分子）の構造'!M$52 &lt; 0, 0, '将来負担比率（分子）の構造'!M$52), NA())</f>
        <v>9080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cp:lastModifiedBy>
  <cp:lastPrinted>2017-04-20T06:09:48Z</cp:lastPrinted>
  <dcterms:created xsi:type="dcterms:W3CDTF">2017-02-15T18:03:25Z</dcterms:created>
  <dcterms:modified xsi:type="dcterms:W3CDTF">2017-05-16T07:01:58Z</dcterms:modified>
  <cp:category/>
</cp:coreProperties>
</file>