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02_健康づくりＧ\70_栄養・食生活対策事業\7004_01特定給食等指導事業\03特定給食施設電子申請関係(H26～)\情報システム課への手続登録依頼\R03\02_ホームページ修正\01_ホームページ用様式\01_エクセル\"/>
    </mc:Choice>
  </mc:AlternateContent>
  <bookViews>
    <workbookView xWindow="-24" yWindow="-24" windowWidth="8208" windowHeight="8088"/>
  </bookViews>
  <sheets>
    <sheet name="入力シート" sheetId="1" r:id="rId1"/>
    <sheet name="印刷用シート" sheetId="2" r:id="rId2"/>
    <sheet name="リスト（11号様式用）" sheetId="4" state="hidden" r:id="rId3"/>
  </sheets>
  <definedNames>
    <definedName name="_xlnm.Print_Area" localSheetId="1">印刷用シート!$A$1:$CM$102</definedName>
    <definedName name="_xlnm.Print_Area" localSheetId="0">入力シート!$A$1:$F$300</definedName>
    <definedName name="運営方式">'リスト（11号様式用）'!$G$2:$G$3</definedName>
    <definedName name="勤務形態">'リスト（11号様式用）'!$I$2:$I$3</definedName>
    <definedName name="施設区分">'リスト（11号様式用）'!$C$2:$C$3</definedName>
    <definedName name="施設種別">'リスト（11号様式用）'!$E$2:$E$4</definedName>
    <definedName name="食材料費の単位">'リスト（11号様式用）'!$J$2:$J$4</definedName>
    <definedName name="提出先">'リスト（11号様式用）'!$D$2:$D$5</definedName>
    <definedName name="部門">'リスト（11号様式用）'!$F$2:$F$5</definedName>
    <definedName name="免許の種類">'リスト（11号様式用）'!$H$2:$H$3</definedName>
    <definedName name="有_無">'リスト（11号様式用）'!$B$2:$B$3</definedName>
  </definedNames>
  <calcPr calcId="152511"/>
</workbook>
</file>

<file path=xl/calcChain.xml><?xml version="1.0" encoding="utf-8"?>
<calcChain xmlns="http://schemas.openxmlformats.org/spreadsheetml/2006/main">
  <c r="CH65" i="2" l="1"/>
  <c r="AN7" i="2"/>
  <c r="AN6" i="2"/>
  <c r="BA96" i="2"/>
  <c r="BN92" i="2"/>
  <c r="Y93" i="2"/>
  <c r="S88" i="2"/>
  <c r="BS65" i="2"/>
  <c r="BR64" i="2" l="1"/>
  <c r="BE58" i="2"/>
  <c r="BJ30" i="2"/>
  <c r="AX50" i="2"/>
  <c r="AS20" i="2" l="1"/>
  <c r="BJ23" i="2"/>
  <c r="AA13" i="2"/>
  <c r="D262" i="1" l="1"/>
  <c r="D261" i="1"/>
  <c r="D242" i="1"/>
  <c r="D241" i="1"/>
  <c r="D240" i="1" s="1"/>
  <c r="D222" i="1"/>
  <c r="D221" i="1"/>
  <c r="AT8" i="2"/>
  <c r="D260" i="1" l="1"/>
  <c r="CC79" i="2" s="1"/>
  <c r="D220" i="1"/>
  <c r="BG79" i="2" s="1"/>
  <c r="D244" i="1"/>
  <c r="D264" i="1" s="1"/>
  <c r="D245" i="1"/>
  <c r="D265" i="1" s="1"/>
  <c r="D243" i="1"/>
  <c r="D263" i="1" s="1"/>
  <c r="D159" i="1"/>
  <c r="AX53" i="2" s="1"/>
  <c r="D158" i="1"/>
  <c r="AP53" i="2" s="1"/>
  <c r="D157" i="1"/>
  <c r="AH53" i="2" s="1"/>
  <c r="D156" i="1"/>
  <c r="Z53" i="2" s="1"/>
  <c r="D137" i="1"/>
  <c r="BG47" i="2" s="1"/>
  <c r="D136" i="1"/>
  <c r="AV47" i="2" s="1"/>
  <c r="D135" i="1"/>
  <c r="AK47" i="2" s="1"/>
  <c r="D134" i="1"/>
  <c r="Z47" i="2" s="1"/>
  <c r="D132" i="1"/>
  <c r="BR46" i="2" s="1"/>
  <c r="D126" i="1"/>
  <c r="BR45" i="2" s="1"/>
  <c r="D120" i="1"/>
  <c r="BR44" i="2" s="1"/>
  <c r="D114" i="1"/>
  <c r="BR43" i="2" s="1"/>
  <c r="D108" i="1"/>
  <c r="BR42" i="2" s="1"/>
  <c r="D102" i="1"/>
  <c r="BR41" i="2" s="1"/>
  <c r="D88" i="1"/>
  <c r="CH37" i="2" s="1"/>
  <c r="D89" i="1"/>
  <c r="CH38" i="2" s="1"/>
  <c r="D90" i="1"/>
  <c r="CH39" i="2" s="1"/>
  <c r="D87" i="1"/>
  <c r="CH36" i="2" s="1"/>
  <c r="W86" i="2"/>
  <c r="I5" i="2"/>
  <c r="R99" i="2"/>
  <c r="BO97" i="2"/>
  <c r="AW97" i="2"/>
  <c r="X97" i="2"/>
  <c r="BJ96" i="2"/>
  <c r="AH94" i="2"/>
  <c r="T94" i="2"/>
  <c r="BW92" i="2"/>
  <c r="AH93" i="2"/>
  <c r="R92" i="2"/>
  <c r="R91" i="2"/>
  <c r="R89" i="2"/>
  <c r="AB88" i="2"/>
  <c r="BI86" i="2"/>
  <c r="CC84" i="2"/>
  <c r="CC83" i="2"/>
  <c r="CC82" i="2"/>
  <c r="CC69" i="2"/>
  <c r="CC70" i="2"/>
  <c r="CC71" i="2"/>
  <c r="CC72" i="2"/>
  <c r="CC73" i="2"/>
  <c r="CC74" i="2"/>
  <c r="CC75" i="2"/>
  <c r="CC76" i="2"/>
  <c r="CC77" i="2"/>
  <c r="CC78" i="2"/>
  <c r="CC80" i="2"/>
  <c r="CC81" i="2"/>
  <c r="CC68" i="2"/>
  <c r="BR84" i="2"/>
  <c r="BR83" i="2"/>
  <c r="BR82" i="2"/>
  <c r="BR69" i="2"/>
  <c r="BR70" i="2"/>
  <c r="BR71" i="2"/>
  <c r="BR72" i="2"/>
  <c r="BR73" i="2"/>
  <c r="BR74" i="2"/>
  <c r="BR75" i="2"/>
  <c r="BR76" i="2"/>
  <c r="BR77" i="2"/>
  <c r="BR78" i="2"/>
  <c r="BR79" i="2"/>
  <c r="BR80" i="2"/>
  <c r="BR81" i="2"/>
  <c r="BR68" i="2"/>
  <c r="BG84" i="2"/>
  <c r="BG83" i="2"/>
  <c r="BG82" i="2"/>
  <c r="AL83" i="2"/>
  <c r="AL84" i="2"/>
  <c r="AL82" i="2"/>
  <c r="BG69" i="2"/>
  <c r="BG70" i="2"/>
  <c r="BG71" i="2"/>
  <c r="BG72" i="2"/>
  <c r="BG73" i="2"/>
  <c r="BG74" i="2"/>
  <c r="BG75" i="2"/>
  <c r="BG76" i="2"/>
  <c r="BG77" i="2"/>
  <c r="BG78" i="2"/>
  <c r="BG80" i="2"/>
  <c r="BG81" i="2"/>
  <c r="BG68" i="2"/>
  <c r="V69" i="2"/>
  <c r="V70" i="2"/>
  <c r="V71" i="2"/>
  <c r="V72" i="2"/>
  <c r="V73" i="2"/>
  <c r="V74" i="2"/>
  <c r="V75" i="2"/>
  <c r="V76" i="2"/>
  <c r="V77" i="2"/>
  <c r="V78" i="2"/>
  <c r="V79" i="2"/>
  <c r="V80" i="2"/>
  <c r="V81" i="2"/>
  <c r="V82" i="2"/>
  <c r="V83" i="2"/>
  <c r="V84" i="2"/>
  <c r="V85" i="2"/>
  <c r="V68" i="2"/>
  <c r="BX65" i="2"/>
  <c r="AH65" i="2"/>
  <c r="CA64" i="2"/>
  <c r="Y60" i="2"/>
  <c r="AR59" i="2"/>
  <c r="Y59" i="2"/>
  <c r="BN58" i="2"/>
  <c r="AE57" i="2"/>
  <c r="BO53" i="2"/>
  <c r="BY53" i="2"/>
  <c r="BY52" i="2"/>
  <c r="BY51" i="2"/>
  <c r="AX52" i="2"/>
  <c r="AP52" i="2"/>
  <c r="AH52" i="2"/>
  <c r="Z52" i="2"/>
  <c r="AX51" i="2"/>
  <c r="AP51" i="2"/>
  <c r="AH51" i="2"/>
  <c r="Z51" i="2"/>
  <c r="AP50" i="2"/>
  <c r="AH50" i="2"/>
  <c r="Z50" i="2"/>
  <c r="AH49" i="2"/>
  <c r="Z49" i="2"/>
  <c r="CC47" i="2"/>
  <c r="CC46" i="2"/>
  <c r="BG46" i="2"/>
  <c r="AV46" i="2"/>
  <c r="AK46" i="2"/>
  <c r="Z46" i="2"/>
  <c r="CC45" i="2"/>
  <c r="BG45" i="2"/>
  <c r="AV45" i="2"/>
  <c r="AK45" i="2"/>
  <c r="Z45" i="2"/>
  <c r="CC44" i="2"/>
  <c r="BG44" i="2"/>
  <c r="AV44" i="2"/>
  <c r="AK44" i="2"/>
  <c r="Z44" i="2"/>
  <c r="CC43" i="2"/>
  <c r="BG43" i="2"/>
  <c r="AV43" i="2"/>
  <c r="AK43" i="2"/>
  <c r="Z43" i="2"/>
  <c r="CC42" i="2"/>
  <c r="CC41" i="2"/>
  <c r="BG42" i="2"/>
  <c r="AV42" i="2"/>
  <c r="AK42" i="2"/>
  <c r="Z42" i="2"/>
  <c r="BG41" i="2"/>
  <c r="AV41" i="2"/>
  <c r="AK41" i="2"/>
  <c r="Z41" i="2"/>
  <c r="R42" i="2"/>
  <c r="R43" i="2"/>
  <c r="R44" i="2"/>
  <c r="R45" i="2"/>
  <c r="R46" i="2"/>
  <c r="R41" i="2"/>
  <c r="BM40" i="2"/>
  <c r="CB37" i="2"/>
  <c r="CB38" i="2"/>
  <c r="CB39" i="2"/>
  <c r="CB36" i="2"/>
  <c r="BV37" i="2"/>
  <c r="BV38" i="2"/>
  <c r="BV39" i="2"/>
  <c r="BV36" i="2"/>
  <c r="BP37" i="2"/>
  <c r="BP38" i="2"/>
  <c r="BP39" i="2"/>
  <c r="BP36" i="2"/>
  <c r="BJ37" i="2"/>
  <c r="BJ38" i="2"/>
  <c r="BJ39" i="2"/>
  <c r="BJ36" i="2"/>
  <c r="BD37" i="2"/>
  <c r="BD38" i="2"/>
  <c r="BD39" i="2"/>
  <c r="BD36" i="2"/>
  <c r="AX37" i="2"/>
  <c r="AX38" i="2"/>
  <c r="AX39" i="2"/>
  <c r="AX36" i="2"/>
  <c r="U37" i="2"/>
  <c r="U39" i="2"/>
  <c r="A36" i="2"/>
  <c r="CF28" i="2"/>
  <c r="AZ28" i="2"/>
  <c r="BV27" i="2"/>
  <c r="BF27" i="2"/>
  <c r="BV26" i="2"/>
  <c r="BF26" i="2"/>
  <c r="BI25" i="2"/>
  <c r="BB25" i="2"/>
  <c r="AZ24" i="2"/>
  <c r="BS30" i="2"/>
  <c r="BS23" i="2"/>
  <c r="BR20" i="2"/>
  <c r="BB20" i="2"/>
  <c r="BP15" i="2"/>
  <c r="AX15" i="2"/>
  <c r="BP14" i="2"/>
  <c r="AJ13" i="2"/>
  <c r="AN10" i="2"/>
  <c r="BO8" i="2"/>
  <c r="AM18" i="2"/>
  <c r="BR16" i="2"/>
  <c r="AW16" i="2"/>
  <c r="D138" i="1" l="1"/>
  <c r="BR47" i="2" s="1"/>
  <c r="AM96" i="2"/>
  <c r="AC96" i="2"/>
  <c r="AC95" i="2"/>
  <c r="A95" i="2"/>
  <c r="BN91" i="2"/>
  <c r="BN90" i="2"/>
  <c r="AY92" i="2"/>
  <c r="BN89" i="2"/>
  <c r="Y92" i="2"/>
  <c r="Y91" i="2"/>
  <c r="Y90" i="2"/>
  <c r="A92" i="2"/>
  <c r="BC87" i="2"/>
  <c r="AU87" i="2"/>
  <c r="AG87" i="2"/>
  <c r="S87" i="2"/>
  <c r="A88" i="2"/>
  <c r="AM66" i="2"/>
  <c r="AR65" i="2"/>
  <c r="AC65" i="2"/>
  <c r="BR63" i="2"/>
  <c r="BR62" i="2"/>
  <c r="BR61" i="2"/>
  <c r="BR60" i="2"/>
  <c r="BR59" i="2"/>
  <c r="BE62" i="2"/>
  <c r="AL62" i="2"/>
  <c r="AL63" i="2"/>
  <c r="AL64" i="2"/>
  <c r="AL61" i="2"/>
  <c r="AP58" i="2"/>
  <c r="AC58" i="2"/>
  <c r="A58" i="2"/>
  <c r="BU49" i="2"/>
  <c r="BU48" i="2"/>
  <c r="A52" i="2"/>
  <c r="B53" i="2"/>
  <c r="AG36" i="2"/>
  <c r="R38" i="2"/>
  <c r="R36" i="2"/>
  <c r="AY30" i="2"/>
  <c r="AL30" i="2"/>
  <c r="CC29" i="2"/>
  <c r="BV29" i="2"/>
  <c r="BO29" i="2"/>
  <c r="BH29" i="2"/>
  <c r="AW29" i="2"/>
  <c r="AL29" i="2"/>
  <c r="R24" i="2"/>
  <c r="AX23" i="2"/>
  <c r="AK23" i="2"/>
  <c r="AK22" i="2"/>
  <c r="AK21" i="2"/>
  <c r="AK20" i="2"/>
  <c r="BW19" i="2"/>
  <c r="BO19" i="2"/>
  <c r="BD19" i="2"/>
  <c r="AS19" i="2"/>
  <c r="AK19" i="2"/>
  <c r="A21" i="2"/>
  <c r="AJ17" i="2"/>
  <c r="AJ14" i="2"/>
  <c r="AA12" i="2"/>
  <c r="BA11" i="2"/>
  <c r="AA11" i="2"/>
  <c r="A13" i="2"/>
  <c r="CD10" i="2"/>
  <c r="K10" i="2"/>
  <c r="BN4" i="2" l="1"/>
  <c r="A3" i="2"/>
</calcChain>
</file>

<file path=xl/sharedStrings.xml><?xml version="1.0" encoding="utf-8"?>
<sst xmlns="http://schemas.openxmlformats.org/spreadsheetml/2006/main" count="1025" uniqueCount="536">
  <si>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</si>
  <si>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</si>
  <si>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</si>
  <si>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</si>
  <si>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No.</t>
    <phoneticPr fontId="2"/>
  </si>
  <si>
    <t>神奈川県</t>
    <rPh sb="0" eb="4">
      <t>カナガワケン</t>
    </rPh>
    <phoneticPr fontId="2"/>
  </si>
  <si>
    <t>保健福祉事務所長殿</t>
    <rPh sb="0" eb="2">
      <t>ホケン</t>
    </rPh>
    <rPh sb="2" eb="4">
      <t>フクシ</t>
    </rPh>
    <rPh sb="4" eb="6">
      <t>ジム</t>
    </rPh>
    <rPh sb="6" eb="7">
      <t>ショ</t>
    </rPh>
    <rPh sb="7" eb="8">
      <t>チョウ</t>
    </rPh>
    <rPh sb="8" eb="9">
      <t>ドノ</t>
    </rPh>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</si>
  <si>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</si>
  <si>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</si>
  <si>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</si>
  <si>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</si>
  <si>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t>
  </si>
  <si>
    <t>代表者氏名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</si>
  <si>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</si>
  <si>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</si>
  <si>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</si>
  <si>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</si>
  <si>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</si>
  <si>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</si>
  <si>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</si>
  <si>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</si>
  <si>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</si>
  <si>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</si>
  <si>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</si>
  <si>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</si>
  <si>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</si>
  <si>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</si>
  <si>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</si>
  <si>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</si>
  <si>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</si>
  <si>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</si>
  <si>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</si>
  <si>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</si>
  <si>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</si>
  <si>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</si>
  <si>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</si>
  <si>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</si>
  <si>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</si>
  <si>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</si>
  <si>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</si>
  <si>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</si>
  <si>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</si>
  <si>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</si>
  <si>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</si>
  <si>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</si>
  <si>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</si>
  <si>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</si>
  <si>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</si>
  <si>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</si>
  <si>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</si>
  <si>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</si>
  <si>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</si>
  <si>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</si>
  <si>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</si>
  <si>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</si>
  <si>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</si>
  <si>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</si>
  <si>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</si>
  <si>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</si>
  <si>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</si>
  <si>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</si>
  <si>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健康増進法等の施行に関する規則第12条の規定により、次のとおり栄養管理状況を報告します。</t>
    <rPh sb="0" eb="2">
      <t>ケンコウ</t>
    </rPh>
    <rPh sb="2" eb="4">
      <t>ゾウシン</t>
    </rPh>
    <rPh sb="4" eb="5">
      <t>ホウ</t>
    </rPh>
    <rPh sb="5" eb="6">
      <t>トウ</t>
    </rPh>
    <rPh sb="7" eb="9">
      <t>シコウ</t>
    </rPh>
    <rPh sb="10" eb="11">
      <t>カン</t>
    </rPh>
    <rPh sb="13" eb="15">
      <t>キソク</t>
    </rPh>
    <rPh sb="15" eb="16">
      <t>ダイ</t>
    </rPh>
    <rPh sb="18" eb="19">
      <t>ジョウ</t>
    </rPh>
    <rPh sb="20" eb="22">
      <t>キテイ</t>
    </rPh>
    <rPh sb="26" eb="27">
      <t>ツギ</t>
    </rPh>
    <rPh sb="31" eb="33">
      <t>エイヨウ</t>
    </rPh>
    <rPh sb="33" eb="35">
      <t>カンリ</t>
    </rPh>
    <rPh sb="35" eb="37">
      <t>ジョウキョウ</t>
    </rPh>
    <rPh sb="38" eb="40">
      <t>ホウコク</t>
    </rPh>
    <phoneticPr fontId="2"/>
  </si>
  <si>
    <t>電話</t>
    <rPh sb="0" eb="2">
      <t>デンワ</t>
    </rPh>
    <phoneticPr fontId="2"/>
  </si>
  <si>
    <t>(職名)</t>
    <rPh sb="1" eb="2">
      <t>ショク</t>
    </rPh>
    <rPh sb="2" eb="3">
      <t>メイ</t>
    </rPh>
    <phoneticPr fontId="2"/>
  </si>
  <si>
    <t>(氏名)</t>
    <rPh sb="1" eb="3">
      <t>シメイ</t>
    </rPh>
    <phoneticPr fontId="2"/>
  </si>
  <si>
    <t>回</t>
    <rPh sb="0" eb="1">
      <t>カイ</t>
    </rPh>
    <phoneticPr fontId="2"/>
  </si>
  <si>
    <t>合計</t>
    <rPh sb="0" eb="2">
      <t>ゴウケイ</t>
    </rPh>
    <phoneticPr fontId="2"/>
  </si>
  <si>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</si>
  <si>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</si>
  <si>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</si>
  <si>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</si>
  <si>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</si>
  <si>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</si>
  <si>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</si>
  <si>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</si>
  <si>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</si>
  <si>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</si>
  <si>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</si>
  <si>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</si>
  <si>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</si>
  <si>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</si>
  <si>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</si>
  <si>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</si>
  <si>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</si>
  <si>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</si>
  <si>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</si>
  <si>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</si>
  <si>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</si>
  <si>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</si>
  <si>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</si>
  <si>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</si>
  <si>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</si>
  <si>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職名</t>
    <rPh sb="0" eb="2">
      <t>ショクメイ</t>
    </rPh>
    <phoneticPr fontId="2"/>
  </si>
  <si>
    <t>氏名</t>
    <rPh sb="0" eb="2">
      <t>シメイ</t>
    </rPh>
    <phoneticPr fontId="2"/>
  </si>
  <si>
    <t>施設種別</t>
    <rPh sb="0" eb="2">
      <t>シセツ</t>
    </rPh>
    <rPh sb="2" eb="4">
      <t>シュベツ</t>
    </rPh>
    <phoneticPr fontId="2"/>
  </si>
  <si>
    <t>(栄養管理・給食部門</t>
    <rPh sb="1" eb="3">
      <t>エイヨウ</t>
    </rPh>
    <rPh sb="3" eb="5">
      <t>カンリ</t>
    </rPh>
    <rPh sb="6" eb="8">
      <t>キュウショク</t>
    </rPh>
    <rPh sb="8" eb="10">
      <t>ブモン</t>
    </rPh>
    <phoneticPr fontId="2"/>
  </si>
  <si>
    <t>の位置付け)</t>
    <rPh sb="1" eb="4">
      <t>イチヅ</t>
    </rPh>
    <phoneticPr fontId="2"/>
  </si>
  <si>
    <t>責任者</t>
    <rPh sb="0" eb="3">
      <t>セキニンシャ</t>
    </rPh>
    <phoneticPr fontId="2"/>
  </si>
  <si>
    <t>部　門</t>
    <rPh sb="0" eb="1">
      <t>ブ</t>
    </rPh>
    <rPh sb="2" eb="3">
      <t>モン</t>
    </rPh>
    <phoneticPr fontId="2"/>
  </si>
  <si>
    <t>組織図</t>
    <rPh sb="0" eb="3">
      <t>ソシキズ</t>
    </rPh>
    <phoneticPr fontId="2"/>
  </si>
  <si>
    <t>朝食</t>
    <rPh sb="0" eb="2">
      <t>チョウショク</t>
    </rPh>
    <phoneticPr fontId="2"/>
  </si>
  <si>
    <t>昼食</t>
    <rPh sb="0" eb="2">
      <t>チュウショク</t>
    </rPh>
    <phoneticPr fontId="2"/>
  </si>
  <si>
    <t>夕食</t>
    <rPh sb="0" eb="2">
      <t>ユウショク</t>
    </rPh>
    <phoneticPr fontId="2"/>
  </si>
  <si>
    <t>備考</t>
    <rPh sb="0" eb="2">
      <t>ビコウ</t>
    </rPh>
    <phoneticPr fontId="2"/>
  </si>
  <si>
    <t>合　計</t>
    <rPh sb="0" eb="1">
      <t>ゴウ</t>
    </rPh>
    <rPh sb="2" eb="3">
      <t>ケイ</t>
    </rPh>
    <phoneticPr fontId="2"/>
  </si>
  <si>
    <t>)</t>
    <phoneticPr fontId="2"/>
  </si>
  <si>
    <t>栄養管理等について検討する
会議</t>
    <rPh sb="14" eb="16">
      <t>カイギ</t>
    </rPh>
    <phoneticPr fontId="2"/>
  </si>
  <si>
    <t>管理栄養士</t>
    <rPh sb="0" eb="2">
      <t>カンリ</t>
    </rPh>
    <rPh sb="2" eb="4">
      <t>エイヨウ</t>
    </rPh>
    <rPh sb="4" eb="5">
      <t>シ</t>
    </rPh>
    <phoneticPr fontId="2"/>
  </si>
  <si>
    <t>調理師又は調理員</t>
    <rPh sb="0" eb="3">
      <t>チョウリシ</t>
    </rPh>
    <rPh sb="3" eb="4">
      <t>マタ</t>
    </rPh>
    <rPh sb="5" eb="8">
      <t>チョウリイン</t>
    </rPh>
    <phoneticPr fontId="2"/>
  </si>
  <si>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2"/>
  </si>
  <si>
    <t>苦情の処理</t>
    <rPh sb="0" eb="2">
      <t>クジョウ</t>
    </rPh>
    <rPh sb="3" eb="5">
      <t>ショリ</t>
    </rPh>
    <phoneticPr fontId="2"/>
  </si>
  <si>
    <t>献立の検討</t>
    <rPh sb="0" eb="2">
      <t>コンダテ</t>
    </rPh>
    <rPh sb="3" eb="5">
      <t>ケントウ</t>
    </rPh>
    <phoneticPr fontId="2"/>
  </si>
  <si>
    <t>【実施回数】</t>
    <phoneticPr fontId="2"/>
  </si>
  <si>
    <t>(</t>
    <phoneticPr fontId="2"/>
  </si>
  <si>
    <t>【方　　法】</t>
    <phoneticPr fontId="2"/>
  </si>
  <si>
    <t>給食量の調整</t>
  </si>
  <si>
    <t>主食の量</t>
  </si>
  <si>
    <t>有(</t>
    <rPh sb="0" eb="1">
      <t>アリ</t>
    </rPh>
    <phoneticPr fontId="2"/>
  </si>
  <si>
    <t>種類)</t>
    <rPh sb="0" eb="2">
      <t>シュルイ</t>
    </rPh>
    <phoneticPr fontId="2"/>
  </si>
  <si>
    <t>無</t>
    <rPh sb="0" eb="1">
      <t>ナシ</t>
    </rPh>
    <phoneticPr fontId="2"/>
  </si>
  <si>
    <t>副食(</t>
    <rPh sb="0" eb="2">
      <t>フクショク</t>
    </rPh>
    <phoneticPr fontId="2"/>
  </si>
  <si>
    <t>主菜</t>
    <rPh sb="0" eb="1">
      <t>シュ</t>
    </rPh>
    <rPh sb="1" eb="2">
      <t>サイ</t>
    </rPh>
    <phoneticPr fontId="2"/>
  </si>
  <si>
    <t>・</t>
    <phoneticPr fontId="2"/>
  </si>
  <si>
    <t>副菜</t>
    <rPh sb="0" eb="2">
      <t>フクサイ</t>
    </rPh>
    <phoneticPr fontId="2"/>
  </si>
  <si>
    <t>)の量</t>
    <rPh sb="2" eb="3">
      <t>リョウ</t>
    </rPh>
    <phoneticPr fontId="2"/>
  </si>
  <si>
    <t>1人1日(</t>
    <rPh sb="1" eb="2">
      <t>ニン</t>
    </rPh>
    <rPh sb="3" eb="4">
      <t>ニチ</t>
    </rPh>
    <phoneticPr fontId="2"/>
  </si>
  <si>
    <t>)当たり</t>
    <rPh sb="1" eb="2">
      <t>ア</t>
    </rPh>
    <phoneticPr fontId="2"/>
  </si>
  <si>
    <t>集団
指導</t>
    <rPh sb="0" eb="2">
      <t>シュウダン</t>
    </rPh>
    <rPh sb="3" eb="5">
      <t>シドウ</t>
    </rPh>
    <phoneticPr fontId="2"/>
  </si>
  <si>
    <t>個別
指導</t>
    <rPh sb="0" eb="2">
      <t>コベツ</t>
    </rPh>
    <rPh sb="3" eb="5">
      <t>シドウ</t>
    </rPh>
    <phoneticPr fontId="2"/>
  </si>
  <si>
    <t>給食日誌</t>
    <rPh sb="0" eb="2">
      <t>キュウショク</t>
    </rPh>
    <rPh sb="2" eb="4">
      <t>ニッシ</t>
    </rPh>
    <phoneticPr fontId="2"/>
  </si>
  <si>
    <t>たんぱく質</t>
    <rPh sb="4" eb="5">
      <t>シツ</t>
    </rPh>
    <phoneticPr fontId="2"/>
  </si>
  <si>
    <t>脂質</t>
    <rPh sb="0" eb="2">
      <t>シシツ</t>
    </rPh>
    <phoneticPr fontId="2"/>
  </si>
  <si>
    <t>食塩相当量</t>
    <rPh sb="0" eb="2">
      <t>ショクエン</t>
    </rPh>
    <rPh sb="2" eb="4">
      <t>ソウトウ</t>
    </rPh>
    <rPh sb="4" eb="5">
      <t>リョウ</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</si>
  <si>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</si>
  <si>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</si>
  <si>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</si>
  <si>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</si>
  <si>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t>)</t>
    <phoneticPr fontId="2"/>
  </si>
  <si>
    <t>組　　織</t>
    <phoneticPr fontId="2"/>
  </si>
  <si>
    <t>FAX</t>
    <phoneticPr fontId="2"/>
  </si>
  <si>
    <t>【実施回数】</t>
    <phoneticPr fontId="2"/>
  </si>
  <si>
    <t>(</t>
    <phoneticPr fontId="2"/>
  </si>
  <si>
    <t>【構　　成】</t>
    <phoneticPr fontId="2"/>
  </si>
  <si>
    <t>【目 　 的】</t>
    <phoneticPr fontId="2"/>
  </si>
  <si>
    <t>運 営 方 式</t>
    <phoneticPr fontId="2"/>
  </si>
  <si>
    <t>名称</t>
    <phoneticPr fontId="2"/>
  </si>
  <si>
    <t>所在地</t>
    <phoneticPr fontId="2"/>
  </si>
  <si>
    <t>施設担当責任者氏名</t>
    <phoneticPr fontId="2"/>
  </si>
  <si>
    <t>電話</t>
    <phoneticPr fontId="2"/>
  </si>
  <si>
    <t>【委託内容】</t>
    <phoneticPr fontId="2"/>
  </si>
  <si>
    <t>給食施設栄養管理報告書(保育所・児童福祉施設用)</t>
    <rPh sb="0" eb="2">
      <t>キュウショク</t>
    </rPh>
    <rPh sb="2" eb="4">
      <t>シセツ</t>
    </rPh>
    <rPh sb="4" eb="6">
      <t>エイヨウ</t>
    </rPh>
    <rPh sb="6" eb="8">
      <t>カンリ</t>
    </rPh>
    <rPh sb="8" eb="11">
      <t>ホウコクショ</t>
    </rPh>
    <rPh sb="12" eb="14">
      <t>ホイク</t>
    </rPh>
    <rPh sb="14" eb="15">
      <t>ジョ</t>
    </rPh>
    <rPh sb="16" eb="18">
      <t>ジドウ</t>
    </rPh>
    <rPh sb="18" eb="20">
      <t>フクシ</t>
    </rPh>
    <rPh sb="20" eb="22">
      <t>シセツ</t>
    </rPh>
    <rPh sb="22" eb="23">
      <t>ヨウ</t>
    </rPh>
    <rPh sb="23" eb="24">
      <t>セヨウ</t>
    </rPh>
    <phoneticPr fontId="2"/>
  </si>
  <si>
    <t>その他（</t>
  </si>
  <si>
    <t>)</t>
    <phoneticPr fontId="2"/>
  </si>
  <si>
    <t>充分な栄養素を確保させる</t>
    <rPh sb="0" eb="2">
      <t>ジュウブン</t>
    </rPh>
    <rPh sb="3" eb="6">
      <t>エイヨウソ</t>
    </rPh>
    <rPh sb="7" eb="9">
      <t>カクホ</t>
    </rPh>
    <phoneticPr fontId="2"/>
  </si>
  <si>
    <t>楽しい食生活を体験させる</t>
    <rPh sb="0" eb="1">
      <t>タノ</t>
    </rPh>
    <rPh sb="3" eb="6">
      <t>ショクセイカツ</t>
    </rPh>
    <rPh sb="7" eb="9">
      <t>タイケン</t>
    </rPh>
    <phoneticPr fontId="2"/>
  </si>
  <si>
    <t>健康な身体づくりを目指す</t>
    <rPh sb="0" eb="2">
      <t>ケンコウ</t>
    </rPh>
    <rPh sb="3" eb="5">
      <t>カラダ</t>
    </rPh>
    <rPh sb="9" eb="11">
      <t>メザ</t>
    </rPh>
    <phoneticPr fontId="2"/>
  </si>
  <si>
    <t>栄養管理部門の理念・方針・</t>
    <rPh sb="0" eb="2">
      <t>エイヨウ</t>
    </rPh>
    <rPh sb="2" eb="4">
      <t>カンリ</t>
    </rPh>
    <rPh sb="4" eb="6">
      <t>ブモン</t>
    </rPh>
    <rPh sb="7" eb="9">
      <t>リネン</t>
    </rPh>
    <rPh sb="10" eb="12">
      <t>ホウシン</t>
    </rPh>
    <phoneticPr fontId="2"/>
  </si>
  <si>
    <t>目標</t>
    <rPh sb="0" eb="2">
      <t>モクヒョウ</t>
    </rPh>
    <phoneticPr fontId="2"/>
  </si>
  <si>
    <t>免許の種類
及び番号</t>
    <rPh sb="6" eb="7">
      <t>オヨ</t>
    </rPh>
    <rPh sb="8" eb="10">
      <t>バンゴウ</t>
    </rPh>
    <phoneticPr fontId="2"/>
  </si>
  <si>
    <t>管理栄養士又は
栄養士の氏名</t>
    <rPh sb="8" eb="10">
      <t>エイヨウ</t>
    </rPh>
    <rPh sb="10" eb="11">
      <t>シ</t>
    </rPh>
    <rPh sb="12" eb="14">
      <t>シメイ</t>
    </rPh>
    <phoneticPr fontId="2"/>
  </si>
  <si>
    <t>年齢区分</t>
    <rPh sb="0" eb="2">
      <t>ネンレイ</t>
    </rPh>
    <rPh sb="2" eb="4">
      <t>クブン</t>
    </rPh>
    <phoneticPr fontId="2"/>
  </si>
  <si>
    <t>合計</t>
    <rPh sb="0" eb="2">
      <t>ゴウケイ</t>
    </rPh>
    <phoneticPr fontId="2"/>
  </si>
  <si>
    <t>合　計</t>
    <rPh sb="0" eb="1">
      <t>ゴウ</t>
    </rPh>
    <rPh sb="2" eb="3">
      <t>ケイ</t>
    </rPh>
    <phoneticPr fontId="2"/>
  </si>
  <si>
    <t>対象者(利用者)の</t>
    <rPh sb="0" eb="3">
      <t>タイショウシャ</t>
    </rPh>
    <rPh sb="4" eb="7">
      <t>リヨウシャ</t>
    </rPh>
    <phoneticPr fontId="2"/>
  </si>
  <si>
    <t>把握</t>
    <rPh sb="0" eb="2">
      <t>ハアク</t>
    </rPh>
    <phoneticPr fontId="2"/>
  </si>
  <si>
    <t>年齢区分</t>
    <rPh sb="0" eb="2">
      <t>ネンレイ</t>
    </rPh>
    <rPh sb="2" eb="4">
      <t>クブン</t>
    </rPh>
    <phoneticPr fontId="2"/>
  </si>
  <si>
    <t>0～2歳</t>
    <rPh sb="3" eb="4">
      <t>サイ</t>
    </rPh>
    <phoneticPr fontId="2"/>
  </si>
  <si>
    <t>3～5歳</t>
    <rPh sb="3" eb="4">
      <t>サイ</t>
    </rPh>
    <phoneticPr fontId="2"/>
  </si>
  <si>
    <t>6～17歳</t>
    <rPh sb="4" eb="5">
      <t>サイ</t>
    </rPh>
    <phoneticPr fontId="2"/>
  </si>
  <si>
    <t>18歳以上</t>
    <rPh sb="2" eb="3">
      <t>サイ</t>
    </rPh>
    <rPh sb="3" eb="5">
      <t>イジョウ</t>
    </rPh>
    <phoneticPr fontId="2"/>
  </si>
  <si>
    <t>*肥満及びやせについては、3～5歳は幼児身長体重曲線、6～17歳は学校保健統計調査方式、18歳以上は体格指数(BMI)による</t>
    <rPh sb="1" eb="3">
      <t>ヒマン</t>
    </rPh>
    <rPh sb="3" eb="4">
      <t>オヨ</t>
    </rPh>
    <rPh sb="16" eb="17">
      <t>サイ</t>
    </rPh>
    <rPh sb="18" eb="20">
      <t>ヨウジ</t>
    </rPh>
    <rPh sb="20" eb="22">
      <t>シンチョウ</t>
    </rPh>
    <rPh sb="22" eb="24">
      <t>タイジュウ</t>
    </rPh>
    <rPh sb="24" eb="26">
      <t>キョクセン</t>
    </rPh>
    <rPh sb="31" eb="32">
      <t>サイ</t>
    </rPh>
    <rPh sb="33" eb="35">
      <t>ガッコウ</t>
    </rPh>
    <rPh sb="35" eb="37">
      <t>ホケン</t>
    </rPh>
    <rPh sb="37" eb="39">
      <t>トウケイ</t>
    </rPh>
    <rPh sb="39" eb="41">
      <t>チョウサ</t>
    </rPh>
    <rPh sb="41" eb="43">
      <t>ホウシキ</t>
    </rPh>
    <rPh sb="46" eb="47">
      <t>サイ</t>
    </rPh>
    <rPh sb="47" eb="49">
      <t>イジョウ</t>
    </rPh>
    <rPh sb="50" eb="52">
      <t>タイカク</t>
    </rPh>
    <rPh sb="52" eb="54">
      <t>シスウ</t>
    </rPh>
    <phoneticPr fontId="2"/>
  </si>
  <si>
    <t>評価方法を用いて、肥満度の判定基準に基づき、記入してください。</t>
    <rPh sb="0" eb="2">
      <t>ヒョウカ</t>
    </rPh>
    <rPh sb="2" eb="4">
      <t>ホウホウ</t>
    </rPh>
    <rPh sb="5" eb="6">
      <t>モチ</t>
    </rPh>
    <rPh sb="9" eb="11">
      <t>ヒマン</t>
    </rPh>
    <rPh sb="11" eb="12">
      <t>ド</t>
    </rPh>
    <rPh sb="13" eb="15">
      <t>ハンテイ</t>
    </rPh>
    <rPh sb="15" eb="17">
      <t>キジュン</t>
    </rPh>
    <rPh sb="18" eb="19">
      <t>モト</t>
    </rPh>
    <rPh sb="22" eb="24">
      <t>キニュウ</t>
    </rPh>
    <phoneticPr fontId="2"/>
  </si>
  <si>
    <t>身長の把握</t>
    <rPh sb="0" eb="2">
      <t>シンチョウ</t>
    </rPh>
    <rPh sb="3" eb="5">
      <t>ハアク</t>
    </rPh>
    <phoneticPr fontId="2"/>
  </si>
  <si>
    <t>体重の把握</t>
    <rPh sb="0" eb="2">
      <t>タイジュウ</t>
    </rPh>
    <rPh sb="3" eb="5">
      <t>ハアク</t>
    </rPh>
    <phoneticPr fontId="2"/>
  </si>
  <si>
    <t>男(人)</t>
    <rPh sb="0" eb="1">
      <t>オトコ</t>
    </rPh>
    <rPh sb="2" eb="3">
      <t>ニン</t>
    </rPh>
    <phoneticPr fontId="2"/>
  </si>
  <si>
    <t>女(人)</t>
    <rPh sb="0" eb="1">
      <t>オンナ</t>
    </rPh>
    <rPh sb="2" eb="3">
      <t>ニン</t>
    </rPh>
    <phoneticPr fontId="2"/>
  </si>
  <si>
    <t>肥満(人)</t>
    <rPh sb="0" eb="2">
      <t>ヒマン</t>
    </rPh>
    <rPh sb="3" eb="4">
      <t>ニン</t>
    </rPh>
    <phoneticPr fontId="2"/>
  </si>
  <si>
    <t>やせ(人)</t>
    <rPh sb="3" eb="4">
      <t>ニン</t>
    </rPh>
    <phoneticPr fontId="2"/>
  </si>
  <si>
    <t>人</t>
    <rPh sb="0" eb="1">
      <t>ニン</t>
    </rPh>
    <phoneticPr fontId="2"/>
  </si>
  <si>
    <t>疾病等状況等</t>
    <rPh sb="0" eb="3">
      <t>シッペイトウ</t>
    </rPh>
    <rPh sb="3" eb="6">
      <t>ジョウキョウトウ</t>
    </rPh>
    <phoneticPr fontId="2"/>
  </si>
  <si>
    <t>食物アレルギー</t>
    <rPh sb="0" eb="2">
      <t>ショクモツ</t>
    </rPh>
    <phoneticPr fontId="2"/>
  </si>
  <si>
    <t>その他(</t>
    <rPh sb="2" eb="3">
      <t>タ</t>
    </rPh>
    <phoneticPr fontId="2"/>
  </si>
  <si>
    <t>貧　　　　　血</t>
    <rPh sb="0" eb="1">
      <t>ヒン</t>
    </rPh>
    <rPh sb="6" eb="7">
      <t>チ</t>
    </rPh>
    <phoneticPr fontId="2"/>
  </si>
  <si>
    <t>)</t>
    <phoneticPr fontId="2"/>
  </si>
  <si>
    <r>
      <t xml:space="preserve">食　　　数
</t>
    </r>
    <r>
      <rPr>
        <sz val="9"/>
        <rFont val="ＭＳ Ｐ明朝"/>
        <family val="1"/>
        <charset val="128"/>
      </rPr>
      <t>(1日当たり平均食数)(食)</t>
    </r>
    <rPh sb="0" eb="1">
      <t>ショク</t>
    </rPh>
    <rPh sb="4" eb="5">
      <t>スウ</t>
    </rPh>
    <rPh sb="8" eb="9">
      <t>ニチ</t>
    </rPh>
    <rPh sb="9" eb="10">
      <t>ア</t>
    </rPh>
    <rPh sb="12" eb="14">
      <t>ヘイキン</t>
    </rPh>
    <rPh sb="14" eb="15">
      <t>ショク</t>
    </rPh>
    <rPh sb="15" eb="16">
      <t>スウ</t>
    </rPh>
    <rPh sb="18" eb="19">
      <t>ショク</t>
    </rPh>
    <phoneticPr fontId="2"/>
  </si>
  <si>
    <t>給食形態等</t>
    <rPh sb="0" eb="2">
      <t>キュウショク</t>
    </rPh>
    <rPh sb="2" eb="4">
      <t>ケイタイ</t>
    </rPh>
    <rPh sb="4" eb="5">
      <t>トウ</t>
    </rPh>
    <phoneticPr fontId="2"/>
  </si>
  <si>
    <t>離乳食(</t>
    <rPh sb="0" eb="3">
      <t>リニュウショク</t>
    </rPh>
    <phoneticPr fontId="2"/>
  </si>
  <si>
    <t>一般食(</t>
    <rPh sb="0" eb="2">
      <t>イッパン</t>
    </rPh>
    <rPh sb="2" eb="3">
      <t>ショク</t>
    </rPh>
    <phoneticPr fontId="2"/>
  </si>
  <si>
    <t>補食給食</t>
    <rPh sb="0" eb="2">
      <t>ホショク</t>
    </rPh>
    <rPh sb="2" eb="4">
      <t>キュウショク</t>
    </rPh>
    <phoneticPr fontId="2"/>
  </si>
  <si>
    <t>夕食給食</t>
    <rPh sb="0" eb="2">
      <t>ユウショク</t>
    </rPh>
    <rPh sb="2" eb="4">
      <t>キュウショク</t>
    </rPh>
    <phoneticPr fontId="2"/>
  </si>
  <si>
    <t>食物アレルギー対応</t>
    <rPh sb="0" eb="2">
      <t>ショクモツ</t>
    </rPh>
    <rPh sb="7" eb="9">
      <t>タイオウ</t>
    </rPh>
    <phoneticPr fontId="2"/>
  </si>
  <si>
    <t>食堂又はランチルーム</t>
    <rPh sb="0" eb="2">
      <t>ショクドウ</t>
    </rPh>
    <rPh sb="2" eb="3">
      <t>マタ</t>
    </rPh>
    <phoneticPr fontId="2"/>
  </si>
  <si>
    <t>)食・幼児食(</t>
    <rPh sb="1" eb="2">
      <t>ショク</t>
    </rPh>
    <rPh sb="3" eb="5">
      <t>ヨウジ</t>
    </rPh>
    <rPh sb="5" eb="6">
      <t>ショク</t>
    </rPh>
    <phoneticPr fontId="2"/>
  </si>
  <si>
    <t>)食</t>
    <rPh sb="1" eb="2">
      <t>ショク</t>
    </rPh>
    <phoneticPr fontId="2"/>
  </si>
  <si>
    <t>作業指示書</t>
    <rPh sb="0" eb="2">
      <t>サギョウ</t>
    </rPh>
    <rPh sb="2" eb="5">
      <t>シジショ</t>
    </rPh>
    <phoneticPr fontId="2"/>
  </si>
  <si>
    <t>献立名</t>
    <rPh sb="0" eb="2">
      <t>コンダテ</t>
    </rPh>
    <rPh sb="2" eb="3">
      <t>メイ</t>
    </rPh>
    <phoneticPr fontId="2"/>
  </si>
  <si>
    <t>材料名</t>
    <rPh sb="0" eb="2">
      <t>ザイリョウ</t>
    </rPh>
    <rPh sb="2" eb="3">
      <t>メイ</t>
    </rPh>
    <phoneticPr fontId="2"/>
  </si>
  <si>
    <t>作業指示のポイント</t>
    <rPh sb="0" eb="2">
      <t>サギョウ</t>
    </rPh>
    <rPh sb="2" eb="4">
      <t>シジ</t>
    </rPh>
    <phoneticPr fontId="2"/>
  </si>
  <si>
    <t>純使用量(１人分)</t>
    <rPh sb="0" eb="1">
      <t>ジュン</t>
    </rPh>
    <rPh sb="1" eb="4">
      <t>シヨウリョウ</t>
    </rPh>
    <rPh sb="6" eb="8">
      <t>ニンブン</t>
    </rPh>
    <phoneticPr fontId="2"/>
  </si>
  <si>
    <t>栄養成分表示</t>
  </si>
  <si>
    <t>エネルギー</t>
    <phoneticPr fontId="2"/>
  </si>
  <si>
    <t>1人(</t>
    <phoneticPr fontId="2"/>
  </si>
  <si>
    <t>【健康・栄養情報の提供方法】</t>
    <rPh sb="1" eb="3">
      <t>ケンコウ</t>
    </rPh>
    <rPh sb="4" eb="6">
      <t>エイヨウ</t>
    </rPh>
    <rPh sb="6" eb="8">
      <t>ジョウホウ</t>
    </rPh>
    <rPh sb="9" eb="11">
      <t>テイキョウ</t>
    </rPh>
    <rPh sb="11" eb="13">
      <t>ホウホウ</t>
    </rPh>
    <phoneticPr fontId="2"/>
  </si>
  <si>
    <t>献立表掲示又は配布</t>
    <rPh sb="0" eb="2">
      <t>コンダテ</t>
    </rPh>
    <rPh sb="2" eb="3">
      <t>ヒョウ</t>
    </rPh>
    <rPh sb="3" eb="5">
      <t>ケイジ</t>
    </rPh>
    <rPh sb="5" eb="6">
      <t>マタ</t>
    </rPh>
    <rPh sb="7" eb="9">
      <t>ハイフ</t>
    </rPh>
    <phoneticPr fontId="2"/>
  </si>
  <si>
    <t>ポスター又はリーフレット</t>
    <rPh sb="4" eb="5">
      <t>マタ</t>
    </rPh>
    <phoneticPr fontId="2"/>
  </si>
  <si>
    <t>給食だより</t>
    <rPh sb="0" eb="2">
      <t>キュウショク</t>
    </rPh>
    <phoneticPr fontId="2"/>
  </si>
  <si>
    <t>テーマ献立の導入</t>
    <rPh sb="3" eb="5">
      <t>コンダテ</t>
    </rPh>
    <rPh sb="6" eb="8">
      <t>ドウニュウ</t>
    </rPh>
    <phoneticPr fontId="2"/>
  </si>
  <si>
    <t>疾病に配慮した献立</t>
    <rPh sb="0" eb="2">
      <t>シッペイ</t>
    </rPh>
    <rPh sb="3" eb="5">
      <t>ハイリョ</t>
    </rPh>
    <rPh sb="7" eb="9">
      <t>コンダテ</t>
    </rPh>
    <phoneticPr fontId="2"/>
  </si>
  <si>
    <t>行事食</t>
    <rPh sb="0" eb="2">
      <t>ギョウジ</t>
    </rPh>
    <rPh sb="2" eb="3">
      <t>ショク</t>
    </rPh>
    <phoneticPr fontId="2"/>
  </si>
  <si>
    <t>非常食糧等の備蓄</t>
  </si>
  <si>
    <t>人分を(</t>
    <rPh sb="0" eb="2">
      <t>ニンブン</t>
    </rPh>
    <phoneticPr fontId="2"/>
  </si>
  <si>
    <t>日分</t>
    <rPh sb="0" eb="2">
      <t>ニチブン</t>
    </rPh>
    <phoneticPr fontId="2"/>
  </si>
  <si>
    <t>部門名</t>
    <phoneticPr fontId="2"/>
  </si>
  <si>
    <t>給食主任</t>
    <rPh sb="0" eb="2">
      <t>キュウショク</t>
    </rPh>
    <rPh sb="2" eb="4">
      <t>シュニン</t>
    </rPh>
    <phoneticPr fontId="2"/>
  </si>
  <si>
    <t>保護者</t>
    <rPh sb="0" eb="3">
      <t>ホゴシャ</t>
    </rPh>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</si>
  <si>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</si>
  <si>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2"/>
  </si>
  <si>
    <t>乳　　　　　類</t>
    <phoneticPr fontId="2"/>
  </si>
  <si>
    <t>(職)</t>
    <rPh sb="1" eb="2">
      <t>ショク</t>
    </rPh>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</si>
  <si>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</si>
  <si>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</si>
  <si>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</si>
  <si>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</si>
  <si>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</si>
  <si>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その他の内容</t>
    <rPh sb="2" eb="3">
      <t>タ</t>
    </rPh>
    <rPh sb="4" eb="6">
      <t>ナイヨウ</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</si>
  <si>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</si>
  <si>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有/無</t>
    <rPh sb="0" eb="1">
      <t>アリ</t>
    </rPh>
    <rPh sb="2" eb="3">
      <t>ナシ</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</si>
  <si>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</si>
  <si>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</si>
  <si>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</si>
  <si>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</si>
  <si>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</si>
  <si>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</si>
  <si>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</si>
  <si>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</si>
  <si>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有/無</t>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</si>
  <si>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</si>
  <si>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</si>
  <si>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</si>
  <si>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</si>
  <si>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</si>
  <si>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</si>
  <si>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</si>
  <si>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</si>
  <si>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</si>
  <si>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</si>
  <si>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</si>
  <si>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</si>
  <si>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</si>
  <si>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</si>
  <si>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</si>
  <si>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</si>
  <si>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</si>
  <si>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</si>
  <si>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</si>
  <si>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</si>
  <si>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</si>
  <si>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年齢区分②</t>
    <rPh sb="0" eb="2">
      <t>ネンレイ</t>
    </rPh>
    <rPh sb="2" eb="4">
      <t>クブン</t>
    </rPh>
    <phoneticPr fontId="2"/>
  </si>
  <si>
    <t>年齢区分③</t>
    <rPh sb="0" eb="2">
      <t>ネンレイ</t>
    </rPh>
    <rPh sb="2" eb="4">
      <t>クブン</t>
    </rPh>
    <phoneticPr fontId="2"/>
  </si>
  <si>
    <t>年齢区分④</t>
    <rPh sb="0" eb="2">
      <t>ネンレイ</t>
    </rPh>
    <rPh sb="2" eb="4">
      <t>クブン</t>
    </rPh>
    <phoneticPr fontId="2"/>
  </si>
  <si>
    <t>年齢区分⑤</t>
    <rPh sb="0" eb="2">
      <t>ネンレイ</t>
    </rPh>
    <rPh sb="2" eb="4">
      <t>クブン</t>
    </rPh>
    <phoneticPr fontId="2"/>
  </si>
  <si>
    <t>年齢区分⑥</t>
    <rPh sb="0" eb="2">
      <t>ネンレイ</t>
    </rPh>
    <rPh sb="2" eb="4">
      <t>クブン</t>
    </rPh>
    <phoneticPr fontId="2"/>
  </si>
  <si>
    <t>年齢区分①朝食数</t>
    <rPh sb="0" eb="2">
      <t>ネンレイ</t>
    </rPh>
    <rPh sb="2" eb="4">
      <t>クブン</t>
    </rPh>
    <rPh sb="5" eb="7">
      <t>チョウショク</t>
    </rPh>
    <rPh sb="7" eb="8">
      <t>スウ</t>
    </rPh>
    <phoneticPr fontId="2"/>
  </si>
  <si>
    <t>年齢区分②朝食数</t>
    <rPh sb="0" eb="2">
      <t>ネンレイ</t>
    </rPh>
    <rPh sb="2" eb="4">
      <t>クブン</t>
    </rPh>
    <rPh sb="5" eb="7">
      <t>チョウショク</t>
    </rPh>
    <rPh sb="7" eb="8">
      <t>スウ</t>
    </rPh>
    <phoneticPr fontId="2"/>
  </si>
  <si>
    <t>年齢区分③朝食数</t>
    <rPh sb="0" eb="2">
      <t>ネンレイ</t>
    </rPh>
    <rPh sb="2" eb="4">
      <t>クブン</t>
    </rPh>
    <rPh sb="5" eb="7">
      <t>チョウショク</t>
    </rPh>
    <rPh sb="7" eb="8">
      <t>スウ</t>
    </rPh>
    <phoneticPr fontId="2"/>
  </si>
  <si>
    <t>年齢区分④朝食数</t>
    <rPh sb="0" eb="2">
      <t>ネンレイ</t>
    </rPh>
    <rPh sb="2" eb="4">
      <t>クブン</t>
    </rPh>
    <rPh sb="5" eb="7">
      <t>チョウショク</t>
    </rPh>
    <rPh sb="7" eb="8">
      <t>スウ</t>
    </rPh>
    <phoneticPr fontId="2"/>
  </si>
  <si>
    <t>年齢区分⑤朝食数</t>
    <rPh sb="0" eb="2">
      <t>ネンレイ</t>
    </rPh>
    <rPh sb="2" eb="4">
      <t>クブン</t>
    </rPh>
    <rPh sb="5" eb="7">
      <t>チョウショク</t>
    </rPh>
    <rPh sb="7" eb="8">
      <t>スウ</t>
    </rPh>
    <phoneticPr fontId="2"/>
  </si>
  <si>
    <t>年齢区分⑥朝食数</t>
    <rPh sb="0" eb="2">
      <t>ネンレイ</t>
    </rPh>
    <rPh sb="2" eb="4">
      <t>クブン</t>
    </rPh>
    <rPh sb="5" eb="7">
      <t>チョウショク</t>
    </rPh>
    <rPh sb="7" eb="8">
      <t>スウ</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</si>
  <si>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</si>
  <si>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</si>
  <si>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</si>
  <si>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</si>
  <si>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0～2歳・男</t>
    <rPh sb="3" eb="4">
      <t>サイ</t>
    </rPh>
    <rPh sb="5" eb="6">
      <t>オトコ</t>
    </rPh>
    <phoneticPr fontId="2"/>
  </si>
  <si>
    <t>3～5歳・男</t>
    <rPh sb="3" eb="4">
      <t>サイ</t>
    </rPh>
    <rPh sb="5" eb="6">
      <t>オトコ</t>
    </rPh>
    <phoneticPr fontId="2"/>
  </si>
  <si>
    <t>6～17歳・男</t>
    <rPh sb="4" eb="5">
      <t>サイ</t>
    </rPh>
    <rPh sb="6" eb="7">
      <t>オトコ</t>
    </rPh>
    <phoneticPr fontId="2"/>
  </si>
  <si>
    <t>18歳以上・男</t>
    <rPh sb="6" eb="7">
      <t>オトコ</t>
    </rPh>
    <phoneticPr fontId="2"/>
  </si>
  <si>
    <t>身体状況の把握</t>
    <rPh sb="0" eb="2">
      <t>シンタイ</t>
    </rPh>
    <rPh sb="2" eb="4">
      <t>ジョウキョウ</t>
    </rPh>
    <rPh sb="5" eb="7">
      <t>ハアク</t>
    </rPh>
    <phoneticPr fontId="2"/>
  </si>
  <si>
    <t>身長の把握の有/無</t>
    <rPh sb="0" eb="2">
      <t>シンチョウ</t>
    </rPh>
    <rPh sb="3" eb="5">
      <t>ハアク</t>
    </rPh>
    <phoneticPr fontId="2"/>
  </si>
  <si>
    <t>体重の把握の有/無</t>
    <rPh sb="0" eb="2">
      <t>タイジュウ</t>
    </rPh>
    <rPh sb="3" eb="5">
      <t>ハアク</t>
    </rPh>
    <phoneticPr fontId="2"/>
  </si>
  <si>
    <t>貧血の該当者数</t>
    <rPh sb="0" eb="2">
      <t>ヒンケツ</t>
    </rPh>
    <rPh sb="3" eb="6">
      <t>ガイトウシャ</t>
    </rPh>
    <rPh sb="6" eb="7">
      <t>スウ</t>
    </rPh>
    <phoneticPr fontId="2"/>
  </si>
  <si>
    <t>食物アレルギーの該当者数</t>
    <rPh sb="0" eb="2">
      <t>ショクモツ</t>
    </rPh>
    <rPh sb="8" eb="11">
      <t>ガイトウシャ</t>
    </rPh>
    <rPh sb="11" eb="12">
      <t>スウ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</si>
  <si>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</si>
  <si>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</si>
  <si>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</si>
  <si>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</si>
  <si>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</si>
  <si>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食物アレルギー対応の有/無</t>
    <rPh sb="0" eb="2">
      <t>ショクモツ</t>
    </rPh>
    <rPh sb="7" eb="9">
      <t>タイオウ</t>
    </rPh>
    <phoneticPr fontId="2"/>
  </si>
  <si>
    <t>食堂又はランチルーム有/無</t>
    <rPh sb="0" eb="2">
      <t>ショクドウ</t>
    </rPh>
    <rPh sb="2" eb="3">
      <t>マタ</t>
    </rPh>
    <phoneticPr fontId="2"/>
  </si>
  <si>
    <t>離乳食(食数)</t>
    <rPh sb="0" eb="3">
      <t>リニュウショク</t>
    </rPh>
    <rPh sb="4" eb="5">
      <t>ショク</t>
    </rPh>
    <rPh sb="5" eb="6">
      <t>スウ</t>
    </rPh>
    <phoneticPr fontId="2"/>
  </si>
  <si>
    <t>幼児食(食数)</t>
    <rPh sb="0" eb="2">
      <t>ヨウジ</t>
    </rPh>
    <rPh sb="2" eb="3">
      <t>ショク</t>
    </rPh>
    <rPh sb="4" eb="5">
      <t>ショク</t>
    </rPh>
    <rPh sb="5" eb="6">
      <t>スウ</t>
    </rPh>
    <phoneticPr fontId="2"/>
  </si>
  <si>
    <t>一般食(食数)</t>
    <rPh sb="0" eb="2">
      <t>イッパン</t>
    </rPh>
    <rPh sb="2" eb="3">
      <t>ショク</t>
    </rPh>
    <rPh sb="4" eb="5">
      <t>ショク</t>
    </rPh>
    <rPh sb="5" eb="6">
      <t>スウ</t>
    </rPh>
    <phoneticPr fontId="2"/>
  </si>
  <si>
    <t>補食給食(有/無)</t>
    <rPh sb="0" eb="2">
      <t>ホショク</t>
    </rPh>
    <rPh sb="2" eb="4">
      <t>キュウショク</t>
    </rPh>
    <rPh sb="5" eb="6">
      <t>アリ</t>
    </rPh>
    <rPh sb="7" eb="8">
      <t>ナシ</t>
    </rPh>
    <phoneticPr fontId="2"/>
  </si>
  <si>
    <t>夕食給食(有/無)</t>
    <rPh sb="0" eb="2">
      <t>ユウショク</t>
    </rPh>
    <rPh sb="2" eb="4">
      <t>キュウショク</t>
    </rPh>
    <rPh sb="5" eb="6">
      <t>アリ</t>
    </rPh>
    <rPh sb="7" eb="8">
      <t>ナシ</t>
    </rPh>
    <phoneticPr fontId="2"/>
  </si>
  <si>
    <t>給食量の調整</t>
    <rPh sb="0" eb="2">
      <t>キュウショク</t>
    </rPh>
    <rPh sb="2" eb="3">
      <t>リョウ</t>
    </rPh>
    <rPh sb="4" eb="6">
      <t>チョウセイ</t>
    </rPh>
    <phoneticPr fontId="2"/>
  </si>
  <si>
    <t>主食量の調整の有/無</t>
    <rPh sb="0" eb="2">
      <t>シュショク</t>
    </rPh>
    <rPh sb="2" eb="3">
      <t>リョウ</t>
    </rPh>
    <rPh sb="4" eb="6">
      <t>チョウセイ</t>
    </rPh>
    <phoneticPr fontId="2"/>
  </si>
  <si>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2"/>
  </si>
  <si>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2"/>
  </si>
  <si>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2"/>
  </si>
  <si>
    <t>ごはん</t>
    <phoneticPr fontId="2"/>
  </si>
  <si>
    <t>パン</t>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</si>
  <si>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</si>
  <si>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</si>
  <si>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</si>
  <si>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</si>
  <si>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</si>
  <si>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</si>
  <si>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</si>
  <si>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</si>
  <si>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</si>
  <si>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</si>
  <si>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</si>
  <si>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</si>
  <si>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</si>
  <si>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</si>
  <si>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</si>
  <si>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</si>
  <si>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</si>
  <si>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カルシウム</t>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</si>
  <si>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</si>
  <si>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</si>
  <si>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</si>
  <si>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</si>
  <si>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</si>
  <si>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</si>
  <si>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</si>
  <si>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</si>
  <si>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</si>
  <si>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</si>
  <si>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</si>
  <si>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</si>
  <si>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</si>
  <si>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</si>
  <si>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</si>
  <si>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</si>
  <si>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個別指導の人数</t>
    <rPh sb="0" eb="2">
      <t>コベツ</t>
    </rPh>
    <rPh sb="2" eb="4">
      <t>シドウ</t>
    </rPh>
    <rPh sb="5" eb="7">
      <t>ニンズウ</t>
    </rPh>
    <phoneticPr fontId="2"/>
  </si>
  <si>
    <t>集団指導の回数</t>
    <rPh sb="0" eb="2">
      <t>シュウダン</t>
    </rPh>
    <rPh sb="2" eb="4">
      <t>シドウ</t>
    </rPh>
    <rPh sb="5" eb="7">
      <t>カイスウ</t>
    </rPh>
    <phoneticPr fontId="2"/>
  </si>
  <si>
    <t>集団指導の人数</t>
    <rPh sb="0" eb="2">
      <t>シュウダン</t>
    </rPh>
    <rPh sb="2" eb="4">
      <t>シドウ</t>
    </rPh>
    <rPh sb="5" eb="7">
      <t>ニンズウ</t>
    </rPh>
    <phoneticPr fontId="2"/>
  </si>
  <si>
    <t>健康・栄養情報の提供方法</t>
    <rPh sb="0" eb="2">
      <t>ケンコウ</t>
    </rPh>
    <rPh sb="3" eb="5">
      <t>エイヨウ</t>
    </rPh>
    <rPh sb="5" eb="7">
      <t>ジョウホウ</t>
    </rPh>
    <rPh sb="8" eb="10">
      <t>テイキョウ</t>
    </rPh>
    <rPh sb="10" eb="12">
      <t>ホウホウ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</si>
  <si>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</si>
  <si>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</si>
  <si>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</si>
  <si>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</si>
  <si>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</si>
  <si>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テーマ献立導入の有無</t>
    <rPh sb="3" eb="5">
      <t>コンダテ</t>
    </rPh>
    <rPh sb="5" eb="7">
      <t>ドウニュウ</t>
    </rPh>
    <rPh sb="8" eb="10">
      <t>ウム</t>
    </rPh>
    <phoneticPr fontId="2"/>
  </si>
  <si>
    <t>テーマ献立の内容</t>
    <rPh sb="3" eb="5">
      <t>コンダテ</t>
    </rPh>
    <rPh sb="6" eb="8">
      <t>ナイヨウ</t>
    </rPh>
    <phoneticPr fontId="2"/>
  </si>
  <si>
    <t>疾病に配慮した献立の有/無</t>
    <rPh sb="0" eb="2">
      <t>シッペイ</t>
    </rPh>
    <rPh sb="3" eb="5">
      <t>ハイリョ</t>
    </rPh>
    <rPh sb="7" eb="9">
      <t>コンダテ</t>
    </rPh>
    <rPh sb="10" eb="11">
      <t>アリ</t>
    </rPh>
    <rPh sb="12" eb="13">
      <t>ナシ</t>
    </rPh>
    <phoneticPr fontId="2"/>
  </si>
  <si>
    <t>行事食の有/無</t>
    <rPh sb="0" eb="2">
      <t>ギョウジ</t>
    </rPh>
    <rPh sb="2" eb="3">
      <t>ショク</t>
    </rPh>
    <rPh sb="4" eb="5">
      <t>アリ</t>
    </rPh>
    <rPh sb="6" eb="7">
      <t>ナシ</t>
    </rPh>
    <phoneticPr fontId="2"/>
  </si>
  <si>
    <t>給食日誌の有無</t>
    <rPh sb="0" eb="2">
      <t>キュウショク</t>
    </rPh>
    <rPh sb="2" eb="4">
      <t>ニッシ</t>
    </rPh>
    <rPh sb="5" eb="7">
      <t>ウム</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</si>
  <si>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</si>
  <si>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</si>
  <si>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</si>
  <si>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</si>
  <si>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</si>
  <si>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</si>
  <si>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</si>
  <si>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</si>
  <si>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</si>
  <si>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所　在　地</t>
    <rPh sb="0" eb="1">
      <t>ショ</t>
    </rPh>
    <rPh sb="2" eb="3">
      <t>ザイ</t>
    </rPh>
    <rPh sb="4" eb="5">
      <t>チ</t>
    </rPh>
    <phoneticPr fontId="2"/>
  </si>
  <si>
    <t>管　理　者</t>
    <rPh sb="0" eb="1">
      <t>カン</t>
    </rPh>
    <rPh sb="2" eb="3">
      <t>リ</t>
    </rPh>
    <rPh sb="4" eb="5">
      <t>シャ</t>
    </rPh>
    <phoneticPr fontId="2"/>
  </si>
  <si>
    <t xml:space="preserve"> いも及びでんぷん類</t>
    <phoneticPr fontId="2"/>
  </si>
  <si>
    <t xml:space="preserve"> 砂糖及び甘味類</t>
    <phoneticPr fontId="2"/>
  </si>
  <si>
    <t xml:space="preserve"> 豆　　　　 類</t>
    <phoneticPr fontId="2"/>
  </si>
  <si>
    <t>代表者(職)</t>
    <rPh sb="0" eb="3">
      <t>ダイヒョウシャ</t>
    </rPh>
    <rPh sb="4" eb="5">
      <t>ショク</t>
    </rPh>
    <phoneticPr fontId="2"/>
  </si>
  <si>
    <t>施設担当責任者(職)</t>
    <rPh sb="0" eb="2">
      <t>シセツ</t>
    </rPh>
    <rPh sb="2" eb="4">
      <t>タントウ</t>
    </rPh>
    <rPh sb="4" eb="7">
      <t>セキニンシャ</t>
    </rPh>
    <rPh sb="8" eb="9">
      <t>ショク</t>
    </rPh>
    <phoneticPr fontId="2"/>
  </si>
  <si>
    <t>純使用量(食数分)</t>
    <rPh sb="0" eb="1">
      <t>ジュン</t>
    </rPh>
    <rPh sb="1" eb="3">
      <t>シヨウ</t>
    </rPh>
    <rPh sb="3" eb="4">
      <t>リョウ</t>
    </rPh>
    <rPh sb="5" eb="6">
      <t>ショク</t>
    </rPh>
    <rPh sb="6" eb="7">
      <t>スウ</t>
    </rPh>
    <rPh sb="7" eb="8">
      <t>ブン</t>
    </rPh>
    <phoneticPr fontId="2"/>
  </si>
  <si>
    <r>
      <t>ビタミンB</t>
    </r>
    <r>
      <rPr>
        <vertAlign val="subscript"/>
        <sz val="10"/>
        <rFont val="ＭＳ 明朝"/>
        <family val="1"/>
        <charset val="128"/>
      </rPr>
      <t>1</t>
    </r>
    <phoneticPr fontId="2"/>
  </si>
  <si>
    <t>ビタミンC</t>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</si>
  <si>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</si>
  <si>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</si>
  <si>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</si>
  <si>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献立表掲示または配布の有/無</t>
    <rPh sb="0" eb="2">
      <t>コンダテ</t>
    </rPh>
    <rPh sb="2" eb="3">
      <t>ヒョウ</t>
    </rPh>
    <rPh sb="3" eb="5">
      <t>ケイジ</t>
    </rPh>
    <rPh sb="8" eb="10">
      <t>ハイフ</t>
    </rPh>
    <rPh sb="11" eb="12">
      <t>ユウ</t>
    </rPh>
    <rPh sb="13" eb="14">
      <t>ム</t>
    </rPh>
    <phoneticPr fontId="2"/>
  </si>
  <si>
    <t>ポスター又はリーフレットの有/無</t>
    <rPh sb="4" eb="5">
      <t>マタ</t>
    </rPh>
    <rPh sb="13" eb="14">
      <t>アリ</t>
    </rPh>
    <rPh sb="15" eb="16">
      <t>ナシ</t>
    </rPh>
    <phoneticPr fontId="2"/>
  </si>
  <si>
    <t>給食だよりの有/無</t>
    <rPh sb="0" eb="2">
      <t>キュウショク</t>
    </rPh>
    <rPh sb="6" eb="7">
      <t>アリ</t>
    </rPh>
    <rPh sb="8" eb="9">
      <t>ナシ</t>
    </rPh>
    <phoneticPr fontId="2"/>
  </si>
  <si>
    <t>エネルギーの有/無</t>
    <rPh sb="6" eb="7">
      <t>アリ</t>
    </rPh>
    <rPh sb="8" eb="9">
      <t>ナシ</t>
    </rPh>
    <phoneticPr fontId="2"/>
  </si>
  <si>
    <t>名前⇒</t>
    <rPh sb="0" eb="2">
      <t>ナマエ</t>
    </rPh>
    <phoneticPr fontId="2"/>
  </si>
  <si>
    <t>勤務形態</t>
    <rPh sb="0" eb="2">
      <t>キンム</t>
    </rPh>
    <rPh sb="2" eb="4">
      <t>ケイタイ</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</si>
  <si>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</si>
  <si>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</si>
  <si>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</si>
  <si>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</si>
  <si>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</si>
  <si>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栄養部</t>
    <rPh sb="0" eb="2">
      <t>エイヨウ</t>
    </rPh>
    <rPh sb="2" eb="3">
      <t>ブ</t>
    </rPh>
    <phoneticPr fontId="2"/>
  </si>
  <si>
    <t>直営</t>
    <rPh sb="0" eb="2">
      <t>チョクエイ</t>
    </rPh>
    <phoneticPr fontId="2"/>
  </si>
  <si>
    <t>専任</t>
    <rPh sb="0" eb="2">
      <t>センニン</t>
    </rPh>
    <phoneticPr fontId="2"/>
  </si>
  <si>
    <t>1食</t>
    <rPh sb="1" eb="2">
      <t>ショク</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</si>
  <si>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</si>
  <si>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</si>
  <si>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事務部</t>
    <rPh sb="0" eb="2">
      <t>ジム</t>
    </rPh>
    <rPh sb="2" eb="3">
      <t>ブ</t>
    </rPh>
    <phoneticPr fontId="2"/>
  </si>
  <si>
    <t>委託</t>
    <rPh sb="0" eb="2">
      <t>イタク</t>
    </rPh>
    <phoneticPr fontId="2"/>
  </si>
  <si>
    <t>兼任</t>
    <rPh sb="0" eb="2">
      <t>ケンニン</t>
    </rPh>
    <phoneticPr fontId="2"/>
  </si>
  <si>
    <t>2食</t>
    <rPh sb="1" eb="2">
      <t>ショク</t>
    </rPh>
    <phoneticPr fontId="2"/>
  </si>
  <si>
    <t>小田原</t>
    <rPh sb="0" eb="3">
      <t>オダワラ</t>
    </rPh>
    <phoneticPr fontId="2"/>
  </si>
  <si>
    <t>診療部</t>
    <rPh sb="0" eb="2">
      <t>シンリョウ</t>
    </rPh>
    <rPh sb="2" eb="3">
      <t>ブ</t>
    </rPh>
    <phoneticPr fontId="2"/>
  </si>
  <si>
    <t>1日</t>
    <rPh sb="1" eb="2">
      <t>ニチ</t>
    </rPh>
    <phoneticPr fontId="2"/>
  </si>
  <si>
    <t>その他</t>
    <rPh sb="2" eb="3">
      <t>タ</t>
    </rPh>
    <phoneticPr fontId="2"/>
  </si>
  <si>
    <t>厚木</t>
    <rPh sb="0" eb="2">
      <t>アツギ</t>
    </rPh>
    <phoneticPr fontId="2"/>
  </si>
  <si>
    <t>保育所</t>
    <rPh sb="0" eb="2">
      <t>ホイク</t>
    </rPh>
    <rPh sb="2" eb="3">
      <t>ショ</t>
    </rPh>
    <phoneticPr fontId="2"/>
  </si>
  <si>
    <t>児童福祉施設</t>
    <rPh sb="0" eb="2">
      <t>ジドウ</t>
    </rPh>
    <rPh sb="2" eb="4">
      <t>フクシ</t>
    </rPh>
    <rPh sb="4" eb="6">
      <t>シセツ</t>
    </rPh>
    <phoneticPr fontId="2"/>
  </si>
  <si>
    <t>部門</t>
    <rPh sb="0" eb="2">
      <t>ブモン</t>
    </rPh>
    <phoneticPr fontId="2"/>
  </si>
  <si>
    <t>免許の番号(管理栄養士）</t>
    <rPh sb="0" eb="2">
      <t>メンキョ</t>
    </rPh>
    <rPh sb="3" eb="5">
      <t>バンゴウ</t>
    </rPh>
    <rPh sb="6" eb="8">
      <t>カンリ</t>
    </rPh>
    <rPh sb="8" eb="10">
      <t>エイヨウ</t>
    </rPh>
    <rPh sb="10" eb="11">
      <t>シ</t>
    </rPh>
    <phoneticPr fontId="2"/>
  </si>
  <si>
    <t>副食(主菜)量の調整の有/無</t>
    <rPh sb="0" eb="2">
      <t>フクショク</t>
    </rPh>
    <rPh sb="3" eb="4">
      <t>シュ</t>
    </rPh>
    <rPh sb="4" eb="5">
      <t>ナ</t>
    </rPh>
    <rPh sb="6" eb="7">
      <t>リョウ</t>
    </rPh>
    <rPh sb="8" eb="10">
      <t>チョウセイ</t>
    </rPh>
    <phoneticPr fontId="2"/>
  </si>
  <si>
    <t>副食(副菜)量の調整の有/無</t>
    <rPh sb="0" eb="2">
      <t>フクショク</t>
    </rPh>
    <rPh sb="3" eb="4">
      <t>フク</t>
    </rPh>
    <rPh sb="4" eb="5">
      <t>ナ</t>
    </rPh>
    <rPh sb="6" eb="7">
      <t>リョウ</t>
    </rPh>
    <rPh sb="8" eb="10">
      <t>チョウセイ</t>
    </rPh>
    <phoneticPr fontId="2"/>
  </si>
  <si>
    <t>入力方法</t>
    <rPh sb="0" eb="2">
      <t>ニュウリョク</t>
    </rPh>
    <rPh sb="2" eb="4">
      <t>ホウホウ</t>
    </rPh>
    <phoneticPr fontId="2"/>
  </si>
  <si>
    <t>値入力</t>
    <rPh sb="0" eb="1">
      <t>アタイ</t>
    </rPh>
    <rPh sb="1" eb="3">
      <t>ニュウリョク</t>
    </rPh>
    <phoneticPr fontId="2"/>
  </si>
  <si>
    <t>１回100食以上又は１日250食以上の食事を提供している場合は特定給食施設。それ以外は小規模特定給食施設</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40" eb="42">
      <t>イガイ</t>
    </rPh>
    <rPh sb="43" eb="46">
      <t>ショウキボ</t>
    </rPh>
    <rPh sb="46" eb="48">
      <t>トクテイ</t>
    </rPh>
    <rPh sb="48" eb="50">
      <t>キュウショク</t>
    </rPh>
    <rPh sb="50" eb="52">
      <t>シセツ</t>
    </rPh>
    <phoneticPr fontId="2"/>
  </si>
  <si>
    <t>例：夜食、延長保育時の補食</t>
    <rPh sb="0" eb="1">
      <t>レイ</t>
    </rPh>
    <rPh sb="2" eb="4">
      <t>ヤショク</t>
    </rPh>
    <rPh sb="5" eb="7">
      <t>エンチョウ</t>
    </rPh>
    <rPh sb="7" eb="9">
      <t>ホイク</t>
    </rPh>
    <rPh sb="9" eb="10">
      <t>ジ</t>
    </rPh>
    <rPh sb="11" eb="13">
      <t>ホショク</t>
    </rPh>
    <phoneticPr fontId="2"/>
  </si>
  <si>
    <t>※自動計算されます</t>
    <rPh sb="1" eb="3">
      <t>ジドウ</t>
    </rPh>
    <rPh sb="3" eb="5">
      <t>ケイサン</t>
    </rPh>
    <phoneticPr fontId="2"/>
  </si>
  <si>
    <t>リスト</t>
    <phoneticPr fontId="2"/>
  </si>
  <si>
    <t>具体的に入力してください。</t>
    <phoneticPr fontId="2"/>
  </si>
  <si>
    <t>施設の管理者の職名と氏名を入力してください。</t>
    <rPh sb="0" eb="2">
      <t>シセツ</t>
    </rPh>
    <rPh sb="3" eb="6">
      <t>カンリシャ</t>
    </rPh>
    <rPh sb="7" eb="9">
      <t>ショクメイ</t>
    </rPh>
    <rPh sb="10" eb="12">
      <t>シメイ</t>
    </rPh>
    <rPh sb="13" eb="15">
      <t>ニュウリョク</t>
    </rPh>
    <phoneticPr fontId="2"/>
  </si>
  <si>
    <t>県知事に管理栄養士配置施設と指定されている場合は有を選択してください。</t>
    <rPh sb="21" eb="23">
      <t>バアイ</t>
    </rPh>
    <rPh sb="24" eb="25">
      <t>アリ</t>
    </rPh>
    <rPh sb="26" eb="28">
      <t>センタク</t>
    </rPh>
    <phoneticPr fontId="2"/>
  </si>
  <si>
    <t>具体的に入力してください。</t>
    <rPh sb="0" eb="3">
      <t>グタイテキ</t>
    </rPh>
    <rPh sb="4" eb="6">
      <t>ニュウリョク</t>
    </rPh>
    <phoneticPr fontId="2"/>
  </si>
  <si>
    <t>部門責任者の職名と氏名を記入してください。</t>
    <rPh sb="0" eb="2">
      <t>ブモン</t>
    </rPh>
    <rPh sb="2" eb="5">
      <t>セキニンシャ</t>
    </rPh>
    <rPh sb="6" eb="8">
      <t>ショクメイ</t>
    </rPh>
    <rPh sb="9" eb="11">
      <t>シメイ</t>
    </rPh>
    <rPh sb="12" eb="14">
      <t>キニュウ</t>
    </rPh>
    <phoneticPr fontId="2"/>
  </si>
  <si>
    <t>年間の実施回数を入力してください。</t>
    <rPh sb="0" eb="2">
      <t>ネンカン</t>
    </rPh>
    <rPh sb="3" eb="5">
      <t>ジッシ</t>
    </rPh>
    <rPh sb="5" eb="7">
      <t>カイスウ</t>
    </rPh>
    <rPh sb="8" eb="10">
      <t>ニュウリョク</t>
    </rPh>
    <phoneticPr fontId="2"/>
  </si>
  <si>
    <t>該当者は有を選択し、その他は、具体的に入力してください。</t>
    <rPh sb="12" eb="13">
      <t>タ</t>
    </rPh>
    <rPh sb="15" eb="18">
      <t>グタイテキ</t>
    </rPh>
    <rPh sb="19" eb="21">
      <t>ニュウリョク</t>
    </rPh>
    <phoneticPr fontId="2"/>
  </si>
  <si>
    <t>同一職種は複数参加でも１とします。</t>
    <rPh sb="0" eb="2">
      <t>ドウイツ</t>
    </rPh>
    <rPh sb="2" eb="4">
      <t>ショクシュ</t>
    </rPh>
    <rPh sb="5" eb="7">
      <t>フクスウ</t>
    </rPh>
    <rPh sb="7" eb="9">
      <t>サンカ</t>
    </rPh>
    <phoneticPr fontId="2"/>
  </si>
  <si>
    <t>委託には一部委託も含みます。</t>
    <rPh sb="0" eb="2">
      <t>イタク</t>
    </rPh>
    <rPh sb="4" eb="6">
      <t>イチブ</t>
    </rPh>
    <rPh sb="6" eb="8">
      <t>イタク</t>
    </rPh>
    <rPh sb="9" eb="10">
      <t>フク</t>
    </rPh>
    <phoneticPr fontId="2"/>
  </si>
  <si>
    <t>両方いる場合は管理栄養士、栄養士のみいる場合は栄養士、それぞれ代表１名の氏名を記入してください。</t>
    <rPh sb="0" eb="2">
      <t>リョウホウ</t>
    </rPh>
    <rPh sb="4" eb="6">
      <t>バアイ</t>
    </rPh>
    <rPh sb="7" eb="9">
      <t>カンリ</t>
    </rPh>
    <rPh sb="9" eb="11">
      <t>エイヨウ</t>
    </rPh>
    <rPh sb="11" eb="12">
      <t>シ</t>
    </rPh>
    <rPh sb="13" eb="15">
      <t>エイヨウ</t>
    </rPh>
    <rPh sb="15" eb="16">
      <t>シ</t>
    </rPh>
    <rPh sb="20" eb="22">
      <t>バアイ</t>
    </rPh>
    <rPh sb="23" eb="25">
      <t>エイヨウ</t>
    </rPh>
    <rPh sb="25" eb="26">
      <t>シ</t>
    </rPh>
    <rPh sb="31" eb="33">
      <t>ダイヒョウ</t>
    </rPh>
    <rPh sb="34" eb="35">
      <t>メイ</t>
    </rPh>
    <rPh sb="36" eb="38">
      <t>シメイ</t>
    </rPh>
    <rPh sb="39" eb="41">
      <t>キニュウ</t>
    </rPh>
    <phoneticPr fontId="2"/>
  </si>
  <si>
    <t>上記代表者について記入してください。</t>
    <rPh sb="0" eb="2">
      <t>ジョウキ</t>
    </rPh>
    <rPh sb="2" eb="5">
      <t>ダイヒョウシャ</t>
    </rPh>
    <rPh sb="9" eb="11">
      <t>キニュウ</t>
    </rPh>
    <phoneticPr fontId="2"/>
  </si>
  <si>
    <t>管理栄養士の場合は管理栄養士の免許番号のみ記載してください。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キサイ</t>
    </rPh>
    <rPh sb="32" eb="34">
      <t>エイヨウ</t>
    </rPh>
    <rPh sb="34" eb="35">
      <t>シ</t>
    </rPh>
    <rPh sb="36" eb="38">
      <t>メンキョ</t>
    </rPh>
    <rPh sb="38" eb="40">
      <t>バンゴウ</t>
    </rPh>
    <rPh sb="41" eb="43">
      <t>フヨウ</t>
    </rPh>
    <phoneticPr fontId="2"/>
  </si>
  <si>
    <t>施設側、受託側それぞれに常勤、非常勤別、職種別に人数を入力してください。
詳細については記入要領をご確認ください。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</si>
  <si>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※自動計算されます。</t>
    <rPh sb="1" eb="3">
      <t>ジドウ</t>
    </rPh>
    <rPh sb="3" eb="5">
      <t>ケイサン</t>
    </rPh>
    <phoneticPr fontId="2"/>
  </si>
  <si>
    <t>年齢区分①</t>
    <rPh sb="0" eb="2">
      <t>ネンレイ</t>
    </rPh>
    <rPh sb="2" eb="4">
      <t>クブン</t>
    </rPh>
    <phoneticPr fontId="2"/>
  </si>
  <si>
    <t>※例：0～2歳等
例を参考に年齢を区分し、区分の最後に職員を入れてください。
１日当たりの平均食数を年齢区分別に入力してください。</t>
    <rPh sb="9" eb="10">
      <t>レイ</t>
    </rPh>
    <rPh sb="11" eb="13">
      <t>サンコウ</t>
    </rPh>
    <rPh sb="14" eb="16">
      <t>ネンレイ</t>
    </rPh>
    <rPh sb="17" eb="19">
      <t>クブン</t>
    </rPh>
    <rPh sb="21" eb="23">
      <t>クブン</t>
    </rPh>
    <rPh sb="24" eb="26">
      <t>サイゴ</t>
    </rPh>
    <rPh sb="27" eb="29">
      <t>ショクイン</t>
    </rPh>
    <rPh sb="30" eb="31">
      <t>イ</t>
    </rPh>
    <rPh sb="40" eb="41">
      <t>ニチ</t>
    </rPh>
    <rPh sb="41" eb="42">
      <t>ア</t>
    </rPh>
    <rPh sb="45" eb="47">
      <t>ヘイキン</t>
    </rPh>
    <rPh sb="47" eb="48">
      <t>ショク</t>
    </rPh>
    <rPh sb="48" eb="49">
      <t>スウ</t>
    </rPh>
    <rPh sb="50" eb="52">
      <t>ネンレイ</t>
    </rPh>
    <rPh sb="52" eb="54">
      <t>クブン</t>
    </rPh>
    <rPh sb="54" eb="55">
      <t>ベツ</t>
    </rPh>
    <rPh sb="56" eb="58">
      <t>ニュウリョク</t>
    </rPh>
    <phoneticPr fontId="2"/>
  </si>
  <si>
    <t>※年齢区分①の食数</t>
    <rPh sb="1" eb="3">
      <t>ネンレイ</t>
    </rPh>
    <rPh sb="3" eb="5">
      <t>クブン</t>
    </rPh>
    <rPh sb="7" eb="8">
      <t>ショク</t>
    </rPh>
    <rPh sb="8" eb="9">
      <t>スウ</t>
    </rPh>
    <phoneticPr fontId="2"/>
  </si>
  <si>
    <t>※年齢区分②の食数</t>
    <rPh sb="1" eb="3">
      <t>ネンレイ</t>
    </rPh>
    <rPh sb="3" eb="5">
      <t>クブン</t>
    </rPh>
    <rPh sb="7" eb="8">
      <t>ショク</t>
    </rPh>
    <rPh sb="8" eb="9">
      <t>スウ</t>
    </rPh>
    <phoneticPr fontId="2"/>
  </si>
  <si>
    <t>※年齢区分③の食数</t>
    <rPh sb="1" eb="3">
      <t>ネンレイ</t>
    </rPh>
    <rPh sb="3" eb="5">
      <t>クブン</t>
    </rPh>
    <rPh sb="7" eb="8">
      <t>ショク</t>
    </rPh>
    <rPh sb="8" eb="9">
      <t>スウ</t>
    </rPh>
    <phoneticPr fontId="2"/>
  </si>
  <si>
    <t>※年齢区分④の食数</t>
    <rPh sb="1" eb="3">
      <t>ネンレイ</t>
    </rPh>
    <rPh sb="3" eb="5">
      <t>クブン</t>
    </rPh>
    <rPh sb="7" eb="8">
      <t>ショク</t>
    </rPh>
    <rPh sb="8" eb="9">
      <t>スウ</t>
    </rPh>
    <phoneticPr fontId="2"/>
  </si>
  <si>
    <t>※年齢区分⑤の食数</t>
    <rPh sb="1" eb="3">
      <t>ネンレイ</t>
    </rPh>
    <rPh sb="3" eb="5">
      <t>クブン</t>
    </rPh>
    <rPh sb="7" eb="8">
      <t>ショク</t>
    </rPh>
    <rPh sb="8" eb="9">
      <t>スウ</t>
    </rPh>
    <phoneticPr fontId="2"/>
  </si>
  <si>
    <t>※年齢区分⑥の食数</t>
    <rPh sb="1" eb="3">
      <t>ネンレイ</t>
    </rPh>
    <rPh sb="3" eb="5">
      <t>クブン</t>
    </rPh>
    <rPh sb="7" eb="8">
      <t>ショク</t>
    </rPh>
    <rPh sb="8" eb="9">
      <t>スウ</t>
    </rPh>
    <phoneticPr fontId="2"/>
  </si>
  <si>
    <t>表記されている年齢区分ごとに、性別、体格別に人数を入力してください。</t>
    <rPh sb="0" eb="2">
      <t>ヒョウキ</t>
    </rPh>
    <rPh sb="7" eb="9">
      <t>ネンレイ</t>
    </rPh>
    <rPh sb="9" eb="11">
      <t>クブン</t>
    </rPh>
    <rPh sb="15" eb="17">
      <t>セイベツ</t>
    </rPh>
    <rPh sb="18" eb="20">
      <t>タイカク</t>
    </rPh>
    <rPh sb="20" eb="21">
      <t>ベツ</t>
    </rPh>
    <rPh sb="22" eb="24">
      <t>ニンズウ</t>
    </rPh>
    <rPh sb="25" eb="27">
      <t>ニュウリョク</t>
    </rPh>
    <phoneticPr fontId="2"/>
  </si>
  <si>
    <t>児童生徒は、学校保健統計調査方式で評価して人数を入力してください。</t>
    <rPh sb="25" eb="26">
      <t>チカラ</t>
    </rPh>
    <phoneticPr fontId="2"/>
  </si>
  <si>
    <t>18歳以上は、ＢＭＩにより評価して人数を入力してください。</t>
    <rPh sb="2" eb="5">
      <t>サイイジョウ</t>
    </rPh>
    <rPh sb="13" eb="15">
      <t>ヒョウカ</t>
    </rPh>
    <rPh sb="17" eb="19">
      <t>ニンズウ</t>
    </rPh>
    <rPh sb="20" eb="22">
      <t>ニュウリョク</t>
    </rPh>
    <phoneticPr fontId="2"/>
  </si>
  <si>
    <t>【肥満とやせの判定】
３～５歳は幼児身長体重曲線を用いて評価した人数を入力してください。</t>
    <rPh sb="36" eb="37">
      <t>チカラ</t>
    </rPh>
    <phoneticPr fontId="2"/>
  </si>
  <si>
    <t>対象者がいない場合は０、把握をしていない場合は空欄にしてください。
上記に該当がない場合は、その他に、疾病名と人数を入力してください。</t>
    <phoneticPr fontId="2"/>
  </si>
  <si>
    <t>１日当たりの平均食数を入力してください。</t>
    <rPh sb="12" eb="13">
      <t>チカラ</t>
    </rPh>
    <phoneticPr fontId="2"/>
  </si>
  <si>
    <t>延長保育時に提供する食事です。</t>
    <rPh sb="10" eb="12">
      <t>ショクジ</t>
    </rPh>
    <phoneticPr fontId="2"/>
  </si>
  <si>
    <t>厨房で使用する調理の指示書・計画書を指します。</t>
    <rPh sb="0" eb="2">
      <t>チュウボウ</t>
    </rPh>
    <rPh sb="3" eb="5">
      <t>シヨウ</t>
    </rPh>
    <rPh sb="7" eb="9">
      <t>チョウリ</t>
    </rPh>
    <rPh sb="10" eb="13">
      <t>シジショ</t>
    </rPh>
    <rPh sb="14" eb="17">
      <t>ケイカクショ</t>
    </rPh>
    <rPh sb="18" eb="19">
      <t>サ</t>
    </rPh>
    <phoneticPr fontId="2"/>
  </si>
  <si>
    <t>個人の身体や疾病の状況に応じて栄養量を考慮し、調整するものについて記入してください。
※印刷用シートの主菜・副菜に○は表示されません。いずれかを調整している場合は、種類数を入力してください。</t>
    <rPh sb="44" eb="47">
      <t>インサツヨウ</t>
    </rPh>
    <phoneticPr fontId="2"/>
  </si>
  <si>
    <t>※1人1日(朝食/昼食/夕食)当たり</t>
    <phoneticPr fontId="2"/>
  </si>
  <si>
    <t>単位</t>
    <rPh sb="0" eb="2">
      <t>タンイ</t>
    </rPh>
    <phoneticPr fontId="2"/>
  </si>
  <si>
    <t>ごはん、パン、麺（ゆで）については、１食の平均量を入力してください。</t>
    <phoneticPr fontId="2"/>
  </si>
  <si>
    <t>平均提供食品量
(保育所は、３歳以上児の提供量)</t>
    <rPh sb="0" eb="2">
      <t>ヘイキン</t>
    </rPh>
    <rPh sb="2" eb="4">
      <t>テイキョウ</t>
    </rPh>
    <rPh sb="4" eb="6">
      <t>ショクヒン</t>
    </rPh>
    <rPh sb="6" eb="7">
      <t>リョウ</t>
    </rPh>
    <phoneticPr fontId="2"/>
  </si>
  <si>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2"/>
  </si>
  <si>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2"/>
  </si>
  <si>
    <t>推定摂取量については、摂取量の調査等から算出し、１人１食（日）当たりの平均を入力してください
※エネルギー比を自動計算しますので、○～○ｇではなく、中央値を入力してください。</t>
    <rPh sb="25" eb="26">
      <t>ニン</t>
    </rPh>
    <rPh sb="27" eb="28">
      <t>ショク</t>
    </rPh>
    <rPh sb="29" eb="30">
      <t>ヒ</t>
    </rPh>
    <rPh sb="31" eb="32">
      <t>ア</t>
    </rPh>
    <rPh sb="35" eb="37">
      <t>ヘイキン</t>
    </rPh>
    <rPh sb="38" eb="40">
      <t>ニュウリョク</t>
    </rPh>
    <phoneticPr fontId="2"/>
  </si>
  <si>
    <t>※目標栄養量に入力した栄養素が反映されます。</t>
    <rPh sb="7" eb="9">
      <t>ニュウリョク</t>
    </rPh>
    <rPh sb="15" eb="17">
      <t>ハンエイ</t>
    </rPh>
    <phoneticPr fontId="2"/>
  </si>
  <si>
    <t>※１人（1食/2食/1日)当たり</t>
    <phoneticPr fontId="2"/>
  </si>
  <si>
    <t>１人分の実食材料費を入力してください。
(対象者(利用者)から徴収する金額ではない)</t>
    <rPh sb="1" eb="3">
      <t>ニンブン</t>
    </rPh>
    <rPh sb="4" eb="5">
      <t>ジツ</t>
    </rPh>
    <rPh sb="5" eb="6">
      <t>ショク</t>
    </rPh>
    <rPh sb="6" eb="9">
      <t>ザイリョウヒ</t>
    </rPh>
    <rPh sb="10" eb="12">
      <t>ニュウリョク</t>
    </rPh>
    <rPh sb="21" eb="24">
      <t>タイショウシャ</t>
    </rPh>
    <rPh sb="25" eb="28">
      <t>リヨウシャ</t>
    </rPh>
    <rPh sb="31" eb="33">
      <t>チョウシュウ</t>
    </rPh>
    <rPh sb="35" eb="37">
      <t>キンガク</t>
    </rPh>
    <phoneticPr fontId="2"/>
  </si>
  <si>
    <t>施設側の給食担当部門名、職名、氏名を入力。
所在地については、管理者の所在地が施設の所在地と違う場合に入力</t>
    <rPh sb="0" eb="2">
      <t>シセツ</t>
    </rPh>
    <rPh sb="2" eb="3">
      <t>ガワ</t>
    </rPh>
    <rPh sb="4" eb="6">
      <t>キュウショク</t>
    </rPh>
    <rPh sb="6" eb="8">
      <t>タントウ</t>
    </rPh>
    <rPh sb="8" eb="10">
      <t>ブモン</t>
    </rPh>
    <rPh sb="10" eb="11">
      <t>メイ</t>
    </rPh>
    <rPh sb="12" eb="14">
      <t>ショクメイ</t>
    </rPh>
    <rPh sb="15" eb="17">
      <t>シメイ</t>
    </rPh>
    <rPh sb="18" eb="20">
      <t>ニュウリョク</t>
    </rPh>
    <rPh sb="22" eb="25">
      <t>ショザイチ</t>
    </rPh>
    <rPh sb="31" eb="34">
      <t>カンリシャ</t>
    </rPh>
    <rPh sb="52" eb="53">
      <t>チカラ</t>
    </rPh>
    <phoneticPr fontId="2"/>
  </si>
  <si>
    <t>所在地
(施設所在地と異なる場合)</t>
    <rPh sb="0" eb="3">
      <t>ショザイチ</t>
    </rPh>
    <rPh sb="5" eb="7">
      <t>シセツ</t>
    </rPh>
    <rPh sb="7" eb="10">
      <t>ショザイチ</t>
    </rPh>
    <rPh sb="11" eb="12">
      <t>コト</t>
    </rPh>
    <rPh sb="14" eb="16">
      <t>バアイ</t>
    </rPh>
    <phoneticPr fontId="2"/>
  </si>
  <si>
    <t>その他(内容)　</t>
    <rPh sb="2" eb="3">
      <t>タ</t>
    </rPh>
    <rPh sb="4" eb="6">
      <t>ナイヨウ</t>
    </rPh>
    <phoneticPr fontId="2"/>
  </si>
  <si>
    <t>その他の疾病状況等(内容)</t>
    <rPh sb="2" eb="3">
      <t>タ</t>
    </rPh>
    <rPh sb="4" eb="6">
      <t>シッペイ</t>
    </rPh>
    <rPh sb="6" eb="8">
      <t>ジョウキョウ</t>
    </rPh>
    <rPh sb="8" eb="9">
      <t>トウ</t>
    </rPh>
    <rPh sb="10" eb="12">
      <t>ナイヨウ</t>
    </rPh>
    <phoneticPr fontId="2"/>
  </si>
  <si>
    <t>その他の疾病状況等の該当者数</t>
    <rPh sb="2" eb="3">
      <t>タ</t>
    </rPh>
    <rPh sb="4" eb="6">
      <t>シッペイ</t>
    </rPh>
    <rPh sb="6" eb="8">
      <t>ジョウキョウ</t>
    </rPh>
    <rPh sb="8" eb="9">
      <t>トウ</t>
    </rPh>
    <rPh sb="10" eb="13">
      <t>ガイトウシャ</t>
    </rPh>
    <rPh sb="13" eb="14">
      <t>スウ</t>
    </rPh>
    <phoneticPr fontId="2"/>
  </si>
  <si>
    <t>非常時用献立表の有無</t>
    <rPh sb="0" eb="2">
      <t>ヒジョウ</t>
    </rPh>
    <rPh sb="2" eb="3">
      <t>ジ</t>
    </rPh>
    <rPh sb="3" eb="4">
      <t>ヨウ</t>
    </rPh>
    <rPh sb="4" eb="6">
      <t>コンダテ</t>
    </rPh>
    <rPh sb="6" eb="7">
      <t>ヒョウ</t>
    </rPh>
    <rPh sb="8" eb="10">
      <t>ウム</t>
    </rPh>
    <phoneticPr fontId="2"/>
  </si>
  <si>
    <t>印刷用シートでは、「○人分を○日分」となります。</t>
    <rPh sb="0" eb="3">
      <t>インサツヨウ</t>
    </rPh>
    <phoneticPr fontId="2"/>
  </si>
  <si>
    <t>非常食糧等の量</t>
    <rPh sb="0" eb="2">
      <t>ヒジョウ</t>
    </rPh>
    <rPh sb="2" eb="4">
      <t>ショクリョウ</t>
    </rPh>
    <rPh sb="4" eb="5">
      <t>トウ</t>
    </rPh>
    <rPh sb="6" eb="7">
      <t>リョウ</t>
    </rPh>
    <phoneticPr fontId="2"/>
  </si>
  <si>
    <t>その他栄養素①(内容(単位))</t>
    <rPh sb="2" eb="3">
      <t>タ</t>
    </rPh>
    <rPh sb="3" eb="6">
      <t>エイヨウソ</t>
    </rPh>
    <rPh sb="8" eb="10">
      <t>ナイヨウ</t>
    </rPh>
    <rPh sb="11" eb="13">
      <t>タンイ</t>
    </rPh>
    <phoneticPr fontId="2"/>
  </si>
  <si>
    <t>上記以外に算出している栄養素がありましたら栄養素名(括弧書きで単位)と目標栄養量を入力してください。</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phoneticPr fontId="2"/>
  </si>
  <si>
    <t>管轄する保健福祉事務所を選択してください。
※各センター管内は次の通り選択：
秦野→平塚、三崎→鎌倉、足柄上→小田原、大和→厚木(送付先は各センターとなります)</t>
    <rPh sb="0" eb="2">
      <t>カンカツ</t>
    </rPh>
    <rPh sb="4" eb="6">
      <t>ホケン</t>
    </rPh>
    <rPh sb="6" eb="8">
      <t>フクシ</t>
    </rPh>
    <rPh sb="8" eb="10">
      <t>ジム</t>
    </rPh>
    <rPh sb="10" eb="11">
      <t>ショ</t>
    </rPh>
    <rPh sb="12" eb="14">
      <t>センタク</t>
    </rPh>
    <rPh sb="23" eb="24">
      <t>カク</t>
    </rPh>
    <rPh sb="28" eb="30">
      <t>カンナイ</t>
    </rPh>
    <rPh sb="31" eb="32">
      <t>ツギ</t>
    </rPh>
    <rPh sb="33" eb="34">
      <t>トオ</t>
    </rPh>
    <rPh sb="35" eb="37">
      <t>センタク</t>
    </rPh>
    <rPh sb="39" eb="41">
      <t>ハダノ</t>
    </rPh>
    <rPh sb="42" eb="44">
      <t>ヒラツカ</t>
    </rPh>
    <rPh sb="45" eb="47">
      <t>ミサキ</t>
    </rPh>
    <rPh sb="48" eb="50">
      <t>カマクラ</t>
    </rPh>
    <rPh sb="51" eb="53">
      <t>アシガラ</t>
    </rPh>
    <rPh sb="53" eb="54">
      <t>カミ</t>
    </rPh>
    <rPh sb="55" eb="58">
      <t>オダワラ</t>
    </rPh>
    <rPh sb="59" eb="61">
      <t>ヤマト</t>
    </rPh>
    <rPh sb="62" eb="64">
      <t>アツギ</t>
    </rPh>
    <rPh sb="65" eb="67">
      <t>ソウフ</t>
    </rPh>
    <rPh sb="67" eb="68">
      <t>サキ</t>
    </rPh>
    <rPh sb="69" eb="70">
      <t>カク</t>
    </rPh>
    <phoneticPr fontId="2"/>
  </si>
  <si>
    <t>有/無</t>
    <rPh sb="0" eb="1">
      <t>アリ</t>
    </rPh>
    <rPh sb="2" eb="3">
      <t>ナ</t>
    </rPh>
    <phoneticPr fontId="2"/>
  </si>
  <si>
    <t>施設区分</t>
    <rPh sb="0" eb="2">
      <t>シセツ</t>
    </rPh>
    <rPh sb="2" eb="3">
      <t>ク</t>
    </rPh>
    <rPh sb="3" eb="4">
      <t>ブン</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</si>
  <si>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</si>
  <si>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</si>
  <si>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</si>
  <si>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</si>
  <si>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</si>
  <si>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</si>
  <si>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</si>
  <si>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</si>
  <si>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</si>
  <si>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</si>
  <si>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</si>
  <si>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</si>
  <si>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</si>
  <si>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</si>
  <si>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</si>
  <si>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</si>
  <si>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</si>
  <si>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</si>
  <si>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</si>
  <si>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昼食数</t>
    <rPh sb="5" eb="7">
      <t>チュウショク</t>
    </rPh>
    <rPh sb="7" eb="8">
      <t>スウ</t>
    </rPh>
    <phoneticPr fontId="2"/>
  </si>
  <si>
    <t>　　　　　夕食数</t>
    <rPh sb="5" eb="7">
      <t>ユウショク</t>
    </rPh>
    <rPh sb="7" eb="8">
      <t>スウ</t>
    </rPh>
    <phoneticPr fontId="2"/>
  </si>
  <si>
    <t>　　　　　その他の食数</t>
    <rPh sb="7" eb="8">
      <t>タ</t>
    </rPh>
    <rPh sb="9" eb="10">
      <t>ショク</t>
    </rPh>
    <rPh sb="10" eb="11">
      <t>スウ</t>
    </rPh>
    <phoneticPr fontId="2"/>
  </si>
  <si>
    <t>　　　　　食数合計</t>
    <rPh sb="5" eb="6">
      <t>ショク</t>
    </rPh>
    <rPh sb="6" eb="7">
      <t>スウ</t>
    </rPh>
    <rPh sb="7" eb="9">
      <t>ゴウケイ</t>
    </rPh>
    <phoneticPr fontId="2"/>
  </si>
  <si>
    <t>　　　　　備考　　　</t>
    <rPh sb="5" eb="7">
      <t>ビコウ</t>
    </rPh>
    <phoneticPr fontId="2"/>
  </si>
  <si>
    <t>　　　　　備考</t>
    <rPh sb="5" eb="7">
      <t>ビコウ</t>
    </rPh>
    <phoneticPr fontId="2"/>
  </si>
  <si>
    <t>合計(朝食)</t>
    <rPh sb="0" eb="2">
      <t>ゴウケイ</t>
    </rPh>
    <rPh sb="3" eb="5">
      <t>チョウショク</t>
    </rPh>
    <phoneticPr fontId="2"/>
  </si>
  <si>
    <t>　　(昼食)</t>
    <rPh sb="3" eb="5">
      <t>チュウショク</t>
    </rPh>
    <phoneticPr fontId="2"/>
  </si>
  <si>
    <t>　　(夕食)</t>
    <rPh sb="3" eb="5">
      <t>ユウショク</t>
    </rPh>
    <phoneticPr fontId="2"/>
  </si>
  <si>
    <t>　　(その他食数)</t>
    <rPh sb="5" eb="6">
      <t>タ</t>
    </rPh>
    <rPh sb="6" eb="7">
      <t>ショク</t>
    </rPh>
    <rPh sb="7" eb="8">
      <t>スウ</t>
    </rPh>
    <phoneticPr fontId="2"/>
  </si>
  <si>
    <t>　　(1日の提供食数総計)</t>
    <rPh sb="4" eb="5">
      <t>ニチ</t>
    </rPh>
    <rPh sb="6" eb="8">
      <t>テイキョウ</t>
    </rPh>
    <rPh sb="8" eb="9">
      <t>ショク</t>
    </rPh>
    <rPh sb="9" eb="10">
      <t>スウ</t>
    </rPh>
    <rPh sb="10" eb="12">
      <t>ソウケイ</t>
    </rPh>
    <phoneticPr fontId="2"/>
  </si>
  <si>
    <t>　　(備考)</t>
    <rPh sb="3" eb="5">
      <t>ビコウ</t>
    </rPh>
    <phoneticPr fontId="2"/>
  </si>
  <si>
    <t>　　　　女</t>
    <rPh sb="4" eb="5">
      <t>オンナ</t>
    </rPh>
    <phoneticPr fontId="2"/>
  </si>
  <si>
    <t>　　　　肥満</t>
    <rPh sb="4" eb="6">
      <t>ヒマン</t>
    </rPh>
    <phoneticPr fontId="2"/>
  </si>
  <si>
    <t>　　　　やせ</t>
    <phoneticPr fontId="2"/>
  </si>
  <si>
    <t>　　　　 女</t>
    <rPh sb="5" eb="6">
      <t>オンナ</t>
    </rPh>
    <phoneticPr fontId="2"/>
  </si>
  <si>
    <t>　　　　 肥満</t>
    <rPh sb="5" eb="7">
      <t>ヒマン</t>
    </rPh>
    <phoneticPr fontId="2"/>
  </si>
  <si>
    <t>　　　　 やせ</t>
    <phoneticPr fontId="2"/>
  </si>
  <si>
    <t>　　　　　女</t>
    <rPh sb="5" eb="6">
      <t>オンナ</t>
    </rPh>
    <phoneticPr fontId="2"/>
  </si>
  <si>
    <t>　　　　　肥満</t>
    <rPh sb="5" eb="7">
      <t>ヒマン</t>
    </rPh>
    <phoneticPr fontId="2"/>
  </si>
  <si>
    <t>　　　　　やせ</t>
    <phoneticPr fontId="2"/>
  </si>
  <si>
    <t>人数合計・男</t>
    <rPh sb="0" eb="2">
      <t>ニンズウ</t>
    </rPh>
    <rPh sb="2" eb="4">
      <t>ゴウケイ</t>
    </rPh>
    <rPh sb="5" eb="6">
      <t>オトコ</t>
    </rPh>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</si>
  <si>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</si>
  <si>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</si>
  <si>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</si>
  <si>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</si>
  <si>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</si>
  <si>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</si>
  <si>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記入例：令和○年○月○日</t>
    <rPh sb="0" eb="2">
      <t>キニュウ</t>
    </rPh>
    <rPh sb="2" eb="3">
      <t>レイ</t>
    </rPh>
    <rPh sb="4" eb="6">
      <t>レイワ</t>
    </rPh>
    <rPh sb="7" eb="8">
      <t>ネン</t>
    </rPh>
    <rPh sb="9" eb="10">
      <t>ガツ</t>
    </rPh>
    <rPh sb="11" eb="12">
      <t>ニチ</t>
    </rPh>
    <phoneticPr fontId="2"/>
  </si>
  <si>
    <t>記入例：令和○年○月</t>
    <rPh sb="0" eb="2">
      <t>キニュウ</t>
    </rPh>
    <rPh sb="2" eb="3">
      <t>レイ</t>
    </rPh>
    <rPh sb="4" eb="6">
      <t>レイワ</t>
    </rPh>
    <rPh sb="7" eb="8">
      <t>ネン</t>
    </rPh>
    <rPh sb="9" eb="10">
      <t>ガツ</t>
    </rPh>
    <phoneticPr fontId="2"/>
  </si>
  <si>
    <t>第11号様式(第12条関係)(表)(用紙　日本産業規格Ａ４縦長型)</t>
    <rPh sb="0" eb="1">
      <t>ダイ</t>
    </rPh>
    <rPh sb="3" eb="4">
      <t>ゴウ</t>
    </rPh>
    <rPh sb="4" eb="6">
      <t>ヨウシキ</t>
    </rPh>
    <rPh sb="7" eb="8">
      <t>ダイ</t>
    </rPh>
    <rPh sb="10" eb="11">
      <t>ジョウ</t>
    </rPh>
    <rPh sb="11" eb="13">
      <t>カンケイ</t>
    </rPh>
    <rPh sb="15" eb="16">
      <t>オモテ</t>
    </rPh>
    <rPh sb="18" eb="20">
      <t>ヨウシ</t>
    </rPh>
    <rPh sb="21" eb="23">
      <t>ニホン</t>
    </rPh>
    <rPh sb="23" eb="25">
      <t>サンギョウ</t>
    </rPh>
    <rPh sb="25" eb="27">
      <t>キカク</t>
    </rPh>
    <rPh sb="29" eb="31">
      <t>タテナガ</t>
    </rPh>
    <rPh sb="31" eb="32">
      <t>ガタ</t>
    </rPh>
    <phoneticPr fontId="2"/>
  </si>
  <si>
    <t>ビタミンA(ﾚﾁﾉｰﾙ活性当量)</t>
    <rPh sb="11" eb="13">
      <t>カッセイ</t>
    </rPh>
    <rPh sb="13" eb="15">
      <t>トウリョウ</t>
    </rPh>
    <phoneticPr fontId="2"/>
  </si>
  <si>
    <t>たんぱく質　 　　　　　 (g)</t>
    <phoneticPr fontId="2"/>
  </si>
  <si>
    <t>カルシウム　 　　　　  (mg)</t>
    <phoneticPr fontId="2"/>
  </si>
  <si>
    <t>ビタミンＡ(ﾚﾁﾉｰﾙ活性当量) (μg)</t>
    <rPh sb="11" eb="13">
      <t>カッセイ</t>
    </rPh>
    <phoneticPr fontId="2"/>
  </si>
  <si>
    <t>ビタミンＣ　　 　　　　　(mg)</t>
    <phoneticPr fontId="2"/>
  </si>
  <si>
    <t>食物繊維　　　　　  　　　 　(ｇ)</t>
    <phoneticPr fontId="2"/>
  </si>
  <si>
    <t>脂質ｴﾈﾙｷﾞｰ比 　　　　(％)</t>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</si>
  <si>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</si>
  <si>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</si>
  <si>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2</t>
    </r>
    <phoneticPr fontId="2"/>
  </si>
  <si>
    <r>
      <t>従事者</t>
    </r>
    <r>
      <rPr>
        <sz val="9"/>
        <rFont val="ＭＳ Ｐ明朝"/>
        <family val="1"/>
        <charset val="128"/>
      </rPr>
      <t>（管理栄養士がいる施設にあつては管理栄養士、栄養士のみがいる施設にあつては栄養士１名の氏名及び登録番号を記入してください。)</t>
    </r>
    <phoneticPr fontId="2"/>
  </si>
  <si>
    <r>
      <t>ビタミンＢ</t>
    </r>
    <r>
      <rPr>
        <vertAlign val="subscript"/>
        <sz val="10"/>
        <rFont val="ＭＳ Ｐ明朝"/>
        <family val="1"/>
        <charset val="128"/>
      </rPr>
      <t>１</t>
    </r>
    <r>
      <rPr>
        <sz val="10"/>
        <rFont val="ＭＳ Ｐ明朝"/>
        <family val="1"/>
        <charset val="128"/>
      </rPr>
      <t>　　　  　　(mg)</t>
    </r>
    <phoneticPr fontId="2"/>
  </si>
  <si>
    <r>
      <t>ビタミンＢ</t>
    </r>
    <r>
      <rPr>
        <vertAlign val="subscript"/>
        <sz val="10"/>
        <rFont val="ＭＳ Ｐ明朝"/>
        <family val="1"/>
        <charset val="128"/>
      </rPr>
      <t>２</t>
    </r>
    <r>
      <rPr>
        <sz val="10"/>
        <rFont val="ＭＳ Ｐ明朝"/>
        <family val="1"/>
        <charset val="128"/>
      </rPr>
      <t>　　 　 　　(mg)</t>
    </r>
    <phoneticPr fontId="2"/>
  </si>
  <si>
    <r>
      <t>所在地</t>
    </r>
    <r>
      <rPr>
        <sz val="9"/>
        <rFont val="ＭＳ 明朝"/>
        <family val="1"/>
        <charset val="128"/>
      </rPr>
      <t>（施設の所在地と異なる場合に記入してください。）</t>
    </r>
    <phoneticPr fontId="2"/>
  </si>
  <si>
    <t>以下の食品は１人１食（日）当たりの平均量を入力してください。
きのこ類は「その他の野菜」に含めてください。</t>
    <rPh sb="0" eb="2">
      <t>イカ</t>
    </rPh>
    <rPh sb="3" eb="5">
      <t>ショクヒン</t>
    </rPh>
    <rPh sb="7" eb="8">
      <t>ニン</t>
    </rPh>
    <rPh sb="9" eb="10">
      <t>ショク</t>
    </rPh>
    <rPh sb="11" eb="12">
      <t>ヒ</t>
    </rPh>
    <rPh sb="13" eb="14">
      <t>ア</t>
    </rPh>
    <rPh sb="17" eb="19">
      <t>ヘイキン</t>
    </rPh>
    <rPh sb="19" eb="20">
      <t>リョウ</t>
    </rPh>
    <rPh sb="21" eb="23">
      <t>ニュウリョク</t>
    </rPh>
    <rPh sb="39" eb="40">
      <t>タ</t>
    </rPh>
    <rPh sb="41" eb="43">
      <t>ヤサイ</t>
    </rPh>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</si>
  <si>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</si>
  <si>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平均提供食品量・平均栄養量の単位</t>
    <phoneticPr fontId="2"/>
  </si>
  <si>
    <t>朝食</t>
    <phoneticPr fontId="2"/>
  </si>
  <si>
    <t>昼食</t>
    <phoneticPr fontId="2"/>
  </si>
  <si>
    <t>夕食</t>
    <phoneticPr fontId="2"/>
  </si>
  <si>
    <t>朝食・昼食</t>
    <phoneticPr fontId="2"/>
  </si>
  <si>
    <t>朝食・夕食</t>
    <phoneticPr fontId="2"/>
  </si>
  <si>
    <t>昼食・夕食</t>
    <phoneticPr fontId="2"/>
  </si>
  <si>
    <t>朝食・昼食・夕食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</si>
</sst>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gge&quot;年&quot;m&quot;月&quot;"/>
    <numFmt numFmtId="178" formatCode="0.0_ "/>
  </numFmts>
  <fonts count="21">
    <font>
      <sz val="12"/>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8"/>
      <name val="ＭＳ 明朝"/>
      <family val="2"/>
      <charset val="128"/>
    </font>
    <font>
      <sz val="10"/>
      <name val="ＭＳ 明朝"/>
      <family val="1"/>
      <charset val="128"/>
    </font>
    <font>
      <sz val="10"/>
      <name val="ＭＳ 明朝"/>
      <family val="2"/>
      <charset val="128"/>
    </font>
    <font>
      <sz val="10"/>
      <name val="ＭＳ Ｐ明朝"/>
      <family val="1"/>
      <charset val="128"/>
    </font>
    <font>
      <sz val="9"/>
      <name val="ＭＳ 明朝"/>
      <family val="1"/>
      <charset val="128"/>
    </font>
    <font>
      <sz val="9"/>
      <name val="ＭＳ Ｐ明朝"/>
      <family val="1"/>
      <charset val="128"/>
    </font>
    <font>
      <vertAlign val="subscript"/>
      <sz val="10"/>
      <name val="ＭＳ 明朝"/>
      <family val="1"/>
      <charset val="128"/>
    </font>
    <font>
      <sz val="8"/>
      <name val="ＭＳ 明朝"/>
      <family val="1"/>
      <charset val="128"/>
    </font>
    <font>
      <sz val="10"/>
      <name val="Century"/>
      <family val="1"/>
    </font>
    <font>
      <sz val="8"/>
      <name val="ＭＳ Ｐ明朝"/>
      <family val="1"/>
      <charset val="128"/>
    </font>
    <font>
      <sz val="10"/>
      <color theme="1"/>
      <name val="ＭＳ 明朝"/>
      <family val="1"/>
      <charset val="128"/>
    </font>
    <font>
      <sz val="11"/>
      <name val="ＭＳ 明朝"/>
      <family val="2"/>
      <charset val="128"/>
    </font>
    <font>
      <sz val="11"/>
      <name val="ＭＳ 明朝"/>
      <family val="1"/>
      <charset val="128"/>
    </font>
    <font>
      <sz val="9"/>
      <color theme="1"/>
      <name val="ＭＳ 明朝"/>
      <family val="1"/>
      <charset val="128"/>
    </font>
    <font>
      <sz val="12"/>
      <name val="ＭＳ 明朝"/>
      <family val="2"/>
      <charset val="128"/>
    </font>
    <font>
      <sz val="12"/>
      <name val="ＭＳ Ｐ明朝"/>
      <family val="1"/>
      <charset val="128"/>
    </font>
    <font>
      <vertAlign val="subscript"/>
      <sz val="10"/>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75">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right style="thin">
        <color indexed="64"/>
      </right>
      <top style="hair">
        <color auto="1"/>
      </top>
      <bottom/>
      <diagonal/>
    </border>
    <border>
      <left style="medium">
        <color indexed="64"/>
      </left>
      <right style="hair">
        <color auto="1"/>
      </right>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medium">
        <color indexed="64"/>
      </left>
      <right style="hair">
        <color indexed="64"/>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style="hair">
        <color auto="1"/>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auto="1"/>
      </right>
      <top style="thin">
        <color indexed="64"/>
      </top>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s>
  <cellStyleXfs count="1">
    <xf numFmtId="0" fontId="0" fillId="0" borderId="0">
      <alignment vertical="center"/>
    </xf>
  </cellStyleXfs>
  <cellXfs count="386">
    <xf numFmtId="0" fontId="0" fillId="0" borderId="0" xfId="0">
      <alignmen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16" xfId="0" applyFont="1" applyFill="1" applyBorder="1" applyAlignment="1">
      <alignment vertical="center"/>
    </xf>
    <xf numFmtId="0" fontId="5" fillId="0" borderId="25" xfId="0" applyFont="1" applyFill="1" applyBorder="1" applyAlignment="1">
      <alignment vertical="center"/>
    </xf>
    <xf numFmtId="0" fontId="5" fillId="0" borderId="22" xfId="0" applyFont="1" applyFill="1" applyBorder="1" applyAlignment="1">
      <alignment vertical="top"/>
    </xf>
    <xf numFmtId="0" fontId="5" fillId="0" borderId="23" xfId="0" applyFont="1" applyFill="1" applyBorder="1" applyAlignment="1">
      <alignment vertical="top"/>
    </xf>
    <xf numFmtId="0" fontId="5" fillId="0" borderId="21"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Border="1" applyAlignment="1">
      <alignment vertical="center" wrapText="1"/>
    </xf>
    <xf numFmtId="0" fontId="7" fillId="0" borderId="8" xfId="0" applyFont="1" applyFill="1" applyBorder="1" applyAlignment="1">
      <alignment vertical="center"/>
    </xf>
    <xf numFmtId="0" fontId="5" fillId="0" borderId="24" xfId="0" applyFont="1" applyFill="1" applyBorder="1" applyAlignment="1">
      <alignment vertical="center"/>
    </xf>
    <xf numFmtId="0" fontId="6" fillId="0" borderId="0" xfId="0" applyFont="1" applyFill="1" applyBorder="1" applyAlignment="1">
      <alignment vertical="center"/>
    </xf>
    <xf numFmtId="0" fontId="5" fillId="0" borderId="8" xfId="0"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xf numFmtId="0" fontId="6" fillId="0" borderId="21" xfId="0" applyFont="1" applyFill="1" applyBorder="1" applyAlignment="1">
      <alignment vertical="center"/>
    </xf>
    <xf numFmtId="0" fontId="6" fillId="0" borderId="22" xfId="0" applyFont="1" applyFill="1" applyBorder="1" applyAlignment="1">
      <alignment vertical="center"/>
    </xf>
    <xf numFmtId="0" fontId="5" fillId="0" borderId="22" xfId="0" applyFont="1" applyFill="1" applyBorder="1" applyAlignment="1">
      <alignment horizontal="left" vertical="top"/>
    </xf>
    <xf numFmtId="0" fontId="5" fillId="0" borderId="23" xfId="0" applyFont="1" applyFill="1" applyBorder="1" applyAlignment="1">
      <alignment horizontal="left" vertical="top"/>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Alignment="1">
      <alignment vertical="center"/>
    </xf>
    <xf numFmtId="0" fontId="5" fillId="0" borderId="15" xfId="0" applyFont="1" applyFill="1" applyBorder="1" applyAlignment="1">
      <alignment vertical="center"/>
    </xf>
    <xf numFmtId="0" fontId="6" fillId="0" borderId="22" xfId="0" applyFont="1" applyFill="1" applyBorder="1" applyAlignment="1">
      <alignment horizontal="center" vertical="center"/>
    </xf>
    <xf numFmtId="0" fontId="6" fillId="0" borderId="17" xfId="0" applyFont="1" applyFill="1" applyBorder="1" applyAlignment="1">
      <alignment vertical="center"/>
    </xf>
    <xf numFmtId="0" fontId="6" fillId="0" borderId="20" xfId="0" applyFont="1" applyFill="1" applyBorder="1" applyAlignment="1">
      <alignment vertical="center"/>
    </xf>
    <xf numFmtId="0" fontId="7" fillId="0" borderId="0" xfId="0" applyFont="1" applyFill="1" applyBorder="1" applyAlignment="1">
      <alignment vertical="center"/>
    </xf>
    <xf numFmtId="0" fontId="7" fillId="0" borderId="25" xfId="0" applyFont="1" applyFill="1" applyBorder="1" applyAlignment="1">
      <alignment vertical="center"/>
    </xf>
    <xf numFmtId="0" fontId="8" fillId="0" borderId="0" xfId="0" applyFont="1" applyFill="1" applyBorder="1" applyAlignment="1">
      <alignment vertical="center"/>
    </xf>
    <xf numFmtId="0" fontId="5" fillId="0" borderId="17" xfId="0" applyFont="1" applyFill="1" applyBorder="1" applyAlignment="1"/>
    <xf numFmtId="0" fontId="5" fillId="0" borderId="25" xfId="0" applyFont="1" applyFill="1" applyBorder="1" applyAlignment="1">
      <alignment wrapText="1"/>
    </xf>
    <xf numFmtId="0" fontId="5" fillId="0" borderId="25" xfId="0" applyFont="1" applyFill="1" applyBorder="1" applyAlignment="1"/>
    <xf numFmtId="0" fontId="1" fillId="3" borderId="6" xfId="0" applyFont="1" applyFill="1" applyBorder="1">
      <alignment vertical="center"/>
    </xf>
    <xf numFmtId="0" fontId="1" fillId="0" borderId="31" xfId="0" applyFont="1" applyBorder="1">
      <alignment vertical="center"/>
    </xf>
    <xf numFmtId="0" fontId="15" fillId="0" borderId="31" xfId="0" applyFont="1" applyBorder="1">
      <alignment vertical="center"/>
    </xf>
    <xf numFmtId="0" fontId="16" fillId="0" borderId="6" xfId="0" applyFont="1" applyFill="1" applyBorder="1" applyAlignment="1">
      <alignment horizontal="center" vertical="top" wrapText="1"/>
    </xf>
    <xf numFmtId="0" fontId="16" fillId="0" borderId="0" xfId="0" applyFont="1" applyFill="1" applyAlignment="1">
      <alignment horizontal="left" vertical="top" wrapText="1"/>
    </xf>
    <xf numFmtId="0" fontId="6" fillId="0" borderId="24" xfId="0" applyFont="1" applyFill="1" applyBorder="1" applyAlignment="1">
      <alignment vertical="center"/>
    </xf>
    <xf numFmtId="0" fontId="6" fillId="0" borderId="23" xfId="0" applyFont="1" applyFill="1" applyBorder="1" applyAlignment="1">
      <alignment vertical="center"/>
    </xf>
    <xf numFmtId="0" fontId="5" fillId="0" borderId="14" xfId="0" applyFont="1" applyFill="1" applyBorder="1" applyAlignment="1">
      <alignment vertical="center"/>
    </xf>
    <xf numFmtId="0" fontId="5" fillId="0" borderId="18" xfId="0" applyFont="1" applyFill="1" applyBorder="1" applyAlignment="1">
      <alignment vertical="center"/>
    </xf>
    <xf numFmtId="0" fontId="6" fillId="0" borderId="25" xfId="0" applyFont="1" applyFill="1" applyBorder="1" applyAlignment="1">
      <alignment vertical="center"/>
    </xf>
    <xf numFmtId="0" fontId="4" fillId="0" borderId="0" xfId="0" applyFont="1" applyFill="1" applyAlignment="1">
      <alignment vertical="center"/>
    </xf>
    <xf numFmtId="0" fontId="11" fillId="0" borderId="15"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justify" vertical="center"/>
    </xf>
    <xf numFmtId="0" fontId="5" fillId="0" borderId="10" xfId="0" applyFont="1" applyFill="1" applyBorder="1" applyAlignment="1">
      <alignment vertical="top" wrapText="1"/>
    </xf>
    <xf numFmtId="0" fontId="15" fillId="0" borderId="5"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11" xfId="0" applyFont="1" applyFill="1" applyBorder="1" applyAlignment="1">
      <alignment horizontal="center" vertical="top" wrapText="1"/>
    </xf>
    <xf numFmtId="0" fontId="5" fillId="0" borderId="8" xfId="0" applyFont="1" applyFill="1" applyBorder="1" applyAlignment="1">
      <alignment horizontal="center" vertical="top" wrapText="1"/>
    </xf>
    <xf numFmtId="0" fontId="16" fillId="0" borderId="0" xfId="0" applyFont="1" applyAlignment="1">
      <alignment vertical="top" wrapText="1"/>
    </xf>
    <xf numFmtId="0" fontId="16" fillId="0" borderId="3" xfId="0" applyFont="1" applyFill="1" applyBorder="1" applyAlignment="1">
      <alignment vertical="top" wrapText="1"/>
    </xf>
    <xf numFmtId="0" fontId="5" fillId="0" borderId="36" xfId="0" applyFont="1" applyBorder="1" applyAlignment="1">
      <alignment vertical="top" wrapText="1"/>
    </xf>
    <xf numFmtId="0" fontId="16" fillId="0" borderId="2" xfId="0" applyFont="1" applyFill="1" applyBorder="1" applyAlignment="1">
      <alignment vertical="top" wrapText="1"/>
    </xf>
    <xf numFmtId="0" fontId="14" fillId="0" borderId="10" xfId="0" applyFont="1" applyFill="1" applyBorder="1" applyAlignment="1">
      <alignment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37" xfId="0" applyFont="1" applyFill="1" applyBorder="1" applyAlignment="1">
      <alignment vertical="top" wrapText="1"/>
    </xf>
    <xf numFmtId="0" fontId="16" fillId="0" borderId="0" xfId="0" applyFont="1" applyFill="1" applyAlignment="1">
      <alignment vertical="top" wrapText="1"/>
    </xf>
    <xf numFmtId="0" fontId="5" fillId="0" borderId="0" xfId="0" applyFont="1" applyAlignment="1">
      <alignment vertical="top" wrapText="1"/>
    </xf>
    <xf numFmtId="0" fontId="14" fillId="0" borderId="25" xfId="0" applyFont="1" applyBorder="1" applyAlignment="1">
      <alignment vertical="center" wrapText="1"/>
    </xf>
    <xf numFmtId="0" fontId="14" fillId="0" borderId="42" xfId="0" applyFont="1" applyBorder="1" applyAlignment="1">
      <alignment vertical="center" wrapText="1"/>
    </xf>
    <xf numFmtId="0" fontId="14" fillId="0" borderId="25" xfId="0" applyFont="1" applyBorder="1" applyAlignment="1">
      <alignment vertical="top" wrapText="1"/>
    </xf>
    <xf numFmtId="0" fontId="14" fillId="0" borderId="43" xfId="0" applyFont="1" applyBorder="1" applyAlignment="1">
      <alignment vertical="top" wrapText="1"/>
    </xf>
    <xf numFmtId="0" fontId="5" fillId="0" borderId="44" xfId="0" applyFont="1" applyFill="1" applyBorder="1" applyAlignment="1">
      <alignment horizontal="center" vertical="top" wrapText="1"/>
    </xf>
    <xf numFmtId="0" fontId="16" fillId="0" borderId="45" xfId="0" applyFont="1" applyFill="1" applyBorder="1" applyAlignment="1">
      <alignment vertical="top" wrapText="1"/>
    </xf>
    <xf numFmtId="0" fontId="5" fillId="0" borderId="48" xfId="0" applyFont="1" applyBorder="1" applyAlignment="1">
      <alignment vertical="top" wrapText="1"/>
    </xf>
    <xf numFmtId="0" fontId="16" fillId="0" borderId="12" xfId="0" applyFont="1" applyBorder="1" applyAlignment="1" applyProtection="1">
      <alignment vertical="top" wrapText="1"/>
      <protection locked="0"/>
    </xf>
    <xf numFmtId="0" fontId="16" fillId="0" borderId="13" xfId="0" applyFont="1" applyBorder="1" applyAlignment="1" applyProtection="1">
      <alignment vertical="top" wrapText="1"/>
      <protection locked="0"/>
    </xf>
    <xf numFmtId="0" fontId="16" fillId="0" borderId="13" xfId="0" applyFont="1" applyFill="1" applyBorder="1" applyAlignment="1" applyProtection="1">
      <alignment vertical="top" wrapText="1"/>
      <protection locked="0"/>
    </xf>
    <xf numFmtId="0" fontId="3" fillId="0" borderId="13" xfId="0" applyFont="1" applyFill="1" applyBorder="1" applyAlignment="1" applyProtection="1">
      <alignment vertical="top"/>
      <protection locked="0"/>
    </xf>
    <xf numFmtId="0" fontId="3" fillId="0" borderId="13" xfId="0" applyFont="1" applyBorder="1" applyAlignment="1" applyProtection="1">
      <alignment vertical="top" wrapText="1"/>
      <protection locked="0"/>
    </xf>
    <xf numFmtId="0" fontId="16" fillId="0" borderId="50" xfId="0" applyFont="1" applyBorder="1" applyAlignment="1" applyProtection="1">
      <alignment vertical="top" wrapText="1"/>
      <protection locked="0"/>
    </xf>
    <xf numFmtId="0" fontId="16" fillId="2" borderId="13" xfId="0" applyFont="1" applyFill="1" applyBorder="1" applyAlignment="1" applyProtection="1">
      <alignment vertical="top" wrapText="1"/>
    </xf>
    <xf numFmtId="178" fontId="16" fillId="2" borderId="13" xfId="0" applyNumberFormat="1" applyFont="1" applyFill="1" applyBorder="1" applyAlignment="1" applyProtection="1">
      <alignment vertical="top" wrapText="1"/>
    </xf>
    <xf numFmtId="176" fontId="16" fillId="0" borderId="12" xfId="0" applyNumberFormat="1" applyFont="1" applyBorder="1" applyAlignment="1" applyProtection="1">
      <alignment vertical="top" wrapText="1"/>
      <protection locked="0"/>
    </xf>
    <xf numFmtId="176" fontId="5" fillId="0" borderId="36" xfId="0" applyNumberFormat="1" applyFont="1" applyBorder="1" applyAlignment="1">
      <alignment vertical="top" wrapText="1"/>
    </xf>
    <xf numFmtId="0" fontId="14" fillId="0" borderId="9" xfId="0" applyFont="1" applyFill="1" applyBorder="1" applyAlignment="1">
      <alignment vertical="top" wrapText="1"/>
    </xf>
    <xf numFmtId="0" fontId="16" fillId="0" borderId="5" xfId="0" applyFont="1" applyFill="1" applyBorder="1" applyAlignment="1">
      <alignment vertical="top" wrapText="1"/>
    </xf>
    <xf numFmtId="0" fontId="5" fillId="0" borderId="6" xfId="0" applyFont="1" applyFill="1" applyBorder="1" applyAlignment="1">
      <alignment horizontal="left" vertical="top" wrapText="1" shrinkToFit="1"/>
    </xf>
    <xf numFmtId="0" fontId="16" fillId="0" borderId="51" xfId="0" applyFont="1" applyBorder="1" applyAlignment="1" applyProtection="1">
      <alignment vertical="top" wrapText="1"/>
      <protection locked="0"/>
    </xf>
    <xf numFmtId="0" fontId="5" fillId="0" borderId="44" xfId="0" applyFont="1" applyBorder="1" applyAlignment="1">
      <alignment vertical="top" wrapText="1"/>
    </xf>
    <xf numFmtId="0" fontId="17" fillId="0" borderId="8" xfId="0" applyFont="1" applyBorder="1" applyAlignment="1">
      <alignment vertical="center" wrapText="1"/>
    </xf>
    <xf numFmtId="0" fontId="5" fillId="0" borderId="52" xfId="0" applyFont="1" applyFill="1" applyBorder="1" applyAlignment="1">
      <alignment vertical="top" wrapText="1" shrinkToFit="1"/>
    </xf>
    <xf numFmtId="0" fontId="5" fillId="0" borderId="1" xfId="0" applyFont="1" applyFill="1" applyBorder="1" applyAlignment="1">
      <alignment vertical="top" wrapText="1"/>
    </xf>
    <xf numFmtId="0" fontId="5" fillId="0" borderId="54" xfId="0" applyFont="1" applyFill="1" applyBorder="1" applyAlignment="1">
      <alignment vertical="top" wrapText="1" shrinkToFit="1"/>
    </xf>
    <xf numFmtId="0" fontId="5" fillId="0" borderId="55" xfId="0" applyFont="1" applyFill="1" applyBorder="1" applyAlignment="1">
      <alignment vertical="top" wrapText="1" shrinkToFit="1"/>
    </xf>
    <xf numFmtId="0" fontId="5" fillId="0" borderId="9" xfId="0" applyFont="1" applyFill="1" applyBorder="1" applyAlignment="1">
      <alignment vertical="top" wrapText="1"/>
    </xf>
    <xf numFmtId="0" fontId="5" fillId="0" borderId="47" xfId="0" applyFont="1" applyFill="1" applyBorder="1" applyAlignment="1">
      <alignment horizontal="left" vertical="top" wrapText="1" shrinkToFit="1"/>
    </xf>
    <xf numFmtId="0" fontId="5" fillId="0" borderId="57" xfId="0" applyFont="1" applyFill="1" applyBorder="1" applyAlignment="1">
      <alignment vertical="top" wrapText="1" shrinkToFit="1"/>
    </xf>
    <xf numFmtId="0" fontId="16" fillId="0" borderId="58" xfId="0" applyFont="1" applyBorder="1" applyAlignment="1" applyProtection="1">
      <alignment vertical="top" wrapText="1"/>
      <protection locked="0"/>
    </xf>
    <xf numFmtId="0" fontId="17" fillId="0" borderId="59" xfId="0" applyFont="1" applyBorder="1" applyAlignment="1">
      <alignment vertical="top" wrapText="1"/>
    </xf>
    <xf numFmtId="0" fontId="16" fillId="0" borderId="60" xfId="0" applyFont="1" applyFill="1" applyBorder="1" applyAlignment="1">
      <alignment vertical="top" wrapText="1"/>
    </xf>
    <xf numFmtId="0" fontId="5" fillId="0" borderId="62" xfId="0" applyFont="1" applyFill="1" applyBorder="1" applyAlignment="1">
      <alignment vertical="top" wrapText="1" shrinkToFit="1"/>
    </xf>
    <xf numFmtId="0" fontId="16" fillId="0" borderId="63" xfId="0" applyFont="1" applyBorder="1" applyAlignment="1" applyProtection="1">
      <alignment vertical="top" wrapText="1"/>
      <protection locked="0"/>
    </xf>
    <xf numFmtId="0" fontId="5" fillId="0" borderId="64" xfId="0" applyFont="1" applyBorder="1" applyAlignment="1">
      <alignment vertical="top" wrapText="1"/>
    </xf>
    <xf numFmtId="0" fontId="5" fillId="0" borderId="65" xfId="0" applyFont="1" applyFill="1" applyBorder="1" applyAlignment="1">
      <alignment vertical="top" wrapText="1"/>
    </xf>
    <xf numFmtId="0" fontId="16" fillId="0" borderId="66" xfId="0" applyFont="1" applyFill="1" applyBorder="1" applyAlignment="1">
      <alignment vertical="top" wrapText="1"/>
    </xf>
    <xf numFmtId="0" fontId="5" fillId="0" borderId="59" xfId="0" applyFont="1" applyFill="1" applyBorder="1" applyAlignment="1">
      <alignment vertical="top" wrapText="1"/>
    </xf>
    <xf numFmtId="0" fontId="14" fillId="0" borderId="59" xfId="0" applyFont="1" applyFill="1" applyBorder="1" applyAlignment="1">
      <alignment vertical="top" wrapText="1"/>
    </xf>
    <xf numFmtId="0" fontId="14" fillId="0" borderId="20" xfId="0" applyFont="1" applyBorder="1" applyAlignment="1">
      <alignment vertical="center" wrapText="1"/>
    </xf>
    <xf numFmtId="0" fontId="16" fillId="2" borderId="58" xfId="0" applyFont="1" applyFill="1" applyBorder="1" applyAlignment="1" applyProtection="1">
      <alignment vertical="top" wrapText="1"/>
    </xf>
    <xf numFmtId="0" fontId="5" fillId="0" borderId="70" xfId="0" applyFont="1" applyFill="1" applyBorder="1" applyAlignment="1">
      <alignment vertical="top" wrapText="1" shrinkToFit="1"/>
    </xf>
    <xf numFmtId="0" fontId="16" fillId="0" borderId="71" xfId="0" applyFont="1" applyBorder="1" applyAlignment="1" applyProtection="1">
      <alignment vertical="top" wrapText="1"/>
      <protection locked="0"/>
    </xf>
    <xf numFmtId="0" fontId="5" fillId="0" borderId="72" xfId="0" applyFont="1" applyBorder="1" applyAlignment="1">
      <alignment vertical="top" wrapText="1"/>
    </xf>
    <xf numFmtId="0" fontId="5" fillId="0" borderId="20" xfId="0" applyFont="1" applyFill="1" applyBorder="1" applyAlignment="1">
      <alignment vertical="top" wrapText="1"/>
    </xf>
    <xf numFmtId="0" fontId="16" fillId="2" borderId="12" xfId="0" applyFont="1" applyFill="1" applyBorder="1" applyAlignment="1" applyProtection="1">
      <alignment vertical="top" wrapText="1"/>
    </xf>
    <xf numFmtId="177" fontId="16" fillId="0" borderId="58" xfId="0" applyNumberFormat="1" applyFont="1" applyBorder="1" applyAlignment="1" applyProtection="1">
      <alignment vertical="top" wrapText="1"/>
      <protection locked="0"/>
    </xf>
    <xf numFmtId="14" fontId="5" fillId="0" borderId="48" xfId="0" applyNumberFormat="1" applyFont="1" applyBorder="1" applyAlignment="1">
      <alignment vertical="top" wrapText="1"/>
    </xf>
    <xf numFmtId="0" fontId="5" fillId="0" borderId="56" xfId="0" applyFont="1" applyFill="1" applyBorder="1" applyAlignment="1">
      <alignment vertical="top" wrapText="1" shrinkToFit="1"/>
    </xf>
    <xf numFmtId="0" fontId="5" fillId="0" borderId="8" xfId="0" applyFont="1" applyFill="1" applyBorder="1" applyAlignment="1">
      <alignment vertical="top" wrapText="1"/>
    </xf>
    <xf numFmtId="178" fontId="16" fillId="2" borderId="12" xfId="0" applyNumberFormat="1" applyFont="1" applyFill="1" applyBorder="1" applyAlignment="1" applyProtection="1">
      <alignment vertical="top" wrapText="1"/>
    </xf>
    <xf numFmtId="0" fontId="3" fillId="0" borderId="63" xfId="0" applyFont="1" applyFill="1" applyBorder="1" applyAlignment="1" applyProtection="1">
      <alignment vertical="top"/>
      <protection locked="0"/>
    </xf>
    <xf numFmtId="0" fontId="14" fillId="0" borderId="73" xfId="0" applyFont="1" applyBorder="1" applyAlignment="1">
      <alignment vertical="top" wrapText="1"/>
    </xf>
    <xf numFmtId="0" fontId="3" fillId="0" borderId="58" xfId="0" applyFont="1" applyBorder="1" applyAlignment="1" applyProtection="1">
      <alignment vertical="top" wrapText="1"/>
      <protection locked="0"/>
    </xf>
    <xf numFmtId="0" fontId="14" fillId="0" borderId="74" xfId="0" applyFont="1" applyBorder="1" applyAlignment="1">
      <alignment vertical="top" wrapText="1"/>
    </xf>
    <xf numFmtId="0" fontId="17" fillId="0" borderId="59" xfId="0" applyFont="1" applyFill="1" applyBorder="1" applyAlignment="1">
      <alignment vertical="top" wrapText="1"/>
    </xf>
    <xf numFmtId="0" fontId="5" fillId="0" borderId="61" xfId="0" applyFont="1" applyFill="1" applyBorder="1" applyAlignment="1">
      <alignment horizontal="left" vertical="top" wrapText="1" shrinkToFit="1"/>
    </xf>
    <xf numFmtId="0" fontId="5" fillId="0" borderId="31"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5"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0" xfId="0" applyFont="1" applyFill="1" applyAlignment="1">
      <alignment horizontal="left" vertical="center"/>
    </xf>
    <xf numFmtId="0" fontId="5" fillId="0" borderId="56" xfId="0" applyFont="1" applyFill="1" applyBorder="1" applyAlignment="1">
      <alignment vertical="top" wrapText="1"/>
    </xf>
    <xf numFmtId="0" fontId="5" fillId="0" borderId="67" xfId="0" applyFont="1" applyFill="1" applyBorder="1" applyAlignment="1">
      <alignment vertical="top" wrapText="1"/>
    </xf>
    <xf numFmtId="0" fontId="5" fillId="0" borderId="47" xfId="0" applyFont="1" applyFill="1" applyBorder="1" applyAlignment="1">
      <alignment vertical="top" wrapText="1"/>
    </xf>
    <xf numFmtId="176" fontId="6" fillId="0" borderId="0" xfId="0" applyNumberFormat="1" applyFont="1" applyFill="1" applyAlignment="1">
      <alignment vertical="center"/>
    </xf>
    <xf numFmtId="0" fontId="14" fillId="0" borderId="39" xfId="0" applyFont="1" applyFill="1" applyBorder="1" applyAlignment="1">
      <alignment horizontal="left" vertical="top" wrapText="1"/>
    </xf>
    <xf numFmtId="0" fontId="14" fillId="0" borderId="40" xfId="0" applyFont="1" applyFill="1" applyBorder="1" applyAlignment="1">
      <alignment horizontal="left" vertical="top" wrapText="1"/>
    </xf>
    <xf numFmtId="0" fontId="14" fillId="0" borderId="68" xfId="0" applyFont="1" applyBorder="1" applyAlignment="1">
      <alignment horizontal="left" vertical="top" wrapText="1"/>
    </xf>
    <xf numFmtId="0" fontId="14" fillId="0" borderId="41" xfId="0" applyFont="1" applyBorder="1" applyAlignment="1">
      <alignment horizontal="left" vertical="top" wrapText="1"/>
    </xf>
    <xf numFmtId="0" fontId="14" fillId="0" borderId="49" xfId="0" applyFont="1" applyBorder="1" applyAlignment="1">
      <alignment horizontal="left" vertical="top" wrapText="1"/>
    </xf>
    <xf numFmtId="0" fontId="14" fillId="0" borderId="39" xfId="0" applyFont="1" applyBorder="1" applyAlignment="1">
      <alignment horizontal="left" vertical="top" wrapText="1"/>
    </xf>
    <xf numFmtId="0" fontId="14" fillId="0" borderId="68" xfId="0" applyFont="1" applyBorder="1" applyAlignment="1">
      <alignment vertical="top" wrapText="1"/>
    </xf>
    <xf numFmtId="0" fontId="14" fillId="0" borderId="41" xfId="0" applyFont="1" applyBorder="1" applyAlignment="1">
      <alignment vertical="top" wrapText="1"/>
    </xf>
    <xf numFmtId="0" fontId="14" fillId="0" borderId="49" xfId="0" applyFont="1" applyBorder="1" applyAlignment="1">
      <alignment vertical="top" wrapText="1"/>
    </xf>
    <xf numFmtId="0" fontId="5" fillId="0" borderId="61" xfId="0" applyFont="1" applyFill="1" applyBorder="1" applyAlignment="1">
      <alignment horizontal="left" vertical="top" wrapText="1" shrinkToFit="1"/>
    </xf>
    <xf numFmtId="0" fontId="5" fillId="0" borderId="31" xfId="0" applyFont="1" applyFill="1" applyBorder="1" applyAlignment="1">
      <alignment horizontal="left" vertical="top" wrapText="1" shrinkToFit="1"/>
    </xf>
    <xf numFmtId="0" fontId="5" fillId="0" borderId="46"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53" xfId="0" applyFont="1" applyFill="1" applyBorder="1" applyAlignment="1">
      <alignment horizontal="left" vertical="top" wrapText="1" shrinkToFit="1"/>
    </xf>
    <xf numFmtId="0" fontId="5" fillId="0" borderId="39" xfId="0" applyFont="1" applyBorder="1" applyAlignment="1">
      <alignment horizontal="left" vertical="top" wrapText="1"/>
    </xf>
    <xf numFmtId="0" fontId="5" fillId="0" borderId="49" xfId="0" applyFont="1" applyBorder="1" applyAlignment="1">
      <alignment horizontal="left" vertical="top"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14" fillId="0" borderId="41" xfId="0" applyFont="1" applyFill="1" applyBorder="1" applyAlignment="1">
      <alignment horizontal="left" vertical="top" wrapText="1"/>
    </xf>
    <xf numFmtId="0" fontId="14" fillId="0" borderId="40" xfId="0" applyFont="1" applyBorder="1" applyAlignment="1">
      <alignment horizontal="left" vertical="top" wrapText="1"/>
    </xf>
    <xf numFmtId="0" fontId="5" fillId="2" borderId="32"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69"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41" xfId="0" applyFont="1" applyFill="1" applyBorder="1" applyAlignment="1">
      <alignment vertical="top" wrapText="1"/>
    </xf>
    <xf numFmtId="0" fontId="5" fillId="0" borderId="41" xfId="0" applyFont="1" applyBorder="1" applyAlignment="1">
      <alignment vertical="top" wrapText="1"/>
    </xf>
    <xf numFmtId="0" fontId="5" fillId="0" borderId="40" xfId="0" applyFont="1" applyBorder="1" applyAlignment="1">
      <alignment vertical="top" wrapText="1"/>
    </xf>
    <xf numFmtId="0" fontId="5" fillId="0" borderId="39" xfId="0" applyFont="1" applyFill="1" applyBorder="1" applyAlignment="1">
      <alignment vertical="top" wrapText="1"/>
    </xf>
    <xf numFmtId="0" fontId="5" fillId="0" borderId="40" xfId="0" applyFont="1" applyFill="1" applyBorder="1" applyAlignment="1">
      <alignment vertical="top" wrapText="1"/>
    </xf>
    <xf numFmtId="0" fontId="5" fillId="0" borderId="49" xfId="0" applyFont="1" applyBorder="1" applyAlignment="1">
      <alignment vertical="top" wrapText="1"/>
    </xf>
    <xf numFmtId="0" fontId="14" fillId="2" borderId="32" xfId="0" applyFont="1" applyFill="1" applyBorder="1" applyAlignment="1">
      <alignment horizontal="left" vertical="top" wrapText="1"/>
    </xf>
    <xf numFmtId="0" fontId="14" fillId="2" borderId="35" xfId="0" applyFont="1" applyFill="1" applyBorder="1" applyAlignment="1">
      <alignment horizontal="left" vertical="top"/>
    </xf>
    <xf numFmtId="0" fontId="14" fillId="2" borderId="33" xfId="0" applyFont="1" applyFill="1" applyBorder="1" applyAlignment="1">
      <alignment horizontal="left" vertical="top"/>
    </xf>
    <xf numFmtId="0" fontId="14" fillId="2" borderId="25" xfId="0" applyFont="1" applyFill="1" applyBorder="1" applyAlignment="1">
      <alignment horizontal="left" vertical="top"/>
    </xf>
    <xf numFmtId="0" fontId="14" fillId="2" borderId="34" xfId="0" applyFont="1" applyFill="1" applyBorder="1" applyAlignment="1">
      <alignment horizontal="left" vertical="top"/>
    </xf>
    <xf numFmtId="0" fontId="14" fillId="2" borderId="9" xfId="0" applyFont="1" applyFill="1" applyBorder="1" applyAlignment="1">
      <alignment horizontal="left" vertical="top"/>
    </xf>
    <xf numFmtId="0" fontId="5" fillId="0" borderId="49" xfId="0" applyFont="1" applyFill="1" applyBorder="1" applyAlignment="1">
      <alignment vertical="top" wrapText="1"/>
    </xf>
    <xf numFmtId="0" fontId="5" fillId="0" borderId="40" xfId="0" applyFont="1" applyFill="1" applyBorder="1" applyAlignment="1">
      <alignment horizontal="left" vertical="top" wrapText="1"/>
    </xf>
    <xf numFmtId="0" fontId="14" fillId="0" borderId="68" xfId="0" applyFont="1" applyFill="1" applyBorder="1" applyAlignment="1">
      <alignment horizontal="left" vertical="top" wrapText="1"/>
    </xf>
    <xf numFmtId="0" fontId="14" fillId="0" borderId="49" xfId="0" applyFont="1" applyFill="1" applyBorder="1" applyAlignment="1">
      <alignment horizontal="left" vertical="top" wrapText="1"/>
    </xf>
    <xf numFmtId="0" fontId="5" fillId="0" borderId="49" xfId="0" applyFont="1" applyFill="1" applyBorder="1" applyAlignment="1">
      <alignment horizontal="left" vertical="top" wrapText="1"/>
    </xf>
    <xf numFmtId="0" fontId="8" fillId="0" borderId="1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24" xfId="0" applyFont="1" applyFill="1" applyBorder="1" applyAlignment="1">
      <alignment horizontal="center"/>
    </xf>
    <xf numFmtId="0" fontId="5" fillId="0" borderId="0" xfId="0" applyFont="1" applyFill="1" applyBorder="1" applyAlignment="1">
      <alignment horizontal="center"/>
    </xf>
    <xf numFmtId="0" fontId="5" fillId="0" borderId="25" xfId="0" applyFont="1" applyFill="1" applyBorder="1" applyAlignment="1">
      <alignment horizont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xf>
    <xf numFmtId="0" fontId="5" fillId="0" borderId="0" xfId="0" applyFont="1" applyFill="1" applyBorder="1" applyAlignment="1">
      <alignment horizontal="center" shrinkToFit="1"/>
    </xf>
    <xf numFmtId="0" fontId="5" fillId="0" borderId="17" xfId="0" applyFont="1" applyFill="1" applyBorder="1" applyAlignment="1">
      <alignment horizontal="left"/>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2" xfId="0" applyFont="1" applyFill="1" applyBorder="1" applyAlignment="1">
      <alignment horizontal="left" vertical="center" shrinkToFit="1"/>
    </xf>
    <xf numFmtId="0" fontId="5" fillId="0" borderId="19" xfId="0" applyFont="1" applyFill="1" applyBorder="1" applyAlignment="1">
      <alignment horizontal="center" shrinkToFit="1"/>
    </xf>
    <xf numFmtId="0" fontId="5" fillId="0" borderId="17" xfId="0" applyFont="1" applyFill="1" applyBorder="1" applyAlignment="1">
      <alignment horizontal="center" shrinkToFit="1"/>
    </xf>
    <xf numFmtId="0" fontId="8" fillId="0" borderId="17" xfId="0" applyFont="1" applyFill="1" applyBorder="1" applyAlignment="1">
      <alignment horizontal="center"/>
    </xf>
    <xf numFmtId="0" fontId="8" fillId="0" borderId="20" xfId="0" applyFont="1" applyFill="1" applyBorder="1" applyAlignment="1">
      <alignment horizontal="center"/>
    </xf>
    <xf numFmtId="0" fontId="5" fillId="0" borderId="19"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6" fillId="0" borderId="17" xfId="0" applyFont="1" applyFill="1" applyBorder="1" applyAlignment="1">
      <alignment horizontal="center" vertical="center"/>
    </xf>
    <xf numFmtId="0" fontId="5" fillId="0" borderId="19"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5"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7" fillId="0" borderId="15"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0" fontId="7" fillId="0" borderId="8" xfId="0" applyFont="1" applyFill="1" applyBorder="1" applyAlignment="1">
      <alignment horizontal="distributed" vertical="center" indent="1"/>
    </xf>
    <xf numFmtId="0" fontId="6" fillId="0" borderId="16" xfId="0" applyFont="1" applyFill="1" applyBorder="1" applyAlignment="1">
      <alignment horizontal="center" vertical="center"/>
    </xf>
    <xf numFmtId="0" fontId="6" fillId="0" borderId="16"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4"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8" xfId="0"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5" fillId="0" borderId="16" xfId="0" applyFont="1" applyFill="1" applyBorder="1" applyAlignment="1">
      <alignment horizontal="left" vertical="center" shrinkToFit="1"/>
    </xf>
    <xf numFmtId="0" fontId="5" fillId="0" borderId="15" xfId="0" applyFont="1" applyFill="1" applyBorder="1" applyAlignment="1">
      <alignment horizontal="center" vertical="center"/>
    </xf>
    <xf numFmtId="0" fontId="9" fillId="0" borderId="8"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5" fillId="0" borderId="16"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applyAlignment="1">
      <alignment horizontal="left" vertical="center"/>
    </xf>
    <xf numFmtId="0" fontId="6" fillId="0" borderId="19" xfId="0" applyFont="1" applyFill="1" applyBorder="1" applyAlignment="1">
      <alignment horizontal="left" vertical="top"/>
    </xf>
    <xf numFmtId="0" fontId="6" fillId="0" borderId="17" xfId="0" applyFont="1" applyFill="1" applyBorder="1" applyAlignment="1">
      <alignment horizontal="left" vertical="top"/>
    </xf>
    <xf numFmtId="0" fontId="6" fillId="0" borderId="20" xfId="0" applyFont="1" applyFill="1" applyBorder="1" applyAlignment="1">
      <alignment horizontal="left" vertical="top"/>
    </xf>
    <xf numFmtId="0" fontId="6" fillId="0" borderId="24" xfId="0" applyFont="1" applyFill="1" applyBorder="1" applyAlignment="1">
      <alignment horizontal="left" vertical="top"/>
    </xf>
    <xf numFmtId="0" fontId="6" fillId="0" borderId="0" xfId="0" applyFont="1" applyFill="1" applyBorder="1" applyAlignment="1">
      <alignment horizontal="left" vertical="top"/>
    </xf>
    <xf numFmtId="0" fontId="6" fillId="0" borderId="25"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16" xfId="0" applyFont="1" applyFill="1" applyBorder="1" applyAlignment="1">
      <alignment horizontal="center" vertical="center" shrinkToFi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4" xfId="0" applyFont="1" applyFill="1" applyBorder="1" applyAlignment="1">
      <alignment horizontal="center" vertical="center"/>
    </xf>
    <xf numFmtId="0" fontId="5" fillId="0" borderId="8" xfId="0" applyFont="1" applyFill="1" applyBorder="1" applyAlignment="1">
      <alignment horizontal="left" vertical="center" shrinkToFit="1"/>
    </xf>
    <xf numFmtId="0" fontId="7" fillId="0" borderId="18" xfId="0" applyFont="1" applyFill="1" applyBorder="1" applyAlignment="1">
      <alignment horizontal="distributed" vertical="center"/>
    </xf>
    <xf numFmtId="178" fontId="5" fillId="0" borderId="8" xfId="0" applyNumberFormat="1" applyFont="1" applyFill="1" applyBorder="1" applyAlignment="1">
      <alignment horizontal="right" vertical="center" shrinkToFit="1"/>
    </xf>
    <xf numFmtId="178" fontId="5" fillId="0" borderId="14" xfId="0" applyNumberFormat="1" applyFont="1" applyFill="1" applyBorder="1" applyAlignment="1">
      <alignment horizontal="right" vertical="center" shrinkToFit="1"/>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5"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8"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8" xfId="0" applyFont="1" applyFill="1" applyBorder="1" applyAlignment="1">
      <alignment horizontal="left" vertical="center"/>
    </xf>
    <xf numFmtId="0" fontId="5" fillId="0" borderId="14" xfId="0" applyFont="1" applyFill="1" applyBorder="1" applyAlignment="1">
      <alignment horizontal="left" vertical="center"/>
    </xf>
    <xf numFmtId="0" fontId="5" fillId="0" borderId="18" xfId="0" applyFont="1" applyFill="1" applyBorder="1" applyAlignment="1">
      <alignment horizontal="center" vertical="center"/>
    </xf>
    <xf numFmtId="177" fontId="6" fillId="0" borderId="0" xfId="0" applyNumberFormat="1" applyFont="1" applyFill="1" applyBorder="1" applyAlignment="1">
      <alignment horizontal="center" vertical="center" shrinkToFit="1"/>
    </xf>
    <xf numFmtId="0" fontId="5" fillId="0" borderId="8" xfId="0" applyFont="1" applyFill="1" applyBorder="1" applyAlignment="1">
      <alignment horizontal="center" vertical="center"/>
    </xf>
    <xf numFmtId="0" fontId="7" fillId="0" borderId="19"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5" fillId="0" borderId="26"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26"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23" xfId="0" applyFont="1" applyFill="1" applyBorder="1" applyAlignment="1">
      <alignment horizontal="left" vertical="center"/>
    </xf>
    <xf numFmtId="0" fontId="5" fillId="0" borderId="19" xfId="0" applyFont="1" applyFill="1" applyBorder="1" applyAlignment="1">
      <alignment horizontal="center" vertical="center" wrapText="1"/>
    </xf>
    <xf numFmtId="0" fontId="18" fillId="0" borderId="17" xfId="0" applyFont="1" applyFill="1" applyBorder="1">
      <alignment vertical="center"/>
    </xf>
    <xf numFmtId="0" fontId="18" fillId="0" borderId="20" xfId="0" applyFont="1" applyFill="1" applyBorder="1">
      <alignment vertical="center"/>
    </xf>
    <xf numFmtId="0" fontId="18" fillId="0" borderId="24" xfId="0" applyFont="1" applyFill="1" applyBorder="1">
      <alignment vertical="center"/>
    </xf>
    <xf numFmtId="0" fontId="18" fillId="0" borderId="0" xfId="0" applyFont="1" applyFill="1" applyBorder="1">
      <alignment vertical="center"/>
    </xf>
    <xf numFmtId="0" fontId="18" fillId="0" borderId="25" xfId="0" applyFont="1" applyFill="1" applyBorder="1">
      <alignment vertical="center"/>
    </xf>
    <xf numFmtId="0" fontId="5" fillId="0" borderId="15"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4"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5" fillId="0" borderId="21" xfId="0" applyFont="1" applyFill="1" applyBorder="1" applyAlignment="1">
      <alignment horizontal="center" vertical="top"/>
    </xf>
    <xf numFmtId="0" fontId="5" fillId="0" borderId="22" xfId="0" applyFont="1" applyFill="1" applyBorder="1" applyAlignment="1">
      <alignment horizontal="center" vertical="top"/>
    </xf>
    <xf numFmtId="0" fontId="5" fillId="0" borderId="24" xfId="0" applyFont="1" applyFill="1" applyBorder="1" applyAlignment="1">
      <alignment horizontal="left" wrapText="1"/>
    </xf>
    <xf numFmtId="0" fontId="5" fillId="0" borderId="0" xfId="0" applyFont="1" applyFill="1" applyBorder="1" applyAlignment="1">
      <alignment horizontal="left" wrapText="1"/>
    </xf>
    <xf numFmtId="0" fontId="5" fillId="0" borderId="25" xfId="0" applyFont="1" applyFill="1" applyBorder="1" applyAlignment="1">
      <alignment horizontal="left" wrapText="1"/>
    </xf>
    <xf numFmtId="0" fontId="5" fillId="0" borderId="20" xfId="0" applyFont="1" applyFill="1" applyBorder="1" applyAlignment="1">
      <alignment horizontal="center" vertical="center"/>
    </xf>
    <xf numFmtId="0" fontId="6" fillId="0" borderId="19" xfId="0" applyFont="1" applyFill="1" applyBorder="1" applyAlignment="1">
      <alignment horizontal="left" vertical="center"/>
    </xf>
    <xf numFmtId="0" fontId="5" fillId="0" borderId="24" xfId="0" applyFont="1" applyFill="1" applyBorder="1" applyAlignment="1">
      <alignment horizontal="center" vertical="top"/>
    </xf>
    <xf numFmtId="0" fontId="5" fillId="0" borderId="0" xfId="0" applyFont="1" applyFill="1" applyBorder="1" applyAlignment="1">
      <alignment horizontal="center" vertical="top"/>
    </xf>
    <xf numFmtId="0" fontId="5" fillId="0" borderId="25" xfId="0" applyFont="1" applyFill="1" applyBorder="1" applyAlignment="1">
      <alignment horizontal="center" vertical="top"/>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1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18"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15" xfId="0" applyFont="1" applyFill="1" applyBorder="1" applyAlignment="1">
      <alignment horizontal="left" vertical="center" shrinkToFit="1"/>
    </xf>
    <xf numFmtId="176" fontId="6" fillId="0" borderId="0" xfId="0" applyNumberFormat="1" applyFont="1" applyFill="1" applyAlignment="1">
      <alignment horizontal="distributed" vertical="center"/>
    </xf>
    <xf numFmtId="0" fontId="6" fillId="0" borderId="15" xfId="0" applyFont="1" applyFill="1" applyBorder="1" applyAlignment="1">
      <alignment horizontal="center" vertical="center" shrinkToFit="1"/>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20" xfId="0" applyFont="1" applyFill="1" applyBorder="1" applyAlignment="1">
      <alignment horizontal="left" vertical="center"/>
    </xf>
    <xf numFmtId="0" fontId="5" fillId="0" borderId="19"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19" xfId="0" applyFont="1" applyFill="1" applyBorder="1" applyAlignment="1">
      <alignment horizontal="distributed"/>
    </xf>
    <xf numFmtId="0" fontId="5" fillId="0" borderId="17" xfId="0" applyFont="1" applyFill="1" applyBorder="1" applyAlignment="1">
      <alignment horizontal="distributed"/>
    </xf>
    <xf numFmtId="0" fontId="5" fillId="0" borderId="20" xfId="0" applyFont="1" applyFill="1" applyBorder="1" applyAlignment="1">
      <alignment horizontal="distributed"/>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distributed" vertical="center" wrapText="1"/>
    </xf>
    <xf numFmtId="0" fontId="5" fillId="0" borderId="17"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5" fillId="0" borderId="21" xfId="0" applyFont="1" applyFill="1" applyBorder="1" applyAlignment="1">
      <alignment horizontal="distributed" vertical="center" wrapText="1"/>
    </xf>
    <xf numFmtId="0" fontId="5" fillId="0" borderId="22" xfId="0" applyFont="1" applyFill="1" applyBorder="1" applyAlignment="1">
      <alignment horizontal="distributed" vertical="center" wrapText="1"/>
    </xf>
    <xf numFmtId="0" fontId="5" fillId="0" borderId="23" xfId="0" applyFont="1" applyFill="1" applyBorder="1" applyAlignment="1">
      <alignment horizontal="distributed" vertical="center" wrapText="1"/>
    </xf>
    <xf numFmtId="0" fontId="5" fillId="0" borderId="2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9" fillId="0" borderId="20" xfId="0" applyFont="1" applyFill="1" applyBorder="1" applyAlignment="1">
      <alignment horizontal="center" vertical="center" textRotation="255" shrinkToFit="1"/>
    </xf>
    <xf numFmtId="0" fontId="9" fillId="0" borderId="18" xfId="0" applyFont="1" applyFill="1" applyBorder="1" applyAlignment="1">
      <alignment horizontal="center" vertical="center" textRotation="255" shrinkToFit="1"/>
    </xf>
    <xf numFmtId="0" fontId="5" fillId="0" borderId="21" xfId="0" applyFont="1" applyFill="1" applyBorder="1" applyAlignment="1">
      <alignment horizontal="left" vertical="center" shrinkToFit="1"/>
    </xf>
    <xf numFmtId="0" fontId="5" fillId="0" borderId="23" xfId="0" applyFont="1" applyFill="1" applyBorder="1" applyAlignment="1">
      <alignment horizontal="left" vertical="center" shrinkToFit="1"/>
    </xf>
  </cellXfs>
  <cellStyles count="1">
    <cellStyle name="標準" xfId="0" builtinId="0"/>
  </cellStyles>
  <dxfs count="14">
    <dxf>
      <fill>
        <patternFill>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39994506668294322"/>
        </patternFill>
      </fill>
    </dxf>
    <dxf>
      <fill>
        <patternFill>
          <bgColor theme="5" tint="0.59996337778862885"/>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bgColor theme="8" tint="0.79998168889431442"/>
        </patternFill>
      </fill>
    </dxf>
  </dxfs>
  <tableStyles count="0" defaultTableStyle="TableStyleMedium9" defaultPivotStyle="PivotStyleLight16"/>
  <colors>
    <mruColors>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abSelected="1" view="pageBreakPreview" zoomScaleNormal="100" zoomScaleSheetLayoutView="100" workbookViewId="0">
      <selection activeCell="D189" sqref="D189"/>
    </sheetView>
  </sheetViews>
  <sheetFormatPr defaultColWidth="9" defaultRowHeight="13.2"/>
  <cols>
    <col min="1" max="1" width="4.5" style="61" bestFit="1" customWidth="1"/>
    <col min="2" max="2" width="23.59765625" style="38" customWidth="1"/>
    <col min="3" max="3" width="23.59765625" style="61" customWidth="1"/>
    <col min="4" max="4" width="23.59765625" style="53" customWidth="1"/>
    <col min="5" max="5" width="8.5" style="62" bestFit="1" customWidth="1"/>
    <col min="6" max="6" width="30.59765625" style="62" customWidth="1"/>
    <col min="7" max="16384" width="9" style="53"/>
  </cols>
  <sheetData>
    <row r="1" spans="1:6">
      <c r="A1" s="49" t="s">
        <v>4</v>
      </c>
      <c r="B1" s="37" t="s">
        <v>2</v>
      </c>
      <c r="C1" s="50" t="s">
        <v>3</v>
      </c>
      <c r="D1" s="51" t="s">
        <v>0</v>
      </c>
      <c r="E1" s="67" t="s">
        <v>402</v>
      </c>
      <c r="F1" s="52" t="s">
        <v>1</v>
      </c>
    </row>
    <row r="2" spans="1:6" ht="32.4">
      <c r="A2" s="81">
        <v>1</v>
      </c>
      <c r="B2" s="82" t="s">
        <v>219</v>
      </c>
      <c r="C2" s="131" t="s">
        <v>461</v>
      </c>
      <c r="D2" s="83"/>
      <c r="E2" s="84" t="s">
        <v>407</v>
      </c>
      <c r="F2" s="85" t="s">
        <v>404</v>
      </c>
    </row>
    <row r="3" spans="1:6">
      <c r="A3" s="54">
        <v>2</v>
      </c>
      <c r="B3" s="122" t="s">
        <v>220</v>
      </c>
      <c r="C3" s="89" t="s">
        <v>220</v>
      </c>
      <c r="D3" s="78"/>
      <c r="E3" s="79" t="s">
        <v>403</v>
      </c>
      <c r="F3" s="80" t="s">
        <v>509</v>
      </c>
    </row>
    <row r="4" spans="1:6" ht="64.8">
      <c r="A4" s="68">
        <v>3</v>
      </c>
      <c r="B4" s="91" t="s">
        <v>221</v>
      </c>
      <c r="C4" s="92" t="s">
        <v>221</v>
      </c>
      <c r="D4" s="93"/>
      <c r="E4" s="69" t="s">
        <v>407</v>
      </c>
      <c r="F4" s="94" t="s">
        <v>459</v>
      </c>
    </row>
    <row r="5" spans="1:6">
      <c r="A5" s="95">
        <v>4</v>
      </c>
      <c r="B5" s="144" t="s">
        <v>222</v>
      </c>
      <c r="C5" s="96" t="s">
        <v>7</v>
      </c>
      <c r="D5" s="97"/>
      <c r="E5" s="98" t="s">
        <v>403</v>
      </c>
      <c r="F5" s="99"/>
    </row>
    <row r="6" spans="1:6">
      <c r="A6" s="54">
        <v>5</v>
      </c>
      <c r="B6" s="145"/>
      <c r="C6" s="86" t="s">
        <v>8</v>
      </c>
      <c r="D6" s="71"/>
      <c r="E6" s="58" t="s">
        <v>403</v>
      </c>
      <c r="F6" s="48"/>
    </row>
    <row r="7" spans="1:6">
      <c r="A7" s="56">
        <v>6</v>
      </c>
      <c r="B7" s="145"/>
      <c r="C7" s="86" t="s">
        <v>223</v>
      </c>
      <c r="D7" s="71"/>
      <c r="E7" s="58" t="s">
        <v>403</v>
      </c>
      <c r="F7" s="150" t="s">
        <v>409</v>
      </c>
    </row>
    <row r="8" spans="1:6">
      <c r="A8" s="100">
        <v>7</v>
      </c>
      <c r="B8" s="146"/>
      <c r="C8" s="92" t="s">
        <v>462</v>
      </c>
      <c r="D8" s="93"/>
      <c r="E8" s="69" t="s">
        <v>403</v>
      </c>
      <c r="F8" s="151"/>
    </row>
    <row r="9" spans="1:6">
      <c r="A9" s="54">
        <v>8</v>
      </c>
      <c r="B9" s="145" t="s">
        <v>94</v>
      </c>
      <c r="C9" s="89" t="s">
        <v>94</v>
      </c>
      <c r="D9" s="70"/>
      <c r="E9" s="55" t="s">
        <v>407</v>
      </c>
      <c r="F9" s="80"/>
    </row>
    <row r="10" spans="1:6">
      <c r="A10" s="54">
        <v>9</v>
      </c>
      <c r="B10" s="148"/>
      <c r="C10" s="86" t="s">
        <v>224</v>
      </c>
      <c r="D10" s="71"/>
      <c r="E10" s="58" t="s">
        <v>403</v>
      </c>
      <c r="F10" s="48"/>
    </row>
    <row r="11" spans="1:6" ht="36">
      <c r="A11" s="68">
        <v>10</v>
      </c>
      <c r="B11" s="91" t="s">
        <v>225</v>
      </c>
      <c r="C11" s="92" t="s">
        <v>226</v>
      </c>
      <c r="D11" s="93"/>
      <c r="E11" s="69" t="s">
        <v>226</v>
      </c>
      <c r="F11" s="101" t="s">
        <v>410</v>
      </c>
    </row>
    <row r="12" spans="1:6" ht="24" customHeight="1">
      <c r="A12" s="54">
        <v>11</v>
      </c>
      <c r="B12" s="144" t="s">
        <v>508</v>
      </c>
      <c r="C12" s="89" t="s">
        <v>226</v>
      </c>
      <c r="D12" s="70"/>
      <c r="E12" s="55" t="s">
        <v>226</v>
      </c>
      <c r="F12" s="90"/>
    </row>
    <row r="13" spans="1:6" ht="13.5" customHeight="1">
      <c r="A13" s="56">
        <v>12</v>
      </c>
      <c r="B13" s="145"/>
      <c r="C13" s="86" t="s">
        <v>154</v>
      </c>
      <c r="D13" s="71"/>
      <c r="E13" s="58" t="s">
        <v>226</v>
      </c>
      <c r="F13" s="48"/>
    </row>
    <row r="14" spans="1:6" ht="13.5" customHeight="1">
      <c r="A14" s="54">
        <v>13</v>
      </c>
      <c r="B14" s="145"/>
      <c r="C14" s="86" t="s">
        <v>155</v>
      </c>
      <c r="D14" s="71"/>
      <c r="E14" s="58" t="s">
        <v>226</v>
      </c>
      <c r="F14" s="48"/>
    </row>
    <row r="15" spans="1:6" ht="14.25" customHeight="1">
      <c r="A15" s="56">
        <v>14</v>
      </c>
      <c r="B15" s="145"/>
      <c r="C15" s="86" t="s">
        <v>153</v>
      </c>
      <c r="D15" s="71"/>
      <c r="E15" s="58" t="s">
        <v>226</v>
      </c>
      <c r="F15" s="48"/>
    </row>
    <row r="16" spans="1:6" ht="14.25" customHeight="1">
      <c r="A16" s="100">
        <v>15</v>
      </c>
      <c r="B16" s="146"/>
      <c r="C16" s="92" t="s">
        <v>227</v>
      </c>
      <c r="D16" s="71"/>
      <c r="E16" s="69" t="s">
        <v>403</v>
      </c>
      <c r="F16" s="101" t="s">
        <v>411</v>
      </c>
    </row>
    <row r="17" spans="1:6" ht="13.5" customHeight="1">
      <c r="A17" s="95">
        <v>16</v>
      </c>
      <c r="B17" s="144" t="s">
        <v>228</v>
      </c>
      <c r="C17" s="96" t="s">
        <v>229</v>
      </c>
      <c r="D17" s="97"/>
      <c r="E17" s="98" t="s">
        <v>407</v>
      </c>
      <c r="F17" s="99"/>
    </row>
    <row r="18" spans="1:6" ht="13.5" customHeight="1">
      <c r="A18" s="54">
        <v>17</v>
      </c>
      <c r="B18" s="145"/>
      <c r="C18" s="86" t="s">
        <v>227</v>
      </c>
      <c r="D18" s="71"/>
      <c r="E18" s="58" t="s">
        <v>403</v>
      </c>
      <c r="F18" s="48" t="s">
        <v>408</v>
      </c>
    </row>
    <row r="19" spans="1:6">
      <c r="A19" s="56">
        <v>18</v>
      </c>
      <c r="B19" s="145"/>
      <c r="C19" s="86" t="s">
        <v>230</v>
      </c>
      <c r="D19" s="71"/>
      <c r="E19" s="59" t="s">
        <v>403</v>
      </c>
      <c r="F19" s="152" t="s">
        <v>412</v>
      </c>
    </row>
    <row r="20" spans="1:6">
      <c r="A20" s="54">
        <v>19</v>
      </c>
      <c r="B20" s="145"/>
      <c r="C20" s="86" t="s">
        <v>462</v>
      </c>
      <c r="D20" s="71"/>
      <c r="E20" s="59" t="s">
        <v>403</v>
      </c>
      <c r="F20" s="153"/>
    </row>
    <row r="21" spans="1:6">
      <c r="A21" s="56">
        <v>20</v>
      </c>
      <c r="B21" s="145"/>
      <c r="C21" s="86" t="s">
        <v>231</v>
      </c>
      <c r="D21" s="71"/>
      <c r="E21" s="58" t="s">
        <v>403</v>
      </c>
      <c r="F21" s="48"/>
    </row>
    <row r="22" spans="1:6">
      <c r="A22" s="54">
        <v>21</v>
      </c>
      <c r="B22" s="145"/>
      <c r="C22" s="86" t="s">
        <v>232</v>
      </c>
      <c r="D22" s="71"/>
      <c r="E22" s="58" t="s">
        <v>403</v>
      </c>
      <c r="F22" s="48"/>
    </row>
    <row r="23" spans="1:6">
      <c r="A23" s="68">
        <v>22</v>
      </c>
      <c r="B23" s="146"/>
      <c r="C23" s="92" t="s">
        <v>233</v>
      </c>
      <c r="D23" s="93"/>
      <c r="E23" s="69" t="s">
        <v>460</v>
      </c>
      <c r="F23" s="101"/>
    </row>
    <row r="24" spans="1:6" ht="13.5" customHeight="1">
      <c r="A24" s="54">
        <v>23</v>
      </c>
      <c r="B24" s="145" t="s">
        <v>234</v>
      </c>
      <c r="C24" s="89" t="s">
        <v>235</v>
      </c>
      <c r="D24" s="70"/>
      <c r="E24" s="55" t="s">
        <v>460</v>
      </c>
      <c r="F24" s="90"/>
    </row>
    <row r="25" spans="1:6" ht="13.5" customHeight="1">
      <c r="A25" s="56">
        <v>24</v>
      </c>
      <c r="B25" s="148"/>
      <c r="C25" s="86" t="s">
        <v>236</v>
      </c>
      <c r="D25" s="71"/>
      <c r="E25" s="58" t="s">
        <v>403</v>
      </c>
      <c r="F25" s="57" t="s">
        <v>413</v>
      </c>
    </row>
    <row r="26" spans="1:6" ht="13.5" customHeight="1">
      <c r="A26" s="54">
        <v>25</v>
      </c>
      <c r="B26" s="147" t="s">
        <v>237</v>
      </c>
      <c r="C26" s="86" t="s">
        <v>9</v>
      </c>
      <c r="D26" s="71"/>
      <c r="E26" s="58" t="s">
        <v>460</v>
      </c>
      <c r="F26" s="135" t="s">
        <v>414</v>
      </c>
    </row>
    <row r="27" spans="1:6" ht="13.5" customHeight="1">
      <c r="A27" s="56">
        <v>26</v>
      </c>
      <c r="B27" s="145"/>
      <c r="C27" s="86" t="s">
        <v>213</v>
      </c>
      <c r="D27" s="71"/>
      <c r="E27" s="58" t="s">
        <v>460</v>
      </c>
      <c r="F27" s="154"/>
    </row>
    <row r="28" spans="1:6">
      <c r="A28" s="54">
        <v>27</v>
      </c>
      <c r="B28" s="145"/>
      <c r="C28" s="86" t="s">
        <v>78</v>
      </c>
      <c r="D28" s="71"/>
      <c r="E28" s="58" t="s">
        <v>460</v>
      </c>
      <c r="F28" s="154"/>
    </row>
    <row r="29" spans="1:6">
      <c r="A29" s="56">
        <v>28</v>
      </c>
      <c r="B29" s="145"/>
      <c r="C29" s="86" t="s">
        <v>79</v>
      </c>
      <c r="D29" s="71"/>
      <c r="E29" s="58" t="s">
        <v>460</v>
      </c>
      <c r="F29" s="154"/>
    </row>
    <row r="30" spans="1:6">
      <c r="A30" s="54">
        <v>29</v>
      </c>
      <c r="B30" s="145"/>
      <c r="C30" s="86" t="s">
        <v>108</v>
      </c>
      <c r="D30" s="71"/>
      <c r="E30" s="58" t="s">
        <v>460</v>
      </c>
      <c r="F30" s="154"/>
    </row>
    <row r="31" spans="1:6">
      <c r="A31" s="56">
        <v>30</v>
      </c>
      <c r="B31" s="145"/>
      <c r="C31" s="86" t="s">
        <v>214</v>
      </c>
      <c r="D31" s="71"/>
      <c r="E31" s="58" t="s">
        <v>460</v>
      </c>
      <c r="F31" s="154"/>
    </row>
    <row r="32" spans="1:6">
      <c r="A32" s="54">
        <v>31</v>
      </c>
      <c r="B32" s="145"/>
      <c r="C32" s="86" t="s">
        <v>451</v>
      </c>
      <c r="D32" s="71"/>
      <c r="E32" s="58" t="s">
        <v>403</v>
      </c>
      <c r="F32" s="136"/>
    </row>
    <row r="33" spans="1:6" ht="24">
      <c r="A33" s="56">
        <v>32</v>
      </c>
      <c r="B33" s="148"/>
      <c r="C33" s="86" t="s">
        <v>238</v>
      </c>
      <c r="D33" s="71"/>
      <c r="E33" s="58" t="s">
        <v>403</v>
      </c>
      <c r="F33" s="63" t="s">
        <v>415</v>
      </c>
    </row>
    <row r="34" spans="1:6" ht="24">
      <c r="A34" s="56">
        <v>33</v>
      </c>
      <c r="B34" s="147" t="s">
        <v>239</v>
      </c>
      <c r="C34" s="86" t="s">
        <v>216</v>
      </c>
      <c r="D34" s="71"/>
      <c r="E34" s="58" t="s">
        <v>460</v>
      </c>
      <c r="F34" s="48"/>
    </row>
    <row r="35" spans="1:6" ht="24">
      <c r="A35" s="56">
        <v>34</v>
      </c>
      <c r="B35" s="145"/>
      <c r="C35" s="86" t="s">
        <v>109</v>
      </c>
      <c r="D35" s="71"/>
      <c r="E35" s="58" t="s">
        <v>460</v>
      </c>
      <c r="F35" s="48"/>
    </row>
    <row r="36" spans="1:6">
      <c r="A36" s="54">
        <v>35</v>
      </c>
      <c r="B36" s="145"/>
      <c r="C36" s="86" t="s">
        <v>110</v>
      </c>
      <c r="D36" s="71"/>
      <c r="E36" s="58" t="s">
        <v>460</v>
      </c>
      <c r="F36" s="48"/>
    </row>
    <row r="37" spans="1:6">
      <c r="A37" s="56">
        <v>36</v>
      </c>
      <c r="B37" s="145"/>
      <c r="C37" s="86" t="s">
        <v>111</v>
      </c>
      <c r="D37" s="71"/>
      <c r="E37" s="58" t="s">
        <v>460</v>
      </c>
      <c r="F37" s="48"/>
    </row>
    <row r="38" spans="1:6">
      <c r="A38" s="100">
        <v>37</v>
      </c>
      <c r="B38" s="146"/>
      <c r="C38" s="92" t="s">
        <v>227</v>
      </c>
      <c r="D38" s="93"/>
      <c r="E38" s="69" t="s">
        <v>403</v>
      </c>
      <c r="F38" s="102" t="s">
        <v>411</v>
      </c>
    </row>
    <row r="39" spans="1:6">
      <c r="A39" s="54">
        <v>38</v>
      </c>
      <c r="B39" s="121" t="s">
        <v>240</v>
      </c>
      <c r="C39" s="89" t="s">
        <v>241</v>
      </c>
      <c r="D39" s="70"/>
      <c r="E39" s="55" t="s">
        <v>407</v>
      </c>
      <c r="F39" s="63" t="s">
        <v>416</v>
      </c>
    </row>
    <row r="40" spans="1:6">
      <c r="A40" s="54">
        <v>39</v>
      </c>
      <c r="B40" s="147" t="s">
        <v>242</v>
      </c>
      <c r="C40" s="86" t="s">
        <v>243</v>
      </c>
      <c r="D40" s="71"/>
      <c r="E40" s="58" t="s">
        <v>403</v>
      </c>
      <c r="F40" s="48"/>
    </row>
    <row r="41" spans="1:6">
      <c r="A41" s="56">
        <v>40</v>
      </c>
      <c r="B41" s="145"/>
      <c r="C41" s="86" t="s">
        <v>244</v>
      </c>
      <c r="D41" s="71"/>
      <c r="E41" s="58" t="s">
        <v>403</v>
      </c>
      <c r="F41" s="48"/>
    </row>
    <row r="42" spans="1:6">
      <c r="A42" s="54">
        <v>41</v>
      </c>
      <c r="B42" s="145"/>
      <c r="C42" s="86" t="s">
        <v>463</v>
      </c>
      <c r="D42" s="71"/>
      <c r="E42" s="58" t="s">
        <v>403</v>
      </c>
      <c r="F42" s="48"/>
    </row>
    <row r="43" spans="1:6">
      <c r="A43" s="56">
        <v>42</v>
      </c>
      <c r="B43" s="145"/>
      <c r="C43" s="86" t="s">
        <v>362</v>
      </c>
      <c r="D43" s="71"/>
      <c r="E43" s="58" t="s">
        <v>403</v>
      </c>
      <c r="F43" s="48"/>
    </row>
    <row r="44" spans="1:6">
      <c r="A44" s="54">
        <v>43</v>
      </c>
      <c r="B44" s="145"/>
      <c r="C44" s="86" t="s">
        <v>464</v>
      </c>
      <c r="D44" s="71"/>
      <c r="E44" s="58" t="s">
        <v>403</v>
      </c>
      <c r="F44" s="48"/>
    </row>
    <row r="45" spans="1:6">
      <c r="A45" s="56">
        <v>44</v>
      </c>
      <c r="B45" s="145"/>
      <c r="C45" s="86" t="s">
        <v>363</v>
      </c>
      <c r="D45" s="71"/>
      <c r="E45" s="58" t="s">
        <v>403</v>
      </c>
      <c r="F45" s="48"/>
    </row>
    <row r="46" spans="1:6">
      <c r="A46" s="54">
        <v>45</v>
      </c>
      <c r="B46" s="145"/>
      <c r="C46" s="86" t="s">
        <v>465</v>
      </c>
      <c r="D46" s="71"/>
      <c r="E46" s="58" t="s">
        <v>403</v>
      </c>
      <c r="F46" s="48"/>
    </row>
    <row r="47" spans="1:6">
      <c r="A47" s="56">
        <v>46</v>
      </c>
      <c r="B47" s="145"/>
      <c r="C47" s="86" t="s">
        <v>231</v>
      </c>
      <c r="D47" s="71"/>
      <c r="E47" s="58" t="s">
        <v>403</v>
      </c>
      <c r="F47" s="48"/>
    </row>
    <row r="48" spans="1:6">
      <c r="A48" s="54">
        <v>47</v>
      </c>
      <c r="B48" s="148"/>
      <c r="C48" s="86" t="s">
        <v>75</v>
      </c>
      <c r="D48" s="71"/>
      <c r="E48" s="58" t="s">
        <v>403</v>
      </c>
      <c r="F48" s="57"/>
    </row>
    <row r="49" spans="1:6">
      <c r="A49" s="56">
        <v>48</v>
      </c>
      <c r="B49" s="147" t="s">
        <v>245</v>
      </c>
      <c r="C49" s="86" t="s">
        <v>68</v>
      </c>
      <c r="D49" s="71"/>
      <c r="E49" s="58" t="s">
        <v>460</v>
      </c>
      <c r="F49" s="48"/>
    </row>
    <row r="50" spans="1:6">
      <c r="A50" s="54">
        <v>49</v>
      </c>
      <c r="B50" s="145"/>
      <c r="C50" s="86" t="s">
        <v>69</v>
      </c>
      <c r="D50" s="71"/>
      <c r="E50" s="58" t="s">
        <v>460</v>
      </c>
      <c r="F50" s="48"/>
    </row>
    <row r="51" spans="1:6">
      <c r="A51" s="56">
        <v>50</v>
      </c>
      <c r="B51" s="145"/>
      <c r="C51" s="86" t="s">
        <v>70</v>
      </c>
      <c r="D51" s="71"/>
      <c r="E51" s="58" t="s">
        <v>460</v>
      </c>
      <c r="F51" s="48"/>
    </row>
    <row r="52" spans="1:6">
      <c r="A52" s="54">
        <v>51</v>
      </c>
      <c r="B52" s="145"/>
      <c r="C52" s="86" t="s">
        <v>71</v>
      </c>
      <c r="D52" s="71"/>
      <c r="E52" s="58" t="s">
        <v>460</v>
      </c>
      <c r="F52" s="48"/>
    </row>
    <row r="53" spans="1:6">
      <c r="A53" s="56">
        <v>52</v>
      </c>
      <c r="B53" s="145"/>
      <c r="C53" s="86" t="s">
        <v>72</v>
      </c>
      <c r="D53" s="71"/>
      <c r="E53" s="58" t="s">
        <v>460</v>
      </c>
      <c r="F53" s="48"/>
    </row>
    <row r="54" spans="1:6">
      <c r="A54" s="54">
        <v>53</v>
      </c>
      <c r="B54" s="145"/>
      <c r="C54" s="86" t="s">
        <v>73</v>
      </c>
      <c r="D54" s="71"/>
      <c r="E54" s="58" t="s">
        <v>460</v>
      </c>
      <c r="F54" s="48"/>
    </row>
    <row r="55" spans="1:6">
      <c r="A55" s="56">
        <v>54</v>
      </c>
      <c r="B55" s="145"/>
      <c r="C55" s="86" t="s">
        <v>76</v>
      </c>
      <c r="D55" s="71"/>
      <c r="E55" s="58" t="s">
        <v>460</v>
      </c>
      <c r="F55" s="48"/>
    </row>
    <row r="56" spans="1:6">
      <c r="A56" s="54">
        <v>55</v>
      </c>
      <c r="B56" s="145"/>
      <c r="C56" s="86" t="s">
        <v>77</v>
      </c>
      <c r="D56" s="71"/>
      <c r="E56" s="58" t="s">
        <v>460</v>
      </c>
      <c r="F56" s="48"/>
    </row>
    <row r="57" spans="1:6">
      <c r="A57" s="68">
        <v>56</v>
      </c>
      <c r="B57" s="146"/>
      <c r="C57" s="92" t="s">
        <v>227</v>
      </c>
      <c r="D57" s="71"/>
      <c r="E57" s="69" t="s">
        <v>403</v>
      </c>
      <c r="F57" s="101" t="s">
        <v>411</v>
      </c>
    </row>
    <row r="58" spans="1:6" ht="36">
      <c r="A58" s="95">
        <v>57</v>
      </c>
      <c r="B58" s="144" t="s">
        <v>246</v>
      </c>
      <c r="C58" s="96" t="s">
        <v>247</v>
      </c>
      <c r="D58" s="97"/>
      <c r="E58" s="98" t="s">
        <v>403</v>
      </c>
      <c r="F58" s="103" t="s">
        <v>417</v>
      </c>
    </row>
    <row r="59" spans="1:6" ht="24">
      <c r="A59" s="56">
        <v>58</v>
      </c>
      <c r="B59" s="145"/>
      <c r="C59" s="86" t="s">
        <v>248</v>
      </c>
      <c r="D59" s="71"/>
      <c r="E59" s="58" t="s">
        <v>407</v>
      </c>
      <c r="F59" s="64" t="s">
        <v>418</v>
      </c>
    </row>
    <row r="60" spans="1:6" ht="18" customHeight="1">
      <c r="A60" s="54">
        <v>59</v>
      </c>
      <c r="B60" s="145"/>
      <c r="C60" s="86" t="s">
        <v>399</v>
      </c>
      <c r="D60" s="71"/>
      <c r="E60" s="58" t="s">
        <v>403</v>
      </c>
      <c r="F60" s="140" t="s">
        <v>419</v>
      </c>
    </row>
    <row r="61" spans="1:6" ht="18" customHeight="1">
      <c r="A61" s="56">
        <v>60</v>
      </c>
      <c r="B61" s="145"/>
      <c r="C61" s="86" t="s">
        <v>466</v>
      </c>
      <c r="D61" s="71"/>
      <c r="E61" s="58" t="s">
        <v>403</v>
      </c>
      <c r="F61" s="155"/>
    </row>
    <row r="62" spans="1:6">
      <c r="A62" s="100">
        <v>61</v>
      </c>
      <c r="B62" s="146"/>
      <c r="C62" s="92" t="s">
        <v>249</v>
      </c>
      <c r="D62" s="93"/>
      <c r="E62" s="69" t="s">
        <v>407</v>
      </c>
      <c r="F62" s="101"/>
    </row>
    <row r="63" spans="1:6" ht="13.5" customHeight="1">
      <c r="A63" s="95">
        <v>62</v>
      </c>
      <c r="B63" s="144" t="s">
        <v>250</v>
      </c>
      <c r="C63" s="132" t="s">
        <v>251</v>
      </c>
      <c r="D63" s="97"/>
      <c r="E63" s="98" t="s">
        <v>403</v>
      </c>
      <c r="F63" s="137" t="s">
        <v>420</v>
      </c>
    </row>
    <row r="64" spans="1:6" ht="24">
      <c r="A64" s="54">
        <v>63</v>
      </c>
      <c r="B64" s="145"/>
      <c r="C64" s="87" t="s">
        <v>467</v>
      </c>
      <c r="D64" s="71"/>
      <c r="E64" s="58" t="s">
        <v>403</v>
      </c>
      <c r="F64" s="138"/>
    </row>
    <row r="65" spans="1:6">
      <c r="A65" s="56">
        <v>64</v>
      </c>
      <c r="B65" s="145"/>
      <c r="C65" s="87" t="s">
        <v>468</v>
      </c>
      <c r="D65" s="71"/>
      <c r="E65" s="58" t="s">
        <v>403</v>
      </c>
      <c r="F65" s="138"/>
    </row>
    <row r="66" spans="1:6" ht="24">
      <c r="A66" s="54">
        <v>65</v>
      </c>
      <c r="B66" s="145"/>
      <c r="C66" s="87" t="s">
        <v>469</v>
      </c>
      <c r="D66" s="71"/>
      <c r="E66" s="58" t="s">
        <v>403</v>
      </c>
      <c r="F66" s="138"/>
    </row>
    <row r="67" spans="1:6">
      <c r="A67" s="56">
        <v>66</v>
      </c>
      <c r="B67" s="145"/>
      <c r="C67" s="87" t="s">
        <v>252</v>
      </c>
      <c r="D67" s="71"/>
      <c r="E67" s="58" t="s">
        <v>403</v>
      </c>
      <c r="F67" s="138"/>
    </row>
    <row r="68" spans="1:6">
      <c r="A68" s="54">
        <v>67</v>
      </c>
      <c r="B68" s="145"/>
      <c r="C68" s="87" t="s">
        <v>470</v>
      </c>
      <c r="D68" s="71"/>
      <c r="E68" s="58" t="s">
        <v>403</v>
      </c>
      <c r="F68" s="138"/>
    </row>
    <row r="69" spans="1:6">
      <c r="A69" s="56">
        <v>68</v>
      </c>
      <c r="B69" s="145"/>
      <c r="C69" s="87" t="s">
        <v>471</v>
      </c>
      <c r="D69" s="71"/>
      <c r="E69" s="58" t="s">
        <v>403</v>
      </c>
      <c r="F69" s="138"/>
    </row>
    <row r="70" spans="1:6">
      <c r="A70" s="54">
        <v>69</v>
      </c>
      <c r="B70" s="145"/>
      <c r="C70" s="87" t="s">
        <v>472</v>
      </c>
      <c r="D70" s="71"/>
      <c r="E70" s="58" t="s">
        <v>403</v>
      </c>
      <c r="F70" s="138"/>
    </row>
    <row r="71" spans="1:6">
      <c r="A71" s="56">
        <v>70</v>
      </c>
      <c r="B71" s="145"/>
      <c r="C71" s="87" t="s">
        <v>473</v>
      </c>
      <c r="D71" s="71"/>
      <c r="E71" s="58" t="s">
        <v>403</v>
      </c>
      <c r="F71" s="138"/>
    </row>
    <row r="72" spans="1:6">
      <c r="A72" s="54">
        <v>71</v>
      </c>
      <c r="B72" s="145"/>
      <c r="C72" s="87" t="s">
        <v>470</v>
      </c>
      <c r="D72" s="71"/>
      <c r="E72" s="58" t="s">
        <v>403</v>
      </c>
      <c r="F72" s="138"/>
    </row>
    <row r="73" spans="1:6">
      <c r="A73" s="56">
        <v>72</v>
      </c>
      <c r="B73" s="145"/>
      <c r="C73" s="87" t="s">
        <v>471</v>
      </c>
      <c r="D73" s="71"/>
      <c r="E73" s="58" t="s">
        <v>403</v>
      </c>
      <c r="F73" s="138"/>
    </row>
    <row r="74" spans="1:6">
      <c r="A74" s="54">
        <v>73</v>
      </c>
      <c r="B74" s="145"/>
      <c r="C74" s="87" t="s">
        <v>472</v>
      </c>
      <c r="D74" s="71"/>
      <c r="E74" s="58" t="s">
        <v>403</v>
      </c>
      <c r="F74" s="138"/>
    </row>
    <row r="75" spans="1:6">
      <c r="A75" s="56">
        <v>74</v>
      </c>
      <c r="B75" s="145"/>
      <c r="C75" s="87" t="s">
        <v>253</v>
      </c>
      <c r="D75" s="71"/>
      <c r="E75" s="58" t="s">
        <v>403</v>
      </c>
      <c r="F75" s="138"/>
    </row>
    <row r="76" spans="1:6">
      <c r="A76" s="54">
        <v>75</v>
      </c>
      <c r="B76" s="145"/>
      <c r="C76" s="87" t="s">
        <v>470</v>
      </c>
      <c r="D76" s="71"/>
      <c r="E76" s="58" t="s">
        <v>403</v>
      </c>
      <c r="F76" s="138"/>
    </row>
    <row r="77" spans="1:6">
      <c r="A77" s="56">
        <v>76</v>
      </c>
      <c r="B77" s="145"/>
      <c r="C77" s="87" t="s">
        <v>471</v>
      </c>
      <c r="D77" s="71"/>
      <c r="E77" s="58" t="s">
        <v>403</v>
      </c>
      <c r="F77" s="138"/>
    </row>
    <row r="78" spans="1:6">
      <c r="A78" s="54">
        <v>77</v>
      </c>
      <c r="B78" s="145"/>
      <c r="C78" s="87" t="s">
        <v>472</v>
      </c>
      <c r="D78" s="71"/>
      <c r="E78" s="58" t="s">
        <v>403</v>
      </c>
      <c r="F78" s="138"/>
    </row>
    <row r="79" spans="1:6">
      <c r="A79" s="56">
        <v>78</v>
      </c>
      <c r="B79" s="145"/>
      <c r="C79" s="87" t="s">
        <v>254</v>
      </c>
      <c r="D79" s="71"/>
      <c r="E79" s="58" t="s">
        <v>403</v>
      </c>
      <c r="F79" s="138"/>
    </row>
    <row r="80" spans="1:6">
      <c r="A80" s="54">
        <v>79</v>
      </c>
      <c r="B80" s="145"/>
      <c r="C80" s="87" t="s">
        <v>474</v>
      </c>
      <c r="D80" s="71"/>
      <c r="E80" s="58" t="s">
        <v>403</v>
      </c>
      <c r="F80" s="138"/>
    </row>
    <row r="81" spans="1:6">
      <c r="A81" s="56">
        <v>80</v>
      </c>
      <c r="B81" s="145"/>
      <c r="C81" s="87" t="s">
        <v>475</v>
      </c>
      <c r="D81" s="71"/>
      <c r="E81" s="58" t="s">
        <v>403</v>
      </c>
      <c r="F81" s="138"/>
    </row>
    <row r="82" spans="1:6">
      <c r="A82" s="54">
        <v>81</v>
      </c>
      <c r="B82" s="145"/>
      <c r="C82" s="87" t="s">
        <v>476</v>
      </c>
      <c r="D82" s="71"/>
      <c r="E82" s="58" t="s">
        <v>403</v>
      </c>
      <c r="F82" s="138"/>
    </row>
    <row r="83" spans="1:6">
      <c r="A83" s="56">
        <v>82</v>
      </c>
      <c r="B83" s="145"/>
      <c r="C83" s="87" t="s">
        <v>477</v>
      </c>
      <c r="D83" s="71"/>
      <c r="E83" s="58" t="s">
        <v>403</v>
      </c>
      <c r="F83" s="138"/>
    </row>
    <row r="84" spans="1:6">
      <c r="A84" s="54">
        <v>83</v>
      </c>
      <c r="B84" s="145"/>
      <c r="C84" s="87" t="s">
        <v>470</v>
      </c>
      <c r="D84" s="71"/>
      <c r="E84" s="58" t="s">
        <v>403</v>
      </c>
      <c r="F84" s="138"/>
    </row>
    <row r="85" spans="1:6">
      <c r="A85" s="56">
        <v>84</v>
      </c>
      <c r="B85" s="145"/>
      <c r="C85" s="87" t="s">
        <v>471</v>
      </c>
      <c r="D85" s="71"/>
      <c r="E85" s="58" t="s">
        <v>403</v>
      </c>
      <c r="F85" s="138"/>
    </row>
    <row r="86" spans="1:6">
      <c r="A86" s="54">
        <v>85</v>
      </c>
      <c r="B86" s="145"/>
      <c r="C86" s="87" t="s">
        <v>472</v>
      </c>
      <c r="D86" s="71"/>
      <c r="E86" s="58" t="s">
        <v>403</v>
      </c>
      <c r="F86" s="155"/>
    </row>
    <row r="87" spans="1:6">
      <c r="A87" s="56">
        <v>86</v>
      </c>
      <c r="B87" s="145"/>
      <c r="C87" s="87" t="s">
        <v>255</v>
      </c>
      <c r="D87" s="76">
        <f>SUM(D63,D67,D71,D75,D79,D83)</f>
        <v>0</v>
      </c>
      <c r="E87" s="156" t="s">
        <v>421</v>
      </c>
      <c r="F87" s="157"/>
    </row>
    <row r="88" spans="1:6">
      <c r="A88" s="54">
        <v>87</v>
      </c>
      <c r="B88" s="145"/>
      <c r="C88" s="87" t="s">
        <v>478</v>
      </c>
      <c r="D88" s="76">
        <f t="shared" ref="D88:D90" si="0">SUM(D64,D68,D72,D76,D80,D84)</f>
        <v>0</v>
      </c>
      <c r="E88" s="158"/>
      <c r="F88" s="159"/>
    </row>
    <row r="89" spans="1:6">
      <c r="A89" s="56">
        <v>88</v>
      </c>
      <c r="B89" s="145"/>
      <c r="C89" s="87" t="s">
        <v>479</v>
      </c>
      <c r="D89" s="76">
        <f t="shared" si="0"/>
        <v>0</v>
      </c>
      <c r="E89" s="158"/>
      <c r="F89" s="159"/>
    </row>
    <row r="90" spans="1:6">
      <c r="A90" s="100">
        <v>89</v>
      </c>
      <c r="B90" s="146"/>
      <c r="C90" s="133" t="s">
        <v>480</v>
      </c>
      <c r="D90" s="104">
        <f t="shared" si="0"/>
        <v>0</v>
      </c>
      <c r="E90" s="160"/>
      <c r="F90" s="161"/>
    </row>
    <row r="91" spans="1:6" ht="24">
      <c r="A91" s="95">
        <v>90</v>
      </c>
      <c r="B91" s="144" t="s">
        <v>256</v>
      </c>
      <c r="C91" s="105" t="s">
        <v>527</v>
      </c>
      <c r="D91" s="106"/>
      <c r="E91" s="107" t="s">
        <v>403</v>
      </c>
      <c r="F91" s="108" t="s">
        <v>405</v>
      </c>
    </row>
    <row r="92" spans="1:6" ht="13.5" customHeight="1">
      <c r="A92" s="54">
        <v>91</v>
      </c>
      <c r="B92" s="145"/>
      <c r="C92" s="96" t="s">
        <v>422</v>
      </c>
      <c r="D92" s="97"/>
      <c r="E92" s="98" t="s">
        <v>403</v>
      </c>
      <c r="F92" s="166" t="s">
        <v>423</v>
      </c>
    </row>
    <row r="93" spans="1:6">
      <c r="A93" s="56">
        <v>92</v>
      </c>
      <c r="B93" s="145"/>
      <c r="C93" s="86" t="s">
        <v>257</v>
      </c>
      <c r="D93" s="71"/>
      <c r="E93" s="58" t="s">
        <v>403</v>
      </c>
      <c r="F93" s="167"/>
    </row>
    <row r="94" spans="1:6">
      <c r="A94" s="54">
        <v>93</v>
      </c>
      <c r="B94" s="145"/>
      <c r="C94" s="86" t="s">
        <v>258</v>
      </c>
      <c r="D94" s="71"/>
      <c r="E94" s="58" t="s">
        <v>403</v>
      </c>
      <c r="F94" s="167"/>
    </row>
    <row r="95" spans="1:6">
      <c r="A95" s="56">
        <v>94</v>
      </c>
      <c r="B95" s="145"/>
      <c r="C95" s="86" t="s">
        <v>259</v>
      </c>
      <c r="D95" s="71"/>
      <c r="E95" s="58" t="s">
        <v>403</v>
      </c>
      <c r="F95" s="167"/>
    </row>
    <row r="96" spans="1:6">
      <c r="A96" s="54">
        <v>95</v>
      </c>
      <c r="B96" s="145"/>
      <c r="C96" s="86" t="s">
        <v>260</v>
      </c>
      <c r="D96" s="71"/>
      <c r="E96" s="58" t="s">
        <v>403</v>
      </c>
      <c r="F96" s="167"/>
    </row>
    <row r="97" spans="1:6">
      <c r="A97" s="56">
        <v>96</v>
      </c>
      <c r="B97" s="145"/>
      <c r="C97" s="92" t="s">
        <v>261</v>
      </c>
      <c r="D97" s="93"/>
      <c r="E97" s="69" t="s">
        <v>403</v>
      </c>
      <c r="F97" s="184"/>
    </row>
    <row r="98" spans="1:6">
      <c r="A98" s="54">
        <v>97</v>
      </c>
      <c r="B98" s="145"/>
      <c r="C98" s="96" t="s">
        <v>262</v>
      </c>
      <c r="D98" s="97"/>
      <c r="E98" s="98" t="s">
        <v>403</v>
      </c>
      <c r="F98" s="166" t="s">
        <v>424</v>
      </c>
    </row>
    <row r="99" spans="1:6" ht="14.25" customHeight="1">
      <c r="A99" s="56">
        <v>98</v>
      </c>
      <c r="B99" s="145"/>
      <c r="C99" s="86" t="s">
        <v>481</v>
      </c>
      <c r="D99" s="71"/>
      <c r="E99" s="58" t="s">
        <v>403</v>
      </c>
      <c r="F99" s="167"/>
    </row>
    <row r="100" spans="1:6" ht="14.25" customHeight="1">
      <c r="A100" s="54">
        <v>99</v>
      </c>
      <c r="B100" s="145"/>
      <c r="C100" s="86" t="s">
        <v>482</v>
      </c>
      <c r="D100" s="71"/>
      <c r="E100" s="58" t="s">
        <v>403</v>
      </c>
      <c r="F100" s="167"/>
    </row>
    <row r="101" spans="1:6" ht="14.25" customHeight="1">
      <c r="A101" s="56">
        <v>100</v>
      </c>
      <c r="B101" s="145"/>
      <c r="C101" s="86" t="s">
        <v>483</v>
      </c>
      <c r="D101" s="71"/>
      <c r="E101" s="58" t="s">
        <v>403</v>
      </c>
      <c r="F101" s="181"/>
    </row>
    <row r="102" spans="1:6">
      <c r="A102" s="54">
        <v>101</v>
      </c>
      <c r="B102" s="145"/>
      <c r="C102" s="86" t="s">
        <v>484</v>
      </c>
      <c r="D102" s="76">
        <f>SUM(D98:D101)</f>
        <v>0</v>
      </c>
      <c r="E102" s="164" t="s">
        <v>421</v>
      </c>
      <c r="F102" s="165"/>
    </row>
    <row r="103" spans="1:6">
      <c r="A103" s="56">
        <v>102</v>
      </c>
      <c r="B103" s="145"/>
      <c r="C103" s="92" t="s">
        <v>485</v>
      </c>
      <c r="D103" s="93"/>
      <c r="E103" s="69" t="s">
        <v>403</v>
      </c>
      <c r="F103" s="101"/>
    </row>
    <row r="104" spans="1:6" ht="13.5" customHeight="1">
      <c r="A104" s="54">
        <v>103</v>
      </c>
      <c r="B104" s="145"/>
      <c r="C104" s="96" t="s">
        <v>263</v>
      </c>
      <c r="D104" s="97"/>
      <c r="E104" s="98" t="s">
        <v>403</v>
      </c>
      <c r="F104" s="166" t="s">
        <v>425</v>
      </c>
    </row>
    <row r="105" spans="1:6" ht="13.5" customHeight="1">
      <c r="A105" s="56">
        <v>104</v>
      </c>
      <c r="B105" s="145"/>
      <c r="C105" s="86" t="s">
        <v>481</v>
      </c>
      <c r="D105" s="71"/>
      <c r="E105" s="58" t="s">
        <v>403</v>
      </c>
      <c r="F105" s="167"/>
    </row>
    <row r="106" spans="1:6" ht="13.5" customHeight="1">
      <c r="A106" s="54">
        <v>105</v>
      </c>
      <c r="B106" s="145"/>
      <c r="C106" s="86" t="s">
        <v>482</v>
      </c>
      <c r="D106" s="71"/>
      <c r="E106" s="58" t="s">
        <v>403</v>
      </c>
      <c r="F106" s="167"/>
    </row>
    <row r="107" spans="1:6" ht="13.5" customHeight="1">
      <c r="A107" s="56">
        <v>106</v>
      </c>
      <c r="B107" s="145"/>
      <c r="C107" s="86" t="s">
        <v>483</v>
      </c>
      <c r="D107" s="71"/>
      <c r="E107" s="58" t="s">
        <v>403</v>
      </c>
      <c r="F107" s="181"/>
    </row>
    <row r="108" spans="1:6">
      <c r="A108" s="54">
        <v>107</v>
      </c>
      <c r="B108" s="145"/>
      <c r="C108" s="86" t="s">
        <v>484</v>
      </c>
      <c r="D108" s="76">
        <f>SUM(D104:D107)</f>
        <v>0</v>
      </c>
      <c r="E108" s="164" t="s">
        <v>421</v>
      </c>
      <c r="F108" s="165"/>
    </row>
    <row r="109" spans="1:6">
      <c r="A109" s="56">
        <v>108</v>
      </c>
      <c r="B109" s="145"/>
      <c r="C109" s="92" t="s">
        <v>486</v>
      </c>
      <c r="D109" s="93"/>
      <c r="E109" s="69" t="s">
        <v>403</v>
      </c>
      <c r="F109" s="101"/>
    </row>
    <row r="110" spans="1:6" ht="13.5" customHeight="1">
      <c r="A110" s="54">
        <v>109</v>
      </c>
      <c r="B110" s="145"/>
      <c r="C110" s="96" t="s">
        <v>264</v>
      </c>
      <c r="D110" s="97"/>
      <c r="E110" s="98" t="s">
        <v>403</v>
      </c>
      <c r="F110" s="166" t="s">
        <v>426</v>
      </c>
    </row>
    <row r="111" spans="1:6" ht="13.5" customHeight="1">
      <c r="A111" s="56">
        <v>110</v>
      </c>
      <c r="B111" s="145"/>
      <c r="C111" s="86" t="s">
        <v>481</v>
      </c>
      <c r="D111" s="71"/>
      <c r="E111" s="58" t="s">
        <v>403</v>
      </c>
      <c r="F111" s="167"/>
    </row>
    <row r="112" spans="1:6" ht="13.5" customHeight="1">
      <c r="A112" s="54">
        <v>111</v>
      </c>
      <c r="B112" s="145"/>
      <c r="C112" s="86" t="s">
        <v>482</v>
      </c>
      <c r="D112" s="71"/>
      <c r="E112" s="58" t="s">
        <v>403</v>
      </c>
      <c r="F112" s="167"/>
    </row>
    <row r="113" spans="1:6" ht="13.5" customHeight="1">
      <c r="A113" s="56">
        <v>112</v>
      </c>
      <c r="B113" s="145"/>
      <c r="C113" s="86" t="s">
        <v>483</v>
      </c>
      <c r="D113" s="71"/>
      <c r="E113" s="58" t="s">
        <v>403</v>
      </c>
      <c r="F113" s="181"/>
    </row>
    <row r="114" spans="1:6">
      <c r="A114" s="54">
        <v>113</v>
      </c>
      <c r="B114" s="145"/>
      <c r="C114" s="86" t="s">
        <v>484</v>
      </c>
      <c r="D114" s="76">
        <f>SUM(D110:D113)</f>
        <v>0</v>
      </c>
      <c r="E114" s="164" t="s">
        <v>421</v>
      </c>
      <c r="F114" s="165"/>
    </row>
    <row r="115" spans="1:6">
      <c r="A115" s="56">
        <v>114</v>
      </c>
      <c r="B115" s="145"/>
      <c r="C115" s="92" t="s">
        <v>486</v>
      </c>
      <c r="D115" s="93"/>
      <c r="E115" s="69" t="s">
        <v>403</v>
      </c>
      <c r="F115" s="101"/>
    </row>
    <row r="116" spans="1:6" ht="13.5" customHeight="1">
      <c r="A116" s="54">
        <v>115</v>
      </c>
      <c r="B116" s="145"/>
      <c r="C116" s="96" t="s">
        <v>265</v>
      </c>
      <c r="D116" s="97"/>
      <c r="E116" s="98" t="s">
        <v>403</v>
      </c>
      <c r="F116" s="166" t="s">
        <v>427</v>
      </c>
    </row>
    <row r="117" spans="1:6" ht="13.5" customHeight="1">
      <c r="A117" s="56">
        <v>116</v>
      </c>
      <c r="B117" s="145"/>
      <c r="C117" s="86" t="s">
        <v>481</v>
      </c>
      <c r="D117" s="71"/>
      <c r="E117" s="58" t="s">
        <v>403</v>
      </c>
      <c r="F117" s="167"/>
    </row>
    <row r="118" spans="1:6" ht="13.5" customHeight="1">
      <c r="A118" s="54">
        <v>117</v>
      </c>
      <c r="B118" s="145"/>
      <c r="C118" s="86" t="s">
        <v>482</v>
      </c>
      <c r="D118" s="71"/>
      <c r="E118" s="58" t="s">
        <v>403</v>
      </c>
      <c r="F118" s="167"/>
    </row>
    <row r="119" spans="1:6" ht="13.5" customHeight="1">
      <c r="A119" s="56">
        <v>118</v>
      </c>
      <c r="B119" s="145"/>
      <c r="C119" s="86" t="s">
        <v>483</v>
      </c>
      <c r="D119" s="71"/>
      <c r="E119" s="58" t="s">
        <v>403</v>
      </c>
      <c r="F119" s="181"/>
    </row>
    <row r="120" spans="1:6">
      <c r="A120" s="54">
        <v>119</v>
      </c>
      <c r="B120" s="145"/>
      <c r="C120" s="86" t="s">
        <v>484</v>
      </c>
      <c r="D120" s="76">
        <f>SUM(D116:D119)</f>
        <v>0</v>
      </c>
      <c r="E120" s="164" t="s">
        <v>421</v>
      </c>
      <c r="F120" s="165"/>
    </row>
    <row r="121" spans="1:6">
      <c r="A121" s="56">
        <v>120</v>
      </c>
      <c r="B121" s="145"/>
      <c r="C121" s="92" t="s">
        <v>486</v>
      </c>
      <c r="D121" s="93"/>
      <c r="E121" s="69" t="s">
        <v>403</v>
      </c>
      <c r="F121" s="101"/>
    </row>
    <row r="122" spans="1:6" ht="13.5" customHeight="1">
      <c r="A122" s="54">
        <v>121</v>
      </c>
      <c r="B122" s="145"/>
      <c r="C122" s="96" t="s">
        <v>266</v>
      </c>
      <c r="D122" s="97"/>
      <c r="E122" s="98" t="s">
        <v>403</v>
      </c>
      <c r="F122" s="166" t="s">
        <v>428</v>
      </c>
    </row>
    <row r="123" spans="1:6" ht="13.5" customHeight="1">
      <c r="A123" s="56">
        <v>122</v>
      </c>
      <c r="B123" s="145"/>
      <c r="C123" s="86" t="s">
        <v>481</v>
      </c>
      <c r="D123" s="71"/>
      <c r="E123" s="58" t="s">
        <v>403</v>
      </c>
      <c r="F123" s="167"/>
    </row>
    <row r="124" spans="1:6" ht="13.5" customHeight="1">
      <c r="A124" s="54">
        <v>123</v>
      </c>
      <c r="B124" s="145"/>
      <c r="C124" s="86" t="s">
        <v>482</v>
      </c>
      <c r="D124" s="71"/>
      <c r="E124" s="58" t="s">
        <v>403</v>
      </c>
      <c r="F124" s="167"/>
    </row>
    <row r="125" spans="1:6" ht="13.5" customHeight="1">
      <c r="A125" s="56">
        <v>124</v>
      </c>
      <c r="B125" s="145"/>
      <c r="C125" s="86" t="s">
        <v>483</v>
      </c>
      <c r="D125" s="71"/>
      <c r="E125" s="58" t="s">
        <v>403</v>
      </c>
      <c r="F125" s="181"/>
    </row>
    <row r="126" spans="1:6">
      <c r="A126" s="54">
        <v>125</v>
      </c>
      <c r="B126" s="145"/>
      <c r="C126" s="86" t="s">
        <v>484</v>
      </c>
      <c r="D126" s="76">
        <f>SUM(D122:D125)</f>
        <v>0</v>
      </c>
      <c r="E126" s="164" t="s">
        <v>421</v>
      </c>
      <c r="F126" s="165"/>
    </row>
    <row r="127" spans="1:6">
      <c r="A127" s="56">
        <v>126</v>
      </c>
      <c r="B127" s="145"/>
      <c r="C127" s="92" t="s">
        <v>486</v>
      </c>
      <c r="D127" s="93"/>
      <c r="E127" s="69" t="s">
        <v>403</v>
      </c>
      <c r="F127" s="101"/>
    </row>
    <row r="128" spans="1:6">
      <c r="A128" s="54">
        <v>127</v>
      </c>
      <c r="B128" s="145"/>
      <c r="C128" s="89" t="s">
        <v>267</v>
      </c>
      <c r="D128" s="70"/>
      <c r="E128" s="55" t="s">
        <v>403</v>
      </c>
      <c r="F128" s="167" t="s">
        <v>429</v>
      </c>
    </row>
    <row r="129" spans="1:6">
      <c r="A129" s="56">
        <v>128</v>
      </c>
      <c r="B129" s="145"/>
      <c r="C129" s="86" t="s">
        <v>481</v>
      </c>
      <c r="D129" s="71"/>
      <c r="E129" s="58" t="s">
        <v>403</v>
      </c>
      <c r="F129" s="167"/>
    </row>
    <row r="130" spans="1:6">
      <c r="A130" s="54">
        <v>129</v>
      </c>
      <c r="B130" s="145"/>
      <c r="C130" s="86" t="s">
        <v>482</v>
      </c>
      <c r="D130" s="71"/>
      <c r="E130" s="58" t="s">
        <v>403</v>
      </c>
      <c r="F130" s="167"/>
    </row>
    <row r="131" spans="1:6">
      <c r="A131" s="56">
        <v>130</v>
      </c>
      <c r="B131" s="145"/>
      <c r="C131" s="86" t="s">
        <v>483</v>
      </c>
      <c r="D131" s="71"/>
      <c r="E131" s="58" t="s">
        <v>403</v>
      </c>
      <c r="F131" s="181"/>
    </row>
    <row r="132" spans="1:6">
      <c r="A132" s="54">
        <v>131</v>
      </c>
      <c r="B132" s="145"/>
      <c r="C132" s="86" t="s">
        <v>484</v>
      </c>
      <c r="D132" s="76">
        <f>SUM(D128:D131)</f>
        <v>0</v>
      </c>
      <c r="E132" s="164" t="s">
        <v>421</v>
      </c>
      <c r="F132" s="165"/>
    </row>
    <row r="133" spans="1:6">
      <c r="A133" s="56">
        <v>132</v>
      </c>
      <c r="B133" s="145"/>
      <c r="C133" s="92" t="s">
        <v>486</v>
      </c>
      <c r="D133" s="93"/>
      <c r="E133" s="69" t="s">
        <v>403</v>
      </c>
      <c r="F133" s="101"/>
    </row>
    <row r="134" spans="1:6">
      <c r="A134" s="54">
        <v>133</v>
      </c>
      <c r="B134" s="145"/>
      <c r="C134" s="89" t="s">
        <v>487</v>
      </c>
      <c r="D134" s="109">
        <f>SUM(D98,D104,D110,D116,D122,D128)</f>
        <v>0</v>
      </c>
      <c r="E134" s="158" t="s">
        <v>421</v>
      </c>
      <c r="F134" s="159"/>
    </row>
    <row r="135" spans="1:6">
      <c r="A135" s="56">
        <v>134</v>
      </c>
      <c r="B135" s="145"/>
      <c r="C135" s="86" t="s">
        <v>488</v>
      </c>
      <c r="D135" s="76">
        <f>SUM(D99,D105,D111,D117,D123,D129)</f>
        <v>0</v>
      </c>
      <c r="E135" s="158"/>
      <c r="F135" s="159"/>
    </row>
    <row r="136" spans="1:6">
      <c r="A136" s="54">
        <v>135</v>
      </c>
      <c r="B136" s="145"/>
      <c r="C136" s="86" t="s">
        <v>489</v>
      </c>
      <c r="D136" s="76">
        <f>SUM(D100,D106,D112,D118,D124,D130)</f>
        <v>0</v>
      </c>
      <c r="E136" s="158"/>
      <c r="F136" s="159"/>
    </row>
    <row r="137" spans="1:6">
      <c r="A137" s="56">
        <v>136</v>
      </c>
      <c r="B137" s="145"/>
      <c r="C137" s="86" t="s">
        <v>490</v>
      </c>
      <c r="D137" s="76">
        <f>SUM(D101,D107,D113,D119,D125,D131)</f>
        <v>0</v>
      </c>
      <c r="E137" s="158"/>
      <c r="F137" s="159"/>
    </row>
    <row r="138" spans="1:6">
      <c r="A138" s="54">
        <v>137</v>
      </c>
      <c r="B138" s="145"/>
      <c r="C138" s="86" t="s">
        <v>491</v>
      </c>
      <c r="D138" s="76">
        <f>SUM(D134:D137)</f>
        <v>0</v>
      </c>
      <c r="E138" s="162"/>
      <c r="F138" s="163"/>
    </row>
    <row r="139" spans="1:6">
      <c r="A139" s="68">
        <v>138</v>
      </c>
      <c r="B139" s="146"/>
      <c r="C139" s="92" t="s">
        <v>492</v>
      </c>
      <c r="D139" s="93"/>
      <c r="E139" s="69" t="s">
        <v>403</v>
      </c>
      <c r="F139" s="101"/>
    </row>
    <row r="140" spans="1:6">
      <c r="A140" s="95">
        <v>139</v>
      </c>
      <c r="B140" s="144" t="s">
        <v>268</v>
      </c>
      <c r="C140" s="96" t="s">
        <v>269</v>
      </c>
      <c r="D140" s="97"/>
      <c r="E140" s="98" t="s">
        <v>460</v>
      </c>
      <c r="F140" s="99"/>
    </row>
    <row r="141" spans="1:6">
      <c r="A141" s="68">
        <v>140</v>
      </c>
      <c r="B141" s="146"/>
      <c r="C141" s="92" t="s">
        <v>270</v>
      </c>
      <c r="D141" s="110"/>
      <c r="E141" s="111" t="s">
        <v>403</v>
      </c>
      <c r="F141" s="102" t="s">
        <v>510</v>
      </c>
    </row>
    <row r="142" spans="1:6" ht="18" customHeight="1">
      <c r="A142" s="95">
        <v>141</v>
      </c>
      <c r="B142" s="144" t="s">
        <v>271</v>
      </c>
      <c r="C142" s="96" t="s">
        <v>272</v>
      </c>
      <c r="D142" s="97"/>
      <c r="E142" s="98" t="s">
        <v>403</v>
      </c>
      <c r="F142" s="166" t="s">
        <v>430</v>
      </c>
    </row>
    <row r="143" spans="1:6" ht="18" customHeight="1">
      <c r="A143" s="56">
        <v>142</v>
      </c>
      <c r="B143" s="145"/>
      <c r="C143" s="86" t="s">
        <v>493</v>
      </c>
      <c r="D143" s="71"/>
      <c r="E143" s="58" t="s">
        <v>403</v>
      </c>
      <c r="F143" s="167"/>
    </row>
    <row r="144" spans="1:6">
      <c r="A144" s="54">
        <v>143</v>
      </c>
      <c r="B144" s="145"/>
      <c r="C144" s="86" t="s">
        <v>273</v>
      </c>
      <c r="D144" s="71"/>
      <c r="E144" s="58" t="s">
        <v>403</v>
      </c>
      <c r="F144" s="168" t="s">
        <v>433</v>
      </c>
    </row>
    <row r="145" spans="1:6">
      <c r="A145" s="56">
        <v>144</v>
      </c>
      <c r="B145" s="145"/>
      <c r="C145" s="86" t="s">
        <v>493</v>
      </c>
      <c r="D145" s="71"/>
      <c r="E145" s="58" t="s">
        <v>403</v>
      </c>
      <c r="F145" s="169"/>
    </row>
    <row r="146" spans="1:6">
      <c r="A146" s="54">
        <v>145</v>
      </c>
      <c r="B146" s="145"/>
      <c r="C146" s="86" t="s">
        <v>494</v>
      </c>
      <c r="D146" s="71"/>
      <c r="E146" s="58" t="s">
        <v>403</v>
      </c>
      <c r="F146" s="169"/>
    </row>
    <row r="147" spans="1:6">
      <c r="A147" s="56">
        <v>146</v>
      </c>
      <c r="B147" s="145"/>
      <c r="C147" s="86" t="s">
        <v>495</v>
      </c>
      <c r="D147" s="71"/>
      <c r="E147" s="58" t="s">
        <v>403</v>
      </c>
      <c r="F147" s="170"/>
    </row>
    <row r="148" spans="1:6">
      <c r="A148" s="54">
        <v>147</v>
      </c>
      <c r="B148" s="145"/>
      <c r="C148" s="86" t="s">
        <v>274</v>
      </c>
      <c r="D148" s="71"/>
      <c r="E148" s="58" t="s">
        <v>403</v>
      </c>
      <c r="F148" s="171" t="s">
        <v>431</v>
      </c>
    </row>
    <row r="149" spans="1:6">
      <c r="A149" s="56">
        <v>148</v>
      </c>
      <c r="B149" s="145"/>
      <c r="C149" s="86" t="s">
        <v>496</v>
      </c>
      <c r="D149" s="71"/>
      <c r="E149" s="58" t="s">
        <v>403</v>
      </c>
      <c r="F149" s="168"/>
    </row>
    <row r="150" spans="1:6">
      <c r="A150" s="54">
        <v>149</v>
      </c>
      <c r="B150" s="145"/>
      <c r="C150" s="86" t="s">
        <v>497</v>
      </c>
      <c r="D150" s="71"/>
      <c r="E150" s="58" t="s">
        <v>403</v>
      </c>
      <c r="F150" s="168"/>
    </row>
    <row r="151" spans="1:6">
      <c r="A151" s="56">
        <v>150</v>
      </c>
      <c r="B151" s="145"/>
      <c r="C151" s="86" t="s">
        <v>498</v>
      </c>
      <c r="D151" s="71"/>
      <c r="E151" s="58" t="s">
        <v>403</v>
      </c>
      <c r="F151" s="172"/>
    </row>
    <row r="152" spans="1:6">
      <c r="A152" s="54">
        <v>151</v>
      </c>
      <c r="B152" s="145"/>
      <c r="C152" s="86" t="s">
        <v>275</v>
      </c>
      <c r="D152" s="71"/>
      <c r="E152" s="58" t="s">
        <v>403</v>
      </c>
      <c r="F152" s="171" t="s">
        <v>432</v>
      </c>
    </row>
    <row r="153" spans="1:6">
      <c r="A153" s="56">
        <v>152</v>
      </c>
      <c r="B153" s="145"/>
      <c r="C153" s="86" t="s">
        <v>499</v>
      </c>
      <c r="D153" s="71"/>
      <c r="E153" s="58" t="s">
        <v>403</v>
      </c>
      <c r="F153" s="169"/>
    </row>
    <row r="154" spans="1:6">
      <c r="A154" s="54">
        <v>153</v>
      </c>
      <c r="B154" s="145"/>
      <c r="C154" s="86" t="s">
        <v>500</v>
      </c>
      <c r="D154" s="71"/>
      <c r="E154" s="58" t="s">
        <v>403</v>
      </c>
      <c r="F154" s="169"/>
    </row>
    <row r="155" spans="1:6">
      <c r="A155" s="56">
        <v>154</v>
      </c>
      <c r="B155" s="145"/>
      <c r="C155" s="92" t="s">
        <v>501</v>
      </c>
      <c r="D155" s="93"/>
      <c r="E155" s="69" t="s">
        <v>403</v>
      </c>
      <c r="F155" s="173"/>
    </row>
    <row r="156" spans="1:6">
      <c r="A156" s="54">
        <v>155</v>
      </c>
      <c r="B156" s="145"/>
      <c r="C156" s="89" t="s">
        <v>502</v>
      </c>
      <c r="D156" s="109">
        <f>SUM(D142,D144,D148,D152)</f>
        <v>0</v>
      </c>
      <c r="E156" s="158" t="s">
        <v>406</v>
      </c>
      <c r="F156" s="159"/>
    </row>
    <row r="157" spans="1:6">
      <c r="A157" s="56">
        <v>156</v>
      </c>
      <c r="B157" s="145"/>
      <c r="C157" s="86" t="s">
        <v>499</v>
      </c>
      <c r="D157" s="76">
        <f>SUM(D143,D145,D149,D153)</f>
        <v>0</v>
      </c>
      <c r="E157" s="158"/>
      <c r="F157" s="159"/>
    </row>
    <row r="158" spans="1:6">
      <c r="A158" s="54">
        <v>157</v>
      </c>
      <c r="B158" s="145"/>
      <c r="C158" s="86" t="s">
        <v>500</v>
      </c>
      <c r="D158" s="76">
        <f>SUM(D146,D150,D154)</f>
        <v>0</v>
      </c>
      <c r="E158" s="158"/>
      <c r="F158" s="159"/>
    </row>
    <row r="159" spans="1:6">
      <c r="A159" s="68">
        <v>158</v>
      </c>
      <c r="B159" s="146"/>
      <c r="C159" s="92" t="s">
        <v>501</v>
      </c>
      <c r="D159" s="104">
        <f>SUM(D147,D151,D155)</f>
        <v>0</v>
      </c>
      <c r="E159" s="160"/>
      <c r="F159" s="161"/>
    </row>
    <row r="160" spans="1:6">
      <c r="A160" s="95">
        <v>159</v>
      </c>
      <c r="B160" s="144" t="s">
        <v>276</v>
      </c>
      <c r="C160" s="96" t="s">
        <v>277</v>
      </c>
      <c r="D160" s="97"/>
      <c r="E160" s="98" t="s">
        <v>226</v>
      </c>
      <c r="F160" s="99"/>
    </row>
    <row r="161" spans="1:6">
      <c r="A161" s="56">
        <v>160</v>
      </c>
      <c r="B161" s="145"/>
      <c r="C161" s="86" t="s">
        <v>278</v>
      </c>
      <c r="D161" s="71"/>
      <c r="E161" s="58" t="s">
        <v>226</v>
      </c>
      <c r="F161" s="48"/>
    </row>
    <row r="162" spans="1:6">
      <c r="A162" s="54">
        <v>161</v>
      </c>
      <c r="B162" s="145"/>
      <c r="C162" s="86" t="s">
        <v>280</v>
      </c>
      <c r="D162" s="71"/>
      <c r="E162" s="58" t="s">
        <v>403</v>
      </c>
      <c r="F162" s="171" t="s">
        <v>434</v>
      </c>
    </row>
    <row r="163" spans="1:6">
      <c r="A163" s="56">
        <v>162</v>
      </c>
      <c r="B163" s="145"/>
      <c r="C163" s="86" t="s">
        <v>279</v>
      </c>
      <c r="D163" s="72"/>
      <c r="E163" s="60" t="s">
        <v>403</v>
      </c>
      <c r="F163" s="169"/>
    </row>
    <row r="164" spans="1:6">
      <c r="A164" s="54">
        <v>163</v>
      </c>
      <c r="B164" s="145"/>
      <c r="C164" s="86" t="s">
        <v>452</v>
      </c>
      <c r="D164" s="72"/>
      <c r="E164" s="60" t="s">
        <v>403</v>
      </c>
      <c r="F164" s="168"/>
    </row>
    <row r="165" spans="1:6" ht="24">
      <c r="A165" s="68">
        <v>164</v>
      </c>
      <c r="B165" s="146"/>
      <c r="C165" s="92" t="s">
        <v>453</v>
      </c>
      <c r="D165" s="93"/>
      <c r="E165" s="69" t="s">
        <v>403</v>
      </c>
      <c r="F165" s="180"/>
    </row>
    <row r="166" spans="1:6">
      <c r="A166" s="54">
        <v>165</v>
      </c>
      <c r="B166" s="145" t="s">
        <v>281</v>
      </c>
      <c r="C166" s="89" t="s">
        <v>282</v>
      </c>
      <c r="D166" s="70"/>
      <c r="E166" s="55" t="s">
        <v>226</v>
      </c>
      <c r="F166" s="90"/>
    </row>
    <row r="167" spans="1:6" ht="24">
      <c r="A167" s="56">
        <v>166</v>
      </c>
      <c r="B167" s="148"/>
      <c r="C167" s="86" t="s">
        <v>236</v>
      </c>
      <c r="D167" s="71"/>
      <c r="E167" s="58" t="s">
        <v>403</v>
      </c>
      <c r="F167" s="57" t="s">
        <v>413</v>
      </c>
    </row>
    <row r="168" spans="1:6">
      <c r="A168" s="56">
        <v>167</v>
      </c>
      <c r="B168" s="147" t="s">
        <v>283</v>
      </c>
      <c r="C168" s="86" t="s">
        <v>284</v>
      </c>
      <c r="D168" s="71"/>
      <c r="E168" s="58" t="s">
        <v>226</v>
      </c>
      <c r="F168" s="48"/>
    </row>
    <row r="169" spans="1:6">
      <c r="A169" s="56">
        <v>168</v>
      </c>
      <c r="B169" s="145"/>
      <c r="C169" s="86" t="s">
        <v>285</v>
      </c>
      <c r="D169" s="71"/>
      <c r="E169" s="58" t="s">
        <v>226</v>
      </c>
      <c r="F169" s="48"/>
    </row>
    <row r="170" spans="1:6">
      <c r="A170" s="100">
        <v>169</v>
      </c>
      <c r="B170" s="146"/>
      <c r="C170" s="92" t="s">
        <v>227</v>
      </c>
      <c r="D170" s="93"/>
      <c r="E170" s="69" t="s">
        <v>403</v>
      </c>
      <c r="F170" s="101" t="s">
        <v>411</v>
      </c>
    </row>
    <row r="171" spans="1:6">
      <c r="A171" s="95">
        <v>170</v>
      </c>
      <c r="B171" s="144" t="s">
        <v>185</v>
      </c>
      <c r="C171" s="96" t="s">
        <v>288</v>
      </c>
      <c r="D171" s="97"/>
      <c r="E171" s="98" t="s">
        <v>403</v>
      </c>
      <c r="F171" s="166" t="s">
        <v>435</v>
      </c>
    </row>
    <row r="172" spans="1:6">
      <c r="A172" s="54">
        <v>171</v>
      </c>
      <c r="B172" s="145"/>
      <c r="C172" s="86" t="s">
        <v>289</v>
      </c>
      <c r="D172" s="71"/>
      <c r="E172" s="58" t="s">
        <v>403</v>
      </c>
      <c r="F172" s="167"/>
    </row>
    <row r="173" spans="1:6">
      <c r="A173" s="56">
        <v>172</v>
      </c>
      <c r="B173" s="145"/>
      <c r="C173" s="86" t="s">
        <v>290</v>
      </c>
      <c r="D173" s="71"/>
      <c r="E173" s="58" t="s">
        <v>403</v>
      </c>
      <c r="F173" s="181"/>
    </row>
    <row r="174" spans="1:6">
      <c r="A174" s="54">
        <v>173</v>
      </c>
      <c r="B174" s="145"/>
      <c r="C174" s="86" t="s">
        <v>291</v>
      </c>
      <c r="D174" s="71"/>
      <c r="E174" s="58" t="s">
        <v>226</v>
      </c>
      <c r="F174" s="48" t="s">
        <v>436</v>
      </c>
    </row>
    <row r="175" spans="1:6">
      <c r="A175" s="56">
        <v>174</v>
      </c>
      <c r="B175" s="145"/>
      <c r="C175" s="86" t="s">
        <v>292</v>
      </c>
      <c r="D175" s="71"/>
      <c r="E175" s="58" t="s">
        <v>226</v>
      </c>
      <c r="F175" s="48"/>
    </row>
    <row r="176" spans="1:6">
      <c r="A176" s="54">
        <v>175</v>
      </c>
      <c r="B176" s="145"/>
      <c r="C176" s="86" t="s">
        <v>286</v>
      </c>
      <c r="D176" s="71"/>
      <c r="E176" s="58" t="s">
        <v>226</v>
      </c>
      <c r="F176" s="48"/>
    </row>
    <row r="177" spans="1:6">
      <c r="A177" s="68">
        <v>176</v>
      </c>
      <c r="B177" s="146"/>
      <c r="C177" s="92" t="s">
        <v>287</v>
      </c>
      <c r="D177" s="93"/>
      <c r="E177" s="69" t="s">
        <v>226</v>
      </c>
      <c r="F177" s="101"/>
    </row>
    <row r="178" spans="1:6" ht="24">
      <c r="A178" s="54">
        <v>177</v>
      </c>
      <c r="B178" s="121" t="s">
        <v>329</v>
      </c>
      <c r="C178" s="89" t="s">
        <v>226</v>
      </c>
      <c r="D178" s="70"/>
      <c r="E178" s="55" t="s">
        <v>226</v>
      </c>
      <c r="F178" s="65" t="s">
        <v>437</v>
      </c>
    </row>
    <row r="179" spans="1:6">
      <c r="A179" s="56">
        <v>178</v>
      </c>
      <c r="B179" s="147" t="s">
        <v>330</v>
      </c>
      <c r="C179" s="86" t="s">
        <v>367</v>
      </c>
      <c r="D179" s="71"/>
      <c r="E179" s="58" t="s">
        <v>226</v>
      </c>
      <c r="F179" s="48"/>
    </row>
    <row r="180" spans="1:6">
      <c r="A180" s="54">
        <v>179</v>
      </c>
      <c r="B180" s="145"/>
      <c r="C180" s="86" t="s">
        <v>368</v>
      </c>
      <c r="D180" s="71"/>
      <c r="E180" s="58" t="s">
        <v>226</v>
      </c>
      <c r="F180" s="48"/>
    </row>
    <row r="181" spans="1:6">
      <c r="A181" s="56">
        <v>180</v>
      </c>
      <c r="B181" s="145"/>
      <c r="C181" s="86" t="s">
        <v>369</v>
      </c>
      <c r="D181" s="71"/>
      <c r="E181" s="58" t="s">
        <v>226</v>
      </c>
      <c r="F181" s="48"/>
    </row>
    <row r="182" spans="1:6">
      <c r="A182" s="54">
        <v>181</v>
      </c>
      <c r="B182" s="145"/>
      <c r="C182" s="86" t="s">
        <v>507</v>
      </c>
      <c r="D182" s="71"/>
      <c r="E182" s="58" t="s">
        <v>226</v>
      </c>
      <c r="F182" s="48"/>
    </row>
    <row r="183" spans="1:6">
      <c r="A183" s="56">
        <v>182</v>
      </c>
      <c r="B183" s="145"/>
      <c r="C183" s="86" t="s">
        <v>331</v>
      </c>
      <c r="D183" s="71"/>
      <c r="E183" s="58" t="s">
        <v>226</v>
      </c>
      <c r="F183" s="48"/>
    </row>
    <row r="184" spans="1:6">
      <c r="A184" s="100">
        <v>183</v>
      </c>
      <c r="B184" s="146"/>
      <c r="C184" s="92" t="s">
        <v>224</v>
      </c>
      <c r="D184" s="71"/>
      <c r="E184" s="69" t="s">
        <v>403</v>
      </c>
      <c r="F184" s="101" t="s">
        <v>411</v>
      </c>
    </row>
    <row r="185" spans="1:6" ht="13.5" customHeight="1">
      <c r="A185" s="95">
        <v>184</v>
      </c>
      <c r="B185" s="144" t="s">
        <v>293</v>
      </c>
      <c r="C185" s="96" t="s">
        <v>294</v>
      </c>
      <c r="D185" s="97"/>
      <c r="E185" s="98" t="s">
        <v>226</v>
      </c>
      <c r="F185" s="182" t="s">
        <v>438</v>
      </c>
    </row>
    <row r="186" spans="1:6" ht="24">
      <c r="A186" s="54">
        <v>185</v>
      </c>
      <c r="B186" s="145"/>
      <c r="C186" s="86" t="s">
        <v>295</v>
      </c>
      <c r="D186" s="71"/>
      <c r="E186" s="58" t="s">
        <v>403</v>
      </c>
      <c r="F186" s="154"/>
    </row>
    <row r="187" spans="1:6">
      <c r="A187" s="56">
        <v>186</v>
      </c>
      <c r="B187" s="145"/>
      <c r="C187" s="86" t="s">
        <v>400</v>
      </c>
      <c r="D187" s="71"/>
      <c r="E187" s="58" t="s">
        <v>226</v>
      </c>
      <c r="F187" s="154"/>
    </row>
    <row r="188" spans="1:6">
      <c r="A188" s="54">
        <v>187</v>
      </c>
      <c r="B188" s="145"/>
      <c r="C188" s="86" t="s">
        <v>401</v>
      </c>
      <c r="D188" s="71"/>
      <c r="E188" s="58" t="s">
        <v>226</v>
      </c>
      <c r="F188" s="154"/>
    </row>
    <row r="189" spans="1:6" ht="24">
      <c r="A189" s="68">
        <v>188</v>
      </c>
      <c r="B189" s="146"/>
      <c r="C189" s="92" t="s">
        <v>296</v>
      </c>
      <c r="D189" s="93"/>
      <c r="E189" s="69" t="s">
        <v>403</v>
      </c>
      <c r="F189" s="183"/>
    </row>
    <row r="190" spans="1:6" ht="24">
      <c r="A190" s="81">
        <v>189</v>
      </c>
      <c r="B190" s="82" t="s">
        <v>297</v>
      </c>
      <c r="C190" s="112" t="s">
        <v>440</v>
      </c>
      <c r="D190" s="83"/>
      <c r="E190" s="84" t="s">
        <v>407</v>
      </c>
      <c r="F190" s="113" t="s">
        <v>439</v>
      </c>
    </row>
    <row r="191" spans="1:6" ht="13.5" customHeight="1">
      <c r="A191" s="95">
        <v>190</v>
      </c>
      <c r="B191" s="144" t="s">
        <v>442</v>
      </c>
      <c r="C191" s="96" t="s">
        <v>298</v>
      </c>
      <c r="D191" s="97"/>
      <c r="E191" s="98" t="s">
        <v>403</v>
      </c>
      <c r="F191" s="182" t="s">
        <v>441</v>
      </c>
    </row>
    <row r="192" spans="1:6" ht="13.5" customHeight="1">
      <c r="A192" s="54">
        <v>191</v>
      </c>
      <c r="B192" s="145"/>
      <c r="C192" s="86" t="s">
        <v>299</v>
      </c>
      <c r="D192" s="71"/>
      <c r="E192" s="58" t="s">
        <v>403</v>
      </c>
      <c r="F192" s="154"/>
    </row>
    <row r="193" spans="1:6">
      <c r="A193" s="56">
        <v>192</v>
      </c>
      <c r="B193" s="145"/>
      <c r="C193" s="86" t="s">
        <v>300</v>
      </c>
      <c r="D193" s="71"/>
      <c r="E193" s="58" t="s">
        <v>403</v>
      </c>
      <c r="F193" s="136"/>
    </row>
    <row r="194" spans="1:6" ht="13.5" customHeight="1">
      <c r="A194" s="54">
        <v>193</v>
      </c>
      <c r="B194" s="145"/>
      <c r="C194" s="86" t="s">
        <v>301</v>
      </c>
      <c r="D194" s="71"/>
      <c r="E194" s="58" t="s">
        <v>403</v>
      </c>
      <c r="F194" s="140" t="s">
        <v>526</v>
      </c>
    </row>
    <row r="195" spans="1:6">
      <c r="A195" s="56">
        <v>194</v>
      </c>
      <c r="B195" s="145"/>
      <c r="C195" s="86" t="s">
        <v>302</v>
      </c>
      <c r="D195" s="71"/>
      <c r="E195" s="58" t="s">
        <v>403</v>
      </c>
      <c r="F195" s="138"/>
    </row>
    <row r="196" spans="1:6">
      <c r="A196" s="54">
        <v>195</v>
      </c>
      <c r="B196" s="145"/>
      <c r="C196" s="86" t="s">
        <v>303</v>
      </c>
      <c r="D196" s="71"/>
      <c r="E196" s="58" t="s">
        <v>403</v>
      </c>
      <c r="F196" s="138"/>
    </row>
    <row r="197" spans="1:6">
      <c r="A197" s="56">
        <v>196</v>
      </c>
      <c r="B197" s="145"/>
      <c r="C197" s="86" t="s">
        <v>304</v>
      </c>
      <c r="D197" s="71"/>
      <c r="E197" s="58" t="s">
        <v>403</v>
      </c>
      <c r="F197" s="138"/>
    </row>
    <row r="198" spans="1:6">
      <c r="A198" s="54">
        <v>197</v>
      </c>
      <c r="B198" s="145"/>
      <c r="C198" s="86" t="s">
        <v>305</v>
      </c>
      <c r="D198" s="71"/>
      <c r="E198" s="58" t="s">
        <v>403</v>
      </c>
      <c r="F198" s="138"/>
    </row>
    <row r="199" spans="1:6">
      <c r="A199" s="56">
        <v>198</v>
      </c>
      <c r="B199" s="145"/>
      <c r="C199" s="86" t="s">
        <v>306</v>
      </c>
      <c r="D199" s="71"/>
      <c r="E199" s="58" t="s">
        <v>403</v>
      </c>
      <c r="F199" s="138"/>
    </row>
    <row r="200" spans="1:6">
      <c r="A200" s="54">
        <v>199</v>
      </c>
      <c r="B200" s="145"/>
      <c r="C200" s="86" t="s">
        <v>307</v>
      </c>
      <c r="D200" s="71"/>
      <c r="E200" s="58" t="s">
        <v>403</v>
      </c>
      <c r="F200" s="138"/>
    </row>
    <row r="201" spans="1:6">
      <c r="A201" s="56">
        <v>200</v>
      </c>
      <c r="B201" s="145"/>
      <c r="C201" s="86" t="s">
        <v>308</v>
      </c>
      <c r="D201" s="71"/>
      <c r="E201" s="58" t="s">
        <v>403</v>
      </c>
      <c r="F201" s="138"/>
    </row>
    <row r="202" spans="1:6">
      <c r="A202" s="54">
        <v>201</v>
      </c>
      <c r="B202" s="145"/>
      <c r="C202" s="86" t="s">
        <v>309</v>
      </c>
      <c r="D202" s="71"/>
      <c r="E202" s="58" t="s">
        <v>403</v>
      </c>
      <c r="F202" s="138"/>
    </row>
    <row r="203" spans="1:6">
      <c r="A203" s="56">
        <v>202</v>
      </c>
      <c r="B203" s="145"/>
      <c r="C203" s="86" t="s">
        <v>310</v>
      </c>
      <c r="D203" s="71"/>
      <c r="E203" s="58" t="s">
        <v>403</v>
      </c>
      <c r="F203" s="138"/>
    </row>
    <row r="204" spans="1:6">
      <c r="A204" s="54">
        <v>203</v>
      </c>
      <c r="B204" s="145"/>
      <c r="C204" s="86" t="s">
        <v>311</v>
      </c>
      <c r="D204" s="71"/>
      <c r="E204" s="58" t="s">
        <v>403</v>
      </c>
      <c r="F204" s="138"/>
    </row>
    <row r="205" spans="1:6">
      <c r="A205" s="56">
        <v>204</v>
      </c>
      <c r="B205" s="145"/>
      <c r="C205" s="86" t="s">
        <v>312</v>
      </c>
      <c r="D205" s="71"/>
      <c r="E205" s="58" t="s">
        <v>403</v>
      </c>
      <c r="F205" s="138"/>
    </row>
    <row r="206" spans="1:6">
      <c r="A206" s="54">
        <v>205</v>
      </c>
      <c r="B206" s="145"/>
      <c r="C206" s="86" t="s">
        <v>313</v>
      </c>
      <c r="D206" s="71"/>
      <c r="E206" s="58" t="s">
        <v>403</v>
      </c>
      <c r="F206" s="138"/>
    </row>
    <row r="207" spans="1:6">
      <c r="A207" s="56">
        <v>206</v>
      </c>
      <c r="B207" s="145"/>
      <c r="C207" s="86" t="s">
        <v>314</v>
      </c>
      <c r="D207" s="71"/>
      <c r="E207" s="58" t="s">
        <v>403</v>
      </c>
      <c r="F207" s="138"/>
    </row>
    <row r="208" spans="1:6">
      <c r="A208" s="100">
        <v>207</v>
      </c>
      <c r="B208" s="146"/>
      <c r="C208" s="92" t="s">
        <v>315</v>
      </c>
      <c r="D208" s="93"/>
      <c r="E208" s="69" t="s">
        <v>403</v>
      </c>
      <c r="F208" s="139"/>
    </row>
    <row r="209" spans="1:6" ht="13.5" customHeight="1">
      <c r="A209" s="95">
        <v>208</v>
      </c>
      <c r="B209" s="144" t="s">
        <v>316</v>
      </c>
      <c r="C209" s="96" t="s">
        <v>200</v>
      </c>
      <c r="D209" s="97"/>
      <c r="E209" s="98" t="s">
        <v>403</v>
      </c>
      <c r="F209" s="137" t="s">
        <v>443</v>
      </c>
    </row>
    <row r="210" spans="1:6">
      <c r="A210" s="54">
        <v>209</v>
      </c>
      <c r="B210" s="145"/>
      <c r="C210" s="86" t="s">
        <v>130</v>
      </c>
      <c r="D210" s="71"/>
      <c r="E210" s="58" t="s">
        <v>403</v>
      </c>
      <c r="F210" s="138"/>
    </row>
    <row r="211" spans="1:6">
      <c r="A211" s="56">
        <v>210</v>
      </c>
      <c r="B211" s="145"/>
      <c r="C211" s="86" t="s">
        <v>131</v>
      </c>
      <c r="D211" s="71"/>
      <c r="E211" s="58" t="s">
        <v>403</v>
      </c>
      <c r="F211" s="138"/>
    </row>
    <row r="212" spans="1:6">
      <c r="A212" s="54">
        <v>211</v>
      </c>
      <c r="B212" s="145"/>
      <c r="C212" s="86" t="s">
        <v>317</v>
      </c>
      <c r="D212" s="71"/>
      <c r="E212" s="58" t="s">
        <v>403</v>
      </c>
      <c r="F212" s="138"/>
    </row>
    <row r="213" spans="1:6">
      <c r="A213" s="56">
        <v>212</v>
      </c>
      <c r="B213" s="145"/>
      <c r="C213" s="86" t="s">
        <v>318</v>
      </c>
      <c r="D213" s="71"/>
      <c r="E213" s="58" t="s">
        <v>403</v>
      </c>
      <c r="F213" s="138"/>
    </row>
    <row r="214" spans="1:6">
      <c r="A214" s="54">
        <v>213</v>
      </c>
      <c r="B214" s="145"/>
      <c r="C214" s="86" t="s">
        <v>512</v>
      </c>
      <c r="D214" s="71"/>
      <c r="E214" s="58" t="s">
        <v>403</v>
      </c>
      <c r="F214" s="138"/>
    </row>
    <row r="215" spans="1:6" ht="15.6">
      <c r="A215" s="56">
        <v>214</v>
      </c>
      <c r="B215" s="145"/>
      <c r="C215" s="86" t="s">
        <v>519</v>
      </c>
      <c r="D215" s="71"/>
      <c r="E215" s="58" t="s">
        <v>403</v>
      </c>
      <c r="F215" s="138"/>
    </row>
    <row r="216" spans="1:6" ht="15.6">
      <c r="A216" s="54">
        <v>215</v>
      </c>
      <c r="B216" s="145"/>
      <c r="C216" s="86" t="s">
        <v>520</v>
      </c>
      <c r="D216" s="71"/>
      <c r="E216" s="58" t="s">
        <v>403</v>
      </c>
      <c r="F216" s="138"/>
    </row>
    <row r="217" spans="1:6">
      <c r="A217" s="56">
        <v>216</v>
      </c>
      <c r="B217" s="145"/>
      <c r="C217" s="86" t="s">
        <v>366</v>
      </c>
      <c r="D217" s="71"/>
      <c r="E217" s="58" t="s">
        <v>403</v>
      </c>
      <c r="F217" s="138"/>
    </row>
    <row r="218" spans="1:6">
      <c r="A218" s="54">
        <v>217</v>
      </c>
      <c r="B218" s="145"/>
      <c r="C218" s="86" t="s">
        <v>319</v>
      </c>
      <c r="D218" s="71"/>
      <c r="E218" s="58" t="s">
        <v>403</v>
      </c>
      <c r="F218" s="138"/>
    </row>
    <row r="219" spans="1:6">
      <c r="A219" s="56">
        <v>218</v>
      </c>
      <c r="B219" s="145"/>
      <c r="C219" s="92" t="s">
        <v>320</v>
      </c>
      <c r="D219" s="93"/>
      <c r="E219" s="69" t="s">
        <v>403</v>
      </c>
      <c r="F219" s="139"/>
    </row>
    <row r="220" spans="1:6">
      <c r="A220" s="54">
        <v>219</v>
      </c>
      <c r="B220" s="145"/>
      <c r="C220" s="89" t="s">
        <v>321</v>
      </c>
      <c r="D220" s="114" t="e">
        <f>100-D221-D222</f>
        <v>#DIV/0!</v>
      </c>
      <c r="E220" s="158" t="s">
        <v>421</v>
      </c>
      <c r="F220" s="159"/>
    </row>
    <row r="221" spans="1:6">
      <c r="A221" s="56">
        <v>220</v>
      </c>
      <c r="B221" s="145"/>
      <c r="C221" s="86" t="s">
        <v>322</v>
      </c>
      <c r="D221" s="77" t="e">
        <f>D210*4*100/D209</f>
        <v>#DIV/0!</v>
      </c>
      <c r="E221" s="158"/>
      <c r="F221" s="159"/>
    </row>
    <row r="222" spans="1:6">
      <c r="A222" s="54">
        <v>221</v>
      </c>
      <c r="B222" s="145"/>
      <c r="C222" s="86" t="s">
        <v>323</v>
      </c>
      <c r="D222" s="77" t="e">
        <f>D211*9*100/D209</f>
        <v>#DIV/0!</v>
      </c>
      <c r="E222" s="162"/>
      <c r="F222" s="163"/>
    </row>
    <row r="223" spans="1:6" ht="13.5" customHeight="1">
      <c r="A223" s="56">
        <v>222</v>
      </c>
      <c r="B223" s="145"/>
      <c r="C223" s="87" t="s">
        <v>457</v>
      </c>
      <c r="D223" s="71"/>
      <c r="E223" s="58" t="s">
        <v>403</v>
      </c>
      <c r="F223" s="140" t="s">
        <v>458</v>
      </c>
    </row>
    <row r="224" spans="1:6" ht="24">
      <c r="A224" s="54">
        <v>223</v>
      </c>
      <c r="B224" s="145"/>
      <c r="C224" s="87" t="s">
        <v>503</v>
      </c>
      <c r="D224" s="71"/>
      <c r="E224" s="58" t="s">
        <v>403</v>
      </c>
      <c r="F224" s="138"/>
    </row>
    <row r="225" spans="1:6" ht="24">
      <c r="A225" s="56">
        <v>224</v>
      </c>
      <c r="B225" s="145"/>
      <c r="C225" s="87" t="s">
        <v>504</v>
      </c>
      <c r="D225" s="71"/>
      <c r="E225" s="58" t="s">
        <v>403</v>
      </c>
      <c r="F225" s="138"/>
    </row>
    <row r="226" spans="1:6">
      <c r="A226" s="54">
        <v>225</v>
      </c>
      <c r="B226" s="145"/>
      <c r="C226" s="87" t="s">
        <v>324</v>
      </c>
      <c r="D226" s="71"/>
      <c r="E226" s="58" t="s">
        <v>403</v>
      </c>
      <c r="F226" s="138"/>
    </row>
    <row r="227" spans="1:6">
      <c r="A227" s="56">
        <v>226</v>
      </c>
      <c r="B227" s="145"/>
      <c r="C227" s="87" t="s">
        <v>505</v>
      </c>
      <c r="D227" s="71"/>
      <c r="E227" s="58" t="s">
        <v>403</v>
      </c>
      <c r="F227" s="138"/>
    </row>
    <row r="228" spans="1:6">
      <c r="A228" s="100">
        <v>227</v>
      </c>
      <c r="B228" s="146"/>
      <c r="C228" s="133" t="s">
        <v>506</v>
      </c>
      <c r="D228" s="93"/>
      <c r="E228" s="69" t="s">
        <v>403</v>
      </c>
      <c r="F228" s="139"/>
    </row>
    <row r="229" spans="1:6" ht="13.5" customHeight="1">
      <c r="A229" s="95">
        <v>228</v>
      </c>
      <c r="B229" s="144" t="s">
        <v>325</v>
      </c>
      <c r="C229" s="96" t="s">
        <v>200</v>
      </c>
      <c r="D229" s="115"/>
      <c r="E229" s="116" t="s">
        <v>403</v>
      </c>
      <c r="F229" s="137" t="s">
        <v>444</v>
      </c>
    </row>
    <row r="230" spans="1:6">
      <c r="A230" s="54">
        <v>229</v>
      </c>
      <c r="B230" s="145"/>
      <c r="C230" s="86" t="s">
        <v>130</v>
      </c>
      <c r="D230" s="73"/>
      <c r="E230" s="66" t="s">
        <v>403</v>
      </c>
      <c r="F230" s="138"/>
    </row>
    <row r="231" spans="1:6">
      <c r="A231" s="56">
        <v>230</v>
      </c>
      <c r="B231" s="145"/>
      <c r="C231" s="86" t="s">
        <v>131</v>
      </c>
      <c r="D231" s="73"/>
      <c r="E231" s="66" t="s">
        <v>403</v>
      </c>
      <c r="F231" s="138"/>
    </row>
    <row r="232" spans="1:6">
      <c r="A232" s="54">
        <v>231</v>
      </c>
      <c r="B232" s="145"/>
      <c r="C232" s="86" t="s">
        <v>317</v>
      </c>
      <c r="D232" s="74"/>
      <c r="E232" s="66" t="s">
        <v>403</v>
      </c>
      <c r="F232" s="138"/>
    </row>
    <row r="233" spans="1:6">
      <c r="A233" s="56">
        <v>232</v>
      </c>
      <c r="B233" s="145"/>
      <c r="C233" s="86" t="s">
        <v>318</v>
      </c>
      <c r="D233" s="74"/>
      <c r="E233" s="66" t="s">
        <v>403</v>
      </c>
      <c r="F233" s="138"/>
    </row>
    <row r="234" spans="1:6">
      <c r="A234" s="54">
        <v>233</v>
      </c>
      <c r="B234" s="145"/>
      <c r="C234" s="86" t="s">
        <v>512</v>
      </c>
      <c r="D234" s="74"/>
      <c r="E234" s="66" t="s">
        <v>403</v>
      </c>
      <c r="F234" s="138"/>
    </row>
    <row r="235" spans="1:6" ht="15.6">
      <c r="A235" s="56">
        <v>234</v>
      </c>
      <c r="B235" s="145"/>
      <c r="C235" s="86" t="s">
        <v>365</v>
      </c>
      <c r="D235" s="74"/>
      <c r="E235" s="66" t="s">
        <v>403</v>
      </c>
      <c r="F235" s="138"/>
    </row>
    <row r="236" spans="1:6" ht="15.6">
      <c r="A236" s="54">
        <v>235</v>
      </c>
      <c r="B236" s="145"/>
      <c r="C236" s="86" t="s">
        <v>521</v>
      </c>
      <c r="D236" s="74"/>
      <c r="E236" s="66" t="s">
        <v>403</v>
      </c>
      <c r="F236" s="138"/>
    </row>
    <row r="237" spans="1:6">
      <c r="A237" s="56">
        <v>236</v>
      </c>
      <c r="B237" s="145"/>
      <c r="C237" s="86" t="s">
        <v>366</v>
      </c>
      <c r="D237" s="74"/>
      <c r="E237" s="66" t="s">
        <v>403</v>
      </c>
      <c r="F237" s="138"/>
    </row>
    <row r="238" spans="1:6">
      <c r="A238" s="54">
        <v>237</v>
      </c>
      <c r="B238" s="145"/>
      <c r="C238" s="86" t="s">
        <v>319</v>
      </c>
      <c r="D238" s="74"/>
      <c r="E238" s="66" t="s">
        <v>403</v>
      </c>
      <c r="F238" s="138"/>
    </row>
    <row r="239" spans="1:6">
      <c r="A239" s="56">
        <v>238</v>
      </c>
      <c r="B239" s="145"/>
      <c r="C239" s="92" t="s">
        <v>320</v>
      </c>
      <c r="D239" s="117"/>
      <c r="E239" s="118" t="s">
        <v>403</v>
      </c>
      <c r="F239" s="139"/>
    </row>
    <row r="240" spans="1:6">
      <c r="A240" s="54">
        <v>239</v>
      </c>
      <c r="B240" s="145"/>
      <c r="C240" s="89" t="s">
        <v>321</v>
      </c>
      <c r="D240" s="114" t="e">
        <f>100-D241-D242</f>
        <v>#DIV/0!</v>
      </c>
      <c r="E240" s="158" t="s">
        <v>421</v>
      </c>
      <c r="F240" s="159"/>
    </row>
    <row r="241" spans="1:6">
      <c r="A241" s="56">
        <v>240</v>
      </c>
      <c r="B241" s="145"/>
      <c r="C241" s="86" t="s">
        <v>322</v>
      </c>
      <c r="D241" s="77" t="e">
        <f>D230*4*100/D229</f>
        <v>#DIV/0!</v>
      </c>
      <c r="E241" s="158"/>
      <c r="F241" s="159"/>
    </row>
    <row r="242" spans="1:6">
      <c r="A242" s="54">
        <v>241</v>
      </c>
      <c r="B242" s="145"/>
      <c r="C242" s="86" t="s">
        <v>323</v>
      </c>
      <c r="D242" s="77" t="e">
        <f>D231*9*100/D229</f>
        <v>#DIV/0!</v>
      </c>
      <c r="E242" s="162"/>
      <c r="F242" s="163"/>
    </row>
    <row r="243" spans="1:6" ht="13.5" customHeight="1">
      <c r="A243" s="56">
        <v>242</v>
      </c>
      <c r="B243" s="145"/>
      <c r="C243" s="87" t="s">
        <v>457</v>
      </c>
      <c r="D243" s="76">
        <f>D223</f>
        <v>0</v>
      </c>
      <c r="E243" s="174" t="s">
        <v>446</v>
      </c>
      <c r="F243" s="175"/>
    </row>
    <row r="244" spans="1:6" ht="24">
      <c r="A244" s="54">
        <v>243</v>
      </c>
      <c r="B244" s="145"/>
      <c r="C244" s="87" t="s">
        <v>503</v>
      </c>
      <c r="D244" s="76">
        <f t="shared" ref="D244:D245" si="1">D224</f>
        <v>0</v>
      </c>
      <c r="E244" s="176"/>
      <c r="F244" s="177"/>
    </row>
    <row r="245" spans="1:6" ht="24">
      <c r="A245" s="56">
        <v>244</v>
      </c>
      <c r="B245" s="145"/>
      <c r="C245" s="87" t="s">
        <v>504</v>
      </c>
      <c r="D245" s="76">
        <f t="shared" si="1"/>
        <v>0</v>
      </c>
      <c r="E245" s="178"/>
      <c r="F245" s="179"/>
    </row>
    <row r="246" spans="1:6">
      <c r="A246" s="54">
        <v>245</v>
      </c>
      <c r="B246" s="145"/>
      <c r="C246" s="87" t="s">
        <v>324</v>
      </c>
      <c r="D246" s="71"/>
      <c r="E246" s="58" t="s">
        <v>403</v>
      </c>
      <c r="F246" s="48"/>
    </row>
    <row r="247" spans="1:6">
      <c r="A247" s="56">
        <v>246</v>
      </c>
      <c r="B247" s="145"/>
      <c r="C247" s="87" t="s">
        <v>505</v>
      </c>
      <c r="D247" s="71"/>
      <c r="E247" s="58" t="s">
        <v>403</v>
      </c>
      <c r="F247" s="48"/>
    </row>
    <row r="248" spans="1:6">
      <c r="A248" s="100">
        <v>247</v>
      </c>
      <c r="B248" s="146"/>
      <c r="C248" s="133" t="s">
        <v>506</v>
      </c>
      <c r="D248" s="93"/>
      <c r="E248" s="69" t="s">
        <v>403</v>
      </c>
      <c r="F248" s="101"/>
    </row>
    <row r="249" spans="1:6" ht="13.5" customHeight="1">
      <c r="A249" s="95">
        <v>248</v>
      </c>
      <c r="B249" s="144" t="s">
        <v>326</v>
      </c>
      <c r="C249" s="96" t="s">
        <v>200</v>
      </c>
      <c r="D249" s="115"/>
      <c r="E249" s="116" t="s">
        <v>403</v>
      </c>
      <c r="F249" s="141" t="s">
        <v>445</v>
      </c>
    </row>
    <row r="250" spans="1:6">
      <c r="A250" s="54">
        <v>249</v>
      </c>
      <c r="B250" s="145"/>
      <c r="C250" s="86" t="s">
        <v>130</v>
      </c>
      <c r="D250" s="73"/>
      <c r="E250" s="66" t="s">
        <v>403</v>
      </c>
      <c r="F250" s="142"/>
    </row>
    <row r="251" spans="1:6">
      <c r="A251" s="56">
        <v>250</v>
      </c>
      <c r="B251" s="145"/>
      <c r="C251" s="86" t="s">
        <v>131</v>
      </c>
      <c r="D251" s="73"/>
      <c r="E251" s="66" t="s">
        <v>403</v>
      </c>
      <c r="F251" s="142"/>
    </row>
    <row r="252" spans="1:6">
      <c r="A252" s="54">
        <v>251</v>
      </c>
      <c r="B252" s="145"/>
      <c r="C252" s="86" t="s">
        <v>317</v>
      </c>
      <c r="D252" s="74"/>
      <c r="E252" s="66" t="s">
        <v>403</v>
      </c>
      <c r="F252" s="142"/>
    </row>
    <row r="253" spans="1:6">
      <c r="A253" s="56">
        <v>252</v>
      </c>
      <c r="B253" s="145"/>
      <c r="C253" s="86" t="s">
        <v>318</v>
      </c>
      <c r="D253" s="74"/>
      <c r="E253" s="66" t="s">
        <v>403</v>
      </c>
      <c r="F253" s="142"/>
    </row>
    <row r="254" spans="1:6">
      <c r="A254" s="54">
        <v>253</v>
      </c>
      <c r="B254" s="145"/>
      <c r="C254" s="86" t="s">
        <v>512</v>
      </c>
      <c r="D254" s="74"/>
      <c r="E254" s="66" t="s">
        <v>403</v>
      </c>
      <c r="F254" s="142"/>
    </row>
    <row r="255" spans="1:6" ht="15.6">
      <c r="A255" s="56">
        <v>254</v>
      </c>
      <c r="B255" s="145"/>
      <c r="C255" s="86" t="s">
        <v>365</v>
      </c>
      <c r="D255" s="74"/>
      <c r="E255" s="66" t="s">
        <v>403</v>
      </c>
      <c r="F255" s="142"/>
    </row>
    <row r="256" spans="1:6" ht="15.6">
      <c r="A256" s="54">
        <v>255</v>
      </c>
      <c r="B256" s="145"/>
      <c r="C256" s="86" t="s">
        <v>520</v>
      </c>
      <c r="D256" s="74"/>
      <c r="E256" s="66" t="s">
        <v>403</v>
      </c>
      <c r="F256" s="142"/>
    </row>
    <row r="257" spans="1:6">
      <c r="A257" s="56">
        <v>256</v>
      </c>
      <c r="B257" s="145"/>
      <c r="C257" s="86" t="s">
        <v>366</v>
      </c>
      <c r="D257" s="74"/>
      <c r="E257" s="66" t="s">
        <v>403</v>
      </c>
      <c r="F257" s="142"/>
    </row>
    <row r="258" spans="1:6">
      <c r="A258" s="54">
        <v>257</v>
      </c>
      <c r="B258" s="145"/>
      <c r="C258" s="86" t="s">
        <v>319</v>
      </c>
      <c r="D258" s="74"/>
      <c r="E258" s="66" t="s">
        <v>403</v>
      </c>
      <c r="F258" s="142"/>
    </row>
    <row r="259" spans="1:6">
      <c r="A259" s="56">
        <v>258</v>
      </c>
      <c r="B259" s="145"/>
      <c r="C259" s="92" t="s">
        <v>320</v>
      </c>
      <c r="D259" s="117"/>
      <c r="E259" s="118" t="s">
        <v>403</v>
      </c>
      <c r="F259" s="143"/>
    </row>
    <row r="260" spans="1:6">
      <c r="A260" s="54">
        <v>259</v>
      </c>
      <c r="B260" s="145"/>
      <c r="C260" s="89" t="s">
        <v>321</v>
      </c>
      <c r="D260" s="114" t="e">
        <f>100-D261-D262</f>
        <v>#DIV/0!</v>
      </c>
      <c r="E260" s="158" t="s">
        <v>421</v>
      </c>
      <c r="F260" s="159"/>
    </row>
    <row r="261" spans="1:6">
      <c r="A261" s="56">
        <v>260</v>
      </c>
      <c r="B261" s="145"/>
      <c r="C261" s="86" t="s">
        <v>322</v>
      </c>
      <c r="D261" s="77" t="e">
        <f>D250*4*100/D249</f>
        <v>#DIV/0!</v>
      </c>
      <c r="E261" s="158"/>
      <c r="F261" s="159"/>
    </row>
    <row r="262" spans="1:6">
      <c r="A262" s="54">
        <v>261</v>
      </c>
      <c r="B262" s="145"/>
      <c r="C262" s="86" t="s">
        <v>323</v>
      </c>
      <c r="D262" s="77" t="e">
        <f>D251*9*100/D249</f>
        <v>#DIV/0!</v>
      </c>
      <c r="E262" s="162"/>
      <c r="F262" s="163"/>
    </row>
    <row r="263" spans="1:6" ht="13.5" customHeight="1">
      <c r="A263" s="56">
        <v>262</v>
      </c>
      <c r="B263" s="145"/>
      <c r="C263" s="87" t="s">
        <v>457</v>
      </c>
      <c r="D263" s="76">
        <f>D243</f>
        <v>0</v>
      </c>
      <c r="E263" s="174" t="s">
        <v>446</v>
      </c>
      <c r="F263" s="175"/>
    </row>
    <row r="264" spans="1:6" ht="24">
      <c r="A264" s="54">
        <v>263</v>
      </c>
      <c r="B264" s="145"/>
      <c r="C264" s="87" t="s">
        <v>503</v>
      </c>
      <c r="D264" s="76">
        <f t="shared" ref="D264:D265" si="2">D244</f>
        <v>0</v>
      </c>
      <c r="E264" s="176"/>
      <c r="F264" s="177"/>
    </row>
    <row r="265" spans="1:6" ht="24">
      <c r="A265" s="56">
        <v>264</v>
      </c>
      <c r="B265" s="145"/>
      <c r="C265" s="87" t="s">
        <v>504</v>
      </c>
      <c r="D265" s="76">
        <f t="shared" si="2"/>
        <v>0</v>
      </c>
      <c r="E265" s="178"/>
      <c r="F265" s="179"/>
    </row>
    <row r="266" spans="1:6">
      <c r="A266" s="54">
        <v>265</v>
      </c>
      <c r="B266" s="145"/>
      <c r="C266" s="87" t="s">
        <v>324</v>
      </c>
      <c r="D266" s="71"/>
      <c r="E266" s="58" t="s">
        <v>403</v>
      </c>
      <c r="F266" s="48"/>
    </row>
    <row r="267" spans="1:6">
      <c r="A267" s="56">
        <v>266</v>
      </c>
      <c r="B267" s="145"/>
      <c r="C267" s="87" t="s">
        <v>505</v>
      </c>
      <c r="D267" s="71"/>
      <c r="E267" s="58" t="s">
        <v>403</v>
      </c>
      <c r="F267" s="48"/>
    </row>
    <row r="268" spans="1:6">
      <c r="A268" s="100">
        <v>267</v>
      </c>
      <c r="B268" s="146"/>
      <c r="C268" s="133" t="s">
        <v>506</v>
      </c>
      <c r="D268" s="93"/>
      <c r="E268" s="69" t="s">
        <v>403</v>
      </c>
      <c r="F268" s="101"/>
    </row>
    <row r="269" spans="1:6">
      <c r="A269" s="95">
        <v>268</v>
      </c>
      <c r="B269" s="144" t="s">
        <v>327</v>
      </c>
      <c r="C269" s="96" t="s">
        <v>440</v>
      </c>
      <c r="D269" s="97"/>
      <c r="E269" s="98" t="s">
        <v>407</v>
      </c>
      <c r="F269" s="99" t="s">
        <v>447</v>
      </c>
    </row>
    <row r="270" spans="1:6" ht="43.2">
      <c r="A270" s="100">
        <v>269</v>
      </c>
      <c r="B270" s="146"/>
      <c r="C270" s="92" t="s">
        <v>328</v>
      </c>
      <c r="D270" s="93"/>
      <c r="E270" s="69" t="s">
        <v>403</v>
      </c>
      <c r="F270" s="119" t="s">
        <v>448</v>
      </c>
    </row>
    <row r="271" spans="1:6">
      <c r="A271" s="95">
        <v>270</v>
      </c>
      <c r="B271" s="120" t="s">
        <v>338</v>
      </c>
      <c r="C271" s="96" t="s">
        <v>226</v>
      </c>
      <c r="D271" s="97"/>
      <c r="E271" s="98" t="s">
        <v>226</v>
      </c>
      <c r="F271" s="99"/>
    </row>
    <row r="272" spans="1:6">
      <c r="A272" s="54">
        <v>271</v>
      </c>
      <c r="B272" s="147" t="s">
        <v>339</v>
      </c>
      <c r="C272" s="86" t="s">
        <v>373</v>
      </c>
      <c r="D272" s="71"/>
      <c r="E272" s="58" t="s">
        <v>226</v>
      </c>
      <c r="F272" s="48"/>
    </row>
    <row r="273" spans="1:6">
      <c r="A273" s="56">
        <v>272</v>
      </c>
      <c r="B273" s="145"/>
      <c r="C273" s="86" t="s">
        <v>340</v>
      </c>
      <c r="D273" s="71"/>
      <c r="E273" s="58" t="s">
        <v>226</v>
      </c>
      <c r="F273" s="48"/>
    </row>
    <row r="274" spans="1:6">
      <c r="A274" s="54">
        <v>273</v>
      </c>
      <c r="B274" s="145"/>
      <c r="C274" s="86" t="s">
        <v>341</v>
      </c>
      <c r="D274" s="71"/>
      <c r="E274" s="58" t="s">
        <v>226</v>
      </c>
      <c r="F274" s="48"/>
    </row>
    <row r="275" spans="1:6">
      <c r="A275" s="56">
        <v>274</v>
      </c>
      <c r="B275" s="145"/>
      <c r="C275" s="86" t="s">
        <v>342</v>
      </c>
      <c r="D275" s="71"/>
      <c r="E275" s="58" t="s">
        <v>226</v>
      </c>
      <c r="F275" s="48"/>
    </row>
    <row r="276" spans="1:6">
      <c r="A276" s="68">
        <v>276</v>
      </c>
      <c r="B276" s="146"/>
      <c r="C276" s="92" t="s">
        <v>224</v>
      </c>
      <c r="D276" s="93"/>
      <c r="E276" s="69" t="s">
        <v>403</v>
      </c>
      <c r="F276" s="101" t="s">
        <v>411</v>
      </c>
    </row>
    <row r="277" spans="1:6">
      <c r="A277" s="54">
        <v>277</v>
      </c>
      <c r="B277" s="121" t="s">
        <v>332</v>
      </c>
      <c r="C277" s="89" t="s">
        <v>226</v>
      </c>
      <c r="D277" s="70"/>
      <c r="E277" s="55" t="s">
        <v>226</v>
      </c>
      <c r="F277" s="90"/>
    </row>
    <row r="278" spans="1:6">
      <c r="A278" s="56">
        <v>278</v>
      </c>
      <c r="B278" s="147" t="s">
        <v>333</v>
      </c>
      <c r="C278" s="86" t="s">
        <v>334</v>
      </c>
      <c r="D278" s="71"/>
      <c r="E278" s="58" t="s">
        <v>403</v>
      </c>
      <c r="F278" s="48"/>
    </row>
    <row r="279" spans="1:6">
      <c r="A279" s="54">
        <v>279</v>
      </c>
      <c r="B279" s="145"/>
      <c r="C279" s="86" t="s">
        <v>335</v>
      </c>
      <c r="D279" s="71"/>
      <c r="E279" s="58" t="s">
        <v>403</v>
      </c>
      <c r="F279" s="48"/>
    </row>
    <row r="280" spans="1:6">
      <c r="A280" s="68">
        <v>280</v>
      </c>
      <c r="B280" s="146"/>
      <c r="C280" s="92" t="s">
        <v>336</v>
      </c>
      <c r="D280" s="71"/>
      <c r="E280" s="69" t="s">
        <v>403</v>
      </c>
      <c r="F280" s="101"/>
    </row>
    <row r="281" spans="1:6" ht="24">
      <c r="A281" s="95">
        <v>281</v>
      </c>
      <c r="B281" s="144" t="s">
        <v>337</v>
      </c>
      <c r="C281" s="96" t="s">
        <v>370</v>
      </c>
      <c r="D281" s="97"/>
      <c r="E281" s="98" t="s">
        <v>226</v>
      </c>
      <c r="F281" s="99"/>
    </row>
    <row r="282" spans="1:6" ht="24">
      <c r="A282" s="56">
        <v>282</v>
      </c>
      <c r="B282" s="145"/>
      <c r="C282" s="86" t="s">
        <v>371</v>
      </c>
      <c r="D282" s="71"/>
      <c r="E282" s="58" t="s">
        <v>226</v>
      </c>
      <c r="F282" s="48"/>
    </row>
    <row r="283" spans="1:6">
      <c r="A283" s="54">
        <v>283</v>
      </c>
      <c r="B283" s="145"/>
      <c r="C283" s="86" t="s">
        <v>372</v>
      </c>
      <c r="D283" s="71"/>
      <c r="E283" s="58" t="s">
        <v>226</v>
      </c>
      <c r="F283" s="48"/>
    </row>
    <row r="284" spans="1:6">
      <c r="A284" s="68">
        <v>284</v>
      </c>
      <c r="B284" s="146"/>
      <c r="C284" s="92" t="s">
        <v>224</v>
      </c>
      <c r="D284" s="93"/>
      <c r="E284" s="69" t="s">
        <v>403</v>
      </c>
      <c r="F284" s="101" t="s">
        <v>411</v>
      </c>
    </row>
    <row r="285" spans="1:6">
      <c r="A285" s="81">
        <v>285</v>
      </c>
      <c r="B285" s="82" t="s">
        <v>347</v>
      </c>
      <c r="C285" s="112" t="s">
        <v>226</v>
      </c>
      <c r="D285" s="83"/>
      <c r="E285" s="84" t="s">
        <v>226</v>
      </c>
      <c r="F285" s="113"/>
    </row>
    <row r="286" spans="1:6">
      <c r="A286" s="95">
        <v>286</v>
      </c>
      <c r="B286" s="120" t="s">
        <v>343</v>
      </c>
      <c r="C286" s="96" t="s">
        <v>226</v>
      </c>
      <c r="D286" s="97"/>
      <c r="E286" s="98" t="s">
        <v>226</v>
      </c>
      <c r="F286" s="99"/>
    </row>
    <row r="287" spans="1:6">
      <c r="A287" s="54">
        <v>287</v>
      </c>
      <c r="B287" s="147" t="s">
        <v>344</v>
      </c>
      <c r="C287" s="86" t="s">
        <v>345</v>
      </c>
      <c r="D287" s="71"/>
      <c r="E287" s="58" t="s">
        <v>226</v>
      </c>
      <c r="F287" s="48"/>
    </row>
    <row r="288" spans="1:6">
      <c r="A288" s="56">
        <v>288</v>
      </c>
      <c r="B288" s="145"/>
      <c r="C288" s="86" t="s">
        <v>346</v>
      </c>
      <c r="D288" s="71"/>
      <c r="E288" s="58" t="s">
        <v>226</v>
      </c>
      <c r="F288" s="48"/>
    </row>
    <row r="289" spans="1:6">
      <c r="A289" s="100">
        <v>289</v>
      </c>
      <c r="B289" s="146"/>
      <c r="C289" s="92" t="s">
        <v>227</v>
      </c>
      <c r="D289" s="93"/>
      <c r="E289" s="69" t="s">
        <v>403</v>
      </c>
      <c r="F289" s="101" t="s">
        <v>411</v>
      </c>
    </row>
    <row r="290" spans="1:6">
      <c r="A290" s="54">
        <v>290</v>
      </c>
      <c r="B290" s="121" t="s">
        <v>348</v>
      </c>
      <c r="C290" s="89" t="s">
        <v>226</v>
      </c>
      <c r="D290" s="70"/>
      <c r="E290" s="55" t="s">
        <v>226</v>
      </c>
      <c r="F290" s="90"/>
    </row>
    <row r="291" spans="1:6">
      <c r="A291" s="54">
        <v>291</v>
      </c>
      <c r="B291" s="147" t="s">
        <v>456</v>
      </c>
      <c r="C291" s="86" t="s">
        <v>349</v>
      </c>
      <c r="D291" s="71"/>
      <c r="E291" s="58" t="s">
        <v>403</v>
      </c>
      <c r="F291" s="135" t="s">
        <v>455</v>
      </c>
    </row>
    <row r="292" spans="1:6">
      <c r="A292" s="56">
        <v>292</v>
      </c>
      <c r="B292" s="148"/>
      <c r="C292" s="86" t="s">
        <v>350</v>
      </c>
      <c r="D292" s="71"/>
      <c r="E292" s="58" t="s">
        <v>403</v>
      </c>
      <c r="F292" s="136"/>
    </row>
    <row r="293" spans="1:6">
      <c r="A293" s="54">
        <v>293</v>
      </c>
      <c r="B293" s="123" t="s">
        <v>454</v>
      </c>
      <c r="C293" s="86" t="s">
        <v>226</v>
      </c>
      <c r="D293" s="71"/>
      <c r="E293" s="58" t="s">
        <v>226</v>
      </c>
      <c r="F293" s="48"/>
    </row>
    <row r="294" spans="1:6">
      <c r="A294" s="56">
        <v>294</v>
      </c>
      <c r="B294" s="147" t="s">
        <v>351</v>
      </c>
      <c r="C294" s="86" t="s">
        <v>352</v>
      </c>
      <c r="D294" s="71"/>
      <c r="E294" s="58" t="s">
        <v>226</v>
      </c>
      <c r="F294" s="48"/>
    </row>
    <row r="295" spans="1:6">
      <c r="A295" s="54">
        <v>295</v>
      </c>
      <c r="B295" s="145"/>
      <c r="C295" s="86" t="s">
        <v>353</v>
      </c>
      <c r="D295" s="71"/>
      <c r="E295" s="58" t="s">
        <v>226</v>
      </c>
      <c r="F295" s="48"/>
    </row>
    <row r="296" spans="1:6">
      <c r="A296" s="68">
        <v>296</v>
      </c>
      <c r="B296" s="146"/>
      <c r="C296" s="92" t="s">
        <v>354</v>
      </c>
      <c r="D296" s="93"/>
      <c r="E296" s="69" t="s">
        <v>403</v>
      </c>
      <c r="F296" s="101" t="s">
        <v>411</v>
      </c>
    </row>
    <row r="297" spans="1:6">
      <c r="A297" s="54">
        <v>297</v>
      </c>
      <c r="B297" s="145" t="s">
        <v>355</v>
      </c>
      <c r="C297" s="89" t="s">
        <v>356</v>
      </c>
      <c r="D297" s="70"/>
      <c r="E297" s="55" t="s">
        <v>403</v>
      </c>
      <c r="F297" s="142" t="s">
        <v>449</v>
      </c>
    </row>
    <row r="298" spans="1:6">
      <c r="A298" s="56">
        <v>298</v>
      </c>
      <c r="B298" s="145"/>
      <c r="C298" s="86" t="s">
        <v>92</v>
      </c>
      <c r="D298" s="71"/>
      <c r="E298" s="58" t="s">
        <v>403</v>
      </c>
      <c r="F298" s="142"/>
    </row>
    <row r="299" spans="1:6">
      <c r="A299" s="54">
        <v>299</v>
      </c>
      <c r="B299" s="145"/>
      <c r="C299" s="86" t="s">
        <v>93</v>
      </c>
      <c r="D299" s="71"/>
      <c r="E299" s="58" t="s">
        <v>403</v>
      </c>
      <c r="F299" s="142"/>
    </row>
    <row r="300" spans="1:6" ht="24.6" thickBot="1">
      <c r="A300" s="68">
        <v>300</v>
      </c>
      <c r="B300" s="149"/>
      <c r="C300" s="88" t="s">
        <v>450</v>
      </c>
      <c r="D300" s="75"/>
      <c r="E300" s="69" t="s">
        <v>403</v>
      </c>
      <c r="F300" s="143"/>
    </row>
  </sheetData>
  <sheetProtection sheet="1" objects="1" scenarios="1"/>
  <mergeCells count="73">
    <mergeCell ref="F128:F131"/>
    <mergeCell ref="F122:F125"/>
    <mergeCell ref="F116:F119"/>
    <mergeCell ref="F60:F61"/>
    <mergeCell ref="F92:F97"/>
    <mergeCell ref="F98:F101"/>
    <mergeCell ref="F110:F113"/>
    <mergeCell ref="F104:F107"/>
    <mergeCell ref="F297:F300"/>
    <mergeCell ref="F142:F143"/>
    <mergeCell ref="F144:F147"/>
    <mergeCell ref="F148:F151"/>
    <mergeCell ref="F152:F155"/>
    <mergeCell ref="E156:F159"/>
    <mergeCell ref="E243:F245"/>
    <mergeCell ref="E240:F242"/>
    <mergeCell ref="E263:F265"/>
    <mergeCell ref="E260:F262"/>
    <mergeCell ref="E220:F222"/>
    <mergeCell ref="F162:F165"/>
    <mergeCell ref="F171:F173"/>
    <mergeCell ref="F185:F189"/>
    <mergeCell ref="F191:F193"/>
    <mergeCell ref="F194:F208"/>
    <mergeCell ref="F7:F8"/>
    <mergeCell ref="F19:F20"/>
    <mergeCell ref="F26:F32"/>
    <mergeCell ref="F63:F86"/>
    <mergeCell ref="B91:B139"/>
    <mergeCell ref="E87:F90"/>
    <mergeCell ref="E134:F138"/>
    <mergeCell ref="E132:F132"/>
    <mergeCell ref="E126:F126"/>
    <mergeCell ref="E120:F120"/>
    <mergeCell ref="E114:F114"/>
    <mergeCell ref="E108:F108"/>
    <mergeCell ref="E102:F102"/>
    <mergeCell ref="B26:B33"/>
    <mergeCell ref="B34:B38"/>
    <mergeCell ref="B49:B57"/>
    <mergeCell ref="B294:B296"/>
    <mergeCell ref="B297:B300"/>
    <mergeCell ref="B179:B184"/>
    <mergeCell ref="B278:B280"/>
    <mergeCell ref="B281:B284"/>
    <mergeCell ref="B272:B276"/>
    <mergeCell ref="B287:B289"/>
    <mergeCell ref="B291:B292"/>
    <mergeCell ref="B185:B189"/>
    <mergeCell ref="B191:B208"/>
    <mergeCell ref="B209:B228"/>
    <mergeCell ref="B229:B248"/>
    <mergeCell ref="B249:B268"/>
    <mergeCell ref="B269:B270"/>
    <mergeCell ref="B171:B177"/>
    <mergeCell ref="B58:B62"/>
    <mergeCell ref="B63:B90"/>
    <mergeCell ref="B40:B48"/>
    <mergeCell ref="B5:B8"/>
    <mergeCell ref="B9:B10"/>
    <mergeCell ref="B17:B23"/>
    <mergeCell ref="B24:B25"/>
    <mergeCell ref="B140:B141"/>
    <mergeCell ref="B142:B159"/>
    <mergeCell ref="B160:B165"/>
    <mergeCell ref="B166:B167"/>
    <mergeCell ref="B168:B170"/>
    <mergeCell ref="B12:B16"/>
    <mergeCell ref="F291:F292"/>
    <mergeCell ref="F209:F219"/>
    <mergeCell ref="F223:F228"/>
    <mergeCell ref="F229:F239"/>
    <mergeCell ref="F249:F259"/>
  </mergeCells>
  <phoneticPr fontId="2"/>
  <conditionalFormatting sqref="D185:D189 D171:D178 D266:D268 D246:D248 D223:D228 D39 D103:D107 D142:D145 D127:D131 D121:D125 D115:D119 D109:D113 D91:D101 D162:D165 D133 D152:D153 D148:D149 D139:D140 D2:D9 D24 D11 D285:D286">
    <cfRule type="containsBlanks" dxfId="13" priority="24">
      <formula>LEN(TRIM(D2))=0</formula>
    </cfRule>
  </conditionalFormatting>
  <conditionalFormatting sqref="D39 D24 D140 D2:D9 D11">
    <cfRule type="containsBlanks" dxfId="12" priority="20">
      <formula>LEN(TRIM(D2))=0</formula>
    </cfRule>
  </conditionalFormatting>
  <conditionalFormatting sqref="D281:D284 D277 D190:D219 D58:D86 D141 D146:D147 D150:D151 D154:D155 D160:D161 D166:D170 D17:D23 D249:D259 D12 D229:D239 D269:D271 D290 D297:D300">
    <cfRule type="containsBlanks" dxfId="11" priority="19">
      <formula>LEN(TRIM(D12))=0</formula>
    </cfRule>
  </conditionalFormatting>
  <conditionalFormatting sqref="F18">
    <cfRule type="expression" dxfId="10" priority="18">
      <formula>AND($D$17="その他",$D$18="")</formula>
    </cfRule>
  </conditionalFormatting>
  <conditionalFormatting sqref="D10">
    <cfRule type="expression" dxfId="9" priority="9">
      <formula>AND($D$9="その他",$D$10="")</formula>
    </cfRule>
  </conditionalFormatting>
  <conditionalFormatting sqref="D13:D16">
    <cfRule type="expression" dxfId="8" priority="8">
      <formula>AND($D$12="有",$D13="")</formula>
    </cfRule>
  </conditionalFormatting>
  <conditionalFormatting sqref="D25:D38">
    <cfRule type="expression" dxfId="7" priority="7">
      <formula>AND($D$24="有",$D25="")</formula>
    </cfRule>
  </conditionalFormatting>
  <conditionalFormatting sqref="D40:D57">
    <cfRule type="expression" dxfId="6" priority="6">
      <formula>AND($D$39="委託",$D40="")</formula>
    </cfRule>
  </conditionalFormatting>
  <conditionalFormatting sqref="D179:D184">
    <cfRule type="expression" dxfId="5" priority="5">
      <formula>AND($D$178="有",$D179="")</formula>
    </cfRule>
  </conditionalFormatting>
  <conditionalFormatting sqref="D272:D276">
    <cfRule type="expression" dxfId="4" priority="4">
      <formula>AND($D$271="有",$D272="")</formula>
    </cfRule>
  </conditionalFormatting>
  <conditionalFormatting sqref="D278:D280">
    <cfRule type="expression" dxfId="3" priority="3">
      <formula>AND($D$277="有",$D278="")</formula>
    </cfRule>
  </conditionalFormatting>
  <conditionalFormatting sqref="D287:D289">
    <cfRule type="expression" dxfId="2" priority="2">
      <formula>AND($D$286="有",$D287="")</formula>
    </cfRule>
  </conditionalFormatting>
  <conditionalFormatting sqref="D291:D296">
    <cfRule type="expression" dxfId="1" priority="1">
      <formula>AND($D$290="有",$D291="")</formula>
    </cfRule>
  </conditionalFormatting>
  <dataValidations count="10">
    <dataValidation type="list" allowBlank="1" showInputMessage="1" showErrorMessage="1" sqref="D49:D56 D290 D277 D11:D15 D140 D168:D169 D166 D160:D161 D185 D187:D188 D26:D31 D281:D283 D34:D37 D23:D24 D174:D183 D271:D275 D285:D288 D293:D295">
      <formula1>有_無</formula1>
    </dataValidation>
    <dataValidation type="list" allowBlank="1" showInputMessage="1" showErrorMessage="1" sqref="D269">
      <formula1>食材料費の単位</formula1>
    </dataValidation>
    <dataValidation type="list" allowBlank="1" showInputMessage="1" showErrorMessage="1" sqref="D59">
      <formula1>免許の種類</formula1>
    </dataValidation>
    <dataValidation type="list" allowBlank="1" showInputMessage="1" showErrorMessage="1" sqref="D62">
      <formula1>勤務形態</formula1>
    </dataValidation>
    <dataValidation type="list" allowBlank="1" showInputMessage="1" showErrorMessage="1" sqref="D39">
      <formula1>運営方式</formula1>
    </dataValidation>
    <dataValidation type="list" allowBlank="1" showInputMessage="1" showErrorMessage="1" sqref="D17">
      <formula1>部門</formula1>
    </dataValidation>
    <dataValidation type="list" allowBlank="1" showInputMessage="1" showErrorMessage="1" sqref="D2">
      <formula1>施設区分</formula1>
    </dataValidation>
    <dataValidation type="list" allowBlank="1" showInputMessage="1" showErrorMessage="1" sqref="D4">
      <formula1>提出先</formula1>
    </dataValidation>
    <dataValidation type="list" allowBlank="1" showInputMessage="1" showErrorMessage="1" sqref="D9">
      <formula1>施設種別</formula1>
    </dataValidation>
    <dataValidation type="decimal" allowBlank="1" showInputMessage="1" showErrorMessage="1" sqref="D229:D231 D249:D251">
      <formula1>1</formula1>
      <formula2>3000</formula2>
    </dataValidation>
  </dataValidations>
  <pageMargins left="0.19685039370078741" right="0.19685039370078741" top="0.19685039370078741" bottom="0.19685039370078741"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'リスト（11号様式用）'!$K$2:$K$8</xm:f>
          </x14:formula1>
          <xm:sqref>D190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1"/>
  <sheetViews>
    <sheetView view="pageBreakPreview" zoomScaleNormal="100" zoomScaleSheetLayoutView="100" workbookViewId="0">
      <selection activeCell="A2" sqref="A2:CM2"/>
    </sheetView>
  </sheetViews>
  <sheetFormatPr defaultColWidth="1" defaultRowHeight="16.5" customHeight="1"/>
  <cols>
    <col min="1" max="22" width="1" style="14"/>
    <col min="23" max="23" width="1" style="14" customWidth="1"/>
    <col min="24" max="41" width="1" style="14"/>
    <col min="42" max="42" width="1" style="14" customWidth="1"/>
    <col min="43" max="51" width="1" style="14"/>
    <col min="52" max="52" width="1" style="14" customWidth="1"/>
    <col min="53" max="16384" width="1" style="14"/>
  </cols>
  <sheetData>
    <row r="1" spans="1:91" s="23" customFormat="1" ht="14.25" customHeight="1">
      <c r="A1" s="339" t="s">
        <v>511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row>
    <row r="2" spans="1:91" s="23" customFormat="1" ht="14.25" customHeight="1">
      <c r="A2" s="340" t="s">
        <v>150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row>
    <row r="3" spans="1:91" s="23" customFormat="1" ht="14.25" customHeight="1">
      <c r="A3" s="342" t="str">
        <f>IF(入力シート!$D2="特定給食施設","(①特定給食施設　2小規模特定給食施設)",IF(入力シート!$D2="小規模特定給食施設","(1特定給食施設　②小規模特定給食施設)","(1特定給食施設　2小規模特定給食施設)"))</f>
        <v>(1特定給食施設　2小規模特定給食施設)</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row>
    <row r="4" spans="1:91" s="23" customFormat="1" ht="14.25" customHeight="1">
      <c r="A4" s="1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344" t="str">
        <f>IF(入力シート!$D3="","年　　　月　　　日",入力シート!$D3)</f>
        <v>年　　　月　　　日</v>
      </c>
      <c r="BO4" s="344"/>
      <c r="BP4" s="344"/>
      <c r="BQ4" s="344"/>
      <c r="BR4" s="344"/>
      <c r="BS4" s="344"/>
      <c r="BT4" s="344"/>
      <c r="BU4" s="344"/>
      <c r="BV4" s="344"/>
      <c r="BW4" s="344"/>
      <c r="BX4" s="344"/>
      <c r="BY4" s="344"/>
      <c r="BZ4" s="344"/>
      <c r="CA4" s="344"/>
      <c r="CB4" s="344"/>
      <c r="CC4" s="344"/>
      <c r="CD4" s="344"/>
      <c r="CE4" s="344"/>
      <c r="CF4" s="344"/>
      <c r="CG4" s="344"/>
      <c r="CH4" s="344"/>
      <c r="CI4" s="134"/>
      <c r="CJ4" s="134"/>
      <c r="CK4" s="134"/>
      <c r="CL4" s="134"/>
      <c r="CM4" s="134"/>
    </row>
    <row r="5" spans="1:91" s="23" customFormat="1" ht="14.25" customHeight="1">
      <c r="A5" s="23" t="s">
        <v>5</v>
      </c>
      <c r="I5" s="340" t="str">
        <f>IF(入力シート!$D4="","",入力シート!$D4)</f>
        <v/>
      </c>
      <c r="J5" s="340"/>
      <c r="K5" s="340"/>
      <c r="L5" s="340"/>
      <c r="M5" s="340"/>
      <c r="N5" s="340"/>
      <c r="O5" s="23" t="s">
        <v>6</v>
      </c>
    </row>
    <row r="6" spans="1:91" s="23" customFormat="1" ht="18.75" customHeight="1">
      <c r="AC6" s="278" t="s">
        <v>7</v>
      </c>
      <c r="AD6" s="278"/>
      <c r="AE6" s="278"/>
      <c r="AF6" s="278"/>
      <c r="AG6" s="278"/>
      <c r="AH6" s="278"/>
      <c r="AI6" s="278"/>
      <c r="AJ6" s="278"/>
      <c r="AK6" s="278"/>
      <c r="AL6" s="278"/>
      <c r="AM6" s="278"/>
      <c r="AN6" s="343" t="str">
        <f>IF(入力シート!$D5="","",入力シート!$D5)</f>
        <v/>
      </c>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4"/>
    </row>
    <row r="7" spans="1:91" s="23" customFormat="1" ht="18.75" customHeight="1">
      <c r="AC7" s="278" t="s">
        <v>357</v>
      </c>
      <c r="AD7" s="278"/>
      <c r="AE7" s="278"/>
      <c r="AF7" s="278"/>
      <c r="AG7" s="278"/>
      <c r="AH7" s="278"/>
      <c r="AI7" s="278"/>
      <c r="AJ7" s="278"/>
      <c r="AK7" s="278"/>
      <c r="AL7" s="278"/>
      <c r="AM7" s="278"/>
      <c r="AN7" s="343" t="str">
        <f>IF(入力シート!$D6="","",入力シート!$D6)</f>
        <v/>
      </c>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4"/>
    </row>
    <row r="8" spans="1:91" s="23" customFormat="1" ht="18.75" customHeight="1">
      <c r="AC8" s="278" t="s">
        <v>358</v>
      </c>
      <c r="AD8" s="278"/>
      <c r="AE8" s="278"/>
      <c r="AF8" s="278"/>
      <c r="AG8" s="278"/>
      <c r="AH8" s="278"/>
      <c r="AI8" s="278"/>
      <c r="AJ8" s="278"/>
      <c r="AK8" s="278"/>
      <c r="AL8" s="278"/>
      <c r="AM8" s="278"/>
      <c r="AN8" s="196" t="s">
        <v>63</v>
      </c>
      <c r="AO8" s="197"/>
      <c r="AP8" s="197"/>
      <c r="AQ8" s="197"/>
      <c r="AR8" s="197"/>
      <c r="AS8" s="197"/>
      <c r="AT8" s="249" t="str">
        <f>IF(入力シート!$D7="","",入力シート!$D7)</f>
        <v/>
      </c>
      <c r="AU8" s="249"/>
      <c r="AV8" s="249"/>
      <c r="AW8" s="249"/>
      <c r="AX8" s="249"/>
      <c r="AY8" s="249"/>
      <c r="AZ8" s="249"/>
      <c r="BA8" s="249"/>
      <c r="BB8" s="249"/>
      <c r="BC8" s="249"/>
      <c r="BD8" s="249"/>
      <c r="BE8" s="249"/>
      <c r="BF8" s="249"/>
      <c r="BG8" s="249"/>
      <c r="BH8" s="249"/>
      <c r="BI8" s="197" t="s">
        <v>64</v>
      </c>
      <c r="BJ8" s="197"/>
      <c r="BK8" s="197"/>
      <c r="BL8" s="197"/>
      <c r="BM8" s="197"/>
      <c r="BN8" s="197"/>
      <c r="BO8" s="249" t="str">
        <f>IF(入力シート!$D8="","",入力シート!$D8)</f>
        <v/>
      </c>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79"/>
    </row>
    <row r="9" spans="1:91" s="23" customFormat="1" ht="15.75" customHeight="1">
      <c r="B9" s="341" t="s">
        <v>61</v>
      </c>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row>
    <row r="10" spans="1:91" s="23" customFormat="1" ht="15" customHeight="1">
      <c r="A10" s="294" t="s">
        <v>94</v>
      </c>
      <c r="B10" s="294"/>
      <c r="C10" s="294"/>
      <c r="D10" s="294"/>
      <c r="E10" s="294"/>
      <c r="F10" s="294"/>
      <c r="G10" s="294"/>
      <c r="H10" s="294"/>
      <c r="I10" s="294"/>
      <c r="J10" s="294"/>
      <c r="K10" s="196" t="str">
        <f>IF(入力シート!$D9="保育所","①保育所　2児童福祉施設　3その他(",IF(入力シート!$D9="児童福祉施設","1保育所　②児童福祉施設　3その他(",IF(入力シート!$D9="その他","1保育所　2児童福祉施設　③その他(","1保育所　2児童福祉施設　3その他(")))</f>
        <v>1保育所　2児童福祉施設　3その他(</v>
      </c>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253" t="str">
        <f>IF(入力シート!$D10="","",入力シート!$D10)</f>
        <v/>
      </c>
      <c r="AO10" s="253"/>
      <c r="AP10" s="253"/>
      <c r="AQ10" s="253"/>
      <c r="AR10" s="253"/>
      <c r="AS10" s="253"/>
      <c r="AT10" s="253"/>
      <c r="AU10" s="253"/>
      <c r="AV10" s="253"/>
      <c r="AW10" s="253"/>
      <c r="AX10" s="253"/>
      <c r="AY10" s="197" t="s">
        <v>152</v>
      </c>
      <c r="AZ10" s="197"/>
      <c r="BA10" s="13"/>
      <c r="BB10" s="196" t="s">
        <v>215</v>
      </c>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8"/>
      <c r="CD10" s="196" t="str">
        <f>IF(入力シート!$D11="有","①有　2 無",IF(入力シート!$D11="無","1 有　②無","1 有　2 無"))</f>
        <v>1 有　2 無</v>
      </c>
      <c r="CE10" s="197"/>
      <c r="CF10" s="197"/>
      <c r="CG10" s="197"/>
      <c r="CH10" s="197"/>
      <c r="CI10" s="197"/>
      <c r="CJ10" s="197"/>
      <c r="CK10" s="197"/>
      <c r="CL10" s="197"/>
      <c r="CM10" s="198"/>
    </row>
    <row r="11" spans="1:91" s="2" customFormat="1" ht="15" customHeight="1">
      <c r="A11" s="267" t="s">
        <v>156</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68"/>
      <c r="AA11" s="267">
        <f>IF(入力シート!$D13="有","①",1)</f>
        <v>1</v>
      </c>
      <c r="AB11" s="256"/>
      <c r="AC11" s="256" t="s">
        <v>154</v>
      </c>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2"/>
      <c r="AZ11" s="22"/>
      <c r="BA11" s="256">
        <f>IF(入力シート!$D14="有","②",2)</f>
        <v>2</v>
      </c>
      <c r="BB11" s="256"/>
      <c r="BC11" s="256" t="s">
        <v>155</v>
      </c>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2"/>
      <c r="BZ11" s="22"/>
      <c r="CA11" s="22"/>
      <c r="CB11" s="22"/>
      <c r="CC11" s="127"/>
      <c r="CD11" s="22"/>
      <c r="CE11" s="22"/>
      <c r="CF11" s="22"/>
      <c r="CG11" s="22"/>
      <c r="CH11" s="22"/>
      <c r="CI11" s="22"/>
      <c r="CJ11" s="22"/>
      <c r="CK11" s="22"/>
      <c r="CL11" s="22"/>
      <c r="CM11" s="1"/>
    </row>
    <row r="12" spans="1:91" s="23" customFormat="1" ht="15" customHeight="1">
      <c r="A12" s="269" t="s">
        <v>157</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70"/>
      <c r="AA12" s="269">
        <f>IF(入力シート!$D15="有","③",3)</f>
        <v>3</v>
      </c>
      <c r="AB12" s="217"/>
      <c r="AC12" s="217" t="s">
        <v>153</v>
      </c>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4"/>
    </row>
    <row r="13" spans="1:91" s="23" customFormat="1" ht="15" customHeight="1">
      <c r="A13" s="271" t="str">
        <f>IF(入力シート!$D12="有","①有　　　2 無",IF(入力シート!$D12="無","1 有　　　②無","1 有　　　2 無"))</f>
        <v>1 有　　　2 無</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3"/>
      <c r="AA13" s="269">
        <f>IF(入力シート!$D16="",4,"④")</f>
        <v>4</v>
      </c>
      <c r="AB13" s="217"/>
      <c r="AC13" s="20" t="s">
        <v>151</v>
      </c>
      <c r="AD13" s="20"/>
      <c r="AE13" s="20"/>
      <c r="AF13" s="20"/>
      <c r="AG13" s="20"/>
      <c r="AH13" s="20"/>
      <c r="AI13" s="20"/>
      <c r="AJ13" s="219" t="str">
        <f>IF(入力シート!$D16="","",入力シート!$D16)</f>
        <v/>
      </c>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0" t="s">
        <v>137</v>
      </c>
      <c r="CM13" s="8"/>
    </row>
    <row r="14" spans="1:91" s="2" customFormat="1" ht="15" customHeight="1">
      <c r="A14" s="21"/>
      <c r="B14" s="22"/>
      <c r="C14" s="22"/>
      <c r="D14" s="22"/>
      <c r="E14" s="125"/>
      <c r="F14" s="125"/>
      <c r="G14" s="127"/>
      <c r="H14" s="127"/>
      <c r="I14" s="127"/>
      <c r="J14" s="127"/>
      <c r="K14" s="127"/>
      <c r="L14" s="127"/>
      <c r="M14" s="127"/>
      <c r="N14" s="22"/>
      <c r="O14" s="22"/>
      <c r="P14" s="22"/>
      <c r="Q14" s="22"/>
      <c r="R14" s="125"/>
      <c r="S14" s="125"/>
      <c r="T14" s="125"/>
      <c r="U14" s="125"/>
      <c r="V14" s="125"/>
      <c r="W14" s="22"/>
      <c r="X14" s="22"/>
      <c r="Y14" s="22"/>
      <c r="Z14" s="1"/>
      <c r="AA14" s="254" t="s">
        <v>98</v>
      </c>
      <c r="AB14" s="255"/>
      <c r="AC14" s="255"/>
      <c r="AD14" s="255"/>
      <c r="AE14" s="255"/>
      <c r="AF14" s="255"/>
      <c r="AG14" s="255"/>
      <c r="AH14" s="255"/>
      <c r="AI14" s="326"/>
      <c r="AJ14" s="196" t="str">
        <f>IF(入力シート!$D17="栄養部","①栄養部　2事務部　3診療部　4その他(",IF(入力シート!$D17="事務部","1栄養部　②事務部　3診療部　4その他(",IF(入力シート!$D17="診療部","1栄養部　2事務部　③診療部　4その他(",IF(入力シート!$D17="その他","1栄養部　2事務部　3診療部　④その他(","1栄養部　2事務部　3診療部　4その他("))))</f>
        <v>1栄養部　2事務部　3診療部　4その他(</v>
      </c>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249" t="str">
        <f>IF(入力シート!$D18="","",入力シート!$D18)</f>
        <v/>
      </c>
      <c r="BQ14" s="249"/>
      <c r="BR14" s="249"/>
      <c r="BS14" s="249"/>
      <c r="BT14" s="249"/>
      <c r="BU14" s="249"/>
      <c r="BV14" s="249"/>
      <c r="BW14" s="249"/>
      <c r="BX14" s="249"/>
      <c r="BY14" s="249"/>
      <c r="BZ14" s="249"/>
      <c r="CA14" s="249"/>
      <c r="CB14" s="249"/>
      <c r="CC14" s="249"/>
      <c r="CD14" s="249"/>
      <c r="CE14" s="249"/>
      <c r="CF14" s="249"/>
      <c r="CG14" s="249"/>
      <c r="CH14" s="2" t="s">
        <v>137</v>
      </c>
      <c r="CM14" s="4"/>
    </row>
    <row r="15" spans="1:91" s="2" customFormat="1" ht="15" customHeight="1">
      <c r="A15" s="269" t="s">
        <v>138</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70"/>
      <c r="AA15" s="193"/>
      <c r="AB15" s="194"/>
      <c r="AC15" s="194"/>
      <c r="AD15" s="194"/>
      <c r="AE15" s="194"/>
      <c r="AF15" s="194"/>
      <c r="AG15" s="194"/>
      <c r="AH15" s="194"/>
      <c r="AI15" s="195"/>
      <c r="AJ15" s="254" t="s">
        <v>97</v>
      </c>
      <c r="AK15" s="255"/>
      <c r="AL15" s="255"/>
      <c r="AM15" s="255"/>
      <c r="AN15" s="255"/>
      <c r="AO15" s="255"/>
      <c r="AP15" s="255"/>
      <c r="AQ15" s="326"/>
      <c r="AR15" s="250" t="s">
        <v>74</v>
      </c>
      <c r="AS15" s="246"/>
      <c r="AT15" s="246"/>
      <c r="AU15" s="246"/>
      <c r="AV15" s="246"/>
      <c r="AW15" s="246"/>
      <c r="AX15" s="253" t="str">
        <f>IF(入力シート!$D19="","",入力シート!$D19)</f>
        <v/>
      </c>
      <c r="AY15" s="253"/>
      <c r="AZ15" s="253"/>
      <c r="BA15" s="253"/>
      <c r="BB15" s="253"/>
      <c r="BC15" s="253"/>
      <c r="BD15" s="253"/>
      <c r="BE15" s="253"/>
      <c r="BF15" s="253"/>
      <c r="BG15" s="253"/>
      <c r="BH15" s="253"/>
      <c r="BI15" s="253"/>
      <c r="BJ15" s="246" t="s">
        <v>64</v>
      </c>
      <c r="BK15" s="246"/>
      <c r="BL15" s="246"/>
      <c r="BM15" s="246"/>
      <c r="BN15" s="246"/>
      <c r="BO15" s="246"/>
      <c r="BP15" s="253" t="str">
        <f>IF(入力シート!$D20="","",入力シート!$D20)</f>
        <v/>
      </c>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77"/>
    </row>
    <row r="16" spans="1:91" s="2" customFormat="1" ht="15" customHeight="1">
      <c r="A16" s="328" t="s">
        <v>95</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30"/>
      <c r="AA16" s="271"/>
      <c r="AB16" s="272"/>
      <c r="AC16" s="272"/>
      <c r="AD16" s="272"/>
      <c r="AE16" s="272"/>
      <c r="AF16" s="272"/>
      <c r="AG16" s="272"/>
      <c r="AH16" s="272"/>
      <c r="AI16" s="273"/>
      <c r="AJ16" s="271"/>
      <c r="AK16" s="272"/>
      <c r="AL16" s="272"/>
      <c r="AM16" s="272"/>
      <c r="AN16" s="272"/>
      <c r="AO16" s="272"/>
      <c r="AP16" s="272"/>
      <c r="AQ16" s="273"/>
      <c r="AR16" s="250" t="s">
        <v>62</v>
      </c>
      <c r="AS16" s="246"/>
      <c r="AT16" s="246"/>
      <c r="AU16" s="246"/>
      <c r="AV16" s="246"/>
      <c r="AW16" s="253" t="str">
        <f>IF(入力シート!$D21="","",入力シート!$D21)</f>
        <v/>
      </c>
      <c r="AX16" s="253"/>
      <c r="AY16" s="253"/>
      <c r="AZ16" s="253"/>
      <c r="BA16" s="253"/>
      <c r="BB16" s="253"/>
      <c r="BC16" s="253"/>
      <c r="BD16" s="253"/>
      <c r="BE16" s="253"/>
      <c r="BF16" s="253"/>
      <c r="BG16" s="253"/>
      <c r="BH16" s="253"/>
      <c r="BI16" s="253"/>
      <c r="BJ16" s="253"/>
      <c r="BK16" s="253"/>
      <c r="BL16" s="277"/>
      <c r="BM16" s="250" t="s">
        <v>139</v>
      </c>
      <c r="BN16" s="246"/>
      <c r="BO16" s="246"/>
      <c r="BP16" s="246"/>
      <c r="BQ16" s="246"/>
      <c r="BR16" s="253" t="str">
        <f>IF(入力シート!$D22="","",入力シート!$D22)</f>
        <v/>
      </c>
      <c r="BS16" s="253"/>
      <c r="BT16" s="253"/>
      <c r="BU16" s="253"/>
      <c r="BV16" s="253"/>
      <c r="BW16" s="253"/>
      <c r="BX16" s="253"/>
      <c r="BY16" s="253"/>
      <c r="BZ16" s="253"/>
      <c r="CA16" s="253"/>
      <c r="CB16" s="253"/>
      <c r="CC16" s="253"/>
      <c r="CD16" s="253"/>
      <c r="CE16" s="253"/>
      <c r="CF16" s="253"/>
      <c r="CG16" s="253"/>
      <c r="CH16" s="253"/>
      <c r="CI16" s="253"/>
      <c r="CJ16" s="253"/>
      <c r="CK16" s="253"/>
      <c r="CL16" s="253"/>
      <c r="CM16" s="277"/>
    </row>
    <row r="17" spans="1:91" s="2" customFormat="1" ht="15" customHeight="1">
      <c r="A17" s="321" t="s">
        <v>96</v>
      </c>
      <c r="B17" s="322"/>
      <c r="C17" s="322"/>
      <c r="D17" s="322"/>
      <c r="E17" s="322"/>
      <c r="F17" s="322"/>
      <c r="G17" s="322"/>
      <c r="H17" s="322"/>
      <c r="I17" s="322"/>
      <c r="J17" s="322"/>
      <c r="K17" s="322"/>
      <c r="L17" s="322"/>
      <c r="M17" s="322"/>
      <c r="N17" s="322"/>
      <c r="O17" s="322"/>
      <c r="P17" s="322"/>
      <c r="Q17" s="322"/>
      <c r="R17" s="322"/>
      <c r="S17" s="322"/>
      <c r="T17" s="322"/>
      <c r="U17" s="322"/>
      <c r="V17" s="5"/>
      <c r="W17" s="5"/>
      <c r="X17" s="5"/>
      <c r="Y17" s="5"/>
      <c r="Z17" s="6"/>
      <c r="AA17" s="250" t="s">
        <v>99</v>
      </c>
      <c r="AB17" s="246"/>
      <c r="AC17" s="246"/>
      <c r="AD17" s="246"/>
      <c r="AE17" s="246"/>
      <c r="AF17" s="246"/>
      <c r="AG17" s="246"/>
      <c r="AH17" s="246"/>
      <c r="AI17" s="297"/>
      <c r="AJ17" s="196" t="str">
        <f>IF(入力シート!$D23="有","①有　　　2 無",IF(入力シート!$D23="無","1 有　　　②無","1 有　　　2 無"))</f>
        <v>1 有　　　2 無</v>
      </c>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8"/>
    </row>
    <row r="18" spans="1:91" ht="15" customHeight="1">
      <c r="A18" s="3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327" t="s">
        <v>140</v>
      </c>
      <c r="AB18" s="256"/>
      <c r="AC18" s="256"/>
      <c r="AD18" s="256"/>
      <c r="AE18" s="256"/>
      <c r="AF18" s="256"/>
      <c r="AG18" s="256"/>
      <c r="AH18" s="256"/>
      <c r="AI18" s="256"/>
      <c r="AJ18" s="256"/>
      <c r="AK18" s="22"/>
      <c r="AL18" s="22" t="s">
        <v>141</v>
      </c>
      <c r="AM18" s="225" t="str">
        <f>IF(入力シート!$D25="","",入力シート!$D25)</f>
        <v/>
      </c>
      <c r="AN18" s="225"/>
      <c r="AO18" s="225"/>
      <c r="AP18" s="225"/>
      <c r="AQ18" s="225"/>
      <c r="AR18" s="225"/>
      <c r="AS18" s="225"/>
      <c r="AT18" s="225"/>
      <c r="AU18" s="225"/>
      <c r="AV18" s="225"/>
      <c r="AW18" s="225"/>
      <c r="AX18" s="22" t="s">
        <v>137</v>
      </c>
      <c r="AY18" s="22" t="s">
        <v>65</v>
      </c>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1"/>
    </row>
    <row r="19" spans="1:91" ht="15" customHeight="1">
      <c r="A19" s="323" t="s">
        <v>106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5"/>
      <c r="AA19" s="269" t="s">
        <v>142</v>
      </c>
      <c r="AB19" s="217"/>
      <c r="AC19" s="217"/>
      <c r="AD19" s="217"/>
      <c r="AE19" s="217"/>
      <c r="AF19" s="217"/>
      <c r="AG19" s="217"/>
      <c r="AH19" s="217"/>
      <c r="AI19" s="217"/>
      <c r="AJ19" s="217"/>
      <c r="AK19" s="217">
        <f>IF(入力シート!$D26="有","①",1)</f>
        <v>1</v>
      </c>
      <c r="AL19" s="217"/>
      <c r="AM19" s="217" t="s">
        <v>9</v>
      </c>
      <c r="AN19" s="217"/>
      <c r="AO19" s="217"/>
      <c r="AP19" s="217"/>
      <c r="AQ19" s="217"/>
      <c r="AR19" s="217"/>
      <c r="AS19" s="217">
        <f>IF(入力シート!$D27="有","②",2)</f>
        <v>2</v>
      </c>
      <c r="AT19" s="217"/>
      <c r="AU19" s="217" t="s">
        <v>213</v>
      </c>
      <c r="AV19" s="217"/>
      <c r="AW19" s="217"/>
      <c r="AX19" s="217"/>
      <c r="AY19" s="217"/>
      <c r="AZ19" s="217"/>
      <c r="BA19" s="217"/>
      <c r="BB19" s="217"/>
      <c r="BC19" s="217"/>
      <c r="BD19" s="217">
        <f>IF(入力シート!$D28="有","③",3)</f>
        <v>3</v>
      </c>
      <c r="BE19" s="217"/>
      <c r="BF19" s="217" t="s">
        <v>107</v>
      </c>
      <c r="BG19" s="217"/>
      <c r="BH19" s="217"/>
      <c r="BI19" s="217"/>
      <c r="BJ19" s="217"/>
      <c r="BK19" s="217"/>
      <c r="BL19" s="217"/>
      <c r="BM19" s="217"/>
      <c r="BN19" s="217"/>
      <c r="BO19" s="217">
        <f>IF(入力シート!$D29="有","④",4)</f>
        <v>4</v>
      </c>
      <c r="BP19" s="217"/>
      <c r="BQ19" s="217" t="s">
        <v>79</v>
      </c>
      <c r="BR19" s="217"/>
      <c r="BS19" s="217"/>
      <c r="BT19" s="217"/>
      <c r="BU19" s="217"/>
      <c r="BV19" s="217"/>
      <c r="BW19" s="217">
        <f>IF(入力シート!$D30="有","⑤",5)</f>
        <v>5</v>
      </c>
      <c r="BX19" s="217"/>
      <c r="BY19" s="217" t="s">
        <v>108</v>
      </c>
      <c r="BZ19" s="217"/>
      <c r="CA19" s="217"/>
      <c r="CB19" s="217"/>
      <c r="CC19" s="217"/>
      <c r="CD19" s="217"/>
      <c r="CE19" s="217"/>
      <c r="CF19" s="217"/>
      <c r="CG19" s="217"/>
      <c r="CH19" s="217"/>
      <c r="CI19" s="217"/>
      <c r="CJ19" s="217"/>
      <c r="CK19" s="217"/>
      <c r="CL19" s="217"/>
      <c r="CM19" s="270"/>
    </row>
    <row r="20" spans="1:91" ht="15" customHeight="1">
      <c r="A20" s="323"/>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5"/>
      <c r="AA20" s="128"/>
      <c r="AB20" s="124"/>
      <c r="AC20" s="124"/>
      <c r="AD20" s="124"/>
      <c r="AE20" s="124"/>
      <c r="AF20" s="124"/>
      <c r="AG20" s="124"/>
      <c r="AH20" s="124"/>
      <c r="AI20" s="124"/>
      <c r="AJ20" s="124"/>
      <c r="AK20" s="217">
        <f>IF(入力シート!$D31="有","⑥",6)</f>
        <v>6</v>
      </c>
      <c r="AL20" s="217"/>
      <c r="AM20" s="217" t="s">
        <v>214</v>
      </c>
      <c r="AN20" s="217"/>
      <c r="AO20" s="217"/>
      <c r="AP20" s="217"/>
      <c r="AQ20" s="217"/>
      <c r="AR20" s="217"/>
      <c r="AS20" s="217">
        <f>IF(入力シート!$D32="",7,"⑦")</f>
        <v>7</v>
      </c>
      <c r="AT20" s="217"/>
      <c r="AU20" s="217" t="s">
        <v>67</v>
      </c>
      <c r="AV20" s="217"/>
      <c r="AW20" s="217"/>
      <c r="AX20" s="217"/>
      <c r="AY20" s="217"/>
      <c r="AZ20" s="217"/>
      <c r="BA20" s="217"/>
      <c r="BB20" s="212" t="str">
        <f>IF(入力シート!$D32="","",入力シート!$D32)</f>
        <v/>
      </c>
      <c r="BC20" s="212"/>
      <c r="BD20" s="212"/>
      <c r="BE20" s="212"/>
      <c r="BF20" s="212"/>
      <c r="BG20" s="212"/>
      <c r="BH20" s="212"/>
      <c r="BI20" s="212"/>
      <c r="BJ20" s="212"/>
      <c r="BK20" s="9" t="s">
        <v>137</v>
      </c>
      <c r="BL20" s="194" t="s">
        <v>66</v>
      </c>
      <c r="BM20" s="194"/>
      <c r="BN20" s="194"/>
      <c r="BO20" s="194"/>
      <c r="BP20" s="194"/>
      <c r="BQ20" s="194"/>
      <c r="BR20" s="212" t="str">
        <f>IF(入力シート!$D33="","",入力シート!$D33)</f>
        <v/>
      </c>
      <c r="BS20" s="212"/>
      <c r="BT20" s="212"/>
      <c r="BU20" s="212"/>
      <c r="BV20" s="212"/>
      <c r="BW20" s="212"/>
      <c r="BX20" s="212"/>
      <c r="BY20" s="212"/>
      <c r="BZ20" s="194" t="s">
        <v>60</v>
      </c>
      <c r="CA20" s="194"/>
      <c r="CB20" s="194"/>
      <c r="CL20" s="2"/>
      <c r="CM20" s="4"/>
    </row>
    <row r="21" spans="1:91" s="23" customFormat="1" ht="15" customHeight="1">
      <c r="A21" s="193" t="str">
        <f>IF(入力シート!$D24="有","①有　　　2 無",IF(入力シート!$D24="無","1 有　　　②無","1 有　　　2 無"))</f>
        <v>1 有　　　2 無</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5"/>
      <c r="AA21" s="269" t="s">
        <v>143</v>
      </c>
      <c r="AB21" s="217"/>
      <c r="AC21" s="217"/>
      <c r="AD21" s="217"/>
      <c r="AE21" s="217"/>
      <c r="AF21" s="217"/>
      <c r="AG21" s="217"/>
      <c r="AH21" s="217"/>
      <c r="AI21" s="217"/>
      <c r="AJ21" s="217"/>
      <c r="AK21" s="217">
        <f>IF(入力シート!$D34="有","①",1)</f>
        <v>1</v>
      </c>
      <c r="AL21" s="217"/>
      <c r="AM21" s="217" t="s">
        <v>216</v>
      </c>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
      <c r="CB21" s="2"/>
      <c r="CC21" s="2"/>
      <c r="CD21" s="2"/>
      <c r="CE21" s="2"/>
      <c r="CF21" s="2"/>
      <c r="CG21" s="2"/>
      <c r="CH21" s="2"/>
      <c r="CI21" s="2"/>
      <c r="CJ21" s="2"/>
      <c r="CK21" s="2"/>
      <c r="CL21" s="2"/>
      <c r="CM21" s="4"/>
    </row>
    <row r="22" spans="1:91" s="23" customFormat="1" ht="15" customHeight="1">
      <c r="A22" s="11"/>
      <c r="B22" s="2"/>
      <c r="C22" s="2"/>
      <c r="D22" s="2"/>
      <c r="E22" s="2"/>
      <c r="F22" s="2"/>
      <c r="G22" s="2"/>
      <c r="H22" s="2"/>
      <c r="I22" s="2"/>
      <c r="J22" s="2"/>
      <c r="K22" s="2"/>
      <c r="L22" s="2"/>
      <c r="M22" s="2"/>
      <c r="N22" s="2"/>
      <c r="O22" s="2"/>
      <c r="P22" s="2"/>
      <c r="Q22" s="2"/>
      <c r="R22" s="2"/>
      <c r="S22" s="2"/>
      <c r="T22" s="2"/>
      <c r="U22" s="2"/>
      <c r="V22" s="2"/>
      <c r="W22" s="2"/>
      <c r="X22" s="2"/>
      <c r="Y22" s="2"/>
      <c r="Z22" s="2"/>
      <c r="AA22" s="128"/>
      <c r="AB22" s="124"/>
      <c r="AC22" s="124"/>
      <c r="AD22" s="124"/>
      <c r="AE22" s="124"/>
      <c r="AF22" s="124"/>
      <c r="AG22" s="124"/>
      <c r="AH22" s="124"/>
      <c r="AI22" s="124"/>
      <c r="AJ22" s="124"/>
      <c r="AK22" s="217">
        <f>IF(入力シート!$D35="有","②",2)</f>
        <v>2</v>
      </c>
      <c r="AL22" s="217"/>
      <c r="AM22" s="217" t="s">
        <v>109</v>
      </c>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
      <c r="CB22" s="2"/>
      <c r="CC22" s="2"/>
      <c r="CD22" s="2"/>
      <c r="CE22" s="2"/>
      <c r="CF22" s="2"/>
      <c r="CG22" s="2"/>
      <c r="CH22" s="2"/>
      <c r="CI22" s="2"/>
      <c r="CJ22" s="2"/>
      <c r="CK22" s="2"/>
      <c r="CL22" s="2"/>
      <c r="CM22" s="4"/>
    </row>
    <row r="23" spans="1:91" s="23" customFormat="1" ht="15" customHeight="1">
      <c r="A23" s="7"/>
      <c r="B23" s="20"/>
      <c r="C23" s="20"/>
      <c r="D23" s="20"/>
      <c r="E23" s="20"/>
      <c r="F23" s="20"/>
      <c r="G23" s="20"/>
      <c r="H23" s="20"/>
      <c r="I23" s="20"/>
      <c r="J23" s="20"/>
      <c r="K23" s="20"/>
      <c r="L23" s="20"/>
      <c r="M23" s="20"/>
      <c r="N23" s="20"/>
      <c r="O23" s="20"/>
      <c r="P23" s="20"/>
      <c r="Q23" s="20"/>
      <c r="R23" s="20"/>
      <c r="S23" s="20"/>
      <c r="T23" s="20"/>
      <c r="U23" s="20"/>
      <c r="V23" s="20"/>
      <c r="W23" s="20"/>
      <c r="X23" s="20"/>
      <c r="Y23" s="20"/>
      <c r="Z23" s="8"/>
      <c r="AA23" s="2"/>
      <c r="AB23" s="2"/>
      <c r="AC23" s="2"/>
      <c r="AD23" s="2"/>
      <c r="AE23" s="2"/>
      <c r="AF23" s="2"/>
      <c r="AG23" s="2"/>
      <c r="AH23" s="2"/>
      <c r="AI23" s="2"/>
      <c r="AJ23" s="2"/>
      <c r="AK23" s="217">
        <f>IF(入力シート!$D36="有","③",3)</f>
        <v>3</v>
      </c>
      <c r="AL23" s="217"/>
      <c r="AM23" s="218" t="s">
        <v>110</v>
      </c>
      <c r="AN23" s="218"/>
      <c r="AO23" s="218"/>
      <c r="AP23" s="218"/>
      <c r="AQ23" s="218"/>
      <c r="AR23" s="218"/>
      <c r="AS23" s="218"/>
      <c r="AT23" s="218"/>
      <c r="AU23" s="218"/>
      <c r="AV23" s="218"/>
      <c r="AW23" s="20"/>
      <c r="AX23" s="217">
        <f>IF(入力シート!$D37="有","④",4)</f>
        <v>4</v>
      </c>
      <c r="AY23" s="217"/>
      <c r="AZ23" s="218" t="s">
        <v>111</v>
      </c>
      <c r="BA23" s="218"/>
      <c r="BB23" s="218"/>
      <c r="BC23" s="218"/>
      <c r="BD23" s="218"/>
      <c r="BE23" s="218"/>
      <c r="BF23" s="218"/>
      <c r="BG23" s="218"/>
      <c r="BH23" s="218"/>
      <c r="BI23" s="20"/>
      <c r="BJ23" s="217">
        <f>IF(入力シート!$D38="",5,"⑤")</f>
        <v>5</v>
      </c>
      <c r="BK23" s="217"/>
      <c r="BL23" s="218" t="s">
        <v>67</v>
      </c>
      <c r="BM23" s="218"/>
      <c r="BN23" s="218"/>
      <c r="BO23" s="218"/>
      <c r="BP23" s="218"/>
      <c r="BQ23" s="218"/>
      <c r="BR23" s="218"/>
      <c r="BS23" s="219" t="str">
        <f>IF(入力シート!$D38="","",入力シート!$D38)</f>
        <v/>
      </c>
      <c r="BT23" s="219"/>
      <c r="BU23" s="219"/>
      <c r="BV23" s="219"/>
      <c r="BW23" s="219"/>
      <c r="BX23" s="219"/>
      <c r="BY23" s="219"/>
      <c r="BZ23" s="219"/>
      <c r="CA23" s="219"/>
      <c r="CB23" s="219"/>
      <c r="CC23" s="219"/>
      <c r="CD23" s="219"/>
      <c r="CE23" s="219"/>
      <c r="CF23" s="219"/>
      <c r="CG23" s="219"/>
      <c r="CH23" s="219"/>
      <c r="CI23" s="20" t="s">
        <v>137</v>
      </c>
      <c r="CJ23" s="20"/>
      <c r="CK23" s="20"/>
      <c r="CL23" s="20"/>
      <c r="CM23" s="8"/>
    </row>
    <row r="24" spans="1:91" ht="15" customHeight="1">
      <c r="A24" s="267" t="s">
        <v>144</v>
      </c>
      <c r="B24" s="256"/>
      <c r="C24" s="256"/>
      <c r="D24" s="256"/>
      <c r="E24" s="256"/>
      <c r="F24" s="256"/>
      <c r="G24" s="256"/>
      <c r="H24" s="256"/>
      <c r="I24" s="256"/>
      <c r="J24" s="256"/>
      <c r="K24" s="256"/>
      <c r="L24" s="256"/>
      <c r="M24" s="256"/>
      <c r="N24" s="256"/>
      <c r="O24" s="256"/>
      <c r="P24" s="256"/>
      <c r="Q24" s="268"/>
      <c r="R24" s="307" t="str">
        <f>IF(入力シート!$D39="直営","①直　営
2 委　託",IF(入力シート!$D39="委託","1 直　営
②委　託","1 直　営
2 委　託"))</f>
        <v>1 直　営
2 委　託</v>
      </c>
      <c r="S24" s="308"/>
      <c r="T24" s="308"/>
      <c r="U24" s="308"/>
      <c r="V24" s="308"/>
      <c r="W24" s="308"/>
      <c r="X24" s="308"/>
      <c r="Y24" s="308"/>
      <c r="Z24" s="309"/>
      <c r="AA24" s="227" t="s">
        <v>10</v>
      </c>
      <c r="AB24" s="228"/>
      <c r="AC24" s="229"/>
      <c r="AD24" s="236" t="s">
        <v>145</v>
      </c>
      <c r="AE24" s="237"/>
      <c r="AF24" s="237"/>
      <c r="AG24" s="237"/>
      <c r="AH24" s="237"/>
      <c r="AI24" s="237"/>
      <c r="AJ24" s="237"/>
      <c r="AK24" s="237"/>
      <c r="AL24" s="237"/>
      <c r="AM24" s="237"/>
      <c r="AN24" s="237"/>
      <c r="AO24" s="237"/>
      <c r="AP24" s="237"/>
      <c r="AQ24" s="237"/>
      <c r="AR24" s="237"/>
      <c r="AS24" s="237"/>
      <c r="AT24" s="237"/>
      <c r="AU24" s="237"/>
      <c r="AV24" s="237"/>
      <c r="AW24" s="237"/>
      <c r="AX24" s="237"/>
      <c r="AY24" s="238"/>
      <c r="AZ24" s="313" t="str">
        <f>IF(入力シート!$D40="","",入力シート!$D40)</f>
        <v/>
      </c>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79"/>
    </row>
    <row r="25" spans="1:91" ht="15" customHeight="1">
      <c r="A25" s="269"/>
      <c r="B25" s="217"/>
      <c r="C25" s="217"/>
      <c r="D25" s="217"/>
      <c r="E25" s="217"/>
      <c r="F25" s="217"/>
      <c r="G25" s="217"/>
      <c r="H25" s="217"/>
      <c r="I25" s="217"/>
      <c r="J25" s="217"/>
      <c r="K25" s="217"/>
      <c r="L25" s="217"/>
      <c r="M25" s="217"/>
      <c r="N25" s="217"/>
      <c r="O25" s="217"/>
      <c r="P25" s="217"/>
      <c r="Q25" s="270"/>
      <c r="R25" s="310"/>
      <c r="S25" s="311"/>
      <c r="T25" s="311"/>
      <c r="U25" s="311"/>
      <c r="V25" s="311"/>
      <c r="W25" s="311"/>
      <c r="X25" s="311"/>
      <c r="Y25" s="311"/>
      <c r="Z25" s="312"/>
      <c r="AA25" s="230"/>
      <c r="AB25" s="231"/>
      <c r="AC25" s="232"/>
      <c r="AD25" s="236" t="s">
        <v>146</v>
      </c>
      <c r="AE25" s="237"/>
      <c r="AF25" s="237"/>
      <c r="AG25" s="237"/>
      <c r="AH25" s="237"/>
      <c r="AI25" s="237"/>
      <c r="AJ25" s="237"/>
      <c r="AK25" s="237"/>
      <c r="AL25" s="237"/>
      <c r="AM25" s="237"/>
      <c r="AN25" s="237"/>
      <c r="AO25" s="237"/>
      <c r="AP25" s="237"/>
      <c r="AQ25" s="237"/>
      <c r="AR25" s="237"/>
      <c r="AS25" s="237"/>
      <c r="AT25" s="237"/>
      <c r="AU25" s="237"/>
      <c r="AV25" s="237"/>
      <c r="AW25" s="237"/>
      <c r="AX25" s="237"/>
      <c r="AY25" s="238"/>
      <c r="AZ25" s="24" t="s">
        <v>11</v>
      </c>
      <c r="BA25" s="3"/>
      <c r="BB25" s="249" t="str">
        <f>IF(入力シート!$D41="","",入力シート!$D41)</f>
        <v/>
      </c>
      <c r="BC25" s="249"/>
      <c r="BD25" s="249"/>
      <c r="BE25" s="249"/>
      <c r="BF25" s="249"/>
      <c r="BG25" s="249"/>
      <c r="BH25" s="249"/>
      <c r="BI25" s="249" t="str">
        <f>IF(入力シート!$D42="","",入力シート!$D42)</f>
        <v/>
      </c>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79"/>
    </row>
    <row r="26" spans="1:91" ht="15" customHeight="1">
      <c r="A26" s="269"/>
      <c r="B26" s="217"/>
      <c r="C26" s="217"/>
      <c r="D26" s="217"/>
      <c r="E26" s="217"/>
      <c r="F26" s="217"/>
      <c r="G26" s="217"/>
      <c r="H26" s="217"/>
      <c r="I26" s="217"/>
      <c r="J26" s="217"/>
      <c r="K26" s="217"/>
      <c r="L26" s="217"/>
      <c r="M26" s="217"/>
      <c r="N26" s="217"/>
      <c r="O26" s="217"/>
      <c r="P26" s="217"/>
      <c r="Q26" s="270"/>
      <c r="R26" s="310"/>
      <c r="S26" s="311"/>
      <c r="T26" s="311"/>
      <c r="U26" s="311"/>
      <c r="V26" s="311"/>
      <c r="W26" s="311"/>
      <c r="X26" s="311"/>
      <c r="Y26" s="311"/>
      <c r="Z26" s="312"/>
      <c r="AA26" s="230"/>
      <c r="AB26" s="231"/>
      <c r="AC26" s="232"/>
      <c r="AD26" s="236" t="s">
        <v>12</v>
      </c>
      <c r="AE26" s="237"/>
      <c r="AF26" s="237"/>
      <c r="AG26" s="237"/>
      <c r="AH26" s="237"/>
      <c r="AI26" s="237"/>
      <c r="AJ26" s="237"/>
      <c r="AK26" s="237"/>
      <c r="AL26" s="237"/>
      <c r="AM26" s="237"/>
      <c r="AN26" s="237"/>
      <c r="AO26" s="237"/>
      <c r="AP26" s="237"/>
      <c r="AQ26" s="237"/>
      <c r="AR26" s="237"/>
      <c r="AS26" s="237"/>
      <c r="AT26" s="237"/>
      <c r="AU26" s="237"/>
      <c r="AV26" s="237"/>
      <c r="AW26" s="237"/>
      <c r="AX26" s="237"/>
      <c r="AY26" s="238"/>
      <c r="AZ26" s="250" t="s">
        <v>218</v>
      </c>
      <c r="BA26" s="246"/>
      <c r="BB26" s="246"/>
      <c r="BC26" s="246"/>
      <c r="BD26" s="246"/>
      <c r="BE26" s="246"/>
      <c r="BF26" s="253" t="str">
        <f>IF(入力シート!$D43="","",入力シート!$D43)</f>
        <v/>
      </c>
      <c r="BG26" s="253"/>
      <c r="BH26" s="253"/>
      <c r="BI26" s="253"/>
      <c r="BJ26" s="253"/>
      <c r="BK26" s="253"/>
      <c r="BL26" s="253"/>
      <c r="BM26" s="253"/>
      <c r="BN26" s="253"/>
      <c r="BO26" s="253"/>
      <c r="BP26" s="242" t="s">
        <v>64</v>
      </c>
      <c r="BQ26" s="242"/>
      <c r="BR26" s="242"/>
      <c r="BS26" s="242"/>
      <c r="BT26" s="242"/>
      <c r="BU26" s="242"/>
      <c r="BV26" s="266" t="str">
        <f>IF(入力シート!$D44="","",入力シート!$D44)</f>
        <v/>
      </c>
      <c r="BW26" s="266"/>
      <c r="BX26" s="266"/>
      <c r="BY26" s="266"/>
      <c r="BZ26" s="266"/>
      <c r="CA26" s="266"/>
      <c r="CB26" s="266"/>
      <c r="CC26" s="266"/>
      <c r="CD26" s="266"/>
      <c r="CE26" s="266"/>
      <c r="CF26" s="266"/>
      <c r="CG26" s="266"/>
      <c r="CH26" s="266"/>
      <c r="CI26" s="266"/>
      <c r="CJ26" s="266"/>
      <c r="CK26" s="266"/>
      <c r="CL26" s="266"/>
      <c r="CM26" s="320"/>
    </row>
    <row r="27" spans="1:91" ht="15" customHeight="1">
      <c r="A27" s="269"/>
      <c r="B27" s="217"/>
      <c r="C27" s="217"/>
      <c r="D27" s="217"/>
      <c r="E27" s="217"/>
      <c r="F27" s="217"/>
      <c r="G27" s="217"/>
      <c r="H27" s="217"/>
      <c r="I27" s="217"/>
      <c r="J27" s="217"/>
      <c r="K27" s="217"/>
      <c r="L27" s="217"/>
      <c r="M27" s="217"/>
      <c r="N27" s="217"/>
      <c r="O27" s="217"/>
      <c r="P27" s="217"/>
      <c r="Q27" s="270"/>
      <c r="R27" s="310"/>
      <c r="S27" s="311"/>
      <c r="T27" s="311"/>
      <c r="U27" s="311"/>
      <c r="V27" s="311"/>
      <c r="W27" s="311"/>
      <c r="X27" s="311"/>
      <c r="Y27" s="311"/>
      <c r="Z27" s="312"/>
      <c r="AA27" s="230"/>
      <c r="AB27" s="231"/>
      <c r="AC27" s="232"/>
      <c r="AD27" s="239" t="s">
        <v>147</v>
      </c>
      <c r="AE27" s="240"/>
      <c r="AF27" s="240"/>
      <c r="AG27" s="240"/>
      <c r="AH27" s="240"/>
      <c r="AI27" s="240"/>
      <c r="AJ27" s="240"/>
      <c r="AK27" s="240"/>
      <c r="AL27" s="240"/>
      <c r="AM27" s="240"/>
      <c r="AN27" s="240"/>
      <c r="AO27" s="240"/>
      <c r="AP27" s="240"/>
      <c r="AQ27" s="240"/>
      <c r="AR27" s="240"/>
      <c r="AS27" s="240"/>
      <c r="AT27" s="240"/>
      <c r="AU27" s="240"/>
      <c r="AV27" s="240"/>
      <c r="AW27" s="240"/>
      <c r="AX27" s="240"/>
      <c r="AY27" s="241"/>
      <c r="AZ27" s="250" t="s">
        <v>218</v>
      </c>
      <c r="BA27" s="246"/>
      <c r="BB27" s="246"/>
      <c r="BC27" s="246"/>
      <c r="BD27" s="246"/>
      <c r="BE27" s="246"/>
      <c r="BF27" s="253" t="str">
        <f>IF(入力シート!$D45="","",入力シート!$D45)</f>
        <v/>
      </c>
      <c r="BG27" s="253"/>
      <c r="BH27" s="253"/>
      <c r="BI27" s="253"/>
      <c r="BJ27" s="253"/>
      <c r="BK27" s="253"/>
      <c r="BL27" s="253"/>
      <c r="BM27" s="253"/>
      <c r="BN27" s="253"/>
      <c r="BO27" s="253"/>
      <c r="BP27" s="242" t="s">
        <v>64</v>
      </c>
      <c r="BQ27" s="242"/>
      <c r="BR27" s="242"/>
      <c r="BS27" s="242"/>
      <c r="BT27" s="242"/>
      <c r="BU27" s="242"/>
      <c r="BV27" s="266" t="str">
        <f>IF(入力シート!$D46="","",入力シート!$D46)</f>
        <v/>
      </c>
      <c r="BW27" s="266"/>
      <c r="BX27" s="266"/>
      <c r="BY27" s="266"/>
      <c r="BZ27" s="266"/>
      <c r="CA27" s="266"/>
      <c r="CB27" s="266"/>
      <c r="CC27" s="266"/>
      <c r="CD27" s="266"/>
      <c r="CE27" s="266"/>
      <c r="CF27" s="266"/>
      <c r="CG27" s="266"/>
      <c r="CH27" s="266"/>
      <c r="CI27" s="266"/>
      <c r="CJ27" s="266"/>
      <c r="CK27" s="266"/>
      <c r="CL27" s="266"/>
      <c r="CM27" s="320"/>
    </row>
    <row r="28" spans="1:91" ht="15" customHeight="1">
      <c r="A28" s="269"/>
      <c r="B28" s="217"/>
      <c r="C28" s="217"/>
      <c r="D28" s="217"/>
      <c r="E28" s="217"/>
      <c r="F28" s="217"/>
      <c r="G28" s="217"/>
      <c r="H28" s="217"/>
      <c r="I28" s="217"/>
      <c r="J28" s="217"/>
      <c r="K28" s="217"/>
      <c r="L28" s="217"/>
      <c r="M28" s="217"/>
      <c r="N28" s="217"/>
      <c r="O28" s="217"/>
      <c r="P28" s="217"/>
      <c r="Q28" s="270"/>
      <c r="R28" s="310"/>
      <c r="S28" s="311"/>
      <c r="T28" s="311"/>
      <c r="U28" s="311"/>
      <c r="V28" s="311"/>
      <c r="W28" s="311"/>
      <c r="X28" s="311"/>
      <c r="Y28" s="311"/>
      <c r="Z28" s="312"/>
      <c r="AA28" s="233"/>
      <c r="AB28" s="234"/>
      <c r="AC28" s="235"/>
      <c r="AD28" s="236" t="s">
        <v>148</v>
      </c>
      <c r="AE28" s="237"/>
      <c r="AF28" s="237"/>
      <c r="AG28" s="237"/>
      <c r="AH28" s="237"/>
      <c r="AI28" s="237"/>
      <c r="AJ28" s="237"/>
      <c r="AK28" s="237"/>
      <c r="AL28" s="237"/>
      <c r="AM28" s="237"/>
      <c r="AN28" s="237"/>
      <c r="AO28" s="237"/>
      <c r="AP28" s="237"/>
      <c r="AQ28" s="237"/>
      <c r="AR28" s="237"/>
      <c r="AS28" s="237"/>
      <c r="AT28" s="237"/>
      <c r="AU28" s="237"/>
      <c r="AV28" s="237"/>
      <c r="AW28" s="237"/>
      <c r="AX28" s="237"/>
      <c r="AY28" s="238"/>
      <c r="AZ28" s="313" t="str">
        <f>IF(入力シート!$D47="","",入力シート!$D47)</f>
        <v/>
      </c>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2" t="s">
        <v>75</v>
      </c>
      <c r="CC28" s="242"/>
      <c r="CD28" s="242"/>
      <c r="CE28" s="242"/>
      <c r="CF28" s="243" t="str">
        <f>IF(入力シート!$D48="","",入力シート!$D48)</f>
        <v/>
      </c>
      <c r="CG28" s="243"/>
      <c r="CH28" s="243"/>
      <c r="CI28" s="243"/>
      <c r="CJ28" s="243"/>
      <c r="CK28" s="243"/>
      <c r="CL28" s="243"/>
      <c r="CM28" s="244"/>
    </row>
    <row r="29" spans="1:91" ht="15" customHeight="1">
      <c r="A29" s="269"/>
      <c r="B29" s="217"/>
      <c r="C29" s="217"/>
      <c r="D29" s="217"/>
      <c r="E29" s="217"/>
      <c r="F29" s="217"/>
      <c r="G29" s="217"/>
      <c r="H29" s="217"/>
      <c r="I29" s="217"/>
      <c r="J29" s="217"/>
      <c r="K29" s="217"/>
      <c r="L29" s="217"/>
      <c r="M29" s="217"/>
      <c r="N29" s="217"/>
      <c r="O29" s="217"/>
      <c r="P29" s="217"/>
      <c r="Q29" s="270"/>
      <c r="R29" s="310"/>
      <c r="S29" s="311"/>
      <c r="T29" s="311"/>
      <c r="U29" s="311"/>
      <c r="V29" s="311"/>
      <c r="W29" s="311"/>
      <c r="X29" s="311"/>
      <c r="Y29" s="311"/>
      <c r="Z29" s="312"/>
      <c r="AA29" s="254" t="s">
        <v>149</v>
      </c>
      <c r="AB29" s="255"/>
      <c r="AC29" s="255"/>
      <c r="AD29" s="255"/>
      <c r="AE29" s="255"/>
      <c r="AF29" s="255"/>
      <c r="AG29" s="255"/>
      <c r="AH29" s="255"/>
      <c r="AI29" s="255"/>
      <c r="AJ29" s="255"/>
      <c r="AK29" s="22"/>
      <c r="AL29" s="256">
        <f>IF(入力シート!$D49="有","①",1)</f>
        <v>1</v>
      </c>
      <c r="AM29" s="256"/>
      <c r="AN29" s="255" t="s">
        <v>68</v>
      </c>
      <c r="AO29" s="255"/>
      <c r="AP29" s="255"/>
      <c r="AQ29" s="255"/>
      <c r="AR29" s="255"/>
      <c r="AS29" s="255"/>
      <c r="AT29" s="255"/>
      <c r="AU29" s="255"/>
      <c r="AV29" s="22"/>
      <c r="AW29" s="256">
        <f>IF(入力シート!$D50="有","②",2)</f>
        <v>2</v>
      </c>
      <c r="AX29" s="256"/>
      <c r="AY29" s="255" t="s">
        <v>69</v>
      </c>
      <c r="AZ29" s="255"/>
      <c r="BA29" s="255"/>
      <c r="BB29" s="255"/>
      <c r="BC29" s="255"/>
      <c r="BD29" s="255"/>
      <c r="BE29" s="255"/>
      <c r="BF29" s="255"/>
      <c r="BG29" s="22"/>
      <c r="BH29" s="256">
        <f>IF(入力シート!$D51="有","③",3)</f>
        <v>3</v>
      </c>
      <c r="BI29" s="256"/>
      <c r="BJ29" s="255" t="s">
        <v>70</v>
      </c>
      <c r="BK29" s="255"/>
      <c r="BL29" s="255"/>
      <c r="BM29" s="255"/>
      <c r="BN29" s="22"/>
      <c r="BO29" s="256">
        <f>IF(入力シート!$D52="有","④",4)</f>
        <v>4</v>
      </c>
      <c r="BP29" s="256"/>
      <c r="BQ29" s="226" t="s">
        <v>71</v>
      </c>
      <c r="BR29" s="226"/>
      <c r="BS29" s="226"/>
      <c r="BT29" s="226"/>
      <c r="BU29" s="26"/>
      <c r="BV29" s="256">
        <f>IF(入力シート!$D53="有","⑤",5)</f>
        <v>5</v>
      </c>
      <c r="BW29" s="256"/>
      <c r="BX29" s="226" t="s">
        <v>72</v>
      </c>
      <c r="BY29" s="226"/>
      <c r="BZ29" s="226"/>
      <c r="CA29" s="226"/>
      <c r="CB29" s="26"/>
      <c r="CC29" s="256">
        <f>IF(入力シート!$D54="有","⑥",6)</f>
        <v>6</v>
      </c>
      <c r="CD29" s="256"/>
      <c r="CE29" s="226" t="s">
        <v>73</v>
      </c>
      <c r="CF29" s="226"/>
      <c r="CG29" s="226"/>
      <c r="CH29" s="226"/>
      <c r="CI29" s="226"/>
      <c r="CJ29" s="226"/>
      <c r="CK29" s="226"/>
      <c r="CL29" s="226"/>
      <c r="CM29" s="27"/>
    </row>
    <row r="30" spans="1:91" ht="15" customHeight="1">
      <c r="A30" s="305"/>
      <c r="B30" s="218"/>
      <c r="C30" s="218"/>
      <c r="D30" s="218"/>
      <c r="E30" s="218"/>
      <c r="F30" s="218"/>
      <c r="G30" s="218"/>
      <c r="H30" s="218"/>
      <c r="I30" s="218"/>
      <c r="J30" s="218"/>
      <c r="K30" s="218"/>
      <c r="L30" s="218"/>
      <c r="M30" s="218"/>
      <c r="N30" s="218"/>
      <c r="O30" s="218"/>
      <c r="P30" s="218"/>
      <c r="Q30" s="306"/>
      <c r="R30" s="310"/>
      <c r="S30" s="311"/>
      <c r="T30" s="311"/>
      <c r="U30" s="311"/>
      <c r="V30" s="311"/>
      <c r="W30" s="311"/>
      <c r="X30" s="311"/>
      <c r="Y30" s="311"/>
      <c r="Z30" s="312"/>
      <c r="AA30" s="11"/>
      <c r="AB30" s="2"/>
      <c r="AC30" s="2"/>
      <c r="AD30" s="2"/>
      <c r="AE30" s="2"/>
      <c r="AF30" s="2"/>
      <c r="AG30" s="2"/>
      <c r="AH30" s="2"/>
      <c r="AI30" s="2"/>
      <c r="AJ30" s="2"/>
      <c r="AK30" s="2"/>
      <c r="AL30" s="218">
        <f>IF(入力シート!$D55="有","⑦",7)</f>
        <v>7</v>
      </c>
      <c r="AM30" s="218"/>
      <c r="AN30" s="272" t="s">
        <v>76</v>
      </c>
      <c r="AO30" s="272"/>
      <c r="AP30" s="272"/>
      <c r="AQ30" s="272"/>
      <c r="AR30" s="272"/>
      <c r="AS30" s="272"/>
      <c r="AT30" s="272"/>
      <c r="AU30" s="272"/>
      <c r="AV30" s="272"/>
      <c r="AW30" s="272"/>
      <c r="AX30" s="20"/>
      <c r="AY30" s="218">
        <f>IF(入力シート!$D56="有","⑧",8)</f>
        <v>8</v>
      </c>
      <c r="AZ30" s="218"/>
      <c r="BA30" s="272" t="s">
        <v>77</v>
      </c>
      <c r="BB30" s="272"/>
      <c r="BC30" s="272"/>
      <c r="BD30" s="272"/>
      <c r="BE30" s="272"/>
      <c r="BF30" s="272"/>
      <c r="BG30" s="272"/>
      <c r="BH30" s="272"/>
      <c r="BI30" s="20"/>
      <c r="BJ30" s="218">
        <f>IF(入力シート!$D57="",9,"⑨")</f>
        <v>9</v>
      </c>
      <c r="BK30" s="218"/>
      <c r="BL30" s="272" t="s">
        <v>67</v>
      </c>
      <c r="BM30" s="272"/>
      <c r="BN30" s="272"/>
      <c r="BO30" s="272"/>
      <c r="BP30" s="272"/>
      <c r="BQ30" s="272"/>
      <c r="BR30" s="272"/>
      <c r="BS30" s="314" t="str">
        <f>IF(入力シート!$D57="","",入力シート!$D57)</f>
        <v/>
      </c>
      <c r="BT30" s="314"/>
      <c r="BU30" s="314"/>
      <c r="BV30" s="314"/>
      <c r="BW30" s="314"/>
      <c r="BX30" s="314"/>
      <c r="BY30" s="314"/>
      <c r="BZ30" s="314"/>
      <c r="CA30" s="314"/>
      <c r="CB30" s="314"/>
      <c r="CC30" s="314"/>
      <c r="CD30" s="314"/>
      <c r="CE30" s="314"/>
      <c r="CF30" s="314"/>
      <c r="CG30" s="314"/>
      <c r="CH30" s="314"/>
      <c r="CI30" s="314"/>
      <c r="CJ30" s="314"/>
      <c r="CK30" s="17" t="s">
        <v>137</v>
      </c>
      <c r="CL30" s="17"/>
      <c r="CM30" s="40"/>
    </row>
    <row r="31" spans="1:91" ht="15" customHeight="1">
      <c r="A31" s="364" t="s">
        <v>522</v>
      </c>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6"/>
      <c r="AP31" s="254"/>
      <c r="AQ31" s="255"/>
      <c r="AR31" s="255"/>
      <c r="AS31" s="255"/>
      <c r="AT31" s="255"/>
      <c r="AU31" s="255"/>
      <c r="AV31" s="255"/>
      <c r="AW31" s="326"/>
      <c r="AX31" s="278" t="s">
        <v>13</v>
      </c>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row>
    <row r="32" spans="1:91" ht="15" customHeight="1">
      <c r="A32" s="367"/>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9"/>
      <c r="AP32" s="193"/>
      <c r="AQ32" s="194"/>
      <c r="AR32" s="194"/>
      <c r="AS32" s="194"/>
      <c r="AT32" s="194"/>
      <c r="AU32" s="194"/>
      <c r="AV32" s="194"/>
      <c r="AW32" s="195"/>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row>
    <row r="33" spans="1:91" ht="15" customHeight="1">
      <c r="A33" s="370"/>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2"/>
      <c r="AP33" s="193"/>
      <c r="AQ33" s="194"/>
      <c r="AR33" s="194"/>
      <c r="AS33" s="194"/>
      <c r="AT33" s="194"/>
      <c r="AU33" s="194"/>
      <c r="AV33" s="194"/>
      <c r="AW33" s="195"/>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row>
    <row r="34" spans="1:91" ht="15" customHeight="1">
      <c r="A34" s="373" t="s">
        <v>159</v>
      </c>
      <c r="B34" s="374"/>
      <c r="C34" s="374"/>
      <c r="D34" s="374"/>
      <c r="E34" s="374"/>
      <c r="F34" s="374"/>
      <c r="G34" s="374"/>
      <c r="H34" s="374"/>
      <c r="I34" s="374"/>
      <c r="J34" s="374"/>
      <c r="K34" s="374"/>
      <c r="L34" s="374"/>
      <c r="M34" s="374"/>
      <c r="N34" s="374"/>
      <c r="O34" s="374"/>
      <c r="P34" s="374"/>
      <c r="Q34" s="375"/>
      <c r="R34" s="373" t="s">
        <v>158</v>
      </c>
      <c r="S34" s="374"/>
      <c r="T34" s="374"/>
      <c r="U34" s="374"/>
      <c r="V34" s="374"/>
      <c r="W34" s="374"/>
      <c r="X34" s="374"/>
      <c r="Y34" s="374"/>
      <c r="Z34" s="374"/>
      <c r="AA34" s="374"/>
      <c r="AB34" s="374"/>
      <c r="AC34" s="374"/>
      <c r="AD34" s="374"/>
      <c r="AE34" s="374"/>
      <c r="AF34" s="375"/>
      <c r="AG34" s="254" t="s">
        <v>14</v>
      </c>
      <c r="AH34" s="255"/>
      <c r="AI34" s="255"/>
      <c r="AJ34" s="255"/>
      <c r="AK34" s="255"/>
      <c r="AL34" s="255"/>
      <c r="AM34" s="255"/>
      <c r="AN34" s="255"/>
      <c r="AO34" s="326"/>
      <c r="AP34" s="193"/>
      <c r="AQ34" s="194"/>
      <c r="AR34" s="194"/>
      <c r="AS34" s="194"/>
      <c r="AT34" s="194"/>
      <c r="AU34" s="194"/>
      <c r="AV34" s="194"/>
      <c r="AW34" s="195"/>
      <c r="AX34" s="319" t="s">
        <v>56</v>
      </c>
      <c r="AY34" s="319"/>
      <c r="AZ34" s="319"/>
      <c r="BA34" s="319"/>
      <c r="BB34" s="319"/>
      <c r="BC34" s="319"/>
      <c r="BD34" s="319" t="s">
        <v>15</v>
      </c>
      <c r="BE34" s="319"/>
      <c r="BF34" s="319"/>
      <c r="BG34" s="319"/>
      <c r="BH34" s="319"/>
      <c r="BI34" s="319"/>
      <c r="BJ34" s="319" t="s">
        <v>16</v>
      </c>
      <c r="BK34" s="319"/>
      <c r="BL34" s="319"/>
      <c r="BM34" s="319"/>
      <c r="BN34" s="319"/>
      <c r="BO34" s="319"/>
      <c r="BP34" s="319" t="s">
        <v>17</v>
      </c>
      <c r="BQ34" s="319"/>
      <c r="BR34" s="319"/>
      <c r="BS34" s="319"/>
      <c r="BT34" s="319"/>
      <c r="BU34" s="319"/>
      <c r="BV34" s="319" t="s">
        <v>57</v>
      </c>
      <c r="BW34" s="319"/>
      <c r="BX34" s="319"/>
      <c r="BY34" s="319"/>
      <c r="BZ34" s="319"/>
      <c r="CA34" s="319"/>
      <c r="CB34" s="319" t="s">
        <v>18</v>
      </c>
      <c r="CC34" s="319"/>
      <c r="CD34" s="319"/>
      <c r="CE34" s="319"/>
      <c r="CF34" s="319"/>
      <c r="CG34" s="319"/>
      <c r="CH34" s="319" t="s">
        <v>19</v>
      </c>
      <c r="CI34" s="319"/>
      <c r="CJ34" s="319"/>
      <c r="CK34" s="319"/>
      <c r="CL34" s="319"/>
      <c r="CM34" s="319"/>
    </row>
    <row r="35" spans="1:91" ht="15" customHeight="1">
      <c r="A35" s="376"/>
      <c r="B35" s="377"/>
      <c r="C35" s="377"/>
      <c r="D35" s="377"/>
      <c r="E35" s="377"/>
      <c r="F35" s="377"/>
      <c r="G35" s="377"/>
      <c r="H35" s="377"/>
      <c r="I35" s="377"/>
      <c r="J35" s="377"/>
      <c r="K35" s="377"/>
      <c r="L35" s="377"/>
      <c r="M35" s="377"/>
      <c r="N35" s="377"/>
      <c r="O35" s="377"/>
      <c r="P35" s="377"/>
      <c r="Q35" s="378"/>
      <c r="R35" s="376"/>
      <c r="S35" s="377"/>
      <c r="T35" s="377"/>
      <c r="U35" s="377"/>
      <c r="V35" s="377"/>
      <c r="W35" s="377"/>
      <c r="X35" s="377"/>
      <c r="Y35" s="377"/>
      <c r="Z35" s="377"/>
      <c r="AA35" s="377"/>
      <c r="AB35" s="377"/>
      <c r="AC35" s="377"/>
      <c r="AD35" s="377"/>
      <c r="AE35" s="377"/>
      <c r="AF35" s="378"/>
      <c r="AG35" s="271"/>
      <c r="AH35" s="272"/>
      <c r="AI35" s="272"/>
      <c r="AJ35" s="272"/>
      <c r="AK35" s="272"/>
      <c r="AL35" s="272"/>
      <c r="AM35" s="272"/>
      <c r="AN35" s="272"/>
      <c r="AO35" s="273"/>
      <c r="AP35" s="271"/>
      <c r="AQ35" s="272"/>
      <c r="AR35" s="272"/>
      <c r="AS35" s="272"/>
      <c r="AT35" s="272"/>
      <c r="AU35" s="272"/>
      <c r="AV35" s="272"/>
      <c r="AW35" s="273"/>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row>
    <row r="36" spans="1:91" ht="15" customHeight="1">
      <c r="A36" s="224" t="str">
        <f>IF(入力シート!$D58="","",入力シート!$D58)</f>
        <v/>
      </c>
      <c r="B36" s="225"/>
      <c r="C36" s="225"/>
      <c r="D36" s="225"/>
      <c r="E36" s="225"/>
      <c r="F36" s="225"/>
      <c r="G36" s="225"/>
      <c r="H36" s="225"/>
      <c r="I36" s="225"/>
      <c r="J36" s="225"/>
      <c r="K36" s="225"/>
      <c r="L36" s="225"/>
      <c r="M36" s="225"/>
      <c r="N36" s="225"/>
      <c r="O36" s="225"/>
      <c r="P36" s="225"/>
      <c r="Q36" s="379"/>
      <c r="R36" s="256">
        <f>IF(入力シート!$D59="管理栄養士","①",1)</f>
        <v>1</v>
      </c>
      <c r="S36" s="256"/>
      <c r="T36" s="22" t="s">
        <v>78</v>
      </c>
      <c r="U36" s="22"/>
      <c r="V36" s="22"/>
      <c r="W36" s="22"/>
      <c r="X36" s="22"/>
      <c r="Y36" s="22"/>
      <c r="Z36" s="22"/>
      <c r="AA36" s="22"/>
      <c r="AB36" s="22"/>
      <c r="AC36" s="22"/>
      <c r="AD36" s="22"/>
      <c r="AE36" s="22"/>
      <c r="AF36" s="1"/>
      <c r="AG36" s="307" t="str">
        <f>IF(入力シート!$D62="専任","①専任
2 兼任",IF(入力シート!$D62="兼任","1 専任
②兼任","1 専任
2 兼任"))</f>
        <v>1 専任
2 兼任</v>
      </c>
      <c r="AH36" s="205"/>
      <c r="AI36" s="205"/>
      <c r="AJ36" s="205"/>
      <c r="AK36" s="205"/>
      <c r="AL36" s="205"/>
      <c r="AM36" s="205"/>
      <c r="AN36" s="205"/>
      <c r="AO36" s="206"/>
      <c r="AP36" s="251" t="s">
        <v>20</v>
      </c>
      <c r="AQ36" s="252"/>
      <c r="AR36" s="41" t="s">
        <v>21</v>
      </c>
      <c r="AS36" s="41"/>
      <c r="AT36" s="41"/>
      <c r="AU36" s="41"/>
      <c r="AV36" s="41"/>
      <c r="AW36" s="41"/>
      <c r="AX36" s="189" t="str">
        <f>IF(入力シート!$D63="","",入力シート!$D63)</f>
        <v/>
      </c>
      <c r="AY36" s="189"/>
      <c r="AZ36" s="189"/>
      <c r="BA36" s="189"/>
      <c r="BB36" s="189"/>
      <c r="BC36" s="189"/>
      <c r="BD36" s="189" t="str">
        <f>IF(入力シート!$D67="","",入力シート!$D67)</f>
        <v/>
      </c>
      <c r="BE36" s="189"/>
      <c r="BF36" s="189"/>
      <c r="BG36" s="189"/>
      <c r="BH36" s="189"/>
      <c r="BI36" s="189"/>
      <c r="BJ36" s="189" t="str">
        <f>IF(入力シート!$D71="","",入力シート!$D71)</f>
        <v/>
      </c>
      <c r="BK36" s="189"/>
      <c r="BL36" s="189"/>
      <c r="BM36" s="189"/>
      <c r="BN36" s="189"/>
      <c r="BO36" s="189"/>
      <c r="BP36" s="189" t="str">
        <f>IF(入力シート!$D75="","",入力シート!$D75)</f>
        <v/>
      </c>
      <c r="BQ36" s="189"/>
      <c r="BR36" s="189"/>
      <c r="BS36" s="189"/>
      <c r="BT36" s="189"/>
      <c r="BU36" s="189"/>
      <c r="BV36" s="189" t="str">
        <f>IF(入力シート!$D79="","",入力シート!$D79)</f>
        <v/>
      </c>
      <c r="BW36" s="189"/>
      <c r="BX36" s="189"/>
      <c r="BY36" s="189"/>
      <c r="BZ36" s="189"/>
      <c r="CA36" s="189"/>
      <c r="CB36" s="189" t="str">
        <f>IF(入力シート!$D83="","",入力シート!$D83)</f>
        <v/>
      </c>
      <c r="CC36" s="189"/>
      <c r="CD36" s="189"/>
      <c r="CE36" s="189"/>
      <c r="CF36" s="189"/>
      <c r="CG36" s="189"/>
      <c r="CH36" s="245">
        <f>IF(入力シート!$D87="","",入力シート!$D87)</f>
        <v>0</v>
      </c>
      <c r="CI36" s="245"/>
      <c r="CJ36" s="245"/>
      <c r="CK36" s="245"/>
      <c r="CL36" s="245"/>
      <c r="CM36" s="245"/>
    </row>
    <row r="37" spans="1:91" ht="15" customHeight="1">
      <c r="A37" s="211"/>
      <c r="B37" s="212"/>
      <c r="C37" s="212"/>
      <c r="D37" s="212"/>
      <c r="E37" s="212"/>
      <c r="F37" s="212"/>
      <c r="G37" s="212"/>
      <c r="H37" s="212"/>
      <c r="I37" s="212"/>
      <c r="J37" s="212"/>
      <c r="K37" s="212"/>
      <c r="L37" s="212"/>
      <c r="M37" s="212"/>
      <c r="N37" s="212"/>
      <c r="O37" s="212"/>
      <c r="P37" s="212"/>
      <c r="Q37" s="380"/>
      <c r="R37" s="11" t="s">
        <v>80</v>
      </c>
      <c r="S37" s="2"/>
      <c r="T37" s="2"/>
      <c r="U37" s="212" t="str">
        <f>IF(入力シート!$D60="","",入力シート!$D60)</f>
        <v/>
      </c>
      <c r="V37" s="212"/>
      <c r="W37" s="212"/>
      <c r="X37" s="212"/>
      <c r="Y37" s="212"/>
      <c r="Z37" s="212"/>
      <c r="AA37" s="212"/>
      <c r="AB37" s="212"/>
      <c r="AC37" s="2" t="s">
        <v>81</v>
      </c>
      <c r="AD37" s="2"/>
      <c r="AE37" s="2"/>
      <c r="AF37" s="4"/>
      <c r="AG37" s="337"/>
      <c r="AH37" s="207"/>
      <c r="AI37" s="207"/>
      <c r="AJ37" s="207"/>
      <c r="AK37" s="207"/>
      <c r="AL37" s="207"/>
      <c r="AM37" s="207"/>
      <c r="AN37" s="207"/>
      <c r="AO37" s="208"/>
      <c r="AP37" s="251"/>
      <c r="AQ37" s="252"/>
      <c r="AR37" s="41" t="s">
        <v>22</v>
      </c>
      <c r="AS37" s="41"/>
      <c r="AT37" s="41"/>
      <c r="AU37" s="41"/>
      <c r="AV37" s="41"/>
      <c r="AW37" s="41"/>
      <c r="AX37" s="189" t="str">
        <f>IF(入力シート!$D64="","",入力シート!$D64)</f>
        <v/>
      </c>
      <c r="AY37" s="189"/>
      <c r="AZ37" s="189"/>
      <c r="BA37" s="189"/>
      <c r="BB37" s="189"/>
      <c r="BC37" s="189"/>
      <c r="BD37" s="189" t="str">
        <f>IF(入力シート!$D68="","",入力シート!$D68)</f>
        <v/>
      </c>
      <c r="BE37" s="189"/>
      <c r="BF37" s="189"/>
      <c r="BG37" s="189"/>
      <c r="BH37" s="189"/>
      <c r="BI37" s="189"/>
      <c r="BJ37" s="189" t="str">
        <f>IF(入力シート!$D72="","",入力シート!$D72)</f>
        <v/>
      </c>
      <c r="BK37" s="189"/>
      <c r="BL37" s="189"/>
      <c r="BM37" s="189"/>
      <c r="BN37" s="189"/>
      <c r="BO37" s="189"/>
      <c r="BP37" s="189" t="str">
        <f>IF(入力シート!$D76="","",入力シート!$D76)</f>
        <v/>
      </c>
      <c r="BQ37" s="189"/>
      <c r="BR37" s="189"/>
      <c r="BS37" s="189"/>
      <c r="BT37" s="189"/>
      <c r="BU37" s="189"/>
      <c r="BV37" s="189" t="str">
        <f>IF(入力シート!$D80="","",入力シート!$D80)</f>
        <v/>
      </c>
      <c r="BW37" s="189"/>
      <c r="BX37" s="189"/>
      <c r="BY37" s="189"/>
      <c r="BZ37" s="189"/>
      <c r="CA37" s="189"/>
      <c r="CB37" s="189" t="str">
        <f>IF(入力シート!$D84="","",入力シート!$D84)</f>
        <v/>
      </c>
      <c r="CC37" s="189"/>
      <c r="CD37" s="189"/>
      <c r="CE37" s="189"/>
      <c r="CF37" s="189"/>
      <c r="CG37" s="189"/>
      <c r="CH37" s="245">
        <f>IF(入力シート!$D88="","",入力シート!$D88)</f>
        <v>0</v>
      </c>
      <c r="CI37" s="245"/>
      <c r="CJ37" s="245"/>
      <c r="CK37" s="245"/>
      <c r="CL37" s="245"/>
      <c r="CM37" s="245"/>
    </row>
    <row r="38" spans="1:91" ht="15" customHeight="1">
      <c r="A38" s="211"/>
      <c r="B38" s="212"/>
      <c r="C38" s="212"/>
      <c r="D38" s="212"/>
      <c r="E38" s="212"/>
      <c r="F38" s="212"/>
      <c r="G38" s="212"/>
      <c r="H38" s="212"/>
      <c r="I38" s="212"/>
      <c r="J38" s="212"/>
      <c r="K38" s="212"/>
      <c r="L38" s="212"/>
      <c r="M38" s="212"/>
      <c r="N38" s="212"/>
      <c r="O38" s="212"/>
      <c r="P38" s="212"/>
      <c r="Q38" s="380"/>
      <c r="R38" s="269">
        <f>IF(入力シート!$D59="栄養士","②",2)</f>
        <v>2</v>
      </c>
      <c r="S38" s="217"/>
      <c r="T38" s="2" t="s">
        <v>79</v>
      </c>
      <c r="U38" s="2"/>
      <c r="V38" s="2"/>
      <c r="W38" s="2"/>
      <c r="X38" s="2"/>
      <c r="Y38" s="2"/>
      <c r="Z38" s="2"/>
      <c r="AA38" s="2"/>
      <c r="AB38" s="2"/>
      <c r="AC38" s="2"/>
      <c r="AD38" s="2"/>
      <c r="AE38" s="2"/>
      <c r="AF38" s="4"/>
      <c r="AG38" s="337"/>
      <c r="AH38" s="207"/>
      <c r="AI38" s="207"/>
      <c r="AJ38" s="207"/>
      <c r="AK38" s="207"/>
      <c r="AL38" s="207"/>
      <c r="AM38" s="207"/>
      <c r="AN38" s="207"/>
      <c r="AO38" s="208"/>
      <c r="AP38" s="251" t="s">
        <v>23</v>
      </c>
      <c r="AQ38" s="252"/>
      <c r="AR38" s="41" t="s">
        <v>21</v>
      </c>
      <c r="AS38" s="41"/>
      <c r="AT38" s="41"/>
      <c r="AU38" s="41"/>
      <c r="AV38" s="41"/>
      <c r="AW38" s="41"/>
      <c r="AX38" s="189" t="str">
        <f>IF(入力シート!$D65="","",入力シート!$D65)</f>
        <v/>
      </c>
      <c r="AY38" s="189"/>
      <c r="AZ38" s="189"/>
      <c r="BA38" s="189"/>
      <c r="BB38" s="189"/>
      <c r="BC38" s="189"/>
      <c r="BD38" s="189" t="str">
        <f>IF(入力シート!$D69="","",入力シート!$D69)</f>
        <v/>
      </c>
      <c r="BE38" s="189"/>
      <c r="BF38" s="189"/>
      <c r="BG38" s="189"/>
      <c r="BH38" s="189"/>
      <c r="BI38" s="189"/>
      <c r="BJ38" s="189" t="str">
        <f>IF(入力シート!$D73="","",入力シート!$D73)</f>
        <v/>
      </c>
      <c r="BK38" s="189"/>
      <c r="BL38" s="189"/>
      <c r="BM38" s="189"/>
      <c r="BN38" s="189"/>
      <c r="BO38" s="189"/>
      <c r="BP38" s="189" t="str">
        <f>IF(入力シート!$D77="","",入力シート!$D77)</f>
        <v/>
      </c>
      <c r="BQ38" s="189"/>
      <c r="BR38" s="189"/>
      <c r="BS38" s="189"/>
      <c r="BT38" s="189"/>
      <c r="BU38" s="189"/>
      <c r="BV38" s="189" t="str">
        <f>IF(入力シート!$D81="","",入力シート!$D81)</f>
        <v/>
      </c>
      <c r="BW38" s="189"/>
      <c r="BX38" s="189"/>
      <c r="BY38" s="189"/>
      <c r="BZ38" s="189"/>
      <c r="CA38" s="189"/>
      <c r="CB38" s="189" t="str">
        <f>IF(入力シート!$D85="","",入力シート!$D85)</f>
        <v/>
      </c>
      <c r="CC38" s="189"/>
      <c r="CD38" s="189"/>
      <c r="CE38" s="189"/>
      <c r="CF38" s="189"/>
      <c r="CG38" s="189"/>
      <c r="CH38" s="245">
        <f>IF(入力シート!$D89="","",入力シート!$D89)</f>
        <v>0</v>
      </c>
      <c r="CI38" s="245"/>
      <c r="CJ38" s="245"/>
      <c r="CK38" s="245"/>
      <c r="CL38" s="245"/>
      <c r="CM38" s="245"/>
    </row>
    <row r="39" spans="1:91" ht="15" customHeight="1">
      <c r="A39" s="213"/>
      <c r="B39" s="214"/>
      <c r="C39" s="214"/>
      <c r="D39" s="214"/>
      <c r="E39" s="214"/>
      <c r="F39" s="214"/>
      <c r="G39" s="214"/>
      <c r="H39" s="214"/>
      <c r="I39" s="214"/>
      <c r="J39" s="214"/>
      <c r="K39" s="214"/>
      <c r="L39" s="214"/>
      <c r="M39" s="214"/>
      <c r="N39" s="214"/>
      <c r="O39" s="214"/>
      <c r="P39" s="214"/>
      <c r="Q39" s="381"/>
      <c r="R39" s="11" t="s">
        <v>80</v>
      </c>
      <c r="S39" s="2"/>
      <c r="T39" s="2"/>
      <c r="U39" s="214" t="str">
        <f>IF(入力シート!$D61="","",入力シート!$D61)</f>
        <v/>
      </c>
      <c r="V39" s="214"/>
      <c r="W39" s="214"/>
      <c r="X39" s="214"/>
      <c r="Y39" s="214"/>
      <c r="Z39" s="214"/>
      <c r="AA39" s="214"/>
      <c r="AB39" s="214"/>
      <c r="AC39" s="2" t="s">
        <v>81</v>
      </c>
      <c r="AD39" s="2"/>
      <c r="AE39" s="2"/>
      <c r="AF39" s="4"/>
      <c r="AG39" s="337"/>
      <c r="AH39" s="207"/>
      <c r="AI39" s="207"/>
      <c r="AJ39" s="207"/>
      <c r="AK39" s="207"/>
      <c r="AL39" s="207"/>
      <c r="AM39" s="207"/>
      <c r="AN39" s="207"/>
      <c r="AO39" s="208"/>
      <c r="AP39" s="382"/>
      <c r="AQ39" s="383"/>
      <c r="AR39" s="42" t="s">
        <v>22</v>
      </c>
      <c r="AS39" s="42"/>
      <c r="AT39" s="42"/>
      <c r="AU39" s="42"/>
      <c r="AV39" s="42"/>
      <c r="AW39" s="42"/>
      <c r="AX39" s="189" t="str">
        <f>IF(入力シート!$D66="","",入力シート!$D66)</f>
        <v/>
      </c>
      <c r="AY39" s="189"/>
      <c r="AZ39" s="189"/>
      <c r="BA39" s="189"/>
      <c r="BB39" s="189"/>
      <c r="BC39" s="189"/>
      <c r="BD39" s="189" t="str">
        <f>IF(入力シート!$D70="","",入力シート!$D70)</f>
        <v/>
      </c>
      <c r="BE39" s="189"/>
      <c r="BF39" s="189"/>
      <c r="BG39" s="189"/>
      <c r="BH39" s="189"/>
      <c r="BI39" s="189"/>
      <c r="BJ39" s="189" t="str">
        <f>IF(入力シート!$D74="","",入力シート!$D74)</f>
        <v/>
      </c>
      <c r="BK39" s="189"/>
      <c r="BL39" s="189"/>
      <c r="BM39" s="189"/>
      <c r="BN39" s="189"/>
      <c r="BO39" s="189"/>
      <c r="BP39" s="189" t="str">
        <f>IF(入力シート!$D78="","",入力シート!$D78)</f>
        <v/>
      </c>
      <c r="BQ39" s="189"/>
      <c r="BR39" s="189"/>
      <c r="BS39" s="189"/>
      <c r="BT39" s="189"/>
      <c r="BU39" s="189"/>
      <c r="BV39" s="189" t="str">
        <f>IF(入力シート!$D82="","",入力シート!$D82)</f>
        <v/>
      </c>
      <c r="BW39" s="189"/>
      <c r="BX39" s="189"/>
      <c r="BY39" s="189"/>
      <c r="BZ39" s="189"/>
      <c r="CA39" s="189"/>
      <c r="CB39" s="189" t="str">
        <f>IF(入力シート!$D86="","",入力シート!$D86)</f>
        <v/>
      </c>
      <c r="CC39" s="189"/>
      <c r="CD39" s="189"/>
      <c r="CE39" s="189"/>
      <c r="CF39" s="189"/>
      <c r="CG39" s="189"/>
      <c r="CH39" s="245">
        <f>IF(入力シート!$D90="","",入力シート!$D90)</f>
        <v>0</v>
      </c>
      <c r="CI39" s="245"/>
      <c r="CJ39" s="245"/>
      <c r="CK39" s="245"/>
      <c r="CL39" s="245"/>
      <c r="CM39" s="245"/>
    </row>
    <row r="40" spans="1:91" ht="15" customHeight="1">
      <c r="A40" s="307" t="s">
        <v>184</v>
      </c>
      <c r="B40" s="205"/>
      <c r="C40" s="205"/>
      <c r="D40" s="205"/>
      <c r="E40" s="205"/>
      <c r="F40" s="205"/>
      <c r="G40" s="205"/>
      <c r="H40" s="205"/>
      <c r="I40" s="205"/>
      <c r="J40" s="205"/>
      <c r="K40" s="205"/>
      <c r="L40" s="205"/>
      <c r="M40" s="205"/>
      <c r="N40" s="205"/>
      <c r="O40" s="205"/>
      <c r="P40" s="205"/>
      <c r="Q40" s="206"/>
      <c r="R40" s="250" t="s">
        <v>160</v>
      </c>
      <c r="S40" s="246"/>
      <c r="T40" s="246"/>
      <c r="U40" s="246"/>
      <c r="V40" s="246"/>
      <c r="W40" s="246"/>
      <c r="X40" s="246"/>
      <c r="Y40" s="297"/>
      <c r="Z40" s="250" t="s">
        <v>100</v>
      </c>
      <c r="AA40" s="246"/>
      <c r="AB40" s="246"/>
      <c r="AC40" s="246"/>
      <c r="AD40" s="246"/>
      <c r="AE40" s="246"/>
      <c r="AF40" s="246"/>
      <c r="AG40" s="246"/>
      <c r="AH40" s="246"/>
      <c r="AI40" s="246"/>
      <c r="AJ40" s="297"/>
      <c r="AK40" s="250" t="s">
        <v>101</v>
      </c>
      <c r="AL40" s="246"/>
      <c r="AM40" s="246"/>
      <c r="AN40" s="246"/>
      <c r="AO40" s="246"/>
      <c r="AP40" s="246"/>
      <c r="AQ40" s="246"/>
      <c r="AR40" s="246"/>
      <c r="AS40" s="246"/>
      <c r="AT40" s="246"/>
      <c r="AU40" s="297"/>
      <c r="AV40" s="250" t="s">
        <v>102</v>
      </c>
      <c r="AW40" s="246"/>
      <c r="AX40" s="246"/>
      <c r="AY40" s="246"/>
      <c r="AZ40" s="246"/>
      <c r="BA40" s="246"/>
      <c r="BB40" s="246"/>
      <c r="BC40" s="246"/>
      <c r="BD40" s="246"/>
      <c r="BE40" s="246"/>
      <c r="BF40" s="297"/>
      <c r="BG40" s="315" t="s">
        <v>67</v>
      </c>
      <c r="BH40" s="316"/>
      <c r="BI40" s="316"/>
      <c r="BJ40" s="316"/>
      <c r="BK40" s="316"/>
      <c r="BL40" s="316"/>
      <c r="BM40" s="253" t="str">
        <f>IF(入力シート!$D91="","",入力シート!$D91)</f>
        <v/>
      </c>
      <c r="BN40" s="253"/>
      <c r="BO40" s="253"/>
      <c r="BP40" s="253"/>
      <c r="BQ40" s="10" t="s">
        <v>137</v>
      </c>
      <c r="BR40" s="250" t="s">
        <v>104</v>
      </c>
      <c r="BS40" s="246"/>
      <c r="BT40" s="246"/>
      <c r="BU40" s="246"/>
      <c r="BV40" s="246"/>
      <c r="BW40" s="246"/>
      <c r="BX40" s="246"/>
      <c r="BY40" s="246"/>
      <c r="BZ40" s="246"/>
      <c r="CA40" s="246"/>
      <c r="CB40" s="297"/>
      <c r="CC40" s="317" t="s">
        <v>103</v>
      </c>
      <c r="CD40" s="242"/>
      <c r="CE40" s="242"/>
      <c r="CF40" s="242"/>
      <c r="CG40" s="242"/>
      <c r="CH40" s="242"/>
      <c r="CI40" s="242"/>
      <c r="CJ40" s="242"/>
      <c r="CK40" s="242"/>
      <c r="CL40" s="242"/>
      <c r="CM40" s="318"/>
    </row>
    <row r="41" spans="1:91" ht="15" customHeight="1">
      <c r="A41" s="337"/>
      <c r="B41" s="207"/>
      <c r="C41" s="207"/>
      <c r="D41" s="207"/>
      <c r="E41" s="207"/>
      <c r="F41" s="207"/>
      <c r="G41" s="207"/>
      <c r="H41" s="207"/>
      <c r="I41" s="207"/>
      <c r="J41" s="207"/>
      <c r="K41" s="207"/>
      <c r="L41" s="207"/>
      <c r="M41" s="207"/>
      <c r="N41" s="207"/>
      <c r="O41" s="207"/>
      <c r="P41" s="207"/>
      <c r="Q41" s="208"/>
      <c r="R41" s="276" t="str">
        <f>IF(入力シート!$D92="","",入力シート!$D92)</f>
        <v/>
      </c>
      <c r="S41" s="253"/>
      <c r="T41" s="253"/>
      <c r="U41" s="253"/>
      <c r="V41" s="253"/>
      <c r="W41" s="253"/>
      <c r="X41" s="253"/>
      <c r="Y41" s="277"/>
      <c r="Z41" s="276" t="str">
        <f>IF(入力シート!$D98="","",入力シート!$D98)</f>
        <v/>
      </c>
      <c r="AA41" s="253"/>
      <c r="AB41" s="253"/>
      <c r="AC41" s="253"/>
      <c r="AD41" s="253"/>
      <c r="AE41" s="253"/>
      <c r="AF41" s="253"/>
      <c r="AG41" s="253"/>
      <c r="AH41" s="253"/>
      <c r="AI41" s="253"/>
      <c r="AJ41" s="277"/>
      <c r="AK41" s="276" t="str">
        <f>IF(入力シート!$D99="","",入力シート!$D99)</f>
        <v/>
      </c>
      <c r="AL41" s="253"/>
      <c r="AM41" s="253"/>
      <c r="AN41" s="253"/>
      <c r="AO41" s="253"/>
      <c r="AP41" s="253"/>
      <c r="AQ41" s="253"/>
      <c r="AR41" s="253"/>
      <c r="AS41" s="253"/>
      <c r="AT41" s="253"/>
      <c r="AU41" s="277"/>
      <c r="AV41" s="276" t="str">
        <f>IF(入力シート!$D100="","",入力シート!$D100)</f>
        <v/>
      </c>
      <c r="AW41" s="253"/>
      <c r="AX41" s="253"/>
      <c r="AY41" s="253"/>
      <c r="AZ41" s="253"/>
      <c r="BA41" s="253"/>
      <c r="BB41" s="253"/>
      <c r="BC41" s="253"/>
      <c r="BD41" s="253"/>
      <c r="BE41" s="253"/>
      <c r="BF41" s="277"/>
      <c r="BG41" s="276" t="str">
        <f>IF(入力シート!$D101="","",入力シート!$D101)</f>
        <v/>
      </c>
      <c r="BH41" s="253"/>
      <c r="BI41" s="253"/>
      <c r="BJ41" s="253"/>
      <c r="BK41" s="253"/>
      <c r="BL41" s="253"/>
      <c r="BM41" s="253"/>
      <c r="BN41" s="253"/>
      <c r="BO41" s="253"/>
      <c r="BP41" s="253"/>
      <c r="BQ41" s="277"/>
      <c r="BR41" s="276">
        <f>IF(入力シート!$D102="","",入力シート!$D102)</f>
        <v>0</v>
      </c>
      <c r="BS41" s="253"/>
      <c r="BT41" s="253"/>
      <c r="BU41" s="253"/>
      <c r="BV41" s="253"/>
      <c r="BW41" s="253"/>
      <c r="BX41" s="253"/>
      <c r="BY41" s="253"/>
      <c r="BZ41" s="253"/>
      <c r="CA41" s="253"/>
      <c r="CB41" s="277"/>
      <c r="CC41" s="345" t="str">
        <f>IF(入力シート!$D103="","",入力シート!$D103)</f>
        <v/>
      </c>
      <c r="CD41" s="266"/>
      <c r="CE41" s="266"/>
      <c r="CF41" s="266"/>
      <c r="CG41" s="266"/>
      <c r="CH41" s="266"/>
      <c r="CI41" s="266"/>
      <c r="CJ41" s="266"/>
      <c r="CK41" s="266"/>
      <c r="CL41" s="266"/>
      <c r="CM41" s="320"/>
    </row>
    <row r="42" spans="1:91" ht="15" customHeight="1">
      <c r="A42" s="337"/>
      <c r="B42" s="207"/>
      <c r="C42" s="207"/>
      <c r="D42" s="207"/>
      <c r="E42" s="207"/>
      <c r="F42" s="207"/>
      <c r="G42" s="207"/>
      <c r="H42" s="207"/>
      <c r="I42" s="207"/>
      <c r="J42" s="207"/>
      <c r="K42" s="207"/>
      <c r="L42" s="207"/>
      <c r="M42" s="207"/>
      <c r="N42" s="207"/>
      <c r="O42" s="207"/>
      <c r="P42" s="207"/>
      <c r="Q42" s="208"/>
      <c r="R42" s="276" t="str">
        <f>IF(入力シート!$D93="","",入力シート!$D93)</f>
        <v/>
      </c>
      <c r="S42" s="253"/>
      <c r="T42" s="253"/>
      <c r="U42" s="253"/>
      <c r="V42" s="253"/>
      <c r="W42" s="253"/>
      <c r="X42" s="253"/>
      <c r="Y42" s="277"/>
      <c r="Z42" s="276" t="str">
        <f>IF(入力シート!$D104="","",入力シート!$D104)</f>
        <v/>
      </c>
      <c r="AA42" s="253"/>
      <c r="AB42" s="253"/>
      <c r="AC42" s="253"/>
      <c r="AD42" s="253"/>
      <c r="AE42" s="253"/>
      <c r="AF42" s="253"/>
      <c r="AG42" s="253"/>
      <c r="AH42" s="253"/>
      <c r="AI42" s="253"/>
      <c r="AJ42" s="277"/>
      <c r="AK42" s="276" t="str">
        <f>IF(入力シート!$D105="","",入力シート!$D105)</f>
        <v/>
      </c>
      <c r="AL42" s="253"/>
      <c r="AM42" s="253"/>
      <c r="AN42" s="253"/>
      <c r="AO42" s="253"/>
      <c r="AP42" s="253"/>
      <c r="AQ42" s="253"/>
      <c r="AR42" s="253"/>
      <c r="AS42" s="253"/>
      <c r="AT42" s="253"/>
      <c r="AU42" s="277"/>
      <c r="AV42" s="276" t="str">
        <f>IF(入力シート!$D106="","",入力シート!$D106)</f>
        <v/>
      </c>
      <c r="AW42" s="253"/>
      <c r="AX42" s="253"/>
      <c r="AY42" s="253"/>
      <c r="AZ42" s="253"/>
      <c r="BA42" s="253"/>
      <c r="BB42" s="253"/>
      <c r="BC42" s="253"/>
      <c r="BD42" s="253"/>
      <c r="BE42" s="253"/>
      <c r="BF42" s="277"/>
      <c r="BG42" s="276" t="str">
        <f>IF(入力シート!$D107="","",入力シート!$D107)</f>
        <v/>
      </c>
      <c r="BH42" s="253"/>
      <c r="BI42" s="253"/>
      <c r="BJ42" s="253"/>
      <c r="BK42" s="253"/>
      <c r="BL42" s="253"/>
      <c r="BM42" s="253"/>
      <c r="BN42" s="253"/>
      <c r="BO42" s="253"/>
      <c r="BP42" s="253"/>
      <c r="BQ42" s="277"/>
      <c r="BR42" s="276">
        <f>IF(入力シート!$D108="","",入力シート!$D108)</f>
        <v>0</v>
      </c>
      <c r="BS42" s="253"/>
      <c r="BT42" s="253"/>
      <c r="BU42" s="253"/>
      <c r="BV42" s="253"/>
      <c r="BW42" s="253"/>
      <c r="BX42" s="253"/>
      <c r="BY42" s="253"/>
      <c r="BZ42" s="253"/>
      <c r="CA42" s="253"/>
      <c r="CB42" s="277"/>
      <c r="CC42" s="345" t="str">
        <f>IF(入力シート!$D109="","",入力シート!$D109)</f>
        <v/>
      </c>
      <c r="CD42" s="266"/>
      <c r="CE42" s="266"/>
      <c r="CF42" s="266"/>
      <c r="CG42" s="266"/>
      <c r="CH42" s="266"/>
      <c r="CI42" s="266"/>
      <c r="CJ42" s="266"/>
      <c r="CK42" s="266"/>
      <c r="CL42" s="266"/>
      <c r="CM42" s="320"/>
    </row>
    <row r="43" spans="1:91" ht="15" customHeight="1">
      <c r="A43" s="337"/>
      <c r="B43" s="207"/>
      <c r="C43" s="207"/>
      <c r="D43" s="207"/>
      <c r="E43" s="207"/>
      <c r="F43" s="207"/>
      <c r="G43" s="207"/>
      <c r="H43" s="207"/>
      <c r="I43" s="207"/>
      <c r="J43" s="207"/>
      <c r="K43" s="207"/>
      <c r="L43" s="207"/>
      <c r="M43" s="207"/>
      <c r="N43" s="207"/>
      <c r="O43" s="207"/>
      <c r="P43" s="207"/>
      <c r="Q43" s="208"/>
      <c r="R43" s="276" t="str">
        <f>IF(入力シート!$D94="","",入力シート!$D94)</f>
        <v/>
      </c>
      <c r="S43" s="253"/>
      <c r="T43" s="253"/>
      <c r="U43" s="253"/>
      <c r="V43" s="253"/>
      <c r="W43" s="253"/>
      <c r="X43" s="253"/>
      <c r="Y43" s="277"/>
      <c r="Z43" s="276" t="str">
        <f>IF(入力シート!$D110="","",入力シート!$D110)</f>
        <v/>
      </c>
      <c r="AA43" s="253"/>
      <c r="AB43" s="253"/>
      <c r="AC43" s="253"/>
      <c r="AD43" s="253"/>
      <c r="AE43" s="253"/>
      <c r="AF43" s="253"/>
      <c r="AG43" s="253"/>
      <c r="AH43" s="253"/>
      <c r="AI43" s="253"/>
      <c r="AJ43" s="277"/>
      <c r="AK43" s="276" t="str">
        <f>IF(入力シート!$D111="","",入力シート!$D111)</f>
        <v/>
      </c>
      <c r="AL43" s="253"/>
      <c r="AM43" s="253"/>
      <c r="AN43" s="253"/>
      <c r="AO43" s="253"/>
      <c r="AP43" s="253"/>
      <c r="AQ43" s="253"/>
      <c r="AR43" s="253"/>
      <c r="AS43" s="253"/>
      <c r="AT43" s="253"/>
      <c r="AU43" s="277"/>
      <c r="AV43" s="276" t="str">
        <f>IF(入力シート!$D112="","",入力シート!$D112)</f>
        <v/>
      </c>
      <c r="AW43" s="253"/>
      <c r="AX43" s="253"/>
      <c r="AY43" s="253"/>
      <c r="AZ43" s="253"/>
      <c r="BA43" s="253"/>
      <c r="BB43" s="253"/>
      <c r="BC43" s="253"/>
      <c r="BD43" s="253"/>
      <c r="BE43" s="253"/>
      <c r="BF43" s="277"/>
      <c r="BG43" s="276" t="str">
        <f>IF(入力シート!$D113="","",入力シート!$D113)</f>
        <v/>
      </c>
      <c r="BH43" s="253"/>
      <c r="BI43" s="253"/>
      <c r="BJ43" s="253"/>
      <c r="BK43" s="253"/>
      <c r="BL43" s="253"/>
      <c r="BM43" s="253"/>
      <c r="BN43" s="253"/>
      <c r="BO43" s="253"/>
      <c r="BP43" s="253"/>
      <c r="BQ43" s="277"/>
      <c r="BR43" s="276">
        <f>IF(入力シート!$D114="","",入力シート!$D114)</f>
        <v>0</v>
      </c>
      <c r="BS43" s="253"/>
      <c r="BT43" s="253"/>
      <c r="BU43" s="253"/>
      <c r="BV43" s="253"/>
      <c r="BW43" s="253"/>
      <c r="BX43" s="253"/>
      <c r="BY43" s="253"/>
      <c r="BZ43" s="253"/>
      <c r="CA43" s="253"/>
      <c r="CB43" s="277"/>
      <c r="CC43" s="276" t="str">
        <f>IF(入力シート!$D115="","",入力シート!$D115)</f>
        <v/>
      </c>
      <c r="CD43" s="253"/>
      <c r="CE43" s="253"/>
      <c r="CF43" s="253"/>
      <c r="CG43" s="253"/>
      <c r="CH43" s="253"/>
      <c r="CI43" s="253"/>
      <c r="CJ43" s="253"/>
      <c r="CK43" s="253"/>
      <c r="CL43" s="253"/>
      <c r="CM43" s="277"/>
    </row>
    <row r="44" spans="1:91" ht="15" customHeight="1">
      <c r="A44" s="337"/>
      <c r="B44" s="207"/>
      <c r="C44" s="207"/>
      <c r="D44" s="207"/>
      <c r="E44" s="207"/>
      <c r="F44" s="207"/>
      <c r="G44" s="207"/>
      <c r="H44" s="207"/>
      <c r="I44" s="207"/>
      <c r="J44" s="207"/>
      <c r="K44" s="207"/>
      <c r="L44" s="207"/>
      <c r="M44" s="207"/>
      <c r="N44" s="207"/>
      <c r="O44" s="207"/>
      <c r="P44" s="207"/>
      <c r="Q44" s="208"/>
      <c r="R44" s="276" t="str">
        <f>IF(入力シート!$D95="","",入力シート!$D95)</f>
        <v/>
      </c>
      <c r="S44" s="253"/>
      <c r="T44" s="253"/>
      <c r="U44" s="253"/>
      <c r="V44" s="253"/>
      <c r="W44" s="253"/>
      <c r="X44" s="253"/>
      <c r="Y44" s="277"/>
      <c r="Z44" s="276" t="str">
        <f>IF(入力シート!$D116="","",入力シート!$D116)</f>
        <v/>
      </c>
      <c r="AA44" s="253"/>
      <c r="AB44" s="253"/>
      <c r="AC44" s="253"/>
      <c r="AD44" s="253"/>
      <c r="AE44" s="253"/>
      <c r="AF44" s="253"/>
      <c r="AG44" s="253"/>
      <c r="AH44" s="253"/>
      <c r="AI44" s="253"/>
      <c r="AJ44" s="277"/>
      <c r="AK44" s="276" t="str">
        <f>IF(入力シート!$D117="","",入力シート!$D117)</f>
        <v/>
      </c>
      <c r="AL44" s="253"/>
      <c r="AM44" s="253"/>
      <c r="AN44" s="253"/>
      <c r="AO44" s="253"/>
      <c r="AP44" s="253"/>
      <c r="AQ44" s="253"/>
      <c r="AR44" s="253"/>
      <c r="AS44" s="253"/>
      <c r="AT44" s="253"/>
      <c r="AU44" s="277"/>
      <c r="AV44" s="276" t="str">
        <f>IF(入力シート!$D118="","",入力シート!$D118)</f>
        <v/>
      </c>
      <c r="AW44" s="253"/>
      <c r="AX44" s="253"/>
      <c r="AY44" s="253"/>
      <c r="AZ44" s="253"/>
      <c r="BA44" s="253"/>
      <c r="BB44" s="253"/>
      <c r="BC44" s="253"/>
      <c r="BD44" s="253"/>
      <c r="BE44" s="253"/>
      <c r="BF44" s="277"/>
      <c r="BG44" s="276" t="str">
        <f>IF(入力シート!$D119="","",入力シート!$D119)</f>
        <v/>
      </c>
      <c r="BH44" s="253"/>
      <c r="BI44" s="253"/>
      <c r="BJ44" s="253"/>
      <c r="BK44" s="253"/>
      <c r="BL44" s="253"/>
      <c r="BM44" s="253"/>
      <c r="BN44" s="253"/>
      <c r="BO44" s="253"/>
      <c r="BP44" s="253"/>
      <c r="BQ44" s="277"/>
      <c r="BR44" s="276">
        <f>IF(入力シート!$D120="","",入力シート!$D120)</f>
        <v>0</v>
      </c>
      <c r="BS44" s="253"/>
      <c r="BT44" s="253"/>
      <c r="BU44" s="253"/>
      <c r="BV44" s="253"/>
      <c r="BW44" s="253"/>
      <c r="BX44" s="253"/>
      <c r="BY44" s="253"/>
      <c r="BZ44" s="253"/>
      <c r="CA44" s="253"/>
      <c r="CB44" s="277"/>
      <c r="CC44" s="276" t="str">
        <f>IF(入力シート!$D121="","",入力シート!$D121)</f>
        <v/>
      </c>
      <c r="CD44" s="253"/>
      <c r="CE44" s="253"/>
      <c r="CF44" s="253"/>
      <c r="CG44" s="253"/>
      <c r="CH44" s="253"/>
      <c r="CI44" s="253"/>
      <c r="CJ44" s="253"/>
      <c r="CK44" s="253"/>
      <c r="CL44" s="253"/>
      <c r="CM44" s="277"/>
    </row>
    <row r="45" spans="1:91" ht="15" customHeight="1">
      <c r="A45" s="337"/>
      <c r="B45" s="207"/>
      <c r="C45" s="207"/>
      <c r="D45" s="207"/>
      <c r="E45" s="207"/>
      <c r="F45" s="207"/>
      <c r="G45" s="207"/>
      <c r="H45" s="207"/>
      <c r="I45" s="207"/>
      <c r="J45" s="207"/>
      <c r="K45" s="207"/>
      <c r="L45" s="207"/>
      <c r="M45" s="207"/>
      <c r="N45" s="207"/>
      <c r="O45" s="207"/>
      <c r="P45" s="207"/>
      <c r="Q45" s="208"/>
      <c r="R45" s="276" t="str">
        <f>IF(入力シート!$D96="","",入力シート!$D96)</f>
        <v/>
      </c>
      <c r="S45" s="253"/>
      <c r="T45" s="253"/>
      <c r="U45" s="253"/>
      <c r="V45" s="253"/>
      <c r="W45" s="253"/>
      <c r="X45" s="253"/>
      <c r="Y45" s="277"/>
      <c r="Z45" s="276" t="str">
        <f>IF(入力シート!$D122="","",入力シート!$D122)</f>
        <v/>
      </c>
      <c r="AA45" s="253"/>
      <c r="AB45" s="253"/>
      <c r="AC45" s="253"/>
      <c r="AD45" s="253"/>
      <c r="AE45" s="253"/>
      <c r="AF45" s="253"/>
      <c r="AG45" s="253"/>
      <c r="AH45" s="253"/>
      <c r="AI45" s="253"/>
      <c r="AJ45" s="277"/>
      <c r="AK45" s="276" t="str">
        <f>IF(入力シート!$D123="","",入力シート!$D123)</f>
        <v/>
      </c>
      <c r="AL45" s="253"/>
      <c r="AM45" s="253"/>
      <c r="AN45" s="253"/>
      <c r="AO45" s="253"/>
      <c r="AP45" s="253"/>
      <c r="AQ45" s="253"/>
      <c r="AR45" s="253"/>
      <c r="AS45" s="253"/>
      <c r="AT45" s="253"/>
      <c r="AU45" s="277"/>
      <c r="AV45" s="276" t="str">
        <f>IF(入力シート!$D124="","",入力シート!$D124)</f>
        <v/>
      </c>
      <c r="AW45" s="253"/>
      <c r="AX45" s="253"/>
      <c r="AY45" s="253"/>
      <c r="AZ45" s="253"/>
      <c r="BA45" s="253"/>
      <c r="BB45" s="253"/>
      <c r="BC45" s="253"/>
      <c r="BD45" s="253"/>
      <c r="BE45" s="253"/>
      <c r="BF45" s="277"/>
      <c r="BG45" s="276" t="str">
        <f>IF(入力シート!$D125="","",入力シート!$D125)</f>
        <v/>
      </c>
      <c r="BH45" s="253"/>
      <c r="BI45" s="253"/>
      <c r="BJ45" s="253"/>
      <c r="BK45" s="253"/>
      <c r="BL45" s="253"/>
      <c r="BM45" s="253"/>
      <c r="BN45" s="253"/>
      <c r="BO45" s="253"/>
      <c r="BP45" s="253"/>
      <c r="BQ45" s="277"/>
      <c r="BR45" s="276">
        <f>IF(入力シート!$D126="","",入力シート!$D126)</f>
        <v>0</v>
      </c>
      <c r="BS45" s="253"/>
      <c r="BT45" s="253"/>
      <c r="BU45" s="253"/>
      <c r="BV45" s="253"/>
      <c r="BW45" s="253"/>
      <c r="BX45" s="253"/>
      <c r="BY45" s="253"/>
      <c r="BZ45" s="253"/>
      <c r="CA45" s="253"/>
      <c r="CB45" s="277"/>
      <c r="CC45" s="276" t="str">
        <f>IF(入力シート!$D127="","",入力シート!$D127)</f>
        <v/>
      </c>
      <c r="CD45" s="253"/>
      <c r="CE45" s="253"/>
      <c r="CF45" s="253"/>
      <c r="CG45" s="253"/>
      <c r="CH45" s="253"/>
      <c r="CI45" s="253"/>
      <c r="CJ45" s="253"/>
      <c r="CK45" s="253"/>
      <c r="CL45" s="253"/>
      <c r="CM45" s="277"/>
    </row>
    <row r="46" spans="1:91" ht="15" customHeight="1">
      <c r="A46" s="337"/>
      <c r="B46" s="207"/>
      <c r="C46" s="207"/>
      <c r="D46" s="207"/>
      <c r="E46" s="207"/>
      <c r="F46" s="207"/>
      <c r="G46" s="207"/>
      <c r="H46" s="207"/>
      <c r="I46" s="207"/>
      <c r="J46" s="207"/>
      <c r="K46" s="207"/>
      <c r="L46" s="207"/>
      <c r="M46" s="207"/>
      <c r="N46" s="207"/>
      <c r="O46" s="207"/>
      <c r="P46" s="207"/>
      <c r="Q46" s="208"/>
      <c r="R46" s="276" t="str">
        <f>IF(入力シート!$D97="","",入力シート!$D97)</f>
        <v/>
      </c>
      <c r="S46" s="253"/>
      <c r="T46" s="253"/>
      <c r="U46" s="253"/>
      <c r="V46" s="253"/>
      <c r="W46" s="253"/>
      <c r="X46" s="253"/>
      <c r="Y46" s="277"/>
      <c r="Z46" s="276" t="str">
        <f>IF(入力シート!$D128="","",入力シート!$D128)</f>
        <v/>
      </c>
      <c r="AA46" s="253"/>
      <c r="AB46" s="253"/>
      <c r="AC46" s="253"/>
      <c r="AD46" s="253"/>
      <c r="AE46" s="253"/>
      <c r="AF46" s="253"/>
      <c r="AG46" s="253"/>
      <c r="AH46" s="253"/>
      <c r="AI46" s="253"/>
      <c r="AJ46" s="277"/>
      <c r="AK46" s="276" t="str">
        <f>IF(入力シート!$D129="","",入力シート!$D129)</f>
        <v/>
      </c>
      <c r="AL46" s="253"/>
      <c r="AM46" s="253"/>
      <c r="AN46" s="253"/>
      <c r="AO46" s="253"/>
      <c r="AP46" s="253"/>
      <c r="AQ46" s="253"/>
      <c r="AR46" s="253"/>
      <c r="AS46" s="253"/>
      <c r="AT46" s="253"/>
      <c r="AU46" s="277"/>
      <c r="AV46" s="276" t="str">
        <f>IF(入力シート!$D130="","",入力シート!$D130)</f>
        <v/>
      </c>
      <c r="AW46" s="253"/>
      <c r="AX46" s="253"/>
      <c r="AY46" s="253"/>
      <c r="AZ46" s="253"/>
      <c r="BA46" s="253"/>
      <c r="BB46" s="253"/>
      <c r="BC46" s="253"/>
      <c r="BD46" s="253"/>
      <c r="BE46" s="253"/>
      <c r="BF46" s="277"/>
      <c r="BG46" s="276" t="str">
        <f>IF(入力シート!$D131="","",入力シート!$D131)</f>
        <v/>
      </c>
      <c r="BH46" s="253"/>
      <c r="BI46" s="253"/>
      <c r="BJ46" s="253"/>
      <c r="BK46" s="253"/>
      <c r="BL46" s="253"/>
      <c r="BM46" s="253"/>
      <c r="BN46" s="253"/>
      <c r="BO46" s="253"/>
      <c r="BP46" s="253"/>
      <c r="BQ46" s="277"/>
      <c r="BR46" s="276">
        <f>IF(入力シート!$D132="","",入力シート!$D132)</f>
        <v>0</v>
      </c>
      <c r="BS46" s="253"/>
      <c r="BT46" s="253"/>
      <c r="BU46" s="253"/>
      <c r="BV46" s="253"/>
      <c r="BW46" s="253"/>
      <c r="BX46" s="253"/>
      <c r="BY46" s="253"/>
      <c r="BZ46" s="253"/>
      <c r="CA46" s="253"/>
      <c r="CB46" s="277"/>
      <c r="CC46" s="276" t="str">
        <f>IF(入力シート!$D133="","",入力シート!$D133)</f>
        <v/>
      </c>
      <c r="CD46" s="253"/>
      <c r="CE46" s="253"/>
      <c r="CF46" s="253"/>
      <c r="CG46" s="253"/>
      <c r="CH46" s="253"/>
      <c r="CI46" s="253"/>
      <c r="CJ46" s="253"/>
      <c r="CK46" s="253"/>
      <c r="CL46" s="253"/>
      <c r="CM46" s="277"/>
    </row>
    <row r="47" spans="1:91" ht="15" customHeight="1">
      <c r="A47" s="337"/>
      <c r="B47" s="207"/>
      <c r="C47" s="207"/>
      <c r="D47" s="207"/>
      <c r="E47" s="207"/>
      <c r="F47" s="207"/>
      <c r="G47" s="207"/>
      <c r="H47" s="207"/>
      <c r="I47" s="207"/>
      <c r="J47" s="207"/>
      <c r="K47" s="207"/>
      <c r="L47" s="207"/>
      <c r="M47" s="207"/>
      <c r="N47" s="207"/>
      <c r="O47" s="207"/>
      <c r="P47" s="207"/>
      <c r="Q47" s="208"/>
      <c r="R47" s="250" t="s">
        <v>162</v>
      </c>
      <c r="S47" s="246"/>
      <c r="T47" s="246"/>
      <c r="U47" s="246"/>
      <c r="V47" s="246"/>
      <c r="W47" s="246"/>
      <c r="X47" s="246"/>
      <c r="Y47" s="297"/>
      <c r="Z47" s="276">
        <f>IF(入力シート!$D134="","",入力シート!$D134)</f>
        <v>0</v>
      </c>
      <c r="AA47" s="253"/>
      <c r="AB47" s="253"/>
      <c r="AC47" s="253"/>
      <c r="AD47" s="253"/>
      <c r="AE47" s="253"/>
      <c r="AF47" s="253"/>
      <c r="AG47" s="253"/>
      <c r="AH47" s="253"/>
      <c r="AI47" s="253"/>
      <c r="AJ47" s="277"/>
      <c r="AK47" s="276">
        <f>IF(入力シート!$D135="","",入力シート!$D135)</f>
        <v>0</v>
      </c>
      <c r="AL47" s="253"/>
      <c r="AM47" s="253"/>
      <c r="AN47" s="253"/>
      <c r="AO47" s="253"/>
      <c r="AP47" s="253"/>
      <c r="AQ47" s="253"/>
      <c r="AR47" s="253"/>
      <c r="AS47" s="253"/>
      <c r="AT47" s="253"/>
      <c r="AU47" s="277"/>
      <c r="AV47" s="276">
        <f>IF(入力シート!$D136="","",入力シート!$D136)</f>
        <v>0</v>
      </c>
      <c r="AW47" s="253"/>
      <c r="AX47" s="253"/>
      <c r="AY47" s="253"/>
      <c r="AZ47" s="253"/>
      <c r="BA47" s="253"/>
      <c r="BB47" s="253"/>
      <c r="BC47" s="253"/>
      <c r="BD47" s="253"/>
      <c r="BE47" s="253"/>
      <c r="BF47" s="277"/>
      <c r="BG47" s="276">
        <f>IF(入力シート!$D137="","",入力シート!$D137)</f>
        <v>0</v>
      </c>
      <c r="BH47" s="253"/>
      <c r="BI47" s="253"/>
      <c r="BJ47" s="253"/>
      <c r="BK47" s="253"/>
      <c r="BL47" s="253"/>
      <c r="BM47" s="253"/>
      <c r="BN47" s="253"/>
      <c r="BO47" s="253"/>
      <c r="BP47" s="253"/>
      <c r="BQ47" s="277"/>
      <c r="BR47" s="276">
        <f>IF(入力シート!$D138="","",入力シート!$D138)</f>
        <v>0</v>
      </c>
      <c r="BS47" s="253"/>
      <c r="BT47" s="253"/>
      <c r="BU47" s="253"/>
      <c r="BV47" s="253"/>
      <c r="BW47" s="253"/>
      <c r="BX47" s="253"/>
      <c r="BY47" s="253"/>
      <c r="BZ47" s="253"/>
      <c r="CA47" s="253"/>
      <c r="CB47" s="277"/>
      <c r="CC47" s="276" t="str">
        <f>IF(入力シート!$D139="","",入力シート!$D139)</f>
        <v/>
      </c>
      <c r="CD47" s="253"/>
      <c r="CE47" s="253"/>
      <c r="CF47" s="253"/>
      <c r="CG47" s="253"/>
      <c r="CH47" s="253"/>
      <c r="CI47" s="253"/>
      <c r="CJ47" s="253"/>
      <c r="CK47" s="253"/>
      <c r="CL47" s="253"/>
      <c r="CM47" s="277"/>
    </row>
    <row r="48" spans="1:91" ht="15" customHeight="1">
      <c r="A48" s="21"/>
      <c r="B48" s="22"/>
      <c r="C48" s="22"/>
      <c r="D48" s="22"/>
      <c r="E48" s="22"/>
      <c r="F48" s="22"/>
      <c r="G48" s="22"/>
      <c r="H48" s="22"/>
      <c r="I48" s="22"/>
      <c r="J48" s="22"/>
      <c r="K48" s="22"/>
      <c r="L48" s="22"/>
      <c r="M48" s="22"/>
      <c r="N48" s="22"/>
      <c r="O48" s="22"/>
      <c r="P48" s="22"/>
      <c r="Q48" s="1"/>
      <c r="R48" s="278" t="s">
        <v>165</v>
      </c>
      <c r="S48" s="278"/>
      <c r="T48" s="278"/>
      <c r="U48" s="278"/>
      <c r="V48" s="278"/>
      <c r="W48" s="278"/>
      <c r="X48" s="278"/>
      <c r="Y48" s="278"/>
      <c r="Z48" s="334" t="s">
        <v>174</v>
      </c>
      <c r="AA48" s="335"/>
      <c r="AB48" s="335"/>
      <c r="AC48" s="335"/>
      <c r="AD48" s="335"/>
      <c r="AE48" s="335"/>
      <c r="AF48" s="335"/>
      <c r="AG48" s="336"/>
      <c r="AH48" s="334" t="s">
        <v>175</v>
      </c>
      <c r="AI48" s="335"/>
      <c r="AJ48" s="335"/>
      <c r="AK48" s="335"/>
      <c r="AL48" s="335"/>
      <c r="AM48" s="335"/>
      <c r="AN48" s="335"/>
      <c r="AO48" s="336"/>
      <c r="AP48" s="334" t="s">
        <v>176</v>
      </c>
      <c r="AQ48" s="335"/>
      <c r="AR48" s="335"/>
      <c r="AS48" s="335"/>
      <c r="AT48" s="335"/>
      <c r="AU48" s="335"/>
      <c r="AV48" s="335"/>
      <c r="AW48" s="336"/>
      <c r="AX48" s="334" t="s">
        <v>177</v>
      </c>
      <c r="AY48" s="335"/>
      <c r="AZ48" s="335"/>
      <c r="BA48" s="335"/>
      <c r="BB48" s="335"/>
      <c r="BC48" s="335"/>
      <c r="BD48" s="335"/>
      <c r="BE48" s="336"/>
      <c r="BF48" s="334" t="s">
        <v>172</v>
      </c>
      <c r="BG48" s="335"/>
      <c r="BH48" s="335"/>
      <c r="BI48" s="335"/>
      <c r="BJ48" s="335"/>
      <c r="BK48" s="335"/>
      <c r="BL48" s="335"/>
      <c r="BM48" s="335"/>
      <c r="BN48" s="335"/>
      <c r="BO48" s="335"/>
      <c r="BP48" s="335"/>
      <c r="BQ48" s="335"/>
      <c r="BR48" s="335"/>
      <c r="BS48" s="335"/>
      <c r="BT48" s="336"/>
      <c r="BU48" s="254" t="str">
        <f>IF(入力シート!$D160="有","①有　　2 無",IF(入力シート!$D160="無","1 有　　②無","1 有　　2 無"))</f>
        <v>1 有　　2 無</v>
      </c>
      <c r="BV48" s="255"/>
      <c r="BW48" s="255"/>
      <c r="BX48" s="255"/>
      <c r="BY48" s="255"/>
      <c r="BZ48" s="255"/>
      <c r="CA48" s="255"/>
      <c r="CB48" s="255"/>
      <c r="CC48" s="255"/>
      <c r="CD48" s="255"/>
      <c r="CE48" s="255"/>
      <c r="CF48" s="255"/>
      <c r="CG48" s="255"/>
      <c r="CH48" s="255"/>
      <c r="CI48" s="255"/>
      <c r="CJ48" s="255"/>
      <c r="CK48" s="255"/>
      <c r="CL48" s="255"/>
      <c r="CM48" s="326"/>
    </row>
    <row r="49" spans="1:91" ht="15" customHeight="1">
      <c r="A49" s="11"/>
      <c r="B49" s="2"/>
      <c r="C49" s="2"/>
      <c r="D49" s="2"/>
      <c r="E49" s="2"/>
      <c r="F49" s="2"/>
      <c r="G49" s="2"/>
      <c r="H49" s="2"/>
      <c r="I49" s="2"/>
      <c r="J49" s="2"/>
      <c r="K49" s="2"/>
      <c r="L49" s="2"/>
      <c r="M49" s="2"/>
      <c r="N49" s="2"/>
      <c r="O49" s="2"/>
      <c r="P49" s="2"/>
      <c r="Q49" s="4"/>
      <c r="R49" s="294" t="s">
        <v>166</v>
      </c>
      <c r="S49" s="294"/>
      <c r="T49" s="294"/>
      <c r="U49" s="294"/>
      <c r="V49" s="294"/>
      <c r="W49" s="294"/>
      <c r="X49" s="294"/>
      <c r="Y49" s="294"/>
      <c r="Z49" s="298" t="str">
        <f>IF(入力シート!$D142="","",入力シート!$D142)</f>
        <v/>
      </c>
      <c r="AA49" s="299"/>
      <c r="AB49" s="299"/>
      <c r="AC49" s="299"/>
      <c r="AD49" s="299"/>
      <c r="AE49" s="299"/>
      <c r="AF49" s="299"/>
      <c r="AG49" s="300"/>
      <c r="AH49" s="298" t="str">
        <f>IF(入力シート!$D143="","",入力シート!$D143)</f>
        <v/>
      </c>
      <c r="AI49" s="299"/>
      <c r="AJ49" s="299"/>
      <c r="AK49" s="299"/>
      <c r="AL49" s="299"/>
      <c r="AM49" s="299"/>
      <c r="AN49" s="299"/>
      <c r="AO49" s="300"/>
      <c r="AP49" s="331"/>
      <c r="AQ49" s="332"/>
      <c r="AR49" s="332"/>
      <c r="AS49" s="332"/>
      <c r="AT49" s="332"/>
      <c r="AU49" s="332"/>
      <c r="AV49" s="332"/>
      <c r="AW49" s="333"/>
      <c r="AX49" s="331"/>
      <c r="AY49" s="332"/>
      <c r="AZ49" s="332"/>
      <c r="BA49" s="332"/>
      <c r="BB49" s="332"/>
      <c r="BC49" s="332"/>
      <c r="BD49" s="332"/>
      <c r="BE49" s="333"/>
      <c r="BF49" s="334" t="s">
        <v>173</v>
      </c>
      <c r="BG49" s="335"/>
      <c r="BH49" s="335"/>
      <c r="BI49" s="335"/>
      <c r="BJ49" s="335"/>
      <c r="BK49" s="335"/>
      <c r="BL49" s="335"/>
      <c r="BM49" s="335"/>
      <c r="BN49" s="335"/>
      <c r="BO49" s="335"/>
      <c r="BP49" s="335"/>
      <c r="BQ49" s="335"/>
      <c r="BR49" s="335"/>
      <c r="BS49" s="335"/>
      <c r="BT49" s="336"/>
      <c r="BU49" s="254" t="str">
        <f>IF(入力シート!$D161="有","①有　　2 無",IF(入力シート!$D161="無","1 有　　②無","1 有　　2 無"))</f>
        <v>1 有　　2 無</v>
      </c>
      <c r="BV49" s="255"/>
      <c r="BW49" s="255"/>
      <c r="BX49" s="255"/>
      <c r="BY49" s="255"/>
      <c r="BZ49" s="255"/>
      <c r="CA49" s="255"/>
      <c r="CB49" s="255"/>
      <c r="CC49" s="255"/>
      <c r="CD49" s="255"/>
      <c r="CE49" s="255"/>
      <c r="CF49" s="255"/>
      <c r="CG49" s="255"/>
      <c r="CH49" s="255"/>
      <c r="CI49" s="255"/>
      <c r="CJ49" s="255"/>
      <c r="CK49" s="255"/>
      <c r="CL49" s="255"/>
      <c r="CM49" s="326"/>
    </row>
    <row r="50" spans="1:91" ht="15" customHeight="1">
      <c r="A50" s="269" t="s">
        <v>163</v>
      </c>
      <c r="B50" s="217"/>
      <c r="C50" s="217"/>
      <c r="D50" s="217"/>
      <c r="E50" s="217"/>
      <c r="F50" s="217"/>
      <c r="G50" s="217"/>
      <c r="H50" s="217"/>
      <c r="I50" s="217"/>
      <c r="J50" s="217"/>
      <c r="K50" s="217"/>
      <c r="L50" s="217"/>
      <c r="M50" s="217"/>
      <c r="N50" s="217"/>
      <c r="O50" s="217"/>
      <c r="P50" s="217"/>
      <c r="Q50" s="270"/>
      <c r="R50" s="294" t="s">
        <v>167</v>
      </c>
      <c r="S50" s="294"/>
      <c r="T50" s="294"/>
      <c r="U50" s="294"/>
      <c r="V50" s="294"/>
      <c r="W50" s="294"/>
      <c r="X50" s="294"/>
      <c r="Y50" s="294"/>
      <c r="Z50" s="298" t="str">
        <f>IF(入力シート!$D144="","",入力シート!$D144)</f>
        <v/>
      </c>
      <c r="AA50" s="299"/>
      <c r="AB50" s="299"/>
      <c r="AC50" s="299"/>
      <c r="AD50" s="299"/>
      <c r="AE50" s="299"/>
      <c r="AF50" s="299"/>
      <c r="AG50" s="300"/>
      <c r="AH50" s="298" t="str">
        <f>IF(入力シート!$D145="","",入力シート!$D145)</f>
        <v/>
      </c>
      <c r="AI50" s="299"/>
      <c r="AJ50" s="299"/>
      <c r="AK50" s="299"/>
      <c r="AL50" s="299"/>
      <c r="AM50" s="299"/>
      <c r="AN50" s="299"/>
      <c r="AO50" s="300"/>
      <c r="AP50" s="298" t="str">
        <f>IF(入力シート!$D146="","",入力シート!$D146)</f>
        <v/>
      </c>
      <c r="AQ50" s="299"/>
      <c r="AR50" s="299"/>
      <c r="AS50" s="299"/>
      <c r="AT50" s="299"/>
      <c r="AU50" s="299"/>
      <c r="AV50" s="299"/>
      <c r="AW50" s="300"/>
      <c r="AX50" s="298" t="str">
        <f>IF(入力シート!$D147="","",入力シート!$D147)</f>
        <v/>
      </c>
      <c r="AY50" s="299"/>
      <c r="AZ50" s="299"/>
      <c r="BA50" s="299"/>
      <c r="BB50" s="299"/>
      <c r="BC50" s="299"/>
      <c r="BD50" s="299"/>
      <c r="BE50" s="300"/>
      <c r="BF50" s="250" t="s">
        <v>179</v>
      </c>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97"/>
    </row>
    <row r="51" spans="1:91" ht="15" customHeight="1">
      <c r="A51" s="269" t="s">
        <v>164</v>
      </c>
      <c r="B51" s="217"/>
      <c r="C51" s="217"/>
      <c r="D51" s="217"/>
      <c r="E51" s="217"/>
      <c r="F51" s="217"/>
      <c r="G51" s="217"/>
      <c r="H51" s="217"/>
      <c r="I51" s="217"/>
      <c r="J51" s="217"/>
      <c r="K51" s="217"/>
      <c r="L51" s="217"/>
      <c r="M51" s="217"/>
      <c r="N51" s="217"/>
      <c r="O51" s="217"/>
      <c r="P51" s="217"/>
      <c r="Q51" s="270"/>
      <c r="R51" s="294" t="s">
        <v>168</v>
      </c>
      <c r="S51" s="294"/>
      <c r="T51" s="294"/>
      <c r="U51" s="294"/>
      <c r="V51" s="294"/>
      <c r="W51" s="294"/>
      <c r="X51" s="294"/>
      <c r="Y51" s="294"/>
      <c r="Z51" s="298" t="str">
        <f>IF(入力シート!$D148="","",入力シート!$D148)</f>
        <v/>
      </c>
      <c r="AA51" s="299"/>
      <c r="AB51" s="299"/>
      <c r="AC51" s="299"/>
      <c r="AD51" s="299"/>
      <c r="AE51" s="299"/>
      <c r="AF51" s="299"/>
      <c r="AG51" s="300"/>
      <c r="AH51" s="298" t="str">
        <f>IF(入力シート!$D149="","",入力シート!$D149)</f>
        <v/>
      </c>
      <c r="AI51" s="299"/>
      <c r="AJ51" s="299"/>
      <c r="AK51" s="299"/>
      <c r="AL51" s="299"/>
      <c r="AM51" s="299"/>
      <c r="AN51" s="299"/>
      <c r="AO51" s="300"/>
      <c r="AP51" s="298" t="str">
        <f>IF(入力シート!$D150="","",入力シート!$D150)</f>
        <v/>
      </c>
      <c r="AQ51" s="299"/>
      <c r="AR51" s="299"/>
      <c r="AS51" s="299"/>
      <c r="AT51" s="299"/>
      <c r="AU51" s="299"/>
      <c r="AV51" s="299"/>
      <c r="AW51" s="300"/>
      <c r="AX51" s="298" t="str">
        <f>IF(入力シート!$D151="","",入力シート!$D151)</f>
        <v/>
      </c>
      <c r="AY51" s="299"/>
      <c r="AZ51" s="299"/>
      <c r="BA51" s="299"/>
      <c r="BB51" s="299"/>
      <c r="BC51" s="299"/>
      <c r="BD51" s="299"/>
      <c r="BE51" s="300"/>
      <c r="BF51" s="250" t="s">
        <v>180</v>
      </c>
      <c r="BG51" s="246"/>
      <c r="BH51" s="246"/>
      <c r="BI51" s="246"/>
      <c r="BJ51" s="246"/>
      <c r="BK51" s="246"/>
      <c r="BL51" s="246"/>
      <c r="BM51" s="246"/>
      <c r="BN51" s="246"/>
      <c r="BO51" s="246"/>
      <c r="BP51" s="246"/>
      <c r="BQ51" s="246"/>
      <c r="BR51" s="246"/>
      <c r="BS51" s="246"/>
      <c r="BT51" s="246"/>
      <c r="BU51" s="246"/>
      <c r="BV51" s="246"/>
      <c r="BW51" s="3"/>
      <c r="BX51" s="13"/>
      <c r="BY51" s="276" t="str">
        <f>IF(入力シート!$D162="","",入力シート!$D162)</f>
        <v/>
      </c>
      <c r="BZ51" s="253"/>
      <c r="CA51" s="253"/>
      <c r="CB51" s="253"/>
      <c r="CC51" s="253"/>
      <c r="CD51" s="253"/>
      <c r="CE51" s="253"/>
      <c r="CF51" s="253"/>
      <c r="CG51" s="253"/>
      <c r="CH51" s="253"/>
      <c r="CI51" s="253"/>
      <c r="CJ51" s="253"/>
      <c r="CK51" s="246" t="s">
        <v>178</v>
      </c>
      <c r="CL51" s="246"/>
      <c r="CM51" s="297"/>
    </row>
    <row r="52" spans="1:91" ht="15" customHeight="1">
      <c r="A52" s="193" t="str">
        <f>IF(入力シート!$D140="有","①有　　2 無",IF(入力シート!$D140="無","1 有　　②無","1 有　　2 無"))</f>
        <v>1 有　　2 無</v>
      </c>
      <c r="B52" s="194"/>
      <c r="C52" s="194"/>
      <c r="D52" s="194"/>
      <c r="E52" s="194"/>
      <c r="F52" s="194"/>
      <c r="G52" s="194"/>
      <c r="H52" s="194"/>
      <c r="I52" s="194"/>
      <c r="J52" s="194"/>
      <c r="K52" s="194"/>
      <c r="L52" s="194"/>
      <c r="M52" s="194"/>
      <c r="N52" s="194"/>
      <c r="O52" s="194"/>
      <c r="P52" s="194"/>
      <c r="Q52" s="195"/>
      <c r="R52" s="294" t="s">
        <v>169</v>
      </c>
      <c r="S52" s="294"/>
      <c r="T52" s="294"/>
      <c r="U52" s="294"/>
      <c r="V52" s="294"/>
      <c r="W52" s="294"/>
      <c r="X52" s="294"/>
      <c r="Y52" s="294"/>
      <c r="Z52" s="298" t="str">
        <f>IF(入力シート!$D152="","",入力シート!$D152)</f>
        <v/>
      </c>
      <c r="AA52" s="299"/>
      <c r="AB52" s="299"/>
      <c r="AC52" s="299"/>
      <c r="AD52" s="299"/>
      <c r="AE52" s="299"/>
      <c r="AF52" s="299"/>
      <c r="AG52" s="300"/>
      <c r="AH52" s="298" t="str">
        <f>IF(入力シート!$D153="","",入力シート!$D153)</f>
        <v/>
      </c>
      <c r="AI52" s="299"/>
      <c r="AJ52" s="299"/>
      <c r="AK52" s="299"/>
      <c r="AL52" s="299"/>
      <c r="AM52" s="299"/>
      <c r="AN52" s="299"/>
      <c r="AO52" s="300"/>
      <c r="AP52" s="298" t="str">
        <f>IF(入力シート!$D154="","",入力シート!$D154)</f>
        <v/>
      </c>
      <c r="AQ52" s="299"/>
      <c r="AR52" s="299"/>
      <c r="AS52" s="299"/>
      <c r="AT52" s="299"/>
      <c r="AU52" s="299"/>
      <c r="AV52" s="299"/>
      <c r="AW52" s="300"/>
      <c r="AX52" s="298" t="str">
        <f>IF(入力シート!$D155="","",入力シート!$D155)</f>
        <v/>
      </c>
      <c r="AY52" s="299"/>
      <c r="AZ52" s="299"/>
      <c r="BA52" s="299"/>
      <c r="BB52" s="299"/>
      <c r="BC52" s="299"/>
      <c r="BD52" s="299"/>
      <c r="BE52" s="300"/>
      <c r="BF52" s="250" t="s">
        <v>182</v>
      </c>
      <c r="BG52" s="246"/>
      <c r="BH52" s="246"/>
      <c r="BI52" s="246"/>
      <c r="BJ52" s="246"/>
      <c r="BK52" s="246"/>
      <c r="BL52" s="246"/>
      <c r="BM52" s="246"/>
      <c r="BN52" s="246"/>
      <c r="BO52" s="246"/>
      <c r="BP52" s="246"/>
      <c r="BQ52" s="246"/>
      <c r="BR52" s="246"/>
      <c r="BS52" s="246"/>
      <c r="BT52" s="246"/>
      <c r="BU52" s="246"/>
      <c r="BV52" s="246"/>
      <c r="BW52" s="3"/>
      <c r="BX52" s="13"/>
      <c r="BY52" s="276" t="str">
        <f>IF(入力シート!$D163="","",入力シート!$D163)</f>
        <v/>
      </c>
      <c r="BZ52" s="253"/>
      <c r="CA52" s="253"/>
      <c r="CB52" s="253"/>
      <c r="CC52" s="253"/>
      <c r="CD52" s="253"/>
      <c r="CE52" s="253"/>
      <c r="CF52" s="253"/>
      <c r="CG52" s="253"/>
      <c r="CH52" s="253"/>
      <c r="CI52" s="253"/>
      <c r="CJ52" s="253"/>
      <c r="CK52" s="246" t="s">
        <v>178</v>
      </c>
      <c r="CL52" s="246"/>
      <c r="CM52" s="297"/>
    </row>
    <row r="53" spans="1:91" ht="15" customHeight="1">
      <c r="A53" s="39" t="s">
        <v>141</v>
      </c>
      <c r="B53" s="296" t="str">
        <f>IF(入力シート!$D141="","　　年　　月",入力シート!$D141)</f>
        <v>　　年　　月</v>
      </c>
      <c r="C53" s="296"/>
      <c r="D53" s="296"/>
      <c r="E53" s="296"/>
      <c r="F53" s="296"/>
      <c r="G53" s="296"/>
      <c r="H53" s="296"/>
      <c r="I53" s="296"/>
      <c r="J53" s="296"/>
      <c r="K53" s="296"/>
      <c r="L53" s="296"/>
      <c r="M53" s="12" t="s">
        <v>82</v>
      </c>
      <c r="N53" s="12"/>
      <c r="O53" s="12"/>
      <c r="P53" s="12"/>
      <c r="Q53" s="43"/>
      <c r="R53" s="338" t="s">
        <v>161</v>
      </c>
      <c r="S53" s="338"/>
      <c r="T53" s="338"/>
      <c r="U53" s="338"/>
      <c r="V53" s="338"/>
      <c r="W53" s="338"/>
      <c r="X53" s="338"/>
      <c r="Y53" s="338"/>
      <c r="Z53" s="301">
        <f>IF(入力シート!$D156="","",入力シート!$D156)</f>
        <v>0</v>
      </c>
      <c r="AA53" s="274"/>
      <c r="AB53" s="274"/>
      <c r="AC53" s="274"/>
      <c r="AD53" s="274"/>
      <c r="AE53" s="274"/>
      <c r="AF53" s="274" t="s">
        <v>178</v>
      </c>
      <c r="AG53" s="275"/>
      <c r="AH53" s="301">
        <f>IF(入力シート!$D157="","",入力シート!$D157)</f>
        <v>0</v>
      </c>
      <c r="AI53" s="274"/>
      <c r="AJ53" s="274"/>
      <c r="AK53" s="274"/>
      <c r="AL53" s="274"/>
      <c r="AM53" s="274"/>
      <c r="AN53" s="274" t="s">
        <v>178</v>
      </c>
      <c r="AO53" s="275"/>
      <c r="AP53" s="301">
        <f>IF(入力シート!$D158="","",入力シート!$D158)</f>
        <v>0</v>
      </c>
      <c r="AQ53" s="274"/>
      <c r="AR53" s="274"/>
      <c r="AS53" s="274"/>
      <c r="AT53" s="274"/>
      <c r="AU53" s="274"/>
      <c r="AV53" s="274" t="s">
        <v>178</v>
      </c>
      <c r="AW53" s="275"/>
      <c r="AX53" s="301">
        <f>IF(入力シート!$D159="","",入力シート!$D159)</f>
        <v>0</v>
      </c>
      <c r="AY53" s="274"/>
      <c r="AZ53" s="274"/>
      <c r="BA53" s="274"/>
      <c r="BB53" s="274"/>
      <c r="BC53" s="274"/>
      <c r="BD53" s="274" t="s">
        <v>178</v>
      </c>
      <c r="BE53" s="275"/>
      <c r="BF53" s="24"/>
      <c r="BG53" s="3"/>
      <c r="BH53" s="246" t="s">
        <v>181</v>
      </c>
      <c r="BI53" s="246"/>
      <c r="BJ53" s="246"/>
      <c r="BK53" s="246"/>
      <c r="BL53" s="246"/>
      <c r="BM53" s="246"/>
      <c r="BN53" s="246"/>
      <c r="BO53" s="253" t="str">
        <f>IF(入力シート!$D164="","",入力シート!$D164)</f>
        <v/>
      </c>
      <c r="BP53" s="253"/>
      <c r="BQ53" s="253"/>
      <c r="BR53" s="253"/>
      <c r="BS53" s="253"/>
      <c r="BT53" s="253"/>
      <c r="BU53" s="246" t="s">
        <v>152</v>
      </c>
      <c r="BV53" s="246"/>
      <c r="BW53" s="3"/>
      <c r="BX53" s="13"/>
      <c r="BY53" s="276" t="str">
        <f>IF(入力シート!$D165="","",入力シート!$D165)</f>
        <v/>
      </c>
      <c r="BZ53" s="253"/>
      <c r="CA53" s="253"/>
      <c r="CB53" s="253"/>
      <c r="CC53" s="253"/>
      <c r="CD53" s="253"/>
      <c r="CE53" s="253"/>
      <c r="CF53" s="253"/>
      <c r="CG53" s="253"/>
      <c r="CH53" s="253"/>
      <c r="CI53" s="253"/>
      <c r="CJ53" s="253"/>
      <c r="CK53" s="246" t="s">
        <v>178</v>
      </c>
      <c r="CL53" s="246"/>
      <c r="CM53" s="297"/>
    </row>
    <row r="54" spans="1:91" ht="15" customHeight="1">
      <c r="A54" s="11"/>
      <c r="B54" s="2"/>
      <c r="C54" s="2"/>
      <c r="D54" s="2"/>
      <c r="E54" s="2"/>
      <c r="F54" s="2"/>
      <c r="G54" s="2"/>
      <c r="H54" s="2"/>
      <c r="I54" s="2"/>
      <c r="J54" s="2"/>
      <c r="K54" s="2"/>
      <c r="L54" s="2"/>
      <c r="M54" s="2"/>
      <c r="N54" s="2"/>
      <c r="O54" s="2"/>
      <c r="P54" s="2"/>
      <c r="Q54" s="4"/>
      <c r="R54" s="349" t="s">
        <v>170</v>
      </c>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1"/>
    </row>
    <row r="55" spans="1:91" ht="15" customHeight="1">
      <c r="A55" s="16"/>
      <c r="B55" s="17"/>
      <c r="C55" s="25"/>
      <c r="D55" s="25"/>
      <c r="E55" s="25"/>
      <c r="F55" s="25"/>
      <c r="G55" s="25"/>
      <c r="H55" s="25"/>
      <c r="I55" s="25"/>
      <c r="J55" s="25"/>
      <c r="K55" s="25"/>
      <c r="L55" s="25"/>
      <c r="M55" s="25"/>
      <c r="N55" s="17"/>
      <c r="O55" s="17"/>
      <c r="P55" s="17"/>
      <c r="Q55" s="40"/>
      <c r="R55" s="346" t="s">
        <v>171</v>
      </c>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c r="CH55" s="347"/>
      <c r="CI55" s="347"/>
      <c r="CJ55" s="347"/>
      <c r="CK55" s="347"/>
      <c r="CL55" s="347"/>
      <c r="CM55" s="348"/>
    </row>
    <row r="56" spans="1:91" s="23" customFormat="1" ht="16.5" customHeight="1">
      <c r="A56" s="44" t="s">
        <v>24</v>
      </c>
    </row>
    <row r="57" spans="1:91" s="23" customFormat="1" ht="21.75" customHeight="1">
      <c r="A57" s="267" t="s">
        <v>25</v>
      </c>
      <c r="B57" s="256"/>
      <c r="C57" s="256"/>
      <c r="D57" s="256"/>
      <c r="E57" s="256"/>
      <c r="F57" s="256"/>
      <c r="G57" s="256"/>
      <c r="H57" s="256"/>
      <c r="I57" s="256"/>
      <c r="J57" s="256"/>
      <c r="K57" s="256"/>
      <c r="L57" s="256"/>
      <c r="M57" s="256"/>
      <c r="N57" s="256"/>
      <c r="O57" s="256"/>
      <c r="P57" s="256"/>
      <c r="Q57" s="268"/>
      <c r="R57" s="256" t="s">
        <v>112</v>
      </c>
      <c r="S57" s="256"/>
      <c r="T57" s="256"/>
      <c r="U57" s="256"/>
      <c r="V57" s="256"/>
      <c r="W57" s="256"/>
      <c r="X57" s="256"/>
      <c r="Y57" s="256"/>
      <c r="Z57" s="256"/>
      <c r="AA57" s="256"/>
      <c r="AB57" s="256"/>
      <c r="AC57" s="22" t="s">
        <v>113</v>
      </c>
      <c r="AD57" s="22"/>
      <c r="AE57" s="225" t="str">
        <f>IF(入力シート!$D167="","",入力シート!$D167)</f>
        <v/>
      </c>
      <c r="AF57" s="225"/>
      <c r="AG57" s="225"/>
      <c r="AH57" s="225"/>
      <c r="AI57" s="225"/>
      <c r="AJ57" s="225"/>
      <c r="AK57" s="225"/>
      <c r="AL57" s="225"/>
      <c r="AM57" s="225"/>
      <c r="AN57" s="225"/>
      <c r="AO57" s="225"/>
      <c r="AP57" s="225"/>
      <c r="AQ57" s="225"/>
      <c r="AR57" s="225"/>
      <c r="AS57" s="22" t="s">
        <v>105</v>
      </c>
      <c r="AT57" s="22"/>
      <c r="AU57" s="22" t="s">
        <v>65</v>
      </c>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1"/>
    </row>
    <row r="58" spans="1:91" s="23" customFormat="1" ht="21.75" customHeight="1">
      <c r="A58" s="193" t="str">
        <f>IF(入力シート!$D166="有","①有　　2 無",IF(入力シート!$D166="無","1 有　　②無","1 有　　2 無"))</f>
        <v>1 有　　2 無</v>
      </c>
      <c r="B58" s="194"/>
      <c r="C58" s="194"/>
      <c r="D58" s="194"/>
      <c r="E58" s="194"/>
      <c r="F58" s="194"/>
      <c r="G58" s="194"/>
      <c r="H58" s="194"/>
      <c r="I58" s="194"/>
      <c r="J58" s="194"/>
      <c r="K58" s="194"/>
      <c r="L58" s="194"/>
      <c r="M58" s="194"/>
      <c r="N58" s="194"/>
      <c r="O58" s="194"/>
      <c r="P58" s="194"/>
      <c r="Q58" s="195"/>
      <c r="R58" s="218" t="s">
        <v>114</v>
      </c>
      <c r="S58" s="218"/>
      <c r="T58" s="218"/>
      <c r="U58" s="218"/>
      <c r="V58" s="218"/>
      <c r="W58" s="218"/>
      <c r="X58" s="218"/>
      <c r="Y58" s="218"/>
      <c r="Z58" s="218"/>
      <c r="AA58" s="218"/>
      <c r="AB58" s="218"/>
      <c r="AC58" s="218">
        <f>IF(入力シート!$D168="有","①",1)</f>
        <v>1</v>
      </c>
      <c r="AD58" s="218"/>
      <c r="AE58" s="20" t="s">
        <v>83</v>
      </c>
      <c r="AF58" s="20"/>
      <c r="AG58" s="20"/>
      <c r="AH58" s="20"/>
      <c r="AI58" s="20"/>
      <c r="AJ58" s="20"/>
      <c r="AK58" s="20"/>
      <c r="AL58" s="20"/>
      <c r="AM58" s="20"/>
      <c r="AN58" s="20"/>
      <c r="AO58" s="20"/>
      <c r="AP58" s="218">
        <f>IF(入力シート!$D169="有","②",2)</f>
        <v>2</v>
      </c>
      <c r="AQ58" s="218"/>
      <c r="AR58" s="20" t="s">
        <v>84</v>
      </c>
      <c r="AS58" s="20"/>
      <c r="AT58" s="20"/>
      <c r="AU58" s="20"/>
      <c r="AV58" s="20"/>
      <c r="AW58" s="20"/>
      <c r="AX58" s="20"/>
      <c r="AY58" s="20"/>
      <c r="AZ58" s="20"/>
      <c r="BA58" s="20"/>
      <c r="BB58" s="20"/>
      <c r="BC58" s="20"/>
      <c r="BD58" s="20"/>
      <c r="BE58" s="218">
        <f>IF(入力シート!$D170="",3,"③")</f>
        <v>3</v>
      </c>
      <c r="BF58" s="218"/>
      <c r="BG58" s="20" t="s">
        <v>67</v>
      </c>
      <c r="BH58" s="20"/>
      <c r="BI58" s="20"/>
      <c r="BJ58" s="20"/>
      <c r="BK58" s="20"/>
      <c r="BL58" s="20"/>
      <c r="BM58" s="20"/>
      <c r="BN58" s="214" t="str">
        <f>IF(入力シート!$D170="","",入力シート!$D170)</f>
        <v/>
      </c>
      <c r="BO58" s="214"/>
      <c r="BP58" s="214"/>
      <c r="BQ58" s="214"/>
      <c r="BR58" s="214"/>
      <c r="BS58" s="214"/>
      <c r="BT58" s="214"/>
      <c r="BU58" s="214"/>
      <c r="BV58" s="214"/>
      <c r="BW58" s="214"/>
      <c r="BX58" s="214"/>
      <c r="BY58" s="214"/>
      <c r="BZ58" s="214"/>
      <c r="CA58" s="214"/>
      <c r="CB58" s="214"/>
      <c r="CC58" s="214"/>
      <c r="CD58" s="214"/>
      <c r="CE58" s="20" t="s">
        <v>105</v>
      </c>
      <c r="CF58" s="20"/>
      <c r="CG58" s="20"/>
      <c r="CH58" s="20"/>
      <c r="CI58" s="20"/>
      <c r="CJ58" s="20"/>
      <c r="CK58" s="20"/>
      <c r="CL58" s="20"/>
      <c r="CM58" s="8"/>
    </row>
    <row r="59" spans="1:91" ht="21.75" customHeight="1">
      <c r="A59" s="257" t="s">
        <v>185</v>
      </c>
      <c r="B59" s="258"/>
      <c r="C59" s="258"/>
      <c r="D59" s="258"/>
      <c r="E59" s="258"/>
      <c r="F59" s="258"/>
      <c r="G59" s="258"/>
      <c r="H59" s="258"/>
      <c r="I59" s="258"/>
      <c r="J59" s="258"/>
      <c r="K59" s="258"/>
      <c r="L59" s="258"/>
      <c r="M59" s="258"/>
      <c r="N59" s="258"/>
      <c r="O59" s="258"/>
      <c r="P59" s="258"/>
      <c r="Q59" s="259"/>
      <c r="R59" s="250" t="s">
        <v>186</v>
      </c>
      <c r="S59" s="246"/>
      <c r="T59" s="246"/>
      <c r="U59" s="246"/>
      <c r="V59" s="246"/>
      <c r="W59" s="246"/>
      <c r="X59" s="246"/>
      <c r="Y59" s="266" t="str">
        <f>IF(入力シート!$D171="","",入力シート!$D171)</f>
        <v/>
      </c>
      <c r="Z59" s="266"/>
      <c r="AA59" s="266"/>
      <c r="AB59" s="266"/>
      <c r="AC59" s="266"/>
      <c r="AD59" s="266"/>
      <c r="AE59" s="266"/>
      <c r="AF59" s="266"/>
      <c r="AG59" s="242" t="s">
        <v>192</v>
      </c>
      <c r="AH59" s="242"/>
      <c r="AI59" s="242"/>
      <c r="AJ59" s="242"/>
      <c r="AK59" s="242"/>
      <c r="AL59" s="242"/>
      <c r="AM59" s="242"/>
      <c r="AN59" s="242"/>
      <c r="AO59" s="242"/>
      <c r="AP59" s="242"/>
      <c r="AQ59" s="242"/>
      <c r="AR59" s="266" t="str">
        <f>IF(入力シート!$D172="","",入力シート!$D172)</f>
        <v/>
      </c>
      <c r="AS59" s="266"/>
      <c r="AT59" s="266"/>
      <c r="AU59" s="266"/>
      <c r="AV59" s="266"/>
      <c r="AW59" s="266"/>
      <c r="AX59" s="266"/>
      <c r="AY59" s="266"/>
      <c r="AZ59" s="3" t="s">
        <v>193</v>
      </c>
      <c r="BA59" s="3"/>
      <c r="BB59" s="3"/>
      <c r="BC59" s="3"/>
      <c r="BD59" s="13"/>
      <c r="BE59" s="21"/>
      <c r="BF59" s="22"/>
      <c r="BG59" s="26"/>
      <c r="BH59" s="26"/>
      <c r="BI59" s="26"/>
      <c r="BJ59" s="26"/>
      <c r="BK59" s="26"/>
      <c r="BL59" s="26"/>
      <c r="BM59" s="26"/>
      <c r="BN59" s="26"/>
      <c r="BO59" s="26"/>
      <c r="BP59" s="27"/>
      <c r="BQ59" s="12"/>
      <c r="BR59" s="256">
        <f>IF(入力シート!$D179="有","①",1)</f>
        <v>1</v>
      </c>
      <c r="BS59" s="256"/>
      <c r="BT59" s="26" t="s">
        <v>195</v>
      </c>
      <c r="BU59" s="12"/>
      <c r="BV59" s="12"/>
      <c r="BW59" s="2"/>
      <c r="BX59" s="2"/>
      <c r="BY59" s="2"/>
      <c r="BZ59" s="2"/>
      <c r="CA59" s="2"/>
      <c r="CB59" s="2"/>
      <c r="CC59" s="2"/>
      <c r="CD59" s="2"/>
      <c r="CE59" s="2"/>
      <c r="CF59" s="2"/>
      <c r="CG59" s="2"/>
      <c r="CH59" s="2"/>
      <c r="CI59" s="2"/>
      <c r="CJ59" s="2"/>
      <c r="CK59" s="2"/>
      <c r="CL59" s="22"/>
      <c r="CM59" s="1"/>
    </row>
    <row r="60" spans="1:91" ht="21.75" customHeight="1">
      <c r="A60" s="260"/>
      <c r="B60" s="261"/>
      <c r="C60" s="261"/>
      <c r="D60" s="261"/>
      <c r="E60" s="261"/>
      <c r="F60" s="261"/>
      <c r="G60" s="261"/>
      <c r="H60" s="261"/>
      <c r="I60" s="261"/>
      <c r="J60" s="261"/>
      <c r="K60" s="261"/>
      <c r="L60" s="261"/>
      <c r="M60" s="261"/>
      <c r="N60" s="261"/>
      <c r="O60" s="261"/>
      <c r="P60" s="261"/>
      <c r="Q60" s="262"/>
      <c r="R60" s="196" t="s">
        <v>187</v>
      </c>
      <c r="S60" s="197"/>
      <c r="T60" s="197"/>
      <c r="U60" s="197"/>
      <c r="V60" s="197"/>
      <c r="W60" s="197"/>
      <c r="X60" s="197"/>
      <c r="Y60" s="266" t="str">
        <f>IF(入力シート!$D173="","",入力シート!$D173)</f>
        <v/>
      </c>
      <c r="Z60" s="266"/>
      <c r="AA60" s="266"/>
      <c r="AB60" s="266"/>
      <c r="AC60" s="266"/>
      <c r="AD60" s="266"/>
      <c r="AE60" s="266"/>
      <c r="AF60" s="266"/>
      <c r="AG60" s="3" t="s">
        <v>193</v>
      </c>
      <c r="AH60" s="3"/>
      <c r="AI60" s="3"/>
      <c r="AJ60" s="3"/>
      <c r="AK60" s="3"/>
      <c r="AL60" s="3"/>
      <c r="AM60" s="3"/>
      <c r="AN60" s="3"/>
      <c r="AO60" s="3"/>
      <c r="AP60" s="3"/>
      <c r="AQ60" s="3"/>
      <c r="AR60" s="3"/>
      <c r="AS60" s="3"/>
      <c r="AT60" s="3"/>
      <c r="AU60" s="3"/>
      <c r="AV60" s="3"/>
      <c r="AW60" s="3"/>
      <c r="AX60" s="3"/>
      <c r="AY60" s="3"/>
      <c r="AZ60" s="3"/>
      <c r="BA60" s="3"/>
      <c r="BB60" s="3"/>
      <c r="BC60" s="3"/>
      <c r="BD60" s="13"/>
      <c r="BE60" s="11"/>
      <c r="BF60" s="2"/>
      <c r="BG60" s="28"/>
      <c r="BH60" s="28"/>
      <c r="BI60" s="28"/>
      <c r="BJ60" s="28"/>
      <c r="BK60" s="28"/>
      <c r="BL60" s="28"/>
      <c r="BM60" s="28"/>
      <c r="BN60" s="28"/>
      <c r="BO60" s="28"/>
      <c r="BP60" s="29"/>
      <c r="BQ60" s="28"/>
      <c r="BR60" s="217">
        <f>IF(入力シート!$D180="有","②",2)</f>
        <v>2</v>
      </c>
      <c r="BS60" s="217"/>
      <c r="BT60" s="28" t="s">
        <v>196</v>
      </c>
      <c r="BU60" s="28"/>
      <c r="BV60" s="28"/>
      <c r="BW60" s="28"/>
      <c r="BX60" s="28"/>
      <c r="BY60" s="28"/>
      <c r="BZ60" s="28"/>
      <c r="CA60" s="28"/>
      <c r="CB60" s="28"/>
      <c r="CC60" s="28"/>
      <c r="CD60" s="28"/>
      <c r="CE60" s="28"/>
      <c r="CF60" s="28"/>
      <c r="CG60" s="28"/>
      <c r="CH60" s="28"/>
      <c r="CI60" s="28"/>
      <c r="CJ60" s="28"/>
      <c r="CK60" s="28"/>
      <c r="CL60" s="28"/>
      <c r="CM60" s="29"/>
    </row>
    <row r="61" spans="1:91" s="23" customFormat="1" ht="21.75" customHeight="1">
      <c r="A61" s="260"/>
      <c r="B61" s="261"/>
      <c r="C61" s="261"/>
      <c r="D61" s="261"/>
      <c r="E61" s="261"/>
      <c r="F61" s="261"/>
      <c r="G61" s="261"/>
      <c r="H61" s="261"/>
      <c r="I61" s="261"/>
      <c r="J61" s="261"/>
      <c r="K61" s="261"/>
      <c r="L61" s="261"/>
      <c r="M61" s="261"/>
      <c r="N61" s="261"/>
      <c r="O61" s="261"/>
      <c r="P61" s="261"/>
      <c r="Q61" s="262"/>
      <c r="R61" s="24" t="s">
        <v>188</v>
      </c>
      <c r="S61" s="3"/>
      <c r="T61" s="3"/>
      <c r="U61" s="3"/>
      <c r="V61" s="3"/>
      <c r="W61" s="3"/>
      <c r="X61" s="3"/>
      <c r="Y61" s="3"/>
      <c r="Z61" s="3"/>
      <c r="AA61" s="3"/>
      <c r="AB61" s="3"/>
      <c r="AC61" s="3"/>
      <c r="AD61" s="3"/>
      <c r="AE61" s="3"/>
      <c r="AF61" s="3"/>
      <c r="AG61" s="3"/>
      <c r="AH61" s="3"/>
      <c r="AI61" s="3"/>
      <c r="AJ61" s="3"/>
      <c r="AK61" s="3"/>
      <c r="AL61" s="197" t="str">
        <f>IF(入力シート!$D174="有","①有　　　2 無",IF(入力シート!$D174="無","1 有　　　②無","1 有　　　2 無"))</f>
        <v>1 有　　　2 無</v>
      </c>
      <c r="AM61" s="197"/>
      <c r="AN61" s="197"/>
      <c r="AO61" s="197"/>
      <c r="AP61" s="197"/>
      <c r="AQ61" s="197"/>
      <c r="AR61" s="197"/>
      <c r="AS61" s="197"/>
      <c r="AT61" s="197"/>
      <c r="AU61" s="197"/>
      <c r="AV61" s="197"/>
      <c r="AW61" s="197"/>
      <c r="AX61" s="197"/>
      <c r="AY61" s="197"/>
      <c r="AZ61" s="197"/>
      <c r="BA61" s="197"/>
      <c r="BB61" s="197"/>
      <c r="BC61" s="197"/>
      <c r="BD61" s="198"/>
      <c r="BE61" s="269" t="s">
        <v>194</v>
      </c>
      <c r="BF61" s="217"/>
      <c r="BG61" s="217"/>
      <c r="BH61" s="217"/>
      <c r="BI61" s="217"/>
      <c r="BJ61" s="217"/>
      <c r="BK61" s="217"/>
      <c r="BL61" s="217"/>
      <c r="BM61" s="217"/>
      <c r="BN61" s="217"/>
      <c r="BO61" s="217"/>
      <c r="BP61" s="270"/>
      <c r="BQ61" s="2"/>
      <c r="BR61" s="217">
        <f>IF(入力シート!$D181="有","③",3)</f>
        <v>3</v>
      </c>
      <c r="BS61" s="217"/>
      <c r="BT61" s="2" t="s">
        <v>198</v>
      </c>
      <c r="BU61" s="2"/>
      <c r="BV61" s="2"/>
      <c r="BW61" s="2"/>
      <c r="BX61" s="2"/>
      <c r="BY61" s="2"/>
      <c r="BZ61" s="2"/>
      <c r="CA61" s="2"/>
      <c r="CB61" s="2"/>
      <c r="CC61" s="2"/>
      <c r="CD61" s="2"/>
      <c r="CE61" s="2"/>
      <c r="CF61" s="2"/>
      <c r="CG61" s="2"/>
      <c r="CH61" s="2"/>
      <c r="CI61" s="2"/>
      <c r="CJ61" s="2"/>
      <c r="CK61" s="2"/>
      <c r="CL61" s="2"/>
      <c r="CM61" s="4"/>
    </row>
    <row r="62" spans="1:91" s="23" customFormat="1" ht="21.75" customHeight="1">
      <c r="A62" s="260"/>
      <c r="B62" s="261"/>
      <c r="C62" s="261"/>
      <c r="D62" s="261"/>
      <c r="E62" s="261"/>
      <c r="F62" s="261"/>
      <c r="G62" s="261"/>
      <c r="H62" s="261"/>
      <c r="I62" s="261"/>
      <c r="J62" s="261"/>
      <c r="K62" s="261"/>
      <c r="L62" s="261"/>
      <c r="M62" s="261"/>
      <c r="N62" s="261"/>
      <c r="O62" s="261"/>
      <c r="P62" s="261"/>
      <c r="Q62" s="262"/>
      <c r="R62" s="24" t="s">
        <v>189</v>
      </c>
      <c r="S62" s="3"/>
      <c r="T62" s="3"/>
      <c r="U62" s="3"/>
      <c r="V62" s="3"/>
      <c r="W62" s="3"/>
      <c r="X62" s="3"/>
      <c r="Y62" s="3"/>
      <c r="Z62" s="3"/>
      <c r="AA62" s="3"/>
      <c r="AB62" s="3"/>
      <c r="AC62" s="3"/>
      <c r="AD62" s="3"/>
      <c r="AE62" s="3"/>
      <c r="AF62" s="3"/>
      <c r="AG62" s="3"/>
      <c r="AH62" s="3"/>
      <c r="AI62" s="3"/>
      <c r="AJ62" s="3"/>
      <c r="AK62" s="3"/>
      <c r="AL62" s="197" t="str">
        <f>IF(入力シート!$D175="有","①有　　　2 無",IF(入力シート!$D175="無","1 有　　　②無","1 有　　　2 無"))</f>
        <v>1 有　　　2 無</v>
      </c>
      <c r="AM62" s="197"/>
      <c r="AN62" s="197"/>
      <c r="AO62" s="197"/>
      <c r="AP62" s="197"/>
      <c r="AQ62" s="197"/>
      <c r="AR62" s="197"/>
      <c r="AS62" s="197"/>
      <c r="AT62" s="197"/>
      <c r="AU62" s="197"/>
      <c r="AV62" s="197"/>
      <c r="AW62" s="197"/>
      <c r="AX62" s="197"/>
      <c r="AY62" s="197"/>
      <c r="AZ62" s="197"/>
      <c r="BA62" s="197"/>
      <c r="BB62" s="197"/>
      <c r="BC62" s="197"/>
      <c r="BD62" s="198"/>
      <c r="BE62" s="193" t="str">
        <f>IF(入力シート!$D178="有","①有　　2無",IF(入力シート!$D178="無","1有　　②無","1有　　2無"))</f>
        <v>1有　　2無</v>
      </c>
      <c r="BF62" s="194"/>
      <c r="BG62" s="194"/>
      <c r="BH62" s="194"/>
      <c r="BI62" s="194"/>
      <c r="BJ62" s="194"/>
      <c r="BK62" s="194"/>
      <c r="BL62" s="194"/>
      <c r="BM62" s="194"/>
      <c r="BN62" s="194"/>
      <c r="BO62" s="194"/>
      <c r="BP62" s="195"/>
      <c r="BQ62" s="2"/>
      <c r="BR62" s="217">
        <f>IF(入力シート!$D182="有","④",4)</f>
        <v>4</v>
      </c>
      <c r="BS62" s="217"/>
      <c r="BT62" s="2" t="s">
        <v>364</v>
      </c>
      <c r="BU62" s="2"/>
      <c r="BV62" s="2"/>
      <c r="BW62" s="2"/>
      <c r="BX62" s="2"/>
      <c r="BY62" s="2"/>
      <c r="BZ62" s="2"/>
      <c r="CA62" s="2"/>
      <c r="CB62" s="2"/>
      <c r="CC62" s="2"/>
      <c r="CD62" s="2"/>
      <c r="CE62" s="124"/>
      <c r="CF62" s="2"/>
      <c r="CG62" s="2"/>
      <c r="CH62" s="2"/>
      <c r="CI62" s="2"/>
      <c r="CJ62" s="2"/>
      <c r="CK62" s="2"/>
      <c r="CL62" s="2"/>
      <c r="CM62" s="4"/>
    </row>
    <row r="63" spans="1:91" s="23" customFormat="1" ht="21.75" customHeight="1">
      <c r="A63" s="260"/>
      <c r="B63" s="261"/>
      <c r="C63" s="261"/>
      <c r="D63" s="261"/>
      <c r="E63" s="261"/>
      <c r="F63" s="261"/>
      <c r="G63" s="261"/>
      <c r="H63" s="261"/>
      <c r="I63" s="261"/>
      <c r="J63" s="261"/>
      <c r="K63" s="261"/>
      <c r="L63" s="261"/>
      <c r="M63" s="261"/>
      <c r="N63" s="261"/>
      <c r="O63" s="261"/>
      <c r="P63" s="261"/>
      <c r="Q63" s="262"/>
      <c r="R63" s="24" t="s">
        <v>190</v>
      </c>
      <c r="S63" s="3"/>
      <c r="T63" s="3"/>
      <c r="U63" s="3"/>
      <c r="V63" s="3"/>
      <c r="W63" s="3"/>
      <c r="X63" s="3"/>
      <c r="Y63" s="3"/>
      <c r="Z63" s="3"/>
      <c r="AA63" s="3"/>
      <c r="AB63" s="3"/>
      <c r="AC63" s="3"/>
      <c r="AD63" s="3"/>
      <c r="AE63" s="3"/>
      <c r="AF63" s="3"/>
      <c r="AG63" s="3"/>
      <c r="AH63" s="3"/>
      <c r="AI63" s="3"/>
      <c r="AJ63" s="3"/>
      <c r="AK63" s="3"/>
      <c r="AL63" s="197" t="str">
        <f>IF(入力シート!$D176="有","①有　　　2 無",IF(入力シート!$D176="無","1 有　　　②無","1 有　　　2 無"))</f>
        <v>1 有　　　2 無</v>
      </c>
      <c r="AM63" s="197"/>
      <c r="AN63" s="197"/>
      <c r="AO63" s="197"/>
      <c r="AP63" s="197"/>
      <c r="AQ63" s="197"/>
      <c r="AR63" s="197"/>
      <c r="AS63" s="197"/>
      <c r="AT63" s="197"/>
      <c r="AU63" s="197"/>
      <c r="AV63" s="197"/>
      <c r="AW63" s="197"/>
      <c r="AX63" s="197"/>
      <c r="AY63" s="197"/>
      <c r="AZ63" s="197"/>
      <c r="BA63" s="197"/>
      <c r="BB63" s="197"/>
      <c r="BC63" s="197"/>
      <c r="BD63" s="198"/>
      <c r="BE63" s="11"/>
      <c r="BF63" s="2"/>
      <c r="BG63" s="2"/>
      <c r="BH63" s="2"/>
      <c r="BI63" s="2"/>
      <c r="BJ63" s="2"/>
      <c r="BK63" s="2"/>
      <c r="BL63" s="2"/>
      <c r="BM63" s="2"/>
      <c r="BN63" s="2"/>
      <c r="BO63" s="2"/>
      <c r="BP63" s="4"/>
      <c r="BQ63" s="2"/>
      <c r="BR63" s="217">
        <f>IF(入力シート!$D183="有","⑤",5)</f>
        <v>5</v>
      </c>
      <c r="BS63" s="217"/>
      <c r="BT63" s="2" t="s">
        <v>197</v>
      </c>
      <c r="BU63" s="2"/>
      <c r="BV63" s="2"/>
      <c r="BW63" s="2"/>
      <c r="BX63" s="2"/>
      <c r="BY63" s="2"/>
      <c r="BZ63" s="2"/>
      <c r="CA63" s="2"/>
      <c r="CB63" s="2"/>
      <c r="CC63" s="2"/>
      <c r="CD63" s="2"/>
      <c r="CE63" s="2"/>
      <c r="CF63" s="2"/>
      <c r="CG63" s="2"/>
      <c r="CH63" s="2"/>
      <c r="CI63" s="2"/>
      <c r="CJ63" s="2"/>
      <c r="CK63" s="2"/>
      <c r="CL63" s="2"/>
      <c r="CM63" s="4"/>
    </row>
    <row r="64" spans="1:91" s="23" customFormat="1" ht="21.75" customHeight="1">
      <c r="A64" s="263"/>
      <c r="B64" s="264"/>
      <c r="C64" s="264"/>
      <c r="D64" s="264"/>
      <c r="E64" s="264"/>
      <c r="F64" s="264"/>
      <c r="G64" s="264"/>
      <c r="H64" s="264"/>
      <c r="I64" s="264"/>
      <c r="J64" s="264"/>
      <c r="K64" s="264"/>
      <c r="L64" s="264"/>
      <c r="M64" s="264"/>
      <c r="N64" s="264"/>
      <c r="O64" s="264"/>
      <c r="P64" s="264"/>
      <c r="Q64" s="265"/>
      <c r="R64" s="24" t="s">
        <v>191</v>
      </c>
      <c r="S64" s="3"/>
      <c r="T64" s="3"/>
      <c r="U64" s="3"/>
      <c r="V64" s="3"/>
      <c r="W64" s="3"/>
      <c r="X64" s="3"/>
      <c r="Y64" s="3"/>
      <c r="Z64" s="3"/>
      <c r="AA64" s="3"/>
      <c r="AB64" s="3"/>
      <c r="AC64" s="3"/>
      <c r="AD64" s="3"/>
      <c r="AE64" s="3"/>
      <c r="AF64" s="3"/>
      <c r="AG64" s="3"/>
      <c r="AH64" s="3"/>
      <c r="AI64" s="3"/>
      <c r="AJ64" s="3"/>
      <c r="AK64" s="3"/>
      <c r="AL64" s="197" t="str">
        <f>IF(入力シート!$D177="有","①有　　　2 無",IF(入力シート!$D177="無","1 有　　　②無","1 有　　　2 無"))</f>
        <v>1 有　　　2 無</v>
      </c>
      <c r="AM64" s="197"/>
      <c r="AN64" s="197"/>
      <c r="AO64" s="197"/>
      <c r="AP64" s="197"/>
      <c r="AQ64" s="197"/>
      <c r="AR64" s="197"/>
      <c r="AS64" s="197"/>
      <c r="AT64" s="197"/>
      <c r="AU64" s="197"/>
      <c r="AV64" s="197"/>
      <c r="AW64" s="197"/>
      <c r="AX64" s="197"/>
      <c r="AY64" s="197"/>
      <c r="AZ64" s="197"/>
      <c r="BA64" s="197"/>
      <c r="BB64" s="197"/>
      <c r="BC64" s="197"/>
      <c r="BD64" s="198"/>
      <c r="BE64" s="7"/>
      <c r="BF64" s="20"/>
      <c r="BG64" s="20"/>
      <c r="BH64" s="20"/>
      <c r="BI64" s="20"/>
      <c r="BJ64" s="20"/>
      <c r="BK64" s="20"/>
      <c r="BL64" s="20"/>
      <c r="BM64" s="20"/>
      <c r="BN64" s="20"/>
      <c r="BO64" s="20"/>
      <c r="BP64" s="8"/>
      <c r="BQ64" s="2"/>
      <c r="BR64" s="217">
        <f>IF(入力シート!$D184="",6,"⑥")</f>
        <v>6</v>
      </c>
      <c r="BS64" s="217"/>
      <c r="BT64" s="20" t="s">
        <v>181</v>
      </c>
      <c r="BU64" s="2"/>
      <c r="BV64" s="2"/>
      <c r="BW64" s="2"/>
      <c r="BX64" s="2"/>
      <c r="BY64" s="2"/>
      <c r="BZ64" s="2"/>
      <c r="CA64" s="214" t="str">
        <f>IF(入力シート!$D184="","",入力シート!$D184)</f>
        <v/>
      </c>
      <c r="CB64" s="214"/>
      <c r="CC64" s="214"/>
      <c r="CD64" s="214"/>
      <c r="CE64" s="214"/>
      <c r="CF64" s="214"/>
      <c r="CG64" s="214"/>
      <c r="CH64" s="214"/>
      <c r="CI64" s="214"/>
      <c r="CJ64" s="214"/>
      <c r="CK64" s="214"/>
      <c r="CL64" s="20" t="s">
        <v>183</v>
      </c>
      <c r="CM64" s="8"/>
    </row>
    <row r="65" spans="1:91" s="23" customFormat="1" ht="21.75" customHeight="1">
      <c r="A65" s="196" t="s">
        <v>115</v>
      </c>
      <c r="B65" s="197"/>
      <c r="C65" s="197"/>
      <c r="D65" s="197"/>
      <c r="E65" s="197"/>
      <c r="F65" s="197"/>
      <c r="G65" s="197"/>
      <c r="H65" s="197"/>
      <c r="I65" s="197"/>
      <c r="J65" s="197"/>
      <c r="K65" s="197"/>
      <c r="L65" s="197"/>
      <c r="M65" s="197"/>
      <c r="N65" s="197"/>
      <c r="O65" s="197"/>
      <c r="P65" s="197"/>
      <c r="Q65" s="198"/>
      <c r="R65" s="246" t="s">
        <v>116</v>
      </c>
      <c r="S65" s="246"/>
      <c r="T65" s="246"/>
      <c r="U65" s="246"/>
      <c r="V65" s="246"/>
      <c r="W65" s="246"/>
      <c r="X65" s="246"/>
      <c r="Y65" s="246"/>
      <c r="Z65" s="246"/>
      <c r="AA65" s="246"/>
      <c r="AB65" s="246"/>
      <c r="AC65" s="250">
        <f>IF(入力シート!$D185="有","①",1)</f>
        <v>1</v>
      </c>
      <c r="AD65" s="246"/>
      <c r="AE65" s="3" t="s">
        <v>117</v>
      </c>
      <c r="AF65" s="3"/>
      <c r="AG65" s="3"/>
      <c r="AH65" s="253" t="str">
        <f>IF(入力シート!$D186="","",入力シート!$D186)</f>
        <v/>
      </c>
      <c r="AI65" s="253"/>
      <c r="AJ65" s="253"/>
      <c r="AK65" s="253"/>
      <c r="AL65" s="3" t="s">
        <v>118</v>
      </c>
      <c r="AM65" s="3"/>
      <c r="AN65" s="3"/>
      <c r="AO65" s="3"/>
      <c r="AP65" s="3"/>
      <c r="AQ65" s="3"/>
      <c r="AR65" s="246">
        <f>IF(入力シート!$D185="無","②",2)</f>
        <v>2</v>
      </c>
      <c r="AS65" s="246"/>
      <c r="AT65" s="3" t="s">
        <v>119</v>
      </c>
      <c r="AU65" s="3"/>
      <c r="AV65" s="3"/>
      <c r="AW65" s="13"/>
      <c r="AX65" s="24" t="s">
        <v>120</v>
      </c>
      <c r="AY65" s="3"/>
      <c r="AZ65" s="3"/>
      <c r="BA65" s="3"/>
      <c r="BB65" s="3"/>
      <c r="BC65" s="3" t="s">
        <v>121</v>
      </c>
      <c r="BD65" s="3"/>
      <c r="BE65" s="3"/>
      <c r="BF65" s="3"/>
      <c r="BG65" s="246" t="s">
        <v>122</v>
      </c>
      <c r="BH65" s="246"/>
      <c r="BI65" s="3" t="s">
        <v>123</v>
      </c>
      <c r="BJ65" s="3"/>
      <c r="BK65" s="3"/>
      <c r="BL65" s="3"/>
      <c r="BM65" s="3" t="s">
        <v>124</v>
      </c>
      <c r="BN65" s="3"/>
      <c r="BO65" s="3"/>
      <c r="BP65" s="3"/>
      <c r="BQ65" s="3"/>
      <c r="BR65" s="13"/>
      <c r="BS65" s="250">
        <f>IF(OR(入力シート!$D187="有",入力シート!$D188="有"),"①",1)</f>
        <v>1</v>
      </c>
      <c r="BT65" s="246"/>
      <c r="BU65" s="3" t="s">
        <v>117</v>
      </c>
      <c r="BV65" s="3"/>
      <c r="BW65" s="3"/>
      <c r="BX65" s="253" t="str">
        <f>IF(入力シート!$D189="","",入力シート!$D189)</f>
        <v/>
      </c>
      <c r="BY65" s="253"/>
      <c r="BZ65" s="253"/>
      <c r="CA65" s="253"/>
      <c r="CB65" s="3" t="s">
        <v>118</v>
      </c>
      <c r="CC65" s="3"/>
      <c r="CD65" s="3"/>
      <c r="CE65" s="3"/>
      <c r="CF65" s="3"/>
      <c r="CG65" s="3"/>
      <c r="CH65" s="246">
        <f>IF(AND(入力シート!$D187="無",入力シート!$D188="無"),"②",2)</f>
        <v>2</v>
      </c>
      <c r="CI65" s="246"/>
      <c r="CJ65" s="3" t="s">
        <v>119</v>
      </c>
      <c r="CK65" s="3"/>
      <c r="CL65" s="3"/>
      <c r="CM65" s="13"/>
    </row>
    <row r="66" spans="1:91" s="23" customFormat="1" ht="21.75" customHeight="1">
      <c r="A66" s="294" t="s">
        <v>26</v>
      </c>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196"/>
      <c r="AC66" s="3"/>
      <c r="AD66" s="3"/>
      <c r="AE66" s="3"/>
      <c r="AF66" s="3" t="s">
        <v>125</v>
      </c>
      <c r="AG66" s="3"/>
      <c r="AH66" s="3"/>
      <c r="AI66" s="3"/>
      <c r="AJ66" s="3"/>
      <c r="AK66" s="3"/>
      <c r="AL66" s="3"/>
      <c r="AM66" s="246" t="str">
        <f>IF(入力シート!$D190="朝食","①朝食　2 昼食　3 夕食",IF(入力シート!$D190="昼食","1 朝食　②昼食　3 夕食",IF(入力シート!$D190="夕食","1 朝食　2 昼食　③夕食",IF(入力シート!$D190="朝食・昼食","①朝食　②昼食　3 夕食",IF(入力シート!$D190="朝食・夕食","①朝食　2 昼食　③夕食",IF(入力シート!$D190="昼食・夕食","1 朝食　②昼食　③夕食",IF(入力シート!$D190="朝食・昼食・夕食","①朝食　②昼食　③夕食","1 朝食　2 昼食　3 夕食")))))))</f>
        <v>1 朝食　2 昼食　3 夕食</v>
      </c>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3" t="s">
        <v>126</v>
      </c>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13"/>
    </row>
    <row r="67" spans="1:91" s="23" customFormat="1" ht="16.5" customHeight="1">
      <c r="A67" s="302" t="s">
        <v>58</v>
      </c>
      <c r="B67" s="302"/>
      <c r="C67" s="302"/>
      <c r="D67" s="302"/>
      <c r="E67" s="304" t="s">
        <v>27</v>
      </c>
      <c r="F67" s="304"/>
      <c r="G67" s="304"/>
      <c r="H67" s="304"/>
      <c r="I67" s="304"/>
      <c r="J67" s="304"/>
      <c r="K67" s="304"/>
      <c r="L67" s="304"/>
      <c r="M67" s="304"/>
      <c r="N67" s="304"/>
      <c r="O67" s="304"/>
      <c r="P67" s="304"/>
      <c r="Q67" s="304"/>
      <c r="R67" s="304"/>
      <c r="S67" s="304"/>
      <c r="T67" s="304"/>
      <c r="U67" s="304"/>
      <c r="V67" s="250" t="s">
        <v>28</v>
      </c>
      <c r="W67" s="246"/>
      <c r="X67" s="246"/>
      <c r="Y67" s="246"/>
      <c r="Z67" s="246"/>
      <c r="AA67" s="246"/>
      <c r="AB67" s="246"/>
      <c r="AC67" s="246"/>
      <c r="AD67" s="297"/>
      <c r="AE67" s="283" t="s">
        <v>59</v>
      </c>
      <c r="AF67" s="283"/>
      <c r="AG67" s="283"/>
      <c r="AH67" s="283"/>
      <c r="AI67" s="278" t="s">
        <v>29</v>
      </c>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t="s">
        <v>30</v>
      </c>
      <c r="BH67" s="278"/>
      <c r="BI67" s="278"/>
      <c r="BJ67" s="278"/>
      <c r="BK67" s="278"/>
      <c r="BL67" s="278"/>
      <c r="BM67" s="278"/>
      <c r="BN67" s="278"/>
      <c r="BO67" s="278"/>
      <c r="BP67" s="278"/>
      <c r="BQ67" s="278"/>
      <c r="BR67" s="278" t="s">
        <v>31</v>
      </c>
      <c r="BS67" s="278"/>
      <c r="BT67" s="278"/>
      <c r="BU67" s="278"/>
      <c r="BV67" s="278"/>
      <c r="BW67" s="278"/>
      <c r="BX67" s="278"/>
      <c r="BY67" s="278"/>
      <c r="BZ67" s="278"/>
      <c r="CA67" s="278"/>
      <c r="CB67" s="278"/>
      <c r="CC67" s="278" t="s">
        <v>32</v>
      </c>
      <c r="CD67" s="278"/>
      <c r="CE67" s="278"/>
      <c r="CF67" s="278"/>
      <c r="CG67" s="278"/>
      <c r="CH67" s="278"/>
      <c r="CI67" s="278"/>
      <c r="CJ67" s="278"/>
      <c r="CK67" s="278"/>
      <c r="CL67" s="278"/>
      <c r="CM67" s="278"/>
    </row>
    <row r="68" spans="1:91" s="23" customFormat="1" ht="16.5" customHeight="1">
      <c r="A68" s="283"/>
      <c r="B68" s="283"/>
      <c r="C68" s="283"/>
      <c r="D68" s="283"/>
      <c r="E68" s="283" t="s">
        <v>33</v>
      </c>
      <c r="F68" s="283"/>
      <c r="G68" s="283"/>
      <c r="H68" s="278" t="s">
        <v>34</v>
      </c>
      <c r="I68" s="278"/>
      <c r="J68" s="278"/>
      <c r="K68" s="278"/>
      <c r="L68" s="278"/>
      <c r="M68" s="278"/>
      <c r="N68" s="278"/>
      <c r="O68" s="278"/>
      <c r="P68" s="278"/>
      <c r="Q68" s="278"/>
      <c r="R68" s="278"/>
      <c r="S68" s="278"/>
      <c r="T68" s="278"/>
      <c r="U68" s="278"/>
      <c r="V68" s="285" t="str">
        <f>IF(入力シート!$D191="","",入力シート!$D191)</f>
        <v/>
      </c>
      <c r="W68" s="286"/>
      <c r="X68" s="286"/>
      <c r="Y68" s="286"/>
      <c r="Z68" s="286"/>
      <c r="AA68" s="286"/>
      <c r="AB68" s="3" t="s">
        <v>35</v>
      </c>
      <c r="AC68" s="3"/>
      <c r="AD68" s="3"/>
      <c r="AE68" s="283"/>
      <c r="AF68" s="283"/>
      <c r="AG68" s="283"/>
      <c r="AH68" s="283"/>
      <c r="AI68" s="290" t="s">
        <v>85</v>
      </c>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47" t="str">
        <f>IF(入力シート!$D209="","",入力シート!$D209)</f>
        <v/>
      </c>
      <c r="BH68" s="248"/>
      <c r="BI68" s="248"/>
      <c r="BJ68" s="248"/>
      <c r="BK68" s="248"/>
      <c r="BL68" s="248"/>
      <c r="BM68" s="248"/>
      <c r="BN68" s="248"/>
      <c r="BO68" s="248"/>
      <c r="BP68" s="248"/>
      <c r="BQ68" s="248"/>
      <c r="BR68" s="247" t="str">
        <f>IF(入力シート!$D229="","",入力シート!$D229)</f>
        <v/>
      </c>
      <c r="BS68" s="248"/>
      <c r="BT68" s="248"/>
      <c r="BU68" s="248"/>
      <c r="BV68" s="248"/>
      <c r="BW68" s="248"/>
      <c r="BX68" s="248"/>
      <c r="BY68" s="248"/>
      <c r="BZ68" s="248"/>
      <c r="CA68" s="248"/>
      <c r="CB68" s="248"/>
      <c r="CC68" s="247" t="str">
        <f>IF(入力シート!$D249="","",入力シート!$D249)</f>
        <v/>
      </c>
      <c r="CD68" s="248"/>
      <c r="CE68" s="248"/>
      <c r="CF68" s="248"/>
      <c r="CG68" s="248"/>
      <c r="CH68" s="248"/>
      <c r="CI68" s="248"/>
      <c r="CJ68" s="248"/>
      <c r="CK68" s="248"/>
      <c r="CL68" s="248"/>
      <c r="CM68" s="248"/>
    </row>
    <row r="69" spans="1:91" s="23" customFormat="1" ht="16.5" customHeight="1">
      <c r="A69" s="283"/>
      <c r="B69" s="283"/>
      <c r="C69" s="283"/>
      <c r="D69" s="283"/>
      <c r="E69" s="283"/>
      <c r="F69" s="283"/>
      <c r="G69" s="283"/>
      <c r="H69" s="278" t="s">
        <v>36</v>
      </c>
      <c r="I69" s="278"/>
      <c r="J69" s="278"/>
      <c r="K69" s="278"/>
      <c r="L69" s="278"/>
      <c r="M69" s="278"/>
      <c r="N69" s="278"/>
      <c r="O69" s="278"/>
      <c r="P69" s="278"/>
      <c r="Q69" s="278"/>
      <c r="R69" s="278"/>
      <c r="S69" s="278"/>
      <c r="T69" s="278"/>
      <c r="U69" s="278"/>
      <c r="V69" s="285" t="str">
        <f>IF(入力シート!$D192="","",入力シート!$D192)</f>
        <v/>
      </c>
      <c r="W69" s="286"/>
      <c r="X69" s="286"/>
      <c r="Y69" s="286"/>
      <c r="Z69" s="286"/>
      <c r="AA69" s="286"/>
      <c r="AB69" s="3" t="s">
        <v>35</v>
      </c>
      <c r="AC69" s="3"/>
      <c r="AD69" s="3"/>
      <c r="AE69" s="283"/>
      <c r="AF69" s="283"/>
      <c r="AG69" s="283"/>
      <c r="AH69" s="283"/>
      <c r="AI69" s="290" t="s">
        <v>513</v>
      </c>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47" t="str">
        <f>IF(入力シート!$D210="","",入力シート!$D210)</f>
        <v/>
      </c>
      <c r="BH69" s="248"/>
      <c r="BI69" s="248"/>
      <c r="BJ69" s="248"/>
      <c r="BK69" s="248"/>
      <c r="BL69" s="248"/>
      <c r="BM69" s="248"/>
      <c r="BN69" s="248"/>
      <c r="BO69" s="248"/>
      <c r="BP69" s="248"/>
      <c r="BQ69" s="248"/>
      <c r="BR69" s="247" t="str">
        <f>IF(入力シート!$D230="","",入力シート!$D230)</f>
        <v/>
      </c>
      <c r="BS69" s="248"/>
      <c r="BT69" s="248"/>
      <c r="BU69" s="248"/>
      <c r="BV69" s="248"/>
      <c r="BW69" s="248"/>
      <c r="BX69" s="248"/>
      <c r="BY69" s="248"/>
      <c r="BZ69" s="248"/>
      <c r="CA69" s="248"/>
      <c r="CB69" s="248"/>
      <c r="CC69" s="247" t="str">
        <f>IF(入力シート!$D250="","",入力シート!$D250)</f>
        <v/>
      </c>
      <c r="CD69" s="248"/>
      <c r="CE69" s="248"/>
      <c r="CF69" s="248"/>
      <c r="CG69" s="248"/>
      <c r="CH69" s="248"/>
      <c r="CI69" s="248"/>
      <c r="CJ69" s="248"/>
      <c r="CK69" s="248"/>
      <c r="CL69" s="248"/>
      <c r="CM69" s="248"/>
    </row>
    <row r="70" spans="1:91" s="23" customFormat="1" ht="16.5" customHeight="1">
      <c r="A70" s="283"/>
      <c r="B70" s="283"/>
      <c r="C70" s="283"/>
      <c r="D70" s="283"/>
      <c r="E70" s="283"/>
      <c r="F70" s="283"/>
      <c r="G70" s="283"/>
      <c r="H70" s="278" t="s">
        <v>37</v>
      </c>
      <c r="I70" s="278"/>
      <c r="J70" s="278"/>
      <c r="K70" s="278"/>
      <c r="L70" s="278"/>
      <c r="M70" s="278"/>
      <c r="N70" s="278"/>
      <c r="O70" s="278"/>
      <c r="P70" s="278"/>
      <c r="Q70" s="278"/>
      <c r="R70" s="278"/>
      <c r="S70" s="278"/>
      <c r="T70" s="278"/>
      <c r="U70" s="278"/>
      <c r="V70" s="285" t="str">
        <f>IF(入力シート!$D193="","",入力シート!$D193)</f>
        <v/>
      </c>
      <c r="W70" s="286"/>
      <c r="X70" s="286"/>
      <c r="Y70" s="286"/>
      <c r="Z70" s="286"/>
      <c r="AA70" s="286"/>
      <c r="AB70" s="3" t="s">
        <v>35</v>
      </c>
      <c r="AC70" s="3"/>
      <c r="AD70" s="3"/>
      <c r="AE70" s="283"/>
      <c r="AF70" s="283"/>
      <c r="AG70" s="283"/>
      <c r="AH70" s="283"/>
      <c r="AI70" s="290" t="s">
        <v>86</v>
      </c>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47" t="str">
        <f>IF(入力シート!$D211="","",入力シート!$D211)</f>
        <v/>
      </c>
      <c r="BH70" s="248"/>
      <c r="BI70" s="248"/>
      <c r="BJ70" s="248"/>
      <c r="BK70" s="248"/>
      <c r="BL70" s="248"/>
      <c r="BM70" s="248"/>
      <c r="BN70" s="248"/>
      <c r="BO70" s="248"/>
      <c r="BP70" s="248"/>
      <c r="BQ70" s="248"/>
      <c r="BR70" s="247" t="str">
        <f>IF(入力シート!$D231="","",入力シート!$D231)</f>
        <v/>
      </c>
      <c r="BS70" s="248"/>
      <c r="BT70" s="248"/>
      <c r="BU70" s="248"/>
      <c r="BV70" s="248"/>
      <c r="BW70" s="248"/>
      <c r="BX70" s="248"/>
      <c r="BY70" s="248"/>
      <c r="BZ70" s="248"/>
      <c r="CA70" s="248"/>
      <c r="CB70" s="248"/>
      <c r="CC70" s="247" t="str">
        <f>IF(入力シート!$D251="","",入力シート!$D251)</f>
        <v/>
      </c>
      <c r="CD70" s="248"/>
      <c r="CE70" s="248"/>
      <c r="CF70" s="248"/>
      <c r="CG70" s="248"/>
      <c r="CH70" s="248"/>
      <c r="CI70" s="248"/>
      <c r="CJ70" s="248"/>
      <c r="CK70" s="248"/>
      <c r="CL70" s="248"/>
      <c r="CM70" s="248"/>
    </row>
    <row r="71" spans="1:91" s="23" customFormat="1" ht="16.5" customHeight="1">
      <c r="A71" s="283"/>
      <c r="B71" s="283"/>
      <c r="C71" s="283"/>
      <c r="D71" s="283"/>
      <c r="E71" s="294" t="s">
        <v>359</v>
      </c>
      <c r="F71" s="294"/>
      <c r="G71" s="294"/>
      <c r="H71" s="294"/>
      <c r="I71" s="294"/>
      <c r="J71" s="294"/>
      <c r="K71" s="294"/>
      <c r="L71" s="294"/>
      <c r="M71" s="294"/>
      <c r="N71" s="294"/>
      <c r="O71" s="294"/>
      <c r="P71" s="294"/>
      <c r="Q71" s="294"/>
      <c r="R71" s="294"/>
      <c r="S71" s="294"/>
      <c r="T71" s="294"/>
      <c r="U71" s="294"/>
      <c r="V71" s="285" t="str">
        <f>IF(入力シート!$D194="","",入力シート!$D194)</f>
        <v/>
      </c>
      <c r="W71" s="286"/>
      <c r="X71" s="286"/>
      <c r="Y71" s="286"/>
      <c r="Z71" s="286"/>
      <c r="AA71" s="286"/>
      <c r="AB71" s="3" t="s">
        <v>35</v>
      </c>
      <c r="AC71" s="3"/>
      <c r="AD71" s="3"/>
      <c r="AE71" s="283"/>
      <c r="AF71" s="283"/>
      <c r="AG71" s="283"/>
      <c r="AH71" s="283"/>
      <c r="AI71" s="290" t="s">
        <v>514</v>
      </c>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47" t="str">
        <f>IF(入力シート!$D212="","",入力シート!$D212)</f>
        <v/>
      </c>
      <c r="BH71" s="248"/>
      <c r="BI71" s="248"/>
      <c r="BJ71" s="248"/>
      <c r="BK71" s="248"/>
      <c r="BL71" s="248"/>
      <c r="BM71" s="248"/>
      <c r="BN71" s="248"/>
      <c r="BO71" s="248"/>
      <c r="BP71" s="248"/>
      <c r="BQ71" s="248"/>
      <c r="BR71" s="247" t="str">
        <f>IF(入力シート!$D232="","",入力シート!$D232)</f>
        <v/>
      </c>
      <c r="BS71" s="248"/>
      <c r="BT71" s="248"/>
      <c r="BU71" s="248"/>
      <c r="BV71" s="248"/>
      <c r="BW71" s="248"/>
      <c r="BX71" s="248"/>
      <c r="BY71" s="248"/>
      <c r="BZ71" s="248"/>
      <c r="CA71" s="248"/>
      <c r="CB71" s="248"/>
      <c r="CC71" s="247" t="str">
        <f>IF(入力シート!$D252="","",入力シート!$D252)</f>
        <v/>
      </c>
      <c r="CD71" s="248"/>
      <c r="CE71" s="248"/>
      <c r="CF71" s="248"/>
      <c r="CG71" s="248"/>
      <c r="CH71" s="248"/>
      <c r="CI71" s="248"/>
      <c r="CJ71" s="248"/>
      <c r="CK71" s="248"/>
      <c r="CL71" s="248"/>
      <c r="CM71" s="248"/>
    </row>
    <row r="72" spans="1:91" s="23" customFormat="1" ht="16.5" customHeight="1">
      <c r="A72" s="283"/>
      <c r="B72" s="283"/>
      <c r="C72" s="283"/>
      <c r="D72" s="283"/>
      <c r="E72" s="294" t="s">
        <v>360</v>
      </c>
      <c r="F72" s="294"/>
      <c r="G72" s="294"/>
      <c r="H72" s="294"/>
      <c r="I72" s="294"/>
      <c r="J72" s="294"/>
      <c r="K72" s="294"/>
      <c r="L72" s="294"/>
      <c r="M72" s="294"/>
      <c r="N72" s="294"/>
      <c r="O72" s="294"/>
      <c r="P72" s="294"/>
      <c r="Q72" s="294"/>
      <c r="R72" s="294"/>
      <c r="S72" s="294"/>
      <c r="T72" s="294"/>
      <c r="U72" s="294"/>
      <c r="V72" s="285" t="str">
        <f>IF(入力シート!$D195="","",入力シート!$D195)</f>
        <v/>
      </c>
      <c r="W72" s="286"/>
      <c r="X72" s="286"/>
      <c r="Y72" s="286"/>
      <c r="Z72" s="286"/>
      <c r="AA72" s="286"/>
      <c r="AB72" s="3" t="s">
        <v>35</v>
      </c>
      <c r="AC72" s="3"/>
      <c r="AD72" s="3"/>
      <c r="AE72" s="283"/>
      <c r="AF72" s="283"/>
      <c r="AG72" s="283"/>
      <c r="AH72" s="283"/>
      <c r="AI72" s="290" t="s">
        <v>38</v>
      </c>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47" t="str">
        <f>IF(入力シート!$D213="","",入力シート!$D213)</f>
        <v/>
      </c>
      <c r="BH72" s="248"/>
      <c r="BI72" s="248"/>
      <c r="BJ72" s="248"/>
      <c r="BK72" s="248"/>
      <c r="BL72" s="248"/>
      <c r="BM72" s="248"/>
      <c r="BN72" s="248"/>
      <c r="BO72" s="248"/>
      <c r="BP72" s="248"/>
      <c r="BQ72" s="248"/>
      <c r="BR72" s="247" t="str">
        <f>IF(入力シート!$D233="","",入力シート!$D233)</f>
        <v/>
      </c>
      <c r="BS72" s="248"/>
      <c r="BT72" s="248"/>
      <c r="BU72" s="248"/>
      <c r="BV72" s="248"/>
      <c r="BW72" s="248"/>
      <c r="BX72" s="248"/>
      <c r="BY72" s="248"/>
      <c r="BZ72" s="248"/>
      <c r="CA72" s="248"/>
      <c r="CB72" s="248"/>
      <c r="CC72" s="247" t="str">
        <f>IF(入力シート!$D253="","",入力シート!$D253)</f>
        <v/>
      </c>
      <c r="CD72" s="248"/>
      <c r="CE72" s="248"/>
      <c r="CF72" s="248"/>
      <c r="CG72" s="248"/>
      <c r="CH72" s="248"/>
      <c r="CI72" s="248"/>
      <c r="CJ72" s="248"/>
      <c r="CK72" s="248"/>
      <c r="CL72" s="248"/>
      <c r="CM72" s="248"/>
    </row>
    <row r="73" spans="1:91" s="23" customFormat="1" ht="16.5" customHeight="1">
      <c r="A73" s="283"/>
      <c r="B73" s="283"/>
      <c r="C73" s="283"/>
      <c r="D73" s="283"/>
      <c r="E73" s="294" t="s">
        <v>361</v>
      </c>
      <c r="F73" s="294"/>
      <c r="G73" s="294"/>
      <c r="H73" s="294"/>
      <c r="I73" s="294"/>
      <c r="J73" s="294"/>
      <c r="K73" s="294"/>
      <c r="L73" s="294"/>
      <c r="M73" s="294"/>
      <c r="N73" s="294"/>
      <c r="O73" s="294"/>
      <c r="P73" s="294"/>
      <c r="Q73" s="294"/>
      <c r="R73" s="294"/>
      <c r="S73" s="294"/>
      <c r="T73" s="294"/>
      <c r="U73" s="294"/>
      <c r="V73" s="285" t="str">
        <f>IF(入力シート!$D196="","",入力シート!$D196)</f>
        <v/>
      </c>
      <c r="W73" s="286"/>
      <c r="X73" s="286"/>
      <c r="Y73" s="286"/>
      <c r="Z73" s="286"/>
      <c r="AA73" s="286"/>
      <c r="AB73" s="3" t="s">
        <v>35</v>
      </c>
      <c r="AC73" s="3"/>
      <c r="AD73" s="3"/>
      <c r="AE73" s="283"/>
      <c r="AF73" s="283"/>
      <c r="AG73" s="283"/>
      <c r="AH73" s="283"/>
      <c r="AI73" s="291" t="s">
        <v>515</v>
      </c>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3"/>
      <c r="BG73" s="247" t="str">
        <f>IF(入力シート!$D214="","",入力シート!$D214)</f>
        <v/>
      </c>
      <c r="BH73" s="248"/>
      <c r="BI73" s="248"/>
      <c r="BJ73" s="248"/>
      <c r="BK73" s="248"/>
      <c r="BL73" s="248"/>
      <c r="BM73" s="248"/>
      <c r="BN73" s="248"/>
      <c r="BO73" s="248"/>
      <c r="BP73" s="248"/>
      <c r="BQ73" s="248"/>
      <c r="BR73" s="247" t="str">
        <f>IF(入力シート!$D234="","",入力シート!$D234)</f>
        <v/>
      </c>
      <c r="BS73" s="248"/>
      <c r="BT73" s="248"/>
      <c r="BU73" s="248"/>
      <c r="BV73" s="248"/>
      <c r="BW73" s="248"/>
      <c r="BX73" s="248"/>
      <c r="BY73" s="248"/>
      <c r="BZ73" s="248"/>
      <c r="CA73" s="248"/>
      <c r="CB73" s="248"/>
      <c r="CC73" s="247" t="str">
        <f>IF(入力シート!$D254="","",入力シート!$D254)</f>
        <v/>
      </c>
      <c r="CD73" s="248"/>
      <c r="CE73" s="248"/>
      <c r="CF73" s="248"/>
      <c r="CG73" s="248"/>
      <c r="CH73" s="248"/>
      <c r="CI73" s="248"/>
      <c r="CJ73" s="248"/>
      <c r="CK73" s="248"/>
      <c r="CL73" s="248"/>
      <c r="CM73" s="248"/>
    </row>
    <row r="74" spans="1:91" s="23" customFormat="1" ht="16.5" customHeight="1">
      <c r="A74" s="283"/>
      <c r="B74" s="283"/>
      <c r="C74" s="283"/>
      <c r="D74" s="283"/>
      <c r="E74" s="283" t="s">
        <v>39</v>
      </c>
      <c r="F74" s="283"/>
      <c r="G74" s="283"/>
      <c r="H74" s="278" t="s">
        <v>40</v>
      </c>
      <c r="I74" s="278"/>
      <c r="J74" s="278"/>
      <c r="K74" s="278"/>
      <c r="L74" s="278"/>
      <c r="M74" s="278"/>
      <c r="N74" s="278"/>
      <c r="O74" s="278"/>
      <c r="P74" s="278"/>
      <c r="Q74" s="278"/>
      <c r="R74" s="278"/>
      <c r="S74" s="278"/>
      <c r="T74" s="278"/>
      <c r="U74" s="278"/>
      <c r="V74" s="285" t="str">
        <f>IF(入力シート!$D197="","",入力シート!$D197)</f>
        <v/>
      </c>
      <c r="W74" s="286"/>
      <c r="X74" s="286"/>
      <c r="Y74" s="286"/>
      <c r="Z74" s="286"/>
      <c r="AA74" s="286"/>
      <c r="AB74" s="3" t="s">
        <v>35</v>
      </c>
      <c r="AC74" s="3"/>
      <c r="AD74" s="3"/>
      <c r="AE74" s="283"/>
      <c r="AF74" s="283"/>
      <c r="AG74" s="283"/>
      <c r="AH74" s="283"/>
      <c r="AI74" s="290" t="s">
        <v>523</v>
      </c>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47" t="str">
        <f>IF(入力シート!$D215="","",入力シート!$D215)</f>
        <v/>
      </c>
      <c r="BH74" s="248"/>
      <c r="BI74" s="248"/>
      <c r="BJ74" s="248"/>
      <c r="BK74" s="248"/>
      <c r="BL74" s="248"/>
      <c r="BM74" s="248"/>
      <c r="BN74" s="248"/>
      <c r="BO74" s="248"/>
      <c r="BP74" s="248"/>
      <c r="BQ74" s="248"/>
      <c r="BR74" s="247" t="str">
        <f>IF(入力シート!$D235="","",入力シート!$D235)</f>
        <v/>
      </c>
      <c r="BS74" s="248"/>
      <c r="BT74" s="248"/>
      <c r="BU74" s="248"/>
      <c r="BV74" s="248"/>
      <c r="BW74" s="248"/>
      <c r="BX74" s="248"/>
      <c r="BY74" s="248"/>
      <c r="BZ74" s="248"/>
      <c r="CA74" s="248"/>
      <c r="CB74" s="248"/>
      <c r="CC74" s="247" t="str">
        <f>IF(入力シート!$D255="","",入力シート!$D255)</f>
        <v/>
      </c>
      <c r="CD74" s="248"/>
      <c r="CE74" s="248"/>
      <c r="CF74" s="248"/>
      <c r="CG74" s="248"/>
      <c r="CH74" s="248"/>
      <c r="CI74" s="248"/>
      <c r="CJ74" s="248"/>
      <c r="CK74" s="248"/>
      <c r="CL74" s="248"/>
      <c r="CM74" s="248"/>
    </row>
    <row r="75" spans="1:91" s="23" customFormat="1" ht="16.5" customHeight="1">
      <c r="A75" s="283"/>
      <c r="B75" s="283"/>
      <c r="C75" s="283"/>
      <c r="D75" s="283"/>
      <c r="E75" s="283"/>
      <c r="F75" s="283"/>
      <c r="G75" s="283"/>
      <c r="H75" s="278" t="s">
        <v>41</v>
      </c>
      <c r="I75" s="278"/>
      <c r="J75" s="278"/>
      <c r="K75" s="278"/>
      <c r="L75" s="278"/>
      <c r="M75" s="278"/>
      <c r="N75" s="278"/>
      <c r="O75" s="278"/>
      <c r="P75" s="278"/>
      <c r="Q75" s="278"/>
      <c r="R75" s="278"/>
      <c r="S75" s="278"/>
      <c r="T75" s="278"/>
      <c r="U75" s="278"/>
      <c r="V75" s="285" t="str">
        <f>IF(入力シート!$D198="","",入力シート!$D198)</f>
        <v/>
      </c>
      <c r="W75" s="286"/>
      <c r="X75" s="286"/>
      <c r="Y75" s="286"/>
      <c r="Z75" s="286"/>
      <c r="AA75" s="286"/>
      <c r="AB75" s="3" t="s">
        <v>35</v>
      </c>
      <c r="AC75" s="3"/>
      <c r="AD75" s="3"/>
      <c r="AE75" s="283"/>
      <c r="AF75" s="283"/>
      <c r="AG75" s="283"/>
      <c r="AH75" s="283"/>
      <c r="AI75" s="290" t="s">
        <v>524</v>
      </c>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47" t="str">
        <f>IF(入力シート!$D216="","",入力シート!$D216)</f>
        <v/>
      </c>
      <c r="BH75" s="248"/>
      <c r="BI75" s="248"/>
      <c r="BJ75" s="248"/>
      <c r="BK75" s="248"/>
      <c r="BL75" s="248"/>
      <c r="BM75" s="248"/>
      <c r="BN75" s="248"/>
      <c r="BO75" s="248"/>
      <c r="BP75" s="248"/>
      <c r="BQ75" s="248"/>
      <c r="BR75" s="247" t="str">
        <f>IF(入力シート!$D236="","",入力シート!$D236)</f>
        <v/>
      </c>
      <c r="BS75" s="248"/>
      <c r="BT75" s="248"/>
      <c r="BU75" s="248"/>
      <c r="BV75" s="248"/>
      <c r="BW75" s="248"/>
      <c r="BX75" s="248"/>
      <c r="BY75" s="248"/>
      <c r="BZ75" s="248"/>
      <c r="CA75" s="248"/>
      <c r="CB75" s="248"/>
      <c r="CC75" s="247" t="str">
        <f>IF(入力シート!$D256="","",入力シート!$D256)</f>
        <v/>
      </c>
      <c r="CD75" s="248"/>
      <c r="CE75" s="248"/>
      <c r="CF75" s="248"/>
      <c r="CG75" s="248"/>
      <c r="CH75" s="248"/>
      <c r="CI75" s="248"/>
      <c r="CJ75" s="248"/>
      <c r="CK75" s="248"/>
      <c r="CL75" s="248"/>
      <c r="CM75" s="248"/>
    </row>
    <row r="76" spans="1:91" s="23" customFormat="1" ht="16.5" customHeight="1">
      <c r="A76" s="283"/>
      <c r="B76" s="283"/>
      <c r="C76" s="283"/>
      <c r="D76" s="283"/>
      <c r="E76" s="283"/>
      <c r="F76" s="283"/>
      <c r="G76" s="283"/>
      <c r="H76" s="278" t="s">
        <v>42</v>
      </c>
      <c r="I76" s="278"/>
      <c r="J76" s="278"/>
      <c r="K76" s="278"/>
      <c r="L76" s="278"/>
      <c r="M76" s="278"/>
      <c r="N76" s="278"/>
      <c r="O76" s="278"/>
      <c r="P76" s="278"/>
      <c r="Q76" s="278"/>
      <c r="R76" s="278"/>
      <c r="S76" s="278"/>
      <c r="T76" s="278"/>
      <c r="U76" s="278"/>
      <c r="V76" s="285" t="str">
        <f>IF(入力シート!$D199="","",入力シート!$D199)</f>
        <v/>
      </c>
      <c r="W76" s="286"/>
      <c r="X76" s="286"/>
      <c r="Y76" s="286"/>
      <c r="Z76" s="286"/>
      <c r="AA76" s="286"/>
      <c r="AB76" s="3" t="s">
        <v>35</v>
      </c>
      <c r="AC76" s="3"/>
      <c r="AD76" s="3"/>
      <c r="AE76" s="283"/>
      <c r="AF76" s="283"/>
      <c r="AG76" s="283"/>
      <c r="AH76" s="283"/>
      <c r="AI76" s="290" t="s">
        <v>516</v>
      </c>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47" t="str">
        <f>IF(入力シート!$D217="","",入力シート!$D217)</f>
        <v/>
      </c>
      <c r="BH76" s="248"/>
      <c r="BI76" s="248"/>
      <c r="BJ76" s="248"/>
      <c r="BK76" s="248"/>
      <c r="BL76" s="248"/>
      <c r="BM76" s="248"/>
      <c r="BN76" s="248"/>
      <c r="BO76" s="248"/>
      <c r="BP76" s="248"/>
      <c r="BQ76" s="248"/>
      <c r="BR76" s="247" t="str">
        <f>IF(入力シート!$D237="","",入力シート!$D237)</f>
        <v/>
      </c>
      <c r="BS76" s="248"/>
      <c r="BT76" s="248"/>
      <c r="BU76" s="248"/>
      <c r="BV76" s="248"/>
      <c r="BW76" s="248"/>
      <c r="BX76" s="248"/>
      <c r="BY76" s="248"/>
      <c r="BZ76" s="248"/>
      <c r="CA76" s="248"/>
      <c r="CB76" s="248"/>
      <c r="CC76" s="247" t="str">
        <f>IF(入力シート!$D257="","",入力シート!$D257)</f>
        <v/>
      </c>
      <c r="CD76" s="248"/>
      <c r="CE76" s="248"/>
      <c r="CF76" s="248"/>
      <c r="CG76" s="248"/>
      <c r="CH76" s="248"/>
      <c r="CI76" s="248"/>
      <c r="CJ76" s="248"/>
      <c r="CK76" s="248"/>
      <c r="CL76" s="248"/>
      <c r="CM76" s="248"/>
    </row>
    <row r="77" spans="1:91" s="23" customFormat="1" ht="16.5" customHeight="1">
      <c r="A77" s="283"/>
      <c r="B77" s="283"/>
      <c r="C77" s="283"/>
      <c r="D77" s="283"/>
      <c r="E77" s="278" t="s">
        <v>43</v>
      </c>
      <c r="F77" s="278"/>
      <c r="G77" s="278"/>
      <c r="H77" s="278"/>
      <c r="I77" s="278"/>
      <c r="J77" s="278"/>
      <c r="K77" s="278"/>
      <c r="L77" s="278"/>
      <c r="M77" s="278"/>
      <c r="N77" s="278"/>
      <c r="O77" s="278"/>
      <c r="P77" s="278"/>
      <c r="Q77" s="278"/>
      <c r="R77" s="278"/>
      <c r="S77" s="278"/>
      <c r="T77" s="278"/>
      <c r="U77" s="278"/>
      <c r="V77" s="285" t="str">
        <f>IF(入力シート!$D200="","",入力シート!$D200)</f>
        <v/>
      </c>
      <c r="W77" s="286"/>
      <c r="X77" s="286"/>
      <c r="Y77" s="286"/>
      <c r="Z77" s="286"/>
      <c r="AA77" s="286"/>
      <c r="AB77" s="3" t="s">
        <v>35</v>
      </c>
      <c r="AC77" s="3"/>
      <c r="AD77" s="3"/>
      <c r="AE77" s="283"/>
      <c r="AF77" s="283"/>
      <c r="AG77" s="283"/>
      <c r="AH77" s="283"/>
      <c r="AI77" s="290" t="s">
        <v>517</v>
      </c>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47" t="str">
        <f>IF(入力シート!$D218="","",入力シート!$D218)</f>
        <v/>
      </c>
      <c r="BH77" s="248"/>
      <c r="BI77" s="248"/>
      <c r="BJ77" s="248"/>
      <c r="BK77" s="248"/>
      <c r="BL77" s="248"/>
      <c r="BM77" s="248"/>
      <c r="BN77" s="248"/>
      <c r="BO77" s="248"/>
      <c r="BP77" s="248"/>
      <c r="BQ77" s="248"/>
      <c r="BR77" s="247" t="str">
        <f>IF(入力シート!$D238="","",入力シート!$D238)</f>
        <v/>
      </c>
      <c r="BS77" s="248"/>
      <c r="BT77" s="248"/>
      <c r="BU77" s="248"/>
      <c r="BV77" s="248"/>
      <c r="BW77" s="248"/>
      <c r="BX77" s="248"/>
      <c r="BY77" s="248"/>
      <c r="BZ77" s="248"/>
      <c r="CA77" s="248"/>
      <c r="CB77" s="248"/>
      <c r="CC77" s="247" t="str">
        <f>IF(入力シート!$D258="","",入力シート!$D258)</f>
        <v/>
      </c>
      <c r="CD77" s="248"/>
      <c r="CE77" s="248"/>
      <c r="CF77" s="248"/>
      <c r="CG77" s="248"/>
      <c r="CH77" s="248"/>
      <c r="CI77" s="248"/>
      <c r="CJ77" s="248"/>
      <c r="CK77" s="248"/>
      <c r="CL77" s="248"/>
      <c r="CM77" s="248"/>
    </row>
    <row r="78" spans="1:91" s="23" customFormat="1" ht="16.5" customHeight="1">
      <c r="A78" s="283"/>
      <c r="B78" s="283"/>
      <c r="C78" s="283"/>
      <c r="D78" s="283"/>
      <c r="E78" s="278" t="s">
        <v>44</v>
      </c>
      <c r="F78" s="278"/>
      <c r="G78" s="278"/>
      <c r="H78" s="278"/>
      <c r="I78" s="278"/>
      <c r="J78" s="278"/>
      <c r="K78" s="278"/>
      <c r="L78" s="278"/>
      <c r="M78" s="278"/>
      <c r="N78" s="278"/>
      <c r="O78" s="278"/>
      <c r="P78" s="278"/>
      <c r="Q78" s="278"/>
      <c r="R78" s="278"/>
      <c r="S78" s="278"/>
      <c r="T78" s="278"/>
      <c r="U78" s="278"/>
      <c r="V78" s="285" t="str">
        <f>IF(入力シート!$D201="","",入力シート!$D201)</f>
        <v/>
      </c>
      <c r="W78" s="286"/>
      <c r="X78" s="286"/>
      <c r="Y78" s="286"/>
      <c r="Z78" s="286"/>
      <c r="AA78" s="286"/>
      <c r="AB78" s="3" t="s">
        <v>35</v>
      </c>
      <c r="AC78" s="3"/>
      <c r="AD78" s="3"/>
      <c r="AE78" s="283"/>
      <c r="AF78" s="283"/>
      <c r="AG78" s="283"/>
      <c r="AH78" s="283"/>
      <c r="AI78" s="290" t="s">
        <v>87</v>
      </c>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47" t="str">
        <f>IF(入力シート!$D219="","",入力シート!$D219)</f>
        <v/>
      </c>
      <c r="BH78" s="248"/>
      <c r="BI78" s="248"/>
      <c r="BJ78" s="248"/>
      <c r="BK78" s="248"/>
      <c r="BL78" s="248"/>
      <c r="BM78" s="248"/>
      <c r="BN78" s="248"/>
      <c r="BO78" s="248"/>
      <c r="BP78" s="248"/>
      <c r="BQ78" s="248"/>
      <c r="BR78" s="247" t="str">
        <f>IF(入力シート!$D239="","",入力シート!$D239)</f>
        <v/>
      </c>
      <c r="BS78" s="248"/>
      <c r="BT78" s="248"/>
      <c r="BU78" s="248"/>
      <c r="BV78" s="248"/>
      <c r="BW78" s="248"/>
      <c r="BX78" s="248"/>
      <c r="BY78" s="248"/>
      <c r="BZ78" s="248"/>
      <c r="CA78" s="248"/>
      <c r="CB78" s="248"/>
      <c r="CC78" s="247" t="str">
        <f>IF(入力シート!$D259="","",入力シート!$D259)</f>
        <v/>
      </c>
      <c r="CD78" s="248"/>
      <c r="CE78" s="248"/>
      <c r="CF78" s="248"/>
      <c r="CG78" s="248"/>
      <c r="CH78" s="248"/>
      <c r="CI78" s="248"/>
      <c r="CJ78" s="248"/>
      <c r="CK78" s="248"/>
      <c r="CL78" s="248"/>
      <c r="CM78" s="248"/>
    </row>
    <row r="79" spans="1:91" s="23" customFormat="1" ht="16.5" customHeight="1">
      <c r="A79" s="283"/>
      <c r="B79" s="283"/>
      <c r="C79" s="283"/>
      <c r="D79" s="283"/>
      <c r="E79" s="278" t="s">
        <v>45</v>
      </c>
      <c r="F79" s="278"/>
      <c r="G79" s="278"/>
      <c r="H79" s="278"/>
      <c r="I79" s="278"/>
      <c r="J79" s="278"/>
      <c r="K79" s="278"/>
      <c r="L79" s="278"/>
      <c r="M79" s="278"/>
      <c r="N79" s="278"/>
      <c r="O79" s="278"/>
      <c r="P79" s="278"/>
      <c r="Q79" s="278"/>
      <c r="R79" s="278"/>
      <c r="S79" s="278"/>
      <c r="T79" s="278"/>
      <c r="U79" s="278"/>
      <c r="V79" s="285" t="str">
        <f>IF(入力シート!$D202="","",入力シート!$D202)</f>
        <v/>
      </c>
      <c r="W79" s="286"/>
      <c r="X79" s="286"/>
      <c r="Y79" s="286"/>
      <c r="Z79" s="286"/>
      <c r="AA79" s="286"/>
      <c r="AB79" s="3" t="s">
        <v>35</v>
      </c>
      <c r="AC79" s="3"/>
      <c r="AD79" s="3"/>
      <c r="AE79" s="283"/>
      <c r="AF79" s="283"/>
      <c r="AG79" s="283"/>
      <c r="AH79" s="283"/>
      <c r="AI79" s="290" t="s">
        <v>88</v>
      </c>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81" t="e">
        <f>IF(入力シート!$D220="","",入力シート!$D220)</f>
        <v>#DIV/0!</v>
      </c>
      <c r="BH79" s="282"/>
      <c r="BI79" s="282"/>
      <c r="BJ79" s="282"/>
      <c r="BK79" s="282"/>
      <c r="BL79" s="282"/>
      <c r="BM79" s="282"/>
      <c r="BN79" s="282"/>
      <c r="BO79" s="282"/>
      <c r="BP79" s="282"/>
      <c r="BQ79" s="282"/>
      <c r="BR79" s="281" t="e">
        <f>IF(入力シート!$D240="","",入力シート!$D240)</f>
        <v>#DIV/0!</v>
      </c>
      <c r="BS79" s="282"/>
      <c r="BT79" s="282"/>
      <c r="BU79" s="282"/>
      <c r="BV79" s="282"/>
      <c r="BW79" s="282"/>
      <c r="BX79" s="282"/>
      <c r="BY79" s="282"/>
      <c r="BZ79" s="282"/>
      <c r="CA79" s="282"/>
      <c r="CB79" s="282"/>
      <c r="CC79" s="281" t="e">
        <f>IF(入力シート!$D260="","",入力シート!$D260)</f>
        <v>#DIV/0!</v>
      </c>
      <c r="CD79" s="282"/>
      <c r="CE79" s="282"/>
      <c r="CF79" s="282"/>
      <c r="CG79" s="282"/>
      <c r="CH79" s="282"/>
      <c r="CI79" s="282"/>
      <c r="CJ79" s="282"/>
      <c r="CK79" s="282"/>
      <c r="CL79" s="282"/>
      <c r="CM79" s="282"/>
    </row>
    <row r="80" spans="1:91" s="23" customFormat="1" ht="16.5" customHeight="1">
      <c r="A80" s="283"/>
      <c r="B80" s="283"/>
      <c r="C80" s="283"/>
      <c r="D80" s="283"/>
      <c r="E80" s="278" t="s">
        <v>46</v>
      </c>
      <c r="F80" s="278"/>
      <c r="G80" s="278"/>
      <c r="H80" s="278"/>
      <c r="I80" s="278"/>
      <c r="J80" s="278"/>
      <c r="K80" s="278"/>
      <c r="L80" s="278"/>
      <c r="M80" s="278"/>
      <c r="N80" s="278"/>
      <c r="O80" s="278"/>
      <c r="P80" s="278"/>
      <c r="Q80" s="278"/>
      <c r="R80" s="278"/>
      <c r="S80" s="278"/>
      <c r="T80" s="278"/>
      <c r="U80" s="278"/>
      <c r="V80" s="285" t="str">
        <f>IF(入力シート!$D203="","",入力シート!$D203)</f>
        <v/>
      </c>
      <c r="W80" s="286"/>
      <c r="X80" s="286"/>
      <c r="Y80" s="286"/>
      <c r="Z80" s="286"/>
      <c r="AA80" s="286"/>
      <c r="AB80" s="3" t="s">
        <v>35</v>
      </c>
      <c r="AC80" s="3"/>
      <c r="AD80" s="3"/>
      <c r="AE80" s="283"/>
      <c r="AF80" s="283"/>
      <c r="AG80" s="283"/>
      <c r="AH80" s="283"/>
      <c r="AI80" s="290" t="s">
        <v>89</v>
      </c>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81" t="e">
        <f>IF(入力シート!$D221="","",入力シート!$D221)</f>
        <v>#DIV/0!</v>
      </c>
      <c r="BH80" s="282"/>
      <c r="BI80" s="282"/>
      <c r="BJ80" s="282"/>
      <c r="BK80" s="282"/>
      <c r="BL80" s="282"/>
      <c r="BM80" s="282"/>
      <c r="BN80" s="282"/>
      <c r="BO80" s="282"/>
      <c r="BP80" s="282"/>
      <c r="BQ80" s="282"/>
      <c r="BR80" s="281" t="e">
        <f>IF(入力シート!$D241="","",入力シート!$D241)</f>
        <v>#DIV/0!</v>
      </c>
      <c r="BS80" s="282"/>
      <c r="BT80" s="282"/>
      <c r="BU80" s="282"/>
      <c r="BV80" s="282"/>
      <c r="BW80" s="282"/>
      <c r="BX80" s="282"/>
      <c r="BY80" s="282"/>
      <c r="BZ80" s="282"/>
      <c r="CA80" s="282"/>
      <c r="CB80" s="282"/>
      <c r="CC80" s="281" t="e">
        <f>IF(入力シート!$D261="","",入力シート!$D261)</f>
        <v>#DIV/0!</v>
      </c>
      <c r="CD80" s="282"/>
      <c r="CE80" s="282"/>
      <c r="CF80" s="282"/>
      <c r="CG80" s="282"/>
      <c r="CH80" s="282"/>
      <c r="CI80" s="282"/>
      <c r="CJ80" s="282"/>
      <c r="CK80" s="282"/>
      <c r="CL80" s="282"/>
      <c r="CM80" s="282"/>
    </row>
    <row r="81" spans="1:91" s="23" customFormat="1" ht="16.5" customHeight="1">
      <c r="A81" s="283"/>
      <c r="B81" s="283"/>
      <c r="C81" s="283"/>
      <c r="D81" s="283"/>
      <c r="E81" s="278" t="s">
        <v>47</v>
      </c>
      <c r="F81" s="278"/>
      <c r="G81" s="278"/>
      <c r="H81" s="278"/>
      <c r="I81" s="278"/>
      <c r="J81" s="278"/>
      <c r="K81" s="278"/>
      <c r="L81" s="278"/>
      <c r="M81" s="278"/>
      <c r="N81" s="278"/>
      <c r="O81" s="278"/>
      <c r="P81" s="278"/>
      <c r="Q81" s="278"/>
      <c r="R81" s="278"/>
      <c r="S81" s="278"/>
      <c r="T81" s="278"/>
      <c r="U81" s="278"/>
      <c r="V81" s="285" t="str">
        <f>IF(入力シート!$D204="","",入力シート!$D204)</f>
        <v/>
      </c>
      <c r="W81" s="286"/>
      <c r="X81" s="286"/>
      <c r="Y81" s="286"/>
      <c r="Z81" s="286"/>
      <c r="AA81" s="286"/>
      <c r="AB81" s="3" t="s">
        <v>35</v>
      </c>
      <c r="AC81" s="3"/>
      <c r="AD81" s="3"/>
      <c r="AE81" s="283"/>
      <c r="AF81" s="283"/>
      <c r="AG81" s="283"/>
      <c r="AH81" s="283"/>
      <c r="AI81" s="280" t="s">
        <v>518</v>
      </c>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1" t="e">
        <f>IF(入力シート!$D222="","",入力シート!$D222)</f>
        <v>#DIV/0!</v>
      </c>
      <c r="BH81" s="282"/>
      <c r="BI81" s="282"/>
      <c r="BJ81" s="282"/>
      <c r="BK81" s="282"/>
      <c r="BL81" s="282"/>
      <c r="BM81" s="282"/>
      <c r="BN81" s="282"/>
      <c r="BO81" s="282"/>
      <c r="BP81" s="282"/>
      <c r="BQ81" s="282"/>
      <c r="BR81" s="281" t="e">
        <f>IF(入力シート!$D242="","",入力シート!$D242)</f>
        <v>#DIV/0!</v>
      </c>
      <c r="BS81" s="282"/>
      <c r="BT81" s="282"/>
      <c r="BU81" s="282"/>
      <c r="BV81" s="282"/>
      <c r="BW81" s="282"/>
      <c r="BX81" s="282"/>
      <c r="BY81" s="282"/>
      <c r="BZ81" s="282"/>
      <c r="CA81" s="282"/>
      <c r="CB81" s="282"/>
      <c r="CC81" s="281" t="e">
        <f>IF(入力シート!$D262="","",入力シート!$D262)</f>
        <v>#DIV/0!</v>
      </c>
      <c r="CD81" s="282"/>
      <c r="CE81" s="282"/>
      <c r="CF81" s="282"/>
      <c r="CG81" s="282"/>
      <c r="CH81" s="282"/>
      <c r="CI81" s="282"/>
      <c r="CJ81" s="282"/>
      <c r="CK81" s="282"/>
      <c r="CL81" s="282"/>
      <c r="CM81" s="282"/>
    </row>
    <row r="82" spans="1:91" s="23" customFormat="1" ht="16.5" customHeight="1">
      <c r="A82" s="283"/>
      <c r="B82" s="283"/>
      <c r="C82" s="283"/>
      <c r="D82" s="283"/>
      <c r="E82" s="278" t="s">
        <v>217</v>
      </c>
      <c r="F82" s="278"/>
      <c r="G82" s="278"/>
      <c r="H82" s="278"/>
      <c r="I82" s="278"/>
      <c r="J82" s="278"/>
      <c r="K82" s="278"/>
      <c r="L82" s="278"/>
      <c r="M82" s="278"/>
      <c r="N82" s="278"/>
      <c r="O82" s="278"/>
      <c r="P82" s="278"/>
      <c r="Q82" s="278"/>
      <c r="R82" s="278"/>
      <c r="S82" s="278"/>
      <c r="T82" s="278"/>
      <c r="U82" s="278"/>
      <c r="V82" s="285" t="str">
        <f>IF(入力シート!$D205="","",入力シート!$D205)</f>
        <v/>
      </c>
      <c r="W82" s="286"/>
      <c r="X82" s="286"/>
      <c r="Y82" s="286"/>
      <c r="Z82" s="286"/>
      <c r="AA82" s="286"/>
      <c r="AB82" s="3" t="s">
        <v>35</v>
      </c>
      <c r="AC82" s="3"/>
      <c r="AD82" s="3"/>
      <c r="AE82" s="283"/>
      <c r="AF82" s="283"/>
      <c r="AG82" s="283"/>
      <c r="AH82" s="284"/>
      <c r="AI82" s="250" t="s">
        <v>48</v>
      </c>
      <c r="AJ82" s="246"/>
      <c r="AK82" s="246"/>
      <c r="AL82" s="249" t="str">
        <f>IF(入力シート!$D223="","",入力シート!$D223)</f>
        <v/>
      </c>
      <c r="AM82" s="249"/>
      <c r="AN82" s="249"/>
      <c r="AO82" s="249"/>
      <c r="AP82" s="249"/>
      <c r="AQ82" s="249"/>
      <c r="AR82" s="249"/>
      <c r="AS82" s="249"/>
      <c r="AT82" s="249"/>
      <c r="AU82" s="249"/>
      <c r="AV82" s="249"/>
      <c r="AW82" s="249"/>
      <c r="AX82" s="249"/>
      <c r="AY82" s="249"/>
      <c r="AZ82" s="249"/>
      <c r="BA82" s="249"/>
      <c r="BB82" s="249"/>
      <c r="BC82" s="249"/>
      <c r="BD82" s="249"/>
      <c r="BE82" s="249"/>
      <c r="BF82" s="279"/>
      <c r="BG82" s="247" t="str">
        <f>IF(入力シート!$D226="","",入力シート!$D226)</f>
        <v/>
      </c>
      <c r="BH82" s="248"/>
      <c r="BI82" s="248"/>
      <c r="BJ82" s="248"/>
      <c r="BK82" s="248"/>
      <c r="BL82" s="248"/>
      <c r="BM82" s="248"/>
      <c r="BN82" s="248"/>
      <c r="BO82" s="248"/>
      <c r="BP82" s="248"/>
      <c r="BQ82" s="248"/>
      <c r="BR82" s="247" t="str">
        <f>IF(入力シート!$D246="","",入力シート!$D246)</f>
        <v/>
      </c>
      <c r="BS82" s="248"/>
      <c r="BT82" s="248"/>
      <c r="BU82" s="248"/>
      <c r="BV82" s="248"/>
      <c r="BW82" s="248"/>
      <c r="BX82" s="248"/>
      <c r="BY82" s="248"/>
      <c r="BZ82" s="248"/>
      <c r="CA82" s="248"/>
      <c r="CB82" s="248"/>
      <c r="CC82" s="247" t="str">
        <f>IF(入力シート!$D266="","",入力シート!$D266)</f>
        <v/>
      </c>
      <c r="CD82" s="248"/>
      <c r="CE82" s="248"/>
      <c r="CF82" s="248"/>
      <c r="CG82" s="248"/>
      <c r="CH82" s="248"/>
      <c r="CI82" s="248"/>
      <c r="CJ82" s="248"/>
      <c r="CK82" s="248"/>
      <c r="CL82" s="248"/>
      <c r="CM82" s="248"/>
    </row>
    <row r="83" spans="1:91" s="23" customFormat="1" ht="16.5" customHeight="1">
      <c r="A83" s="283"/>
      <c r="B83" s="283"/>
      <c r="C83" s="283"/>
      <c r="D83" s="283"/>
      <c r="E83" s="278" t="s">
        <v>49</v>
      </c>
      <c r="F83" s="278"/>
      <c r="G83" s="278"/>
      <c r="H83" s="278"/>
      <c r="I83" s="278"/>
      <c r="J83" s="278"/>
      <c r="K83" s="278"/>
      <c r="L83" s="278"/>
      <c r="M83" s="278"/>
      <c r="N83" s="278"/>
      <c r="O83" s="278"/>
      <c r="P83" s="278"/>
      <c r="Q83" s="278"/>
      <c r="R83" s="278"/>
      <c r="S83" s="278"/>
      <c r="T83" s="278"/>
      <c r="U83" s="278"/>
      <c r="V83" s="285" t="str">
        <f>IF(入力シート!$D206="","",入力シート!$D206)</f>
        <v/>
      </c>
      <c r="W83" s="286"/>
      <c r="X83" s="286"/>
      <c r="Y83" s="286"/>
      <c r="Z83" s="286"/>
      <c r="AA83" s="286"/>
      <c r="AB83" s="3" t="s">
        <v>35</v>
      </c>
      <c r="AC83" s="3"/>
      <c r="AD83" s="3"/>
      <c r="AE83" s="283"/>
      <c r="AF83" s="283"/>
      <c r="AG83" s="283"/>
      <c r="AH83" s="284"/>
      <c r="AI83" s="250" t="s">
        <v>48</v>
      </c>
      <c r="AJ83" s="246"/>
      <c r="AK83" s="246"/>
      <c r="AL83" s="249" t="str">
        <f>IF(入力シート!$D224="","",入力シート!$D224)</f>
        <v/>
      </c>
      <c r="AM83" s="249"/>
      <c r="AN83" s="249"/>
      <c r="AO83" s="249"/>
      <c r="AP83" s="249"/>
      <c r="AQ83" s="249"/>
      <c r="AR83" s="249"/>
      <c r="AS83" s="249"/>
      <c r="AT83" s="249"/>
      <c r="AU83" s="249"/>
      <c r="AV83" s="249"/>
      <c r="AW83" s="249"/>
      <c r="AX83" s="249"/>
      <c r="AY83" s="249"/>
      <c r="AZ83" s="249"/>
      <c r="BA83" s="249"/>
      <c r="BB83" s="249"/>
      <c r="BC83" s="249"/>
      <c r="BD83" s="249"/>
      <c r="BE83" s="249"/>
      <c r="BF83" s="279"/>
      <c r="BG83" s="247" t="str">
        <f>IF(入力シート!$D227="","",入力シート!$D227)</f>
        <v/>
      </c>
      <c r="BH83" s="248"/>
      <c r="BI83" s="248"/>
      <c r="BJ83" s="248"/>
      <c r="BK83" s="248"/>
      <c r="BL83" s="248"/>
      <c r="BM83" s="248"/>
      <c r="BN83" s="248"/>
      <c r="BO83" s="248"/>
      <c r="BP83" s="248"/>
      <c r="BQ83" s="248"/>
      <c r="BR83" s="247" t="str">
        <f>IF(入力シート!$D247="","",入力シート!$D247)</f>
        <v/>
      </c>
      <c r="BS83" s="248"/>
      <c r="BT83" s="248"/>
      <c r="BU83" s="248"/>
      <c r="BV83" s="248"/>
      <c r="BW83" s="248"/>
      <c r="BX83" s="248"/>
      <c r="BY83" s="248"/>
      <c r="BZ83" s="248"/>
      <c r="CA83" s="248"/>
      <c r="CB83" s="248"/>
      <c r="CC83" s="247" t="str">
        <f>IF(入力シート!$D267="","",入力シート!$D267)</f>
        <v/>
      </c>
      <c r="CD83" s="248"/>
      <c r="CE83" s="248"/>
      <c r="CF83" s="248"/>
      <c r="CG83" s="248"/>
      <c r="CH83" s="248"/>
      <c r="CI83" s="248"/>
      <c r="CJ83" s="248"/>
      <c r="CK83" s="248"/>
      <c r="CL83" s="248"/>
      <c r="CM83" s="248"/>
    </row>
    <row r="84" spans="1:91" s="23" customFormat="1" ht="16.5" customHeight="1">
      <c r="A84" s="283"/>
      <c r="B84" s="283"/>
      <c r="C84" s="283"/>
      <c r="D84" s="283"/>
      <c r="E84" s="278" t="s">
        <v>50</v>
      </c>
      <c r="F84" s="278"/>
      <c r="G84" s="278"/>
      <c r="H84" s="278"/>
      <c r="I84" s="278"/>
      <c r="J84" s="278"/>
      <c r="K84" s="278"/>
      <c r="L84" s="278"/>
      <c r="M84" s="278"/>
      <c r="N84" s="278"/>
      <c r="O84" s="278"/>
      <c r="P84" s="278"/>
      <c r="Q84" s="278"/>
      <c r="R84" s="278"/>
      <c r="S84" s="278"/>
      <c r="T84" s="278"/>
      <c r="U84" s="278"/>
      <c r="V84" s="285" t="str">
        <f>IF(入力シート!$D207="","",入力シート!$D207)</f>
        <v/>
      </c>
      <c r="W84" s="286"/>
      <c r="X84" s="286"/>
      <c r="Y84" s="286"/>
      <c r="Z84" s="286"/>
      <c r="AA84" s="286"/>
      <c r="AB84" s="3" t="s">
        <v>35</v>
      </c>
      <c r="AC84" s="3"/>
      <c r="AD84" s="3"/>
      <c r="AE84" s="283"/>
      <c r="AF84" s="283"/>
      <c r="AG84" s="283"/>
      <c r="AH84" s="284"/>
      <c r="AI84" s="254" t="s">
        <v>48</v>
      </c>
      <c r="AJ84" s="255"/>
      <c r="AK84" s="255"/>
      <c r="AL84" s="249" t="str">
        <f>IF(入力シート!$D225="","",入力シート!$D225)</f>
        <v/>
      </c>
      <c r="AM84" s="249"/>
      <c r="AN84" s="249"/>
      <c r="AO84" s="249"/>
      <c r="AP84" s="249"/>
      <c r="AQ84" s="249"/>
      <c r="AR84" s="249"/>
      <c r="AS84" s="249"/>
      <c r="AT84" s="249"/>
      <c r="AU84" s="249"/>
      <c r="AV84" s="249"/>
      <c r="AW84" s="249"/>
      <c r="AX84" s="249"/>
      <c r="AY84" s="249"/>
      <c r="AZ84" s="249"/>
      <c r="BA84" s="249"/>
      <c r="BB84" s="249"/>
      <c r="BC84" s="249"/>
      <c r="BD84" s="249"/>
      <c r="BE84" s="249"/>
      <c r="BF84" s="279"/>
      <c r="BG84" s="247" t="str">
        <f>IF(入力シート!$D228="","",入力シート!$D228)</f>
        <v/>
      </c>
      <c r="BH84" s="248"/>
      <c r="BI84" s="248"/>
      <c r="BJ84" s="248"/>
      <c r="BK84" s="248"/>
      <c r="BL84" s="248"/>
      <c r="BM84" s="248"/>
      <c r="BN84" s="248"/>
      <c r="BO84" s="248"/>
      <c r="BP84" s="248"/>
      <c r="BQ84" s="248"/>
      <c r="BR84" s="247" t="str">
        <f>IF(入力シート!$D248="","",入力シート!$D248)</f>
        <v/>
      </c>
      <c r="BS84" s="248"/>
      <c r="BT84" s="248"/>
      <c r="BU84" s="248"/>
      <c r="BV84" s="248"/>
      <c r="BW84" s="248"/>
      <c r="BX84" s="248"/>
      <c r="BY84" s="248"/>
      <c r="BZ84" s="248"/>
      <c r="CA84" s="248"/>
      <c r="CB84" s="248"/>
      <c r="CC84" s="247" t="str">
        <f>IF(入力シート!$D268="","",入力シート!$D268)</f>
        <v/>
      </c>
      <c r="CD84" s="248"/>
      <c r="CE84" s="248"/>
      <c r="CF84" s="248"/>
      <c r="CG84" s="248"/>
      <c r="CH84" s="248"/>
      <c r="CI84" s="248"/>
      <c r="CJ84" s="248"/>
      <c r="CK84" s="248"/>
      <c r="CL84" s="248"/>
      <c r="CM84" s="248"/>
    </row>
    <row r="85" spans="1:91" s="23" customFormat="1" ht="16.5" customHeight="1">
      <c r="A85" s="303"/>
      <c r="B85" s="303"/>
      <c r="C85" s="303"/>
      <c r="D85" s="303"/>
      <c r="E85" s="295" t="s">
        <v>51</v>
      </c>
      <c r="F85" s="295"/>
      <c r="G85" s="295"/>
      <c r="H85" s="295"/>
      <c r="I85" s="295"/>
      <c r="J85" s="295"/>
      <c r="K85" s="295"/>
      <c r="L85" s="295"/>
      <c r="M85" s="295"/>
      <c r="N85" s="295"/>
      <c r="O85" s="295"/>
      <c r="P85" s="295"/>
      <c r="Q85" s="295"/>
      <c r="R85" s="278"/>
      <c r="S85" s="278"/>
      <c r="T85" s="278"/>
      <c r="U85" s="278"/>
      <c r="V85" s="285" t="str">
        <f>IF(入力シート!$D208="","",入力シート!$D208)</f>
        <v/>
      </c>
      <c r="W85" s="286"/>
      <c r="X85" s="286"/>
      <c r="Y85" s="286"/>
      <c r="Z85" s="286"/>
      <c r="AA85" s="286"/>
      <c r="AB85" s="3" t="s">
        <v>35</v>
      </c>
      <c r="AC85" s="3"/>
      <c r="AD85" s="3"/>
      <c r="AE85" s="283"/>
      <c r="AF85" s="283"/>
      <c r="AG85" s="283"/>
      <c r="AH85" s="283"/>
      <c r="AI85" s="45" t="s">
        <v>52</v>
      </c>
      <c r="AJ85" s="24"/>
      <c r="AK85" s="1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13"/>
    </row>
    <row r="86" spans="1:91" s="23" customFormat="1" ht="20.25" customHeight="1">
      <c r="A86" s="287" t="s">
        <v>53</v>
      </c>
      <c r="B86" s="288"/>
      <c r="C86" s="288"/>
      <c r="D86" s="288"/>
      <c r="E86" s="288"/>
      <c r="F86" s="288"/>
      <c r="G86" s="288"/>
      <c r="H86" s="288"/>
      <c r="I86" s="288"/>
      <c r="J86" s="288"/>
      <c r="K86" s="288"/>
      <c r="L86" s="288"/>
      <c r="M86" s="288"/>
      <c r="N86" s="288"/>
      <c r="O86" s="288"/>
      <c r="P86" s="288"/>
      <c r="Q86" s="289"/>
      <c r="R86" s="2" t="s">
        <v>201</v>
      </c>
      <c r="S86" s="2"/>
      <c r="T86" s="2"/>
      <c r="U86" s="2"/>
      <c r="V86" s="2"/>
      <c r="W86" s="255" t="str">
        <f>IF(入力シート!$D269="1食","①１食　　2 ２食　　3 １日",IF(入力シート!$D269="2食","1 １食　　②２食　　3 １日",IF(入力シート!$D269="1日","1 １食　　2 ２食　　③１日","1 １食　　2 ２食　　3 １日")))</f>
        <v>1 １食　　2 ２食　　3 １日</v>
      </c>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
      <c r="AX86" s="2" t="s">
        <v>126</v>
      </c>
      <c r="AY86" s="2"/>
      <c r="AZ86" s="2"/>
      <c r="BA86" s="2"/>
      <c r="BB86" s="2"/>
      <c r="BC86" s="2"/>
      <c r="BD86" s="2"/>
      <c r="BE86" s="2"/>
      <c r="BF86" s="2"/>
      <c r="BG86" s="2" t="s">
        <v>141</v>
      </c>
      <c r="BH86" s="2"/>
      <c r="BI86" s="253" t="str">
        <f>IF(入力シート!$D270="","",入力シート!$D270)</f>
        <v/>
      </c>
      <c r="BJ86" s="253"/>
      <c r="BK86" s="253"/>
      <c r="BL86" s="253"/>
      <c r="BM86" s="253"/>
      <c r="BN86" s="253"/>
      <c r="BO86" s="253"/>
      <c r="BP86" s="253"/>
      <c r="BQ86" s="253"/>
      <c r="BR86" s="253"/>
      <c r="BS86" s="253"/>
      <c r="BT86" s="253"/>
      <c r="BU86" s="253"/>
      <c r="BV86" s="253"/>
      <c r="BW86" s="253"/>
      <c r="BX86" s="2" t="s">
        <v>91</v>
      </c>
      <c r="BY86" s="2"/>
      <c r="BZ86" s="2"/>
      <c r="CA86" s="2"/>
      <c r="CB86" s="2"/>
      <c r="CC86" s="2"/>
      <c r="CD86" s="2"/>
      <c r="CE86" s="2"/>
      <c r="CF86" s="2"/>
      <c r="CG86" s="2"/>
      <c r="CH86" s="2"/>
      <c r="CI86" s="2"/>
      <c r="CJ86" s="2"/>
      <c r="CK86" s="2"/>
      <c r="CL86" s="2"/>
      <c r="CM86" s="4"/>
    </row>
    <row r="87" spans="1:91" s="23" customFormat="1" ht="16.5" customHeight="1">
      <c r="A87" s="352" t="s">
        <v>199</v>
      </c>
      <c r="B87" s="353"/>
      <c r="C87" s="353"/>
      <c r="D87" s="353"/>
      <c r="E87" s="353"/>
      <c r="F87" s="353"/>
      <c r="G87" s="353"/>
      <c r="H87" s="353"/>
      <c r="I87" s="353"/>
      <c r="J87" s="353"/>
      <c r="K87" s="353"/>
      <c r="L87" s="353"/>
      <c r="M87" s="353"/>
      <c r="N87" s="353"/>
      <c r="O87" s="353"/>
      <c r="P87" s="353"/>
      <c r="Q87" s="354"/>
      <c r="R87" s="21"/>
      <c r="S87" s="256">
        <f>IF(入力シート!$D272="有","①",1)</f>
        <v>1</v>
      </c>
      <c r="T87" s="256"/>
      <c r="U87" s="22" t="s">
        <v>200</v>
      </c>
      <c r="V87" s="22"/>
      <c r="W87" s="22"/>
      <c r="X87" s="22"/>
      <c r="Y87" s="22"/>
      <c r="Z87" s="22"/>
      <c r="AA87" s="22"/>
      <c r="AB87" s="22"/>
      <c r="AC87" s="22"/>
      <c r="AD87" s="22"/>
      <c r="AE87" s="22"/>
      <c r="AF87" s="22"/>
      <c r="AG87" s="256">
        <f>IF(入力シート!$D273="有","②",2)</f>
        <v>2</v>
      </c>
      <c r="AH87" s="256"/>
      <c r="AI87" s="22" t="s">
        <v>130</v>
      </c>
      <c r="AJ87" s="22"/>
      <c r="AK87" s="22"/>
      <c r="AL87" s="22"/>
      <c r="AM87" s="22"/>
      <c r="AN87" s="22"/>
      <c r="AO87" s="22"/>
      <c r="AP87" s="22"/>
      <c r="AQ87" s="22"/>
      <c r="AR87" s="22"/>
      <c r="AS87" s="22"/>
      <c r="AT87" s="22"/>
      <c r="AU87" s="256">
        <f>IF(入力シート!$D274="有","③",3)</f>
        <v>3</v>
      </c>
      <c r="AV87" s="256"/>
      <c r="AW87" s="22" t="s">
        <v>131</v>
      </c>
      <c r="AX87" s="22"/>
      <c r="AY87" s="22"/>
      <c r="AZ87" s="22"/>
      <c r="BA87" s="22"/>
      <c r="BB87" s="22"/>
      <c r="BC87" s="256">
        <f>IF(入力シート!$D275="有","④",4)</f>
        <v>4</v>
      </c>
      <c r="BD87" s="256"/>
      <c r="BE87" s="22" t="s">
        <v>132</v>
      </c>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1"/>
    </row>
    <row r="88" spans="1:91" s="23" customFormat="1" ht="16.5" customHeight="1">
      <c r="A88" s="190" t="str">
        <f>IF(入力シート!$D271="有","①有　　2無",IF(入力シート!$D271="無","1有　　②無","1有　　2無"))</f>
        <v>1有　　2無</v>
      </c>
      <c r="B88" s="191"/>
      <c r="C88" s="191"/>
      <c r="D88" s="191"/>
      <c r="E88" s="191"/>
      <c r="F88" s="191"/>
      <c r="G88" s="191"/>
      <c r="H88" s="191"/>
      <c r="I88" s="191"/>
      <c r="J88" s="191"/>
      <c r="K88" s="191"/>
      <c r="L88" s="191"/>
      <c r="M88" s="191"/>
      <c r="N88" s="191"/>
      <c r="O88" s="191"/>
      <c r="P88" s="191"/>
      <c r="Q88" s="192"/>
      <c r="R88" s="7"/>
      <c r="S88" s="217">
        <f>IF(入力シート!$D276="",5,"⑤")</f>
        <v>5</v>
      </c>
      <c r="T88" s="217"/>
      <c r="U88" s="20" t="s">
        <v>67</v>
      </c>
      <c r="V88" s="20"/>
      <c r="W88" s="20"/>
      <c r="X88" s="20"/>
      <c r="Y88" s="20"/>
      <c r="Z88" s="20"/>
      <c r="AA88" s="20"/>
      <c r="AB88" s="219" t="str">
        <f>IF(入力シート!$D276="","",入力シート!$D276)</f>
        <v/>
      </c>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0" t="s">
        <v>137</v>
      </c>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8"/>
    </row>
    <row r="89" spans="1:91" s="2" customFormat="1" ht="18.75" customHeight="1">
      <c r="A89" s="21"/>
      <c r="B89" s="22"/>
      <c r="C89" s="22"/>
      <c r="D89" s="22"/>
      <c r="E89" s="22"/>
      <c r="F89" s="22"/>
      <c r="G89" s="22"/>
      <c r="H89" s="22"/>
      <c r="I89" s="22"/>
      <c r="J89" s="22"/>
      <c r="K89" s="22"/>
      <c r="L89" s="1"/>
      <c r="M89" s="205" t="s">
        <v>128</v>
      </c>
      <c r="N89" s="205"/>
      <c r="O89" s="205"/>
      <c r="P89" s="205"/>
      <c r="Q89" s="206"/>
      <c r="R89" s="224" t="str">
        <f>IF(入力シート!$D278="","",入力シート!$D278)</f>
        <v/>
      </c>
      <c r="S89" s="225"/>
      <c r="T89" s="225"/>
      <c r="U89" s="225"/>
      <c r="V89" s="225"/>
      <c r="W89" s="185" t="s">
        <v>60</v>
      </c>
      <c r="X89" s="186"/>
      <c r="Y89" s="21" t="s">
        <v>202</v>
      </c>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1"/>
      <c r="AY89" s="196" t="s">
        <v>129</v>
      </c>
      <c r="AZ89" s="197"/>
      <c r="BA89" s="197"/>
      <c r="BB89" s="197"/>
      <c r="BC89" s="197"/>
      <c r="BD89" s="197"/>
      <c r="BE89" s="197"/>
      <c r="BF89" s="197"/>
      <c r="BG89" s="197"/>
      <c r="BH89" s="197"/>
      <c r="BI89" s="197"/>
      <c r="BJ89" s="197"/>
      <c r="BK89" s="197"/>
      <c r="BL89" s="197"/>
      <c r="BM89" s="198"/>
      <c r="BN89" s="199" t="str">
        <f>IF(入力シート!$D285="有","①有　　　2無",IF(入力シート!$D285="無","1有　　　②無","1有　　　2無"))</f>
        <v>1有　　　2無</v>
      </c>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1"/>
    </row>
    <row r="90" spans="1:91" s="2" customFormat="1" ht="18.75" customHeight="1">
      <c r="A90" s="190" t="s">
        <v>90</v>
      </c>
      <c r="B90" s="191"/>
      <c r="C90" s="191"/>
      <c r="D90" s="191"/>
      <c r="E90" s="191"/>
      <c r="F90" s="191"/>
      <c r="G90" s="191"/>
      <c r="H90" s="191"/>
      <c r="I90" s="191"/>
      <c r="J90" s="191"/>
      <c r="K90" s="191"/>
      <c r="L90" s="192"/>
      <c r="M90" s="209"/>
      <c r="N90" s="209"/>
      <c r="O90" s="209"/>
      <c r="P90" s="209"/>
      <c r="Q90" s="210"/>
      <c r="R90" s="213"/>
      <c r="S90" s="214"/>
      <c r="T90" s="214"/>
      <c r="U90" s="214"/>
      <c r="V90" s="214"/>
      <c r="W90" s="187"/>
      <c r="X90" s="188"/>
      <c r="Y90" s="217">
        <f>IF(入力シート!$D281="有","①",1)</f>
        <v>1</v>
      </c>
      <c r="Z90" s="217"/>
      <c r="AA90" s="2" t="s">
        <v>203</v>
      </c>
      <c r="AD90" s="30"/>
      <c r="AE90" s="30"/>
      <c r="AX90" s="4"/>
      <c r="AY90" s="21"/>
      <c r="AZ90" s="22"/>
      <c r="BA90" s="22"/>
      <c r="BB90" s="22"/>
      <c r="BC90" s="22"/>
      <c r="BD90" s="22"/>
      <c r="BE90" s="22"/>
      <c r="BF90" s="22"/>
      <c r="BG90" s="22"/>
      <c r="BH90" s="22"/>
      <c r="BI90" s="22"/>
      <c r="BJ90" s="22"/>
      <c r="BK90" s="22"/>
      <c r="BL90" s="22"/>
      <c r="BM90" s="1"/>
      <c r="BN90" s="202">
        <f>IF(入力シート!$D287="有","①",1)</f>
        <v>1</v>
      </c>
      <c r="BO90" s="202"/>
      <c r="BP90" s="204" t="s">
        <v>207</v>
      </c>
      <c r="BQ90" s="204"/>
      <c r="BR90" s="204"/>
      <c r="BS90" s="204"/>
      <c r="BT90" s="204"/>
      <c r="BU90" s="204"/>
      <c r="BV90" s="204"/>
      <c r="BW90" s="204"/>
      <c r="BX90" s="204"/>
      <c r="BY90" s="204"/>
      <c r="BZ90" s="204"/>
      <c r="CA90" s="204"/>
      <c r="CB90" s="204"/>
      <c r="CC90" s="204"/>
      <c r="CD90" s="204"/>
      <c r="CE90" s="204"/>
      <c r="CF90" s="204"/>
      <c r="CG90" s="31"/>
      <c r="CH90" s="31"/>
      <c r="CI90" s="31"/>
      <c r="CJ90" s="31"/>
      <c r="CK90" s="31"/>
      <c r="CL90" s="31"/>
      <c r="CM90" s="32"/>
    </row>
    <row r="91" spans="1:91" s="2" customFormat="1" ht="15" customHeight="1">
      <c r="A91" s="190"/>
      <c r="B91" s="191"/>
      <c r="C91" s="191"/>
      <c r="D91" s="191"/>
      <c r="E91" s="191"/>
      <c r="F91" s="191"/>
      <c r="G91" s="191"/>
      <c r="H91" s="191"/>
      <c r="I91" s="191"/>
      <c r="J91" s="191"/>
      <c r="K91" s="191"/>
      <c r="L91" s="192"/>
      <c r="M91" s="205" t="s">
        <v>127</v>
      </c>
      <c r="N91" s="205"/>
      <c r="O91" s="205"/>
      <c r="P91" s="205"/>
      <c r="Q91" s="206"/>
      <c r="R91" s="220" t="str">
        <f>IF(入力シート!$D279="","",入力シート!$D279)</f>
        <v/>
      </c>
      <c r="S91" s="221"/>
      <c r="T91" s="221"/>
      <c r="U91" s="221"/>
      <c r="V91" s="221"/>
      <c r="W91" s="222" t="s">
        <v>65</v>
      </c>
      <c r="X91" s="223"/>
      <c r="Y91" s="217">
        <f>IF(入力シート!$D282="有","②",2)</f>
        <v>2</v>
      </c>
      <c r="Z91" s="217"/>
      <c r="AA91" s="2" t="s">
        <v>204</v>
      </c>
      <c r="AD91" s="30"/>
      <c r="AE91" s="30"/>
      <c r="AX91" s="4"/>
      <c r="AY91" s="193" t="s">
        <v>206</v>
      </c>
      <c r="AZ91" s="194"/>
      <c r="BA91" s="194"/>
      <c r="BB91" s="194"/>
      <c r="BC91" s="194"/>
      <c r="BD91" s="194"/>
      <c r="BE91" s="194"/>
      <c r="BF91" s="194"/>
      <c r="BG91" s="194"/>
      <c r="BH91" s="194"/>
      <c r="BI91" s="194"/>
      <c r="BJ91" s="194"/>
      <c r="BK91" s="194"/>
      <c r="BL91" s="194"/>
      <c r="BM91" s="195"/>
      <c r="BN91" s="202">
        <f>IF(入力シート!$D288="有","②",2)</f>
        <v>2</v>
      </c>
      <c r="BO91" s="202"/>
      <c r="BP91" s="202" t="s">
        <v>208</v>
      </c>
      <c r="BQ91" s="202"/>
      <c r="BR91" s="202"/>
      <c r="BS91" s="202"/>
      <c r="BT91" s="202"/>
      <c r="BU91" s="202"/>
      <c r="BV91" s="15"/>
      <c r="BW91" s="15"/>
      <c r="BX91" s="15"/>
      <c r="BY91" s="15"/>
      <c r="BZ91" s="15"/>
      <c r="CA91" s="15"/>
      <c r="CB91" s="15"/>
      <c r="CC91" s="15"/>
      <c r="CD91" s="15"/>
      <c r="CE91" s="15"/>
      <c r="CF91" s="15"/>
      <c r="CG91" s="15"/>
      <c r="CH91" s="15"/>
      <c r="CI91" s="15"/>
      <c r="CJ91" s="15"/>
      <c r="CK91" s="15"/>
      <c r="CL91" s="15"/>
      <c r="CM91" s="32"/>
    </row>
    <row r="92" spans="1:91" s="2" customFormat="1" ht="15" customHeight="1">
      <c r="A92" s="193" t="str">
        <f>IF(入力シート!$D277="有","①有　　2無",IF(入力シート!$D277="無","1有　　②無","1有　　2無"))</f>
        <v>1有　　2無</v>
      </c>
      <c r="B92" s="194"/>
      <c r="C92" s="194"/>
      <c r="D92" s="194"/>
      <c r="E92" s="194"/>
      <c r="F92" s="194"/>
      <c r="G92" s="194"/>
      <c r="H92" s="194"/>
      <c r="I92" s="194"/>
      <c r="J92" s="194"/>
      <c r="K92" s="194"/>
      <c r="L92" s="195"/>
      <c r="M92" s="207"/>
      <c r="N92" s="207"/>
      <c r="O92" s="207"/>
      <c r="P92" s="207"/>
      <c r="Q92" s="208"/>
      <c r="R92" s="211" t="str">
        <f>IF(入力シート!$D280="","",入力シート!$D280)</f>
        <v/>
      </c>
      <c r="S92" s="212"/>
      <c r="T92" s="212"/>
      <c r="U92" s="212"/>
      <c r="V92" s="212"/>
      <c r="W92" s="215" t="s">
        <v>60</v>
      </c>
      <c r="X92" s="216"/>
      <c r="Y92" s="217">
        <f>IF(入力シート!$D283="有","③",3)</f>
        <v>3</v>
      </c>
      <c r="Z92" s="217"/>
      <c r="AA92" s="2" t="s">
        <v>205</v>
      </c>
      <c r="AD92" s="30"/>
      <c r="AE92" s="30"/>
      <c r="AX92" s="4"/>
      <c r="AY92" s="193" t="str">
        <f>IF(入力シート!$D286="有","①有　2無",IF(入力シート!$D286="無","1有　②無","1有　2無"))</f>
        <v>1有　2無</v>
      </c>
      <c r="AZ92" s="194"/>
      <c r="BA92" s="194"/>
      <c r="BB92" s="194"/>
      <c r="BC92" s="194"/>
      <c r="BD92" s="194"/>
      <c r="BE92" s="194"/>
      <c r="BF92" s="194"/>
      <c r="BG92" s="194"/>
      <c r="BH92" s="194"/>
      <c r="BI92" s="194"/>
      <c r="BJ92" s="194"/>
      <c r="BK92" s="194"/>
      <c r="BL92" s="194"/>
      <c r="BM92" s="195"/>
      <c r="BN92" s="202">
        <f>IF(入力シート!$D289="",3,"③")</f>
        <v>3</v>
      </c>
      <c r="BO92" s="202"/>
      <c r="BP92" s="202" t="s">
        <v>181</v>
      </c>
      <c r="BQ92" s="202"/>
      <c r="BR92" s="202"/>
      <c r="BS92" s="202"/>
      <c r="BT92" s="202"/>
      <c r="BU92" s="202"/>
      <c r="BV92" s="202"/>
      <c r="BW92" s="203" t="str">
        <f>IF(入力シート!$D289="","",入力シート!$D289)</f>
        <v/>
      </c>
      <c r="BX92" s="203"/>
      <c r="BY92" s="203"/>
      <c r="BZ92" s="203"/>
      <c r="CA92" s="203"/>
      <c r="CB92" s="203"/>
      <c r="CC92" s="203"/>
      <c r="CD92" s="203"/>
      <c r="CE92" s="203"/>
      <c r="CF92" s="203"/>
      <c r="CG92" s="203"/>
      <c r="CH92" s="203"/>
      <c r="CI92" s="203"/>
      <c r="CJ92" s="203"/>
      <c r="CK92" s="203"/>
      <c r="CL92" s="15" t="s">
        <v>152</v>
      </c>
      <c r="CM92" s="33"/>
    </row>
    <row r="93" spans="1:91" s="2" customFormat="1" ht="15" customHeight="1">
      <c r="A93" s="7"/>
      <c r="B93" s="20"/>
      <c r="C93" s="20"/>
      <c r="D93" s="20"/>
      <c r="E93" s="20"/>
      <c r="F93" s="20"/>
      <c r="G93" s="20"/>
      <c r="H93" s="20"/>
      <c r="I93" s="20"/>
      <c r="J93" s="20"/>
      <c r="K93" s="20"/>
      <c r="L93" s="8"/>
      <c r="M93" s="209"/>
      <c r="N93" s="209"/>
      <c r="O93" s="209"/>
      <c r="P93" s="209"/>
      <c r="Q93" s="210"/>
      <c r="R93" s="213"/>
      <c r="S93" s="214"/>
      <c r="T93" s="214"/>
      <c r="U93" s="214"/>
      <c r="V93" s="214"/>
      <c r="W93" s="187"/>
      <c r="X93" s="188"/>
      <c r="Y93" s="217">
        <f>IF(入力シート!$D284="",4,"④")</f>
        <v>4</v>
      </c>
      <c r="Z93" s="217"/>
      <c r="AA93" s="218" t="s">
        <v>181</v>
      </c>
      <c r="AB93" s="218"/>
      <c r="AC93" s="218"/>
      <c r="AD93" s="218"/>
      <c r="AE93" s="218"/>
      <c r="AF93" s="218"/>
      <c r="AG93" s="218"/>
      <c r="AH93" s="219" t="str">
        <f>IF(入力シート!$D284="","",入力シート!$D284)</f>
        <v/>
      </c>
      <c r="AI93" s="219"/>
      <c r="AJ93" s="219"/>
      <c r="AK93" s="219"/>
      <c r="AL93" s="219"/>
      <c r="AM93" s="219"/>
      <c r="AN93" s="219"/>
      <c r="AO93" s="219"/>
      <c r="AP93" s="219"/>
      <c r="AQ93" s="219"/>
      <c r="AR93" s="219"/>
      <c r="AS93" s="219"/>
      <c r="AT93" s="219"/>
      <c r="AU93" s="2" t="s">
        <v>152</v>
      </c>
      <c r="AX93" s="8"/>
      <c r="AY93" s="7"/>
      <c r="AZ93" s="20"/>
      <c r="BA93" s="20"/>
      <c r="BB93" s="20"/>
      <c r="BC93" s="126"/>
      <c r="BD93" s="126"/>
      <c r="BE93" s="126"/>
      <c r="BF93" s="126"/>
      <c r="BG93" s="20"/>
      <c r="BH93" s="20"/>
      <c r="BI93" s="20"/>
      <c r="BJ93" s="20"/>
      <c r="BK93" s="20"/>
      <c r="BL93" s="20"/>
      <c r="BM93" s="8"/>
      <c r="BN93" s="18"/>
      <c r="BO93" s="18"/>
      <c r="BP93" s="5"/>
      <c r="BS93" s="18"/>
      <c r="BT93" s="18"/>
      <c r="BU93" s="18"/>
      <c r="BV93" s="18"/>
      <c r="BW93" s="18"/>
      <c r="BX93" s="18"/>
      <c r="BY93" s="18"/>
      <c r="BZ93" s="18"/>
      <c r="CA93" s="18"/>
      <c r="CB93" s="18"/>
      <c r="CC93" s="18"/>
      <c r="CD93" s="18"/>
      <c r="CE93" s="18"/>
      <c r="CF93" s="18"/>
      <c r="CG93" s="18"/>
      <c r="CH93" s="18"/>
      <c r="CI93" s="18"/>
      <c r="CJ93" s="18"/>
      <c r="CK93" s="18"/>
      <c r="CL93" s="18"/>
      <c r="CM93" s="19"/>
    </row>
    <row r="94" spans="1:91" ht="18.75" customHeight="1">
      <c r="A94" s="361" t="s">
        <v>209</v>
      </c>
      <c r="B94" s="362"/>
      <c r="C94" s="362"/>
      <c r="D94" s="362"/>
      <c r="E94" s="362"/>
      <c r="F94" s="362"/>
      <c r="G94" s="362"/>
      <c r="H94" s="362"/>
      <c r="I94" s="362"/>
      <c r="J94" s="362"/>
      <c r="K94" s="362"/>
      <c r="L94" s="362"/>
      <c r="M94" s="362"/>
      <c r="N94" s="362"/>
      <c r="O94" s="362"/>
      <c r="P94" s="362"/>
      <c r="Q94" s="363"/>
      <c r="R94" s="254" t="s">
        <v>141</v>
      </c>
      <c r="S94" s="255"/>
      <c r="T94" s="225" t="str">
        <f>IF(入力シート!$D291="","",入力シート!$D291)</f>
        <v/>
      </c>
      <c r="U94" s="225"/>
      <c r="V94" s="225"/>
      <c r="W94" s="225"/>
      <c r="X94" s="225"/>
      <c r="Y94" s="225"/>
      <c r="Z94" s="22" t="s">
        <v>137</v>
      </c>
      <c r="AA94" s="22" t="s">
        <v>210</v>
      </c>
      <c r="AB94" s="22"/>
      <c r="AC94" s="22"/>
      <c r="AD94" s="22"/>
      <c r="AE94" s="22"/>
      <c r="AF94" s="22"/>
      <c r="AG94" s="22"/>
      <c r="AH94" s="225" t="str">
        <f>IF(入力シート!$D292="","",入力シート!$D292)</f>
        <v/>
      </c>
      <c r="AI94" s="225"/>
      <c r="AJ94" s="225"/>
      <c r="AK94" s="225"/>
      <c r="AL94" s="225"/>
      <c r="AM94" s="225"/>
      <c r="AN94" s="225"/>
      <c r="AO94" s="22" t="s">
        <v>137</v>
      </c>
      <c r="AP94" s="22" t="s">
        <v>211</v>
      </c>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1"/>
    </row>
    <row r="95" spans="1:91" ht="18.75" customHeight="1">
      <c r="A95" s="190" t="str">
        <f>IF(入力シート!$D290="有","①有　　2無",IF(入力シート!$D290="無","1有　　②無","1有　　2無"))</f>
        <v>1有　　2無</v>
      </c>
      <c r="B95" s="191"/>
      <c r="C95" s="191"/>
      <c r="D95" s="191"/>
      <c r="E95" s="191"/>
      <c r="F95" s="191"/>
      <c r="G95" s="191"/>
      <c r="H95" s="191"/>
      <c r="I95" s="191"/>
      <c r="J95" s="191"/>
      <c r="K95" s="191"/>
      <c r="L95" s="191"/>
      <c r="M95" s="191"/>
      <c r="N95" s="191"/>
      <c r="O95" s="191"/>
      <c r="P95" s="191"/>
      <c r="Q95" s="192"/>
      <c r="R95" s="11" t="s">
        <v>133</v>
      </c>
      <c r="S95" s="2"/>
      <c r="T95" s="2"/>
      <c r="U95" s="2"/>
      <c r="V95" s="2"/>
      <c r="W95" s="2"/>
      <c r="X95" s="2"/>
      <c r="Y95" s="2"/>
      <c r="Z95" s="2"/>
      <c r="AA95" s="2"/>
      <c r="AB95" s="2"/>
      <c r="AC95" s="217" t="str">
        <f>IF(入力シート!$D293="有","①有　　2 無",IF(入力シート!$D293="無","1 有　　②無","1 有　　2 無"))</f>
        <v>1 有　　2 無</v>
      </c>
      <c r="AD95" s="217"/>
      <c r="AE95" s="217"/>
      <c r="AF95" s="217"/>
      <c r="AG95" s="217"/>
      <c r="AH95" s="217"/>
      <c r="AI95" s="217"/>
      <c r="AJ95" s="217"/>
      <c r="AK95" s="217"/>
      <c r="AL95" s="217"/>
      <c r="AM95" s="217"/>
      <c r="AN95" s="217"/>
      <c r="AO95" s="217"/>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4"/>
    </row>
    <row r="96" spans="1:91" ht="18.75" customHeight="1">
      <c r="A96" s="16"/>
      <c r="B96" s="17"/>
      <c r="C96" s="17"/>
      <c r="D96" s="17"/>
      <c r="E96" s="17"/>
      <c r="F96" s="17"/>
      <c r="G96" s="17"/>
      <c r="H96" s="17"/>
      <c r="I96" s="17"/>
      <c r="J96" s="17"/>
      <c r="K96" s="17"/>
      <c r="L96" s="17"/>
      <c r="M96" s="17"/>
      <c r="N96" s="17"/>
      <c r="O96" s="17"/>
      <c r="P96" s="17"/>
      <c r="Q96" s="40"/>
      <c r="R96" s="7" t="s">
        <v>134</v>
      </c>
      <c r="S96" s="20"/>
      <c r="T96" s="20"/>
      <c r="U96" s="20"/>
      <c r="V96" s="20"/>
      <c r="W96" s="20"/>
      <c r="X96" s="20"/>
      <c r="Y96" s="20"/>
      <c r="Z96" s="20"/>
      <c r="AA96" s="20"/>
      <c r="AB96" s="20"/>
      <c r="AC96" s="217">
        <f>IF(入力シート!$D294="有","①",1)</f>
        <v>1</v>
      </c>
      <c r="AD96" s="217"/>
      <c r="AE96" s="20" t="s">
        <v>135</v>
      </c>
      <c r="AF96" s="20"/>
      <c r="AG96" s="20"/>
      <c r="AH96" s="20"/>
      <c r="AI96" s="20"/>
      <c r="AJ96" s="20"/>
      <c r="AK96" s="20"/>
      <c r="AL96" s="20"/>
      <c r="AM96" s="217">
        <f>IF(入力シート!$D295="有","②",2)</f>
        <v>2</v>
      </c>
      <c r="AN96" s="217"/>
      <c r="AO96" s="20" t="s">
        <v>136</v>
      </c>
      <c r="AP96" s="20"/>
      <c r="AQ96" s="20"/>
      <c r="AR96" s="20"/>
      <c r="AS96" s="20"/>
      <c r="AT96" s="20"/>
      <c r="AU96" s="20"/>
      <c r="AV96" s="20"/>
      <c r="AW96" s="20"/>
      <c r="AX96" s="20"/>
      <c r="AY96" s="20"/>
      <c r="AZ96" s="20"/>
      <c r="BA96" s="217">
        <f>IF(入力シート!$D296="",3,"③")</f>
        <v>3</v>
      </c>
      <c r="BB96" s="217"/>
      <c r="BC96" s="20" t="s">
        <v>67</v>
      </c>
      <c r="BD96" s="20"/>
      <c r="BE96" s="20"/>
      <c r="BF96" s="20"/>
      <c r="BG96" s="20"/>
      <c r="BH96" s="20"/>
      <c r="BI96" s="20"/>
      <c r="BJ96" s="219" t="str">
        <f>IF(入力シート!$D296="","",入力シート!$D296)</f>
        <v/>
      </c>
      <c r="BK96" s="219"/>
      <c r="BL96" s="219"/>
      <c r="BM96" s="219"/>
      <c r="BN96" s="219"/>
      <c r="BO96" s="219"/>
      <c r="BP96" s="219"/>
      <c r="BQ96" s="219"/>
      <c r="BR96" s="219"/>
      <c r="BS96" s="219"/>
      <c r="BT96" s="20" t="s">
        <v>137</v>
      </c>
      <c r="BU96" s="20"/>
      <c r="BV96" s="20"/>
      <c r="BW96" s="20"/>
      <c r="BX96" s="20"/>
      <c r="BY96" s="20"/>
      <c r="BZ96" s="20"/>
      <c r="CA96" s="20"/>
      <c r="CB96" s="20"/>
      <c r="CC96" s="20"/>
      <c r="CD96" s="20"/>
      <c r="CE96" s="20"/>
      <c r="CF96" s="20"/>
      <c r="CG96" s="20"/>
      <c r="CH96" s="20"/>
      <c r="CI96" s="20"/>
      <c r="CJ96" s="20"/>
      <c r="CK96" s="20"/>
      <c r="CL96" s="20"/>
      <c r="CM96" s="8"/>
    </row>
    <row r="97" spans="1:91" ht="18.75" customHeight="1">
      <c r="A97" s="352" t="s">
        <v>54</v>
      </c>
      <c r="B97" s="353"/>
      <c r="C97" s="353"/>
      <c r="D97" s="353"/>
      <c r="E97" s="353"/>
      <c r="F97" s="353"/>
      <c r="G97" s="353"/>
      <c r="H97" s="353"/>
      <c r="I97" s="353"/>
      <c r="J97" s="353"/>
      <c r="K97" s="353"/>
      <c r="L97" s="353"/>
      <c r="M97" s="353"/>
      <c r="N97" s="353"/>
      <c r="O97" s="353"/>
      <c r="P97" s="353"/>
      <c r="Q97" s="354"/>
      <c r="R97" s="24" t="s">
        <v>212</v>
      </c>
      <c r="S97" s="3"/>
      <c r="T97" s="3"/>
      <c r="U97" s="3"/>
      <c r="V97" s="3"/>
      <c r="W97" s="3"/>
      <c r="X97" s="253" t="str">
        <f>IF(入力シート!$D297="","",入力シート!$D297)</f>
        <v/>
      </c>
      <c r="Y97" s="253"/>
      <c r="Z97" s="253"/>
      <c r="AA97" s="253"/>
      <c r="AB97" s="253"/>
      <c r="AC97" s="253"/>
      <c r="AD97" s="253"/>
      <c r="AE97" s="253"/>
      <c r="AF97" s="253"/>
      <c r="AG97" s="253"/>
      <c r="AH97" s="253"/>
      <c r="AI97" s="253"/>
      <c r="AJ97" s="253"/>
      <c r="AK97" s="253"/>
      <c r="AL97" s="253"/>
      <c r="AM97" s="253"/>
      <c r="AN97" s="253"/>
      <c r="AO97" s="253"/>
      <c r="AP97" s="253"/>
      <c r="AQ97" s="253"/>
      <c r="AR97" s="253"/>
      <c r="AS97" s="3" t="s">
        <v>92</v>
      </c>
      <c r="AT97" s="3"/>
      <c r="AU97" s="3"/>
      <c r="AV97" s="3"/>
      <c r="AW97" s="249" t="str">
        <f>IF(入力シート!$D298="","",入力シート!$D298)</f>
        <v/>
      </c>
      <c r="AX97" s="249"/>
      <c r="AY97" s="249"/>
      <c r="AZ97" s="249"/>
      <c r="BA97" s="249"/>
      <c r="BB97" s="249"/>
      <c r="BC97" s="249"/>
      <c r="BD97" s="249"/>
      <c r="BE97" s="249"/>
      <c r="BF97" s="249"/>
      <c r="BG97" s="249"/>
      <c r="BH97" s="249"/>
      <c r="BI97" s="249"/>
      <c r="BJ97" s="249"/>
      <c r="BK97" s="3" t="s">
        <v>93</v>
      </c>
      <c r="BL97" s="3"/>
      <c r="BM97" s="3"/>
      <c r="BN97" s="3"/>
      <c r="BO97" s="249" t="str">
        <f>IF(入力シート!$D299="","",入力シート!$D299)</f>
        <v/>
      </c>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79"/>
    </row>
    <row r="98" spans="1:91" ht="18.75" customHeight="1">
      <c r="A98" s="355"/>
      <c r="B98" s="356"/>
      <c r="C98" s="356"/>
      <c r="D98" s="356"/>
      <c r="E98" s="356"/>
      <c r="F98" s="356"/>
      <c r="G98" s="356"/>
      <c r="H98" s="356"/>
      <c r="I98" s="356"/>
      <c r="J98" s="356"/>
      <c r="K98" s="356"/>
      <c r="L98" s="356"/>
      <c r="M98" s="356"/>
      <c r="N98" s="356"/>
      <c r="O98" s="356"/>
      <c r="P98" s="356"/>
      <c r="Q98" s="357"/>
      <c r="R98" s="128" t="s">
        <v>525</v>
      </c>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9"/>
    </row>
    <row r="99" spans="1:91" ht="18.75" customHeight="1">
      <c r="A99" s="358"/>
      <c r="B99" s="359"/>
      <c r="C99" s="359"/>
      <c r="D99" s="359"/>
      <c r="E99" s="359"/>
      <c r="F99" s="359"/>
      <c r="G99" s="359"/>
      <c r="H99" s="359"/>
      <c r="I99" s="359"/>
      <c r="J99" s="359"/>
      <c r="K99" s="359"/>
      <c r="L99" s="359"/>
      <c r="M99" s="359"/>
      <c r="N99" s="359"/>
      <c r="O99" s="359"/>
      <c r="P99" s="359"/>
      <c r="Q99" s="360"/>
      <c r="R99" s="384" t="str">
        <f>IF(入力シート!$D300="","",入力シート!$D300)</f>
        <v/>
      </c>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385"/>
    </row>
    <row r="100" spans="1:91" ht="16.5" customHeight="1">
      <c r="A100" s="130" t="s">
        <v>55</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row>
    <row r="101" spans="1:91" ht="16.5" customHeight="1">
      <c r="A101" s="47"/>
    </row>
  </sheetData>
  <sheetProtection sheet="1" objects="1" scenarios="1"/>
  <mergeCells count="500">
    <mergeCell ref="R99:CM99"/>
    <mergeCell ref="V68:AA68"/>
    <mergeCell ref="V69:AA69"/>
    <mergeCell ref="V70:AA70"/>
    <mergeCell ref="V71:AA71"/>
    <mergeCell ref="V72:AA72"/>
    <mergeCell ref="V73:AA73"/>
    <mergeCell ref="V74:AA74"/>
    <mergeCell ref="V75:AA75"/>
    <mergeCell ref="V76:AA76"/>
    <mergeCell ref="BG83:BQ83"/>
    <mergeCell ref="BR75:CB75"/>
    <mergeCell ref="CC75:CM75"/>
    <mergeCell ref="BG76:BQ76"/>
    <mergeCell ref="BR76:CB76"/>
    <mergeCell ref="CC76:CM76"/>
    <mergeCell ref="AW97:BJ97"/>
    <mergeCell ref="BO97:CM97"/>
    <mergeCell ref="BR80:CB80"/>
    <mergeCell ref="AB88:AZ88"/>
    <mergeCell ref="AI79:BF79"/>
    <mergeCell ref="AI78:BF78"/>
    <mergeCell ref="AI77:BF77"/>
    <mergeCell ref="BA96:BB96"/>
    <mergeCell ref="A31:AO33"/>
    <mergeCell ref="AP31:AW35"/>
    <mergeCell ref="AX31:CM33"/>
    <mergeCell ref="R34:AF35"/>
    <mergeCell ref="A34:Q35"/>
    <mergeCell ref="A36:Q39"/>
    <mergeCell ref="U39:AB39"/>
    <mergeCell ref="U37:AB37"/>
    <mergeCell ref="AG36:AO39"/>
    <mergeCell ref="CH37:CM37"/>
    <mergeCell ref="BV38:CA38"/>
    <mergeCell ref="CB38:CG38"/>
    <mergeCell ref="AP38:AQ39"/>
    <mergeCell ref="AX39:BC39"/>
    <mergeCell ref="BD39:BI39"/>
    <mergeCell ref="BJ39:BO39"/>
    <mergeCell ref="BP39:BU39"/>
    <mergeCell ref="BD34:BI35"/>
    <mergeCell ref="AX34:BC35"/>
    <mergeCell ref="CB39:CG39"/>
    <mergeCell ref="CH39:CM39"/>
    <mergeCell ref="BV34:CA35"/>
    <mergeCell ref="BV39:CA39"/>
    <mergeCell ref="AX38:BC38"/>
    <mergeCell ref="Y90:Z90"/>
    <mergeCell ref="A94:Q94"/>
    <mergeCell ref="R94:S94"/>
    <mergeCell ref="CH36:CM36"/>
    <mergeCell ref="CB36:CG36"/>
    <mergeCell ref="BV36:CA36"/>
    <mergeCell ref="BP36:BU36"/>
    <mergeCell ref="BJ36:BO36"/>
    <mergeCell ref="BD36:BI36"/>
    <mergeCell ref="AX36:BC36"/>
    <mergeCell ref="V81:AA81"/>
    <mergeCell ref="V82:AA82"/>
    <mergeCell ref="V83:AA83"/>
    <mergeCell ref="V84:AA84"/>
    <mergeCell ref="V85:AA85"/>
    <mergeCell ref="CC81:CM81"/>
    <mergeCell ref="BG82:BQ82"/>
    <mergeCell ref="BR82:CB82"/>
    <mergeCell ref="CC82:CM82"/>
    <mergeCell ref="CC72:CM72"/>
    <mergeCell ref="CC80:CM80"/>
    <mergeCell ref="CC78:CM78"/>
    <mergeCell ref="CC79:CM79"/>
    <mergeCell ref="CC77:CM77"/>
    <mergeCell ref="A97:Q99"/>
    <mergeCell ref="X97:AR97"/>
    <mergeCell ref="BN92:BO92"/>
    <mergeCell ref="BN91:BO91"/>
    <mergeCell ref="BR83:CB83"/>
    <mergeCell ref="CC83:CM83"/>
    <mergeCell ref="BG84:BQ84"/>
    <mergeCell ref="BR84:CB84"/>
    <mergeCell ref="CC84:CM84"/>
    <mergeCell ref="A87:Q87"/>
    <mergeCell ref="S87:T87"/>
    <mergeCell ref="AG87:AH87"/>
    <mergeCell ref="AU87:AV87"/>
    <mergeCell ref="BC87:BD87"/>
    <mergeCell ref="A88:Q88"/>
    <mergeCell ref="S88:T88"/>
    <mergeCell ref="T94:Y94"/>
    <mergeCell ref="AH94:AN94"/>
    <mergeCell ref="AC96:AD96"/>
    <mergeCell ref="AM96:AN96"/>
    <mergeCell ref="BJ96:BS96"/>
    <mergeCell ref="AC95:AO95"/>
    <mergeCell ref="A95:Q95"/>
    <mergeCell ref="A90:L90"/>
    <mergeCell ref="BR74:CB74"/>
    <mergeCell ref="BR79:CB79"/>
    <mergeCell ref="BR78:CB78"/>
    <mergeCell ref="BR77:CB77"/>
    <mergeCell ref="BG73:BQ73"/>
    <mergeCell ref="BR73:CB73"/>
    <mergeCell ref="CC74:CM74"/>
    <mergeCell ref="CC73:CM73"/>
    <mergeCell ref="BR71:CB71"/>
    <mergeCell ref="CC71:CM71"/>
    <mergeCell ref="CK52:CM52"/>
    <mergeCell ref="BG68:BQ68"/>
    <mergeCell ref="BO53:BT53"/>
    <mergeCell ref="BH53:BN53"/>
    <mergeCell ref="CK53:CM53"/>
    <mergeCell ref="BN58:CD58"/>
    <mergeCell ref="CC68:CM68"/>
    <mergeCell ref="BY53:CJ53"/>
    <mergeCell ref="BY52:CJ52"/>
    <mergeCell ref="BG65:BH65"/>
    <mergeCell ref="BS65:BT65"/>
    <mergeCell ref="BX65:CA65"/>
    <mergeCell ref="CC69:CM69"/>
    <mergeCell ref="BG70:BQ70"/>
    <mergeCell ref="BE61:BP61"/>
    <mergeCell ref="BE62:BP62"/>
    <mergeCell ref="BR62:BS62"/>
    <mergeCell ref="BR63:BS63"/>
    <mergeCell ref="BR64:BS64"/>
    <mergeCell ref="CA64:CK64"/>
    <mergeCell ref="AI68:BF68"/>
    <mergeCell ref="CC47:CM47"/>
    <mergeCell ref="CC67:CM67"/>
    <mergeCell ref="BR67:CB67"/>
    <mergeCell ref="AP48:AW48"/>
    <mergeCell ref="AX48:BE48"/>
    <mergeCell ref="BF48:BT48"/>
    <mergeCell ref="AH49:AO49"/>
    <mergeCell ref="AP49:AW49"/>
    <mergeCell ref="BU48:CM48"/>
    <mergeCell ref="BU49:CM49"/>
    <mergeCell ref="BF50:CM50"/>
    <mergeCell ref="BF51:BV51"/>
    <mergeCell ref="CK51:CM51"/>
    <mergeCell ref="BY51:CJ51"/>
    <mergeCell ref="BR59:BS59"/>
    <mergeCell ref="BR60:BS60"/>
    <mergeCell ref="BR61:BS61"/>
    <mergeCell ref="R55:CM55"/>
    <mergeCell ref="R54:CM54"/>
    <mergeCell ref="R57:AB57"/>
    <mergeCell ref="BE58:BF58"/>
    <mergeCell ref="AE57:AR57"/>
    <mergeCell ref="BG47:BQ47"/>
    <mergeCell ref="BG67:BQ67"/>
    <mergeCell ref="CC41:CM41"/>
    <mergeCell ref="BG41:BQ41"/>
    <mergeCell ref="CC46:CM46"/>
    <mergeCell ref="CC45:CM45"/>
    <mergeCell ref="AV45:BF45"/>
    <mergeCell ref="BG45:BQ45"/>
    <mergeCell ref="BR45:CB45"/>
    <mergeCell ref="Z46:AJ46"/>
    <mergeCell ref="AK46:AU46"/>
    <mergeCell ref="AV46:BF46"/>
    <mergeCell ref="BG43:BQ43"/>
    <mergeCell ref="CC42:CM42"/>
    <mergeCell ref="CC43:CM43"/>
    <mergeCell ref="AK41:AU41"/>
    <mergeCell ref="AV41:BF41"/>
    <mergeCell ref="BR41:CB41"/>
    <mergeCell ref="AK42:AU42"/>
    <mergeCell ref="AV42:BF42"/>
    <mergeCell ref="BG42:BQ42"/>
    <mergeCell ref="BR42:CB42"/>
    <mergeCell ref="BR43:CB43"/>
    <mergeCell ref="A1:CM1"/>
    <mergeCell ref="I5:N5"/>
    <mergeCell ref="AC6:AM6"/>
    <mergeCell ref="AC7:AM7"/>
    <mergeCell ref="A10:J10"/>
    <mergeCell ref="AC8:AM8"/>
    <mergeCell ref="B9:CM9"/>
    <mergeCell ref="BB10:CC10"/>
    <mergeCell ref="A2:CM2"/>
    <mergeCell ref="A3:CM3"/>
    <mergeCell ref="AN6:CM6"/>
    <mergeCell ref="AN7:CM7"/>
    <mergeCell ref="AN8:AS8"/>
    <mergeCell ref="AT8:BH8"/>
    <mergeCell ref="BO8:CM8"/>
    <mergeCell ref="BI8:BN8"/>
    <mergeCell ref="CD10:CM10"/>
    <mergeCell ref="BN4:CH4"/>
    <mergeCell ref="R36:S36"/>
    <mergeCell ref="Z41:AJ41"/>
    <mergeCell ref="Z42:AJ42"/>
    <mergeCell ref="Z43:AJ43"/>
    <mergeCell ref="Z45:AJ45"/>
    <mergeCell ref="AG34:AO35"/>
    <mergeCell ref="R43:Y43"/>
    <mergeCell ref="R44:Y44"/>
    <mergeCell ref="R45:Y45"/>
    <mergeCell ref="R38:S38"/>
    <mergeCell ref="AK45:AU45"/>
    <mergeCell ref="Z48:AG48"/>
    <mergeCell ref="AH48:AO48"/>
    <mergeCell ref="A40:Q47"/>
    <mergeCell ref="R40:Y40"/>
    <mergeCell ref="R41:Y41"/>
    <mergeCell ref="R42:Y42"/>
    <mergeCell ref="A66:AB66"/>
    <mergeCell ref="AM66:BH66"/>
    <mergeCell ref="BG46:BQ46"/>
    <mergeCell ref="BF49:BT49"/>
    <mergeCell ref="R46:Y46"/>
    <mergeCell ref="R47:Y47"/>
    <mergeCell ref="A50:Q50"/>
    <mergeCell ref="A51:Q51"/>
    <mergeCell ref="A52:Q52"/>
    <mergeCell ref="R48:Y48"/>
    <mergeCell ref="R49:Y49"/>
    <mergeCell ref="R50:Y50"/>
    <mergeCell ref="R52:Y52"/>
    <mergeCell ref="AK43:AU43"/>
    <mergeCell ref="AV43:BF43"/>
    <mergeCell ref="BR47:CB47"/>
    <mergeCell ref="R53:Y53"/>
    <mergeCell ref="AF53:AG53"/>
    <mergeCell ref="AV53:AW53"/>
    <mergeCell ref="AX53:BC53"/>
    <mergeCell ref="Z49:AG49"/>
    <mergeCell ref="AH52:AO52"/>
    <mergeCell ref="AP52:AW52"/>
    <mergeCell ref="AX52:BE52"/>
    <mergeCell ref="AX49:BE49"/>
    <mergeCell ref="Z50:AG50"/>
    <mergeCell ref="AH50:AO50"/>
    <mergeCell ref="AP50:AW50"/>
    <mergeCell ref="AX50:BE50"/>
    <mergeCell ref="Z51:AG51"/>
    <mergeCell ref="AH51:AO51"/>
    <mergeCell ref="AP51:AW51"/>
    <mergeCell ref="AX51:BE51"/>
    <mergeCell ref="R51:Y51"/>
    <mergeCell ref="BD38:BI38"/>
    <mergeCell ref="BW19:BX19"/>
    <mergeCell ref="BY19:CM19"/>
    <mergeCell ref="AU20:BA20"/>
    <mergeCell ref="BB20:BJ20"/>
    <mergeCell ref="BL20:BQ20"/>
    <mergeCell ref="AJ14:BO14"/>
    <mergeCell ref="BP14:CG14"/>
    <mergeCell ref="AA14:AI16"/>
    <mergeCell ref="AJ15:AQ16"/>
    <mergeCell ref="AR15:AW15"/>
    <mergeCell ref="AX15:BI15"/>
    <mergeCell ref="BJ15:BO15"/>
    <mergeCell ref="BZ20:CB20"/>
    <mergeCell ref="AM20:AR20"/>
    <mergeCell ref="AS20:AT20"/>
    <mergeCell ref="AM18:AW18"/>
    <mergeCell ref="AA18:AJ18"/>
    <mergeCell ref="BQ19:BV19"/>
    <mergeCell ref="BF19:BN19"/>
    <mergeCell ref="BO19:BP19"/>
    <mergeCell ref="A15:Z15"/>
    <mergeCell ref="A16:Z16"/>
    <mergeCell ref="BP15:CM15"/>
    <mergeCell ref="AR16:AV16"/>
    <mergeCell ref="AW16:BL16"/>
    <mergeCell ref="BM16:BQ16"/>
    <mergeCell ref="BR16:CM16"/>
    <mergeCell ref="AJ17:CM17"/>
    <mergeCell ref="AA17:AI17"/>
    <mergeCell ref="A17:U17"/>
    <mergeCell ref="AK22:AL22"/>
    <mergeCell ref="A21:Z21"/>
    <mergeCell ref="A19:Z20"/>
    <mergeCell ref="AK19:AL19"/>
    <mergeCell ref="AS19:AT19"/>
    <mergeCell ref="BD19:BE19"/>
    <mergeCell ref="AU19:BC19"/>
    <mergeCell ref="AM19:AR19"/>
    <mergeCell ref="AK20:AL20"/>
    <mergeCell ref="AA19:AJ19"/>
    <mergeCell ref="AK21:AL21"/>
    <mergeCell ref="AA21:AJ21"/>
    <mergeCell ref="BJ37:BO37"/>
    <mergeCell ref="BP37:BU37"/>
    <mergeCell ref="BV37:CA37"/>
    <mergeCell ref="AK23:AL23"/>
    <mergeCell ref="AM23:AV23"/>
    <mergeCell ref="AM21:BZ21"/>
    <mergeCell ref="AM22:BZ22"/>
    <mergeCell ref="AX23:AY23"/>
    <mergeCell ref="AZ23:BH23"/>
    <mergeCell ref="BJ23:BK23"/>
    <mergeCell ref="BL23:BR23"/>
    <mergeCell ref="BS23:CH23"/>
    <mergeCell ref="AW29:AX29"/>
    <mergeCell ref="AY29:BF29"/>
    <mergeCell ref="BH29:BI29"/>
    <mergeCell ref="BJ29:BM29"/>
    <mergeCell ref="BO29:BP29"/>
    <mergeCell ref="AZ28:CA28"/>
    <mergeCell ref="BA30:BH30"/>
    <mergeCell ref="BP26:BU26"/>
    <mergeCell ref="BF26:BO26"/>
    <mergeCell ref="BV26:CM26"/>
    <mergeCell ref="BP27:BU27"/>
    <mergeCell ref="BV27:CM27"/>
    <mergeCell ref="A24:Q30"/>
    <mergeCell ref="R24:Z30"/>
    <mergeCell ref="AL30:AM30"/>
    <mergeCell ref="AN30:AW30"/>
    <mergeCell ref="AY30:AZ30"/>
    <mergeCell ref="BI25:CM25"/>
    <mergeCell ref="AZ24:CM24"/>
    <mergeCell ref="CC70:CM70"/>
    <mergeCell ref="AI70:BF70"/>
    <mergeCell ref="BJ30:BK30"/>
    <mergeCell ref="BL30:BR30"/>
    <mergeCell ref="BS30:CJ30"/>
    <mergeCell ref="Z40:AJ40"/>
    <mergeCell ref="AK40:AU40"/>
    <mergeCell ref="AV40:BF40"/>
    <mergeCell ref="BG40:BL40"/>
    <mergeCell ref="BM40:BP40"/>
    <mergeCell ref="BR40:CB40"/>
    <mergeCell ref="CC40:CM40"/>
    <mergeCell ref="CH34:CM35"/>
    <mergeCell ref="CB34:CG35"/>
    <mergeCell ref="BP34:BU35"/>
    <mergeCell ref="BJ34:BO35"/>
    <mergeCell ref="AX37:BC37"/>
    <mergeCell ref="A65:Q65"/>
    <mergeCell ref="R65:AB65"/>
    <mergeCell ref="AC65:AD65"/>
    <mergeCell ref="AH65:AK65"/>
    <mergeCell ref="AR65:AS65"/>
    <mergeCell ref="B53:L53"/>
    <mergeCell ref="V67:AD67"/>
    <mergeCell ref="A57:Q57"/>
    <mergeCell ref="Z52:AG52"/>
    <mergeCell ref="Z53:AE53"/>
    <mergeCell ref="AH53:AM53"/>
    <mergeCell ref="AN53:AO53"/>
    <mergeCell ref="AP53:AU53"/>
    <mergeCell ref="A67:D85"/>
    <mergeCell ref="E67:U67"/>
    <mergeCell ref="AI67:BF67"/>
    <mergeCell ref="E74:G76"/>
    <mergeCell ref="E68:G70"/>
    <mergeCell ref="E83:U83"/>
    <mergeCell ref="AI72:BF72"/>
    <mergeCell ref="AI71:BF71"/>
    <mergeCell ref="E72:U72"/>
    <mergeCell ref="E71:U71"/>
    <mergeCell ref="AI69:BF69"/>
    <mergeCell ref="A86:Q86"/>
    <mergeCell ref="W86:AV86"/>
    <mergeCell ref="BI86:BW86"/>
    <mergeCell ref="AI80:BF80"/>
    <mergeCell ref="AI73:BF73"/>
    <mergeCell ref="E73:U73"/>
    <mergeCell ref="E85:U85"/>
    <mergeCell ref="E78:U78"/>
    <mergeCell ref="E77:U77"/>
    <mergeCell ref="H76:U76"/>
    <mergeCell ref="E82:U82"/>
    <mergeCell ref="E81:U81"/>
    <mergeCell ref="E80:U80"/>
    <mergeCell ref="E79:U79"/>
    <mergeCell ref="H75:U75"/>
    <mergeCell ref="H74:U74"/>
    <mergeCell ref="AI74:BF74"/>
    <mergeCell ref="AI76:BF76"/>
    <mergeCell ref="AI75:BF75"/>
    <mergeCell ref="AI82:AK82"/>
    <mergeCell ref="AL82:BF82"/>
    <mergeCell ref="BG80:BQ80"/>
    <mergeCell ref="BG77:BQ77"/>
    <mergeCell ref="BG78:BQ78"/>
    <mergeCell ref="H68:U68"/>
    <mergeCell ref="BG69:BQ69"/>
    <mergeCell ref="BR69:CB69"/>
    <mergeCell ref="E84:U84"/>
    <mergeCell ref="AI84:AK84"/>
    <mergeCell ref="AI83:AK83"/>
    <mergeCell ref="AL83:BF83"/>
    <mergeCell ref="AL84:BF84"/>
    <mergeCell ref="AI81:BF81"/>
    <mergeCell ref="BG81:BQ81"/>
    <mergeCell ref="BR70:CB70"/>
    <mergeCell ref="H70:U70"/>
    <mergeCell ref="H69:U69"/>
    <mergeCell ref="AE67:AH85"/>
    <mergeCell ref="V77:AA77"/>
    <mergeCell ref="V78:AA78"/>
    <mergeCell ref="V79:AA79"/>
    <mergeCell ref="V80:AA80"/>
    <mergeCell ref="BG72:BQ72"/>
    <mergeCell ref="BR72:CB72"/>
    <mergeCell ref="BG79:BQ79"/>
    <mergeCell ref="BG74:BQ74"/>
    <mergeCell ref="BG75:BQ75"/>
    <mergeCell ref="BR81:CB81"/>
    <mergeCell ref="AA11:AB11"/>
    <mergeCell ref="AA12:AB12"/>
    <mergeCell ref="AA13:AB13"/>
    <mergeCell ref="K10:AM10"/>
    <mergeCell ref="AN10:AX10"/>
    <mergeCell ref="AY10:AZ10"/>
    <mergeCell ref="AC11:AX11"/>
    <mergeCell ref="AC12:AX12"/>
    <mergeCell ref="BA11:BB11"/>
    <mergeCell ref="BC11:BX11"/>
    <mergeCell ref="A11:Z11"/>
    <mergeCell ref="A12:Z12"/>
    <mergeCell ref="A13:Z13"/>
    <mergeCell ref="BD53:BE53"/>
    <mergeCell ref="BF52:BV52"/>
    <mergeCell ref="BU53:BV53"/>
    <mergeCell ref="BR46:CB46"/>
    <mergeCell ref="Z47:AJ47"/>
    <mergeCell ref="AK47:AU47"/>
    <mergeCell ref="AV47:BF47"/>
    <mergeCell ref="AJ13:CK13"/>
    <mergeCell ref="BR20:BY20"/>
    <mergeCell ref="Z44:AJ44"/>
    <mergeCell ref="AK44:AU44"/>
    <mergeCell ref="AV44:BF44"/>
    <mergeCell ref="BG44:BQ44"/>
    <mergeCell ref="BR44:CB44"/>
    <mergeCell ref="CC44:CM44"/>
    <mergeCell ref="BJ38:BO38"/>
    <mergeCell ref="BP38:BU38"/>
    <mergeCell ref="BV29:BW29"/>
    <mergeCell ref="BX29:CA29"/>
    <mergeCell ref="CC29:CD29"/>
    <mergeCell ref="A58:Q58"/>
    <mergeCell ref="A59:Q64"/>
    <mergeCell ref="R59:X59"/>
    <mergeCell ref="R60:X60"/>
    <mergeCell ref="Y59:AF59"/>
    <mergeCell ref="Y60:AF60"/>
    <mergeCell ref="AG59:AQ59"/>
    <mergeCell ref="AR59:AY59"/>
    <mergeCell ref="AL61:BD61"/>
    <mergeCell ref="AL62:BD62"/>
    <mergeCell ref="AL63:BD63"/>
    <mergeCell ref="AL64:BD64"/>
    <mergeCell ref="R58:AB58"/>
    <mergeCell ref="AC58:AD58"/>
    <mergeCell ref="AP58:AQ58"/>
    <mergeCell ref="R89:V90"/>
    <mergeCell ref="CE29:CL29"/>
    <mergeCell ref="AA24:AC28"/>
    <mergeCell ref="AD28:AY28"/>
    <mergeCell ref="AD27:AY27"/>
    <mergeCell ref="AD26:AY26"/>
    <mergeCell ref="AD25:AY25"/>
    <mergeCell ref="AD24:AY24"/>
    <mergeCell ref="BQ29:BT29"/>
    <mergeCell ref="CB28:CE28"/>
    <mergeCell ref="CF28:CM28"/>
    <mergeCell ref="CH38:CM38"/>
    <mergeCell ref="CH65:CI65"/>
    <mergeCell ref="BG71:BQ71"/>
    <mergeCell ref="BR68:CB68"/>
    <mergeCell ref="BB25:BH25"/>
    <mergeCell ref="BD37:BI37"/>
    <mergeCell ref="AZ26:BE26"/>
    <mergeCell ref="AP36:AQ37"/>
    <mergeCell ref="AZ27:BE27"/>
    <mergeCell ref="BF27:BO27"/>
    <mergeCell ref="AA29:AJ29"/>
    <mergeCell ref="AL29:AM29"/>
    <mergeCell ref="AN29:AU29"/>
    <mergeCell ref="W89:X90"/>
    <mergeCell ref="CB37:CG37"/>
    <mergeCell ref="A91:L91"/>
    <mergeCell ref="AY91:BM91"/>
    <mergeCell ref="AY92:BM92"/>
    <mergeCell ref="AY89:BM89"/>
    <mergeCell ref="BN89:CM89"/>
    <mergeCell ref="BP92:BV92"/>
    <mergeCell ref="BW92:CK92"/>
    <mergeCell ref="BP90:CF90"/>
    <mergeCell ref="BP91:BU91"/>
    <mergeCell ref="A92:L92"/>
    <mergeCell ref="M91:Q93"/>
    <mergeCell ref="R92:V93"/>
    <mergeCell ref="W92:X93"/>
    <mergeCell ref="Y91:Z91"/>
    <mergeCell ref="Y92:Z92"/>
    <mergeCell ref="Y93:Z93"/>
    <mergeCell ref="AA93:AG93"/>
    <mergeCell ref="AH93:AT93"/>
    <mergeCell ref="BN90:BO90"/>
    <mergeCell ref="R91:V91"/>
    <mergeCell ref="W91:X91"/>
    <mergeCell ref="M89:Q90"/>
  </mergeCells>
  <phoneticPr fontId="2"/>
  <conditionalFormatting sqref="I5:N5 AN6:CM7 AX36:CG39 R41:BQ46 AP50:BE52 Z49:AO52 V68:AA85 BG68:CM78">
    <cfRule type="containsBlanks" dxfId="0" priority="2">
      <formula>LEN(TRIM(I5))=0</formula>
    </cfRule>
  </conditionalFormatting>
  <printOptions horizontalCentered="1"/>
  <pageMargins left="0.31496062992125984" right="0.31496062992125984" top="0.39370078740157483" bottom="0.39370078740157483" header="0.31496062992125984" footer="0.31496062992125984"/>
  <pageSetup paperSize="9" scale="98" orientation="portrait" r:id="rId1"/>
  <rowBreaks count="1" manualBreakCount="1">
    <brk id="55" max="90" man="1"/>
  </rowBreaks>
  <ignoredErrors>
    <ignoredError sqref="AV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I17" sqref="I17"/>
    </sheetView>
  </sheetViews>
  <sheetFormatPr defaultColWidth="9" defaultRowHeight="13.2"/>
  <cols>
    <col min="1" max="1" width="16.09765625" style="35" bestFit="1" customWidth="1"/>
    <col min="2" max="2" width="6.5" style="35" bestFit="1" customWidth="1"/>
    <col min="3" max="3" width="20.5" style="35" bestFit="1" customWidth="1"/>
    <col min="4" max="4" width="7.5" style="35" bestFit="1" customWidth="1"/>
    <col min="5" max="5" width="13.796875" style="35" bestFit="1" customWidth="1"/>
    <col min="6" max="6" width="9.5" style="35" customWidth="1"/>
    <col min="7" max="7" width="9.5" style="35" bestFit="1" customWidth="1"/>
    <col min="8" max="8" width="11.59765625" style="35" bestFit="1" customWidth="1"/>
    <col min="9" max="9" width="9.5" style="35" bestFit="1" customWidth="1"/>
    <col min="10" max="10" width="16.09765625" style="35" bestFit="1" customWidth="1"/>
    <col min="11" max="11" width="32" style="35" bestFit="1" customWidth="1"/>
    <col min="12" max="16384" width="9" style="35"/>
  </cols>
  <sheetData>
    <row r="1" spans="1:11" s="34" customFormat="1">
      <c r="A1" s="34" t="s">
        <v>374</v>
      </c>
      <c r="B1" s="34" t="s">
        <v>226</v>
      </c>
      <c r="C1" s="34" t="s">
        <v>219</v>
      </c>
      <c r="D1" s="34" t="s">
        <v>221</v>
      </c>
      <c r="E1" s="34" t="s">
        <v>94</v>
      </c>
      <c r="F1" s="34" t="s">
        <v>398</v>
      </c>
      <c r="G1" s="34" t="s">
        <v>240</v>
      </c>
      <c r="H1" s="34" t="s">
        <v>248</v>
      </c>
      <c r="I1" s="34" t="s">
        <v>375</v>
      </c>
      <c r="J1" s="34" t="s">
        <v>376</v>
      </c>
      <c r="K1" s="34" t="s">
        <v>528</v>
      </c>
    </row>
    <row r="2" spans="1:11">
      <c r="A2" s="35" t="s">
        <v>377</v>
      </c>
      <c r="B2" s="35" t="s">
        <v>378</v>
      </c>
      <c r="C2" s="35" t="s">
        <v>379</v>
      </c>
      <c r="D2" s="35" t="s">
        <v>380</v>
      </c>
      <c r="E2" s="35" t="s">
        <v>396</v>
      </c>
      <c r="F2" s="36" t="s">
        <v>381</v>
      </c>
      <c r="G2" s="35" t="s">
        <v>382</v>
      </c>
      <c r="H2" s="35" t="s">
        <v>107</v>
      </c>
      <c r="I2" s="35" t="s">
        <v>383</v>
      </c>
      <c r="J2" s="35" t="s">
        <v>384</v>
      </c>
      <c r="K2" s="35" t="s">
        <v>529</v>
      </c>
    </row>
    <row r="3" spans="1:11">
      <c r="B3" s="35" t="s">
        <v>119</v>
      </c>
      <c r="C3" s="35" t="s">
        <v>385</v>
      </c>
      <c r="D3" s="35" t="s">
        <v>386</v>
      </c>
      <c r="E3" s="35" t="s">
        <v>397</v>
      </c>
      <c r="F3" s="35" t="s">
        <v>387</v>
      </c>
      <c r="G3" s="35" t="s">
        <v>388</v>
      </c>
      <c r="H3" s="35" t="s">
        <v>79</v>
      </c>
      <c r="I3" s="35" t="s">
        <v>389</v>
      </c>
      <c r="J3" s="35" t="s">
        <v>390</v>
      </c>
      <c r="K3" s="35" t="s">
        <v>530</v>
      </c>
    </row>
    <row r="4" spans="1:11">
      <c r="D4" s="35" t="s">
        <v>391</v>
      </c>
      <c r="E4" s="35" t="s">
        <v>394</v>
      </c>
      <c r="F4" s="35" t="s">
        <v>392</v>
      </c>
      <c r="J4" s="35" t="s">
        <v>393</v>
      </c>
      <c r="K4" s="35" t="s">
        <v>531</v>
      </c>
    </row>
    <row r="5" spans="1:11">
      <c r="D5" s="35" t="s">
        <v>395</v>
      </c>
      <c r="F5" s="35" t="s">
        <v>394</v>
      </c>
      <c r="K5" s="35" t="s">
        <v>532</v>
      </c>
    </row>
    <row r="6" spans="1:11">
      <c r="K6" s="35" t="s">
        <v>533</v>
      </c>
    </row>
    <row r="7" spans="1:11">
      <c r="K7" s="35" t="s">
        <v>534</v>
      </c>
    </row>
    <row r="8" spans="1:11">
      <c r="K8" s="35" t="s">
        <v>535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印刷用シート</vt:lpstr>
      <vt:lpstr>リスト（11号様式用）</vt:lpstr>
      <vt:lpstr>印刷用シート!Print_Area</vt:lpstr>
      <vt:lpstr>入力シート!Print_Area</vt:lpstr>
      <vt:lpstr>運営方式</vt:lpstr>
      <vt:lpstr>勤務形態</vt:lpstr>
      <vt:lpstr>施設区分</vt:lpstr>
      <vt:lpstr>施設種別</vt:lpstr>
      <vt:lpstr>食材料費の単位</vt:lpstr>
      <vt:lpstr>提出先</vt:lpstr>
      <vt:lpstr>部門</vt:lpstr>
      <vt:lpstr>免許の種類</vt:lpstr>
      <vt:lpstr>有_無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2014-10-30T11:37:26Z</cp:lastPrinted>
  <dcterms:created xsi:type="dcterms:W3CDTF">2014-08-29T03:16:19Z</dcterms:created>
  <dcterms:modified xsi:type="dcterms:W3CDTF">2021-12-31T01:59:04Z</dcterms:modified>
</cp:coreProperties>
</file>