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02_農業企画グループ\10_農業統計・刊行物\01_農業統計\02_ＨＰ更新\240229_更新\Excel\"/>
    </mc:Choice>
  </mc:AlternateContent>
  <bookViews>
    <workbookView xWindow="5988" yWindow="-24" windowWidth="5988" windowHeight="5820" tabRatio="601"/>
  </bookViews>
  <sheets>
    <sheet name="第12表　県内食料生産力（自給率）" sheetId="13" r:id="rId1"/>
  </sheets>
  <definedNames>
    <definedName name="_Key1" hidden="1">#REF!</definedName>
    <definedName name="_Order1" hidden="1">0</definedName>
    <definedName name="_Order2" hidden="1">0</definedName>
    <definedName name="COLNUM">#REF!</definedName>
    <definedName name="COLNUM2">#REF!</definedName>
    <definedName name="COLSZ">#REF!</definedName>
    <definedName name="COLSZ2">#REF!</definedName>
    <definedName name="PKNUM">#REF!</definedName>
    <definedName name="PKSZ">#REF!</definedName>
    <definedName name="PKSZ2">#REF!</definedName>
    <definedName name="_xlnm.Print_Area" localSheetId="0">'第12表　県内食料生産力（自給率）'!$A$1:$K$29</definedName>
  </definedNames>
  <calcPr calcId="162913"/>
</workbook>
</file>

<file path=xl/calcChain.xml><?xml version="1.0" encoding="utf-8"?>
<calcChain xmlns="http://schemas.openxmlformats.org/spreadsheetml/2006/main">
  <c r="I20" i="13" l="1"/>
  <c r="I18" i="13"/>
  <c r="H18" i="13"/>
  <c r="H20" i="13" s="1"/>
  <c r="G18" i="13"/>
  <c r="G20" i="13" s="1"/>
  <c r="F18" i="13"/>
  <c r="E18" i="13"/>
  <c r="D18" i="13"/>
  <c r="D20" i="13" s="1"/>
  <c r="I16" i="13"/>
  <c r="H16" i="13"/>
  <c r="G16" i="13"/>
  <c r="F16" i="13"/>
  <c r="F20" i="13" s="1"/>
  <c r="E16" i="13"/>
  <c r="E20" i="13" s="1"/>
  <c r="D16" i="13"/>
  <c r="F10" i="13"/>
  <c r="E10" i="13"/>
  <c r="I8" i="13"/>
  <c r="I10" i="13" s="1"/>
  <c r="H8" i="13"/>
  <c r="G8" i="13"/>
  <c r="F8" i="13"/>
  <c r="E8" i="13"/>
  <c r="D8" i="13"/>
  <c r="D10" i="13" s="1"/>
  <c r="I6" i="13"/>
  <c r="H6" i="13"/>
  <c r="H10" i="13" s="1"/>
  <c r="G6" i="13"/>
  <c r="G10" i="13" s="1"/>
  <c r="F6" i="13"/>
  <c r="E6" i="13"/>
  <c r="D6" i="13"/>
</calcChain>
</file>

<file path=xl/sharedStrings.xml><?xml version="1.0" encoding="utf-8"?>
<sst xmlns="http://schemas.openxmlformats.org/spreadsheetml/2006/main" count="38" uniqueCount="26">
  <si>
    <t>水稲</t>
  </si>
  <si>
    <t>野菜</t>
  </si>
  <si>
    <t>果実</t>
  </si>
  <si>
    <t>鶏卵</t>
  </si>
  <si>
    <t>飲用牛乳</t>
  </si>
  <si>
    <t>豚肉</t>
  </si>
  <si>
    <t xml:space="preserve">    (粗食料)kg</t>
  </si>
  <si>
    <t>　</t>
  </si>
  <si>
    <t>〃 生産力(%)</t>
  </si>
  <si>
    <t>年</t>
  </si>
  <si>
    <t>　　　　　（万人分）</t>
  </si>
  <si>
    <t>全国自給率(%)</t>
  </si>
  <si>
    <t>１人当り消費量</t>
  </si>
  <si>
    <t>平</t>
    <rPh sb="0" eb="1">
      <t>ヘイ</t>
    </rPh>
    <phoneticPr fontId="3"/>
  </si>
  <si>
    <t>〃 生産量  (1,000ｔ)</t>
    <phoneticPr fontId="3"/>
  </si>
  <si>
    <t>県内需要量（1,000ｔ）</t>
    <phoneticPr fontId="3"/>
  </si>
  <si>
    <t xml:space="preserve">    6)飲用牛乳の全国自給率は乳製品を含む</t>
    <rPh sb="6" eb="8">
      <t>インヨウ</t>
    </rPh>
    <rPh sb="8" eb="10">
      <t>ギュウニュウ</t>
    </rPh>
    <rPh sb="11" eb="13">
      <t>ゼンコク</t>
    </rPh>
    <rPh sb="13" eb="16">
      <t>ジキュウリツ</t>
    </rPh>
    <rPh sb="17" eb="20">
      <t>ニュウセイヒン</t>
    </rPh>
    <rPh sb="21" eb="22">
      <t>フク</t>
    </rPh>
    <phoneticPr fontId="3"/>
  </si>
  <si>
    <t xml:space="preserve">    4)野菜は、いも類を除く</t>
    <phoneticPr fontId="3"/>
  </si>
  <si>
    <t xml:space="preserve">    5)鶏卵、飲用牛乳、豚肉はすべて「畜産課」</t>
    <phoneticPr fontId="3"/>
  </si>
  <si>
    <t>令</t>
    <rPh sb="0" eb="1">
      <t>レイ</t>
    </rPh>
    <phoneticPr fontId="3"/>
  </si>
  <si>
    <t>和</t>
    <rPh sb="0" eb="1">
      <t>ワ</t>
    </rPh>
    <phoneticPr fontId="3"/>
  </si>
  <si>
    <t>第12表　県内食料生産力（自給率）</t>
    <phoneticPr fontId="3"/>
  </si>
  <si>
    <t>注：1)全国自給率は「食料需給表」令和２年確定値、令和３年確定値</t>
    <rPh sb="17" eb="19">
      <t>レイワ</t>
    </rPh>
    <rPh sb="25" eb="27">
      <t>レイワ</t>
    </rPh>
    <rPh sb="29" eb="32">
      <t>カクテイチ</t>
    </rPh>
    <phoneticPr fontId="3"/>
  </si>
  <si>
    <t xml:space="preserve">    2)需要量は R3.10.1  県人口 9,236,428人×１人当り消費量</t>
    <phoneticPr fontId="3"/>
  </si>
  <si>
    <t xml:space="preserve">  R2.10.1  県人口9,237,337人×１人当り消費量</t>
    <phoneticPr fontId="3"/>
  </si>
  <si>
    <t xml:space="preserve">    3)水稲、野菜、果実は「農林水産統計年報」「農業振興課」「青果物生産出荷・市場統計」</t>
    <rPh sb="33" eb="36">
      <t>セイカブツ</t>
    </rPh>
    <rPh sb="36" eb="38">
      <t>セイサン</t>
    </rPh>
    <rPh sb="38" eb="40">
      <t>シュッカ</t>
    </rPh>
    <rPh sb="41" eb="43">
      <t>シジョウ</t>
    </rPh>
    <rPh sb="43" eb="45">
      <t>トウケイ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</si>
</sst>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;\-#,##0;&quot;-&quot;"/>
    <numFmt numFmtId="178" formatCode="0_);[Red]\(0\)"/>
  </numFmts>
  <fonts count="28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thin">
        <color indexed="8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indexed="8"/>
      </bottom>
      <diagonal/>
    </border>
    <border>
      <left/>
      <right/>
      <top style="medium">
        <color theme="1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theme="1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theme="1"/>
      </top>
      <bottom style="medium">
        <color indexed="8"/>
      </bottom>
      <diagonal/>
    </border>
    <border>
      <left style="thin">
        <color indexed="8"/>
      </left>
      <right style="medium">
        <color theme="1"/>
      </right>
      <top style="medium">
        <color theme="1"/>
      </top>
      <bottom style="medium">
        <color indexed="8"/>
      </bottom>
      <diagonal/>
    </border>
    <border>
      <left/>
      <right style="medium">
        <color theme="1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theme="1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7" fontId="6" fillId="0" borderId="0" applyFill="0" applyBorder="0" applyAlignment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3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1" fontId="2" fillId="0" borderId="0"/>
    <xf numFmtId="0" fontId="23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24" fillId="0" borderId="0" xfId="0" applyFont="1" applyFill="1"/>
    <xf numFmtId="0" fontId="0" fillId="0" borderId="0" xfId="0" applyFont="1" applyFill="1" applyBorder="1" applyProtection="1"/>
    <xf numFmtId="0" fontId="0" fillId="0" borderId="0" xfId="0" applyFont="1" applyFill="1" applyBorder="1"/>
    <xf numFmtId="0" fontId="0" fillId="0" borderId="0" xfId="0" applyFont="1" applyFill="1" applyProtection="1"/>
    <xf numFmtId="0" fontId="0" fillId="0" borderId="0" xfId="0" applyFont="1" applyFill="1"/>
    <xf numFmtId="0" fontId="24" fillId="0" borderId="0" xfId="0" applyFont="1" applyFill="1" applyProtection="1"/>
    <xf numFmtId="0" fontId="26" fillId="0" borderId="0" xfId="0" applyFont="1" applyFill="1" applyBorder="1" applyProtection="1"/>
    <xf numFmtId="0" fontId="24" fillId="0" borderId="0" xfId="0" applyFont="1" applyFill="1" applyBorder="1" applyProtection="1"/>
    <xf numFmtId="0" fontId="24" fillId="0" borderId="28" xfId="0" applyFont="1" applyFill="1" applyBorder="1" applyAlignment="1" applyProtection="1">
      <alignment horizontal="center"/>
    </xf>
    <xf numFmtId="0" fontId="24" fillId="0" borderId="29" xfId="0" applyFont="1" applyFill="1" applyBorder="1" applyAlignment="1" applyProtection="1">
      <alignment horizontal="center"/>
    </xf>
    <xf numFmtId="0" fontId="24" fillId="0" borderId="21" xfId="0" applyFont="1" applyFill="1" applyBorder="1"/>
    <xf numFmtId="0" fontId="24" fillId="0" borderId="15" xfId="0" applyFont="1" applyFill="1" applyBorder="1" applyProtection="1"/>
    <xf numFmtId="0" fontId="24" fillId="0" borderId="14" xfId="0" applyFont="1" applyFill="1" applyBorder="1" applyProtection="1"/>
    <xf numFmtId="176" fontId="27" fillId="0" borderId="19" xfId="0" applyNumberFormat="1" applyFont="1" applyFill="1" applyBorder="1"/>
    <xf numFmtId="176" fontId="27" fillId="0" borderId="32" xfId="0" applyNumberFormat="1" applyFont="1" applyFill="1" applyBorder="1"/>
    <xf numFmtId="0" fontId="24" fillId="0" borderId="22" xfId="0" applyFont="1" applyFill="1" applyBorder="1" applyAlignment="1" applyProtection="1">
      <alignment horizontal="center"/>
    </xf>
    <xf numFmtId="0" fontId="24" fillId="0" borderId="12" xfId="0" applyFont="1" applyFill="1" applyBorder="1" applyProtection="1"/>
    <xf numFmtId="176" fontId="24" fillId="0" borderId="13" xfId="49" applyNumberFormat="1" applyFont="1" applyFill="1" applyBorder="1"/>
    <xf numFmtId="176" fontId="24" fillId="0" borderId="33" xfId="49" applyNumberFormat="1" applyFont="1" applyFill="1" applyBorder="1"/>
    <xf numFmtId="0" fontId="24" fillId="0" borderId="21" xfId="0" applyFont="1" applyFill="1" applyBorder="1" applyAlignment="1" applyProtection="1">
      <alignment horizontal="center"/>
    </xf>
    <xf numFmtId="176" fontId="27" fillId="0" borderId="13" xfId="0" applyNumberFormat="1" applyFont="1" applyFill="1" applyBorder="1" applyProtection="1"/>
    <xf numFmtId="176" fontId="27" fillId="0" borderId="33" xfId="0" applyNumberFormat="1" applyFont="1" applyFill="1" applyBorder="1" applyProtection="1"/>
    <xf numFmtId="176" fontId="27" fillId="0" borderId="13" xfId="0" applyNumberFormat="1" applyFont="1" applyFill="1" applyBorder="1"/>
    <xf numFmtId="176" fontId="27" fillId="0" borderId="33" xfId="0" applyNumberFormat="1" applyFont="1" applyFill="1" applyBorder="1"/>
    <xf numFmtId="0" fontId="24" fillId="0" borderId="13" xfId="0" applyFont="1" applyFill="1" applyBorder="1"/>
    <xf numFmtId="0" fontId="24" fillId="0" borderId="33" xfId="0" applyFont="1" applyFill="1" applyBorder="1"/>
    <xf numFmtId="178" fontId="27" fillId="0" borderId="13" xfId="0" applyNumberFormat="1" applyFont="1" applyFill="1" applyBorder="1" applyProtection="1"/>
    <xf numFmtId="178" fontId="27" fillId="0" borderId="33" xfId="0" applyNumberFormat="1" applyFont="1" applyFill="1" applyBorder="1" applyProtection="1"/>
    <xf numFmtId="0" fontId="24" fillId="0" borderId="17" xfId="0" applyFont="1" applyFill="1" applyBorder="1" applyProtection="1"/>
    <xf numFmtId="0" fontId="24" fillId="0" borderId="16" xfId="0" applyFont="1" applyFill="1" applyBorder="1" applyProtection="1"/>
    <xf numFmtId="178" fontId="27" fillId="0" borderId="13" xfId="0" applyNumberFormat="1" applyFont="1" applyFill="1" applyBorder="1"/>
    <xf numFmtId="178" fontId="27" fillId="0" borderId="18" xfId="0" applyNumberFormat="1" applyFont="1" applyFill="1" applyBorder="1"/>
    <xf numFmtId="178" fontId="27" fillId="0" borderId="34" xfId="0" applyNumberFormat="1" applyFont="1" applyFill="1" applyBorder="1"/>
    <xf numFmtId="0" fontId="24" fillId="0" borderId="26" xfId="0" applyFont="1" applyFill="1" applyBorder="1" applyProtection="1"/>
    <xf numFmtId="0" fontId="24" fillId="0" borderId="27" xfId="0" applyFont="1" applyFill="1" applyBorder="1" applyProtection="1"/>
    <xf numFmtId="0" fontId="24" fillId="0" borderId="25" xfId="0" applyFont="1" applyFill="1" applyBorder="1" applyProtection="1"/>
    <xf numFmtId="178" fontId="27" fillId="0" borderId="20" xfId="0" applyNumberFormat="1" applyFont="1" applyFill="1" applyBorder="1"/>
    <xf numFmtId="178" fontId="27" fillId="0" borderId="30" xfId="0" applyNumberFormat="1" applyFont="1" applyFill="1" applyBorder="1"/>
    <xf numFmtId="176" fontId="24" fillId="0" borderId="19" xfId="0" applyNumberFormat="1" applyFont="1" applyFill="1" applyBorder="1"/>
    <xf numFmtId="176" fontId="24" fillId="0" borderId="32" xfId="0" applyNumberFormat="1" applyFont="1" applyFill="1" applyBorder="1"/>
    <xf numFmtId="176" fontId="24" fillId="0" borderId="13" xfId="0" applyNumberFormat="1" applyFont="1" applyFill="1" applyBorder="1" applyProtection="1"/>
    <xf numFmtId="176" fontId="24" fillId="0" borderId="33" xfId="0" applyNumberFormat="1" applyFont="1" applyFill="1" applyBorder="1" applyProtection="1"/>
    <xf numFmtId="176" fontId="24" fillId="0" borderId="13" xfId="0" applyNumberFormat="1" applyFont="1" applyFill="1" applyBorder="1"/>
    <xf numFmtId="176" fontId="24" fillId="0" borderId="33" xfId="0" applyNumberFormat="1" applyFont="1" applyFill="1" applyBorder="1"/>
    <xf numFmtId="178" fontId="24" fillId="0" borderId="13" xfId="0" applyNumberFormat="1" applyFont="1" applyFill="1" applyBorder="1" applyProtection="1"/>
    <xf numFmtId="178" fontId="24" fillId="0" borderId="33" xfId="0" applyNumberFormat="1" applyFont="1" applyFill="1" applyBorder="1" applyProtection="1"/>
    <xf numFmtId="178" fontId="24" fillId="0" borderId="13" xfId="0" applyNumberFormat="1" applyFont="1" applyFill="1" applyBorder="1"/>
    <xf numFmtId="178" fontId="24" fillId="0" borderId="18" xfId="0" applyNumberFormat="1" applyFont="1" applyFill="1" applyBorder="1"/>
    <xf numFmtId="178" fontId="24" fillId="0" borderId="34" xfId="0" applyNumberFormat="1" applyFont="1" applyFill="1" applyBorder="1"/>
    <xf numFmtId="178" fontId="24" fillId="0" borderId="20" xfId="0" applyNumberFormat="1" applyFont="1" applyFill="1" applyBorder="1"/>
    <xf numFmtId="178" fontId="24" fillId="0" borderId="30" xfId="0" applyNumberFormat="1" applyFont="1" applyFill="1" applyBorder="1"/>
    <xf numFmtId="0" fontId="24" fillId="0" borderId="23" xfId="0" applyFont="1" applyFill="1" applyBorder="1" applyAlignment="1" applyProtection="1">
      <alignment horizontal="center"/>
    </xf>
    <xf numFmtId="0" fontId="24" fillId="0" borderId="24" xfId="0" applyFont="1" applyFill="1" applyBorder="1" applyAlignment="1" applyProtection="1">
      <alignment horizontal="center"/>
    </xf>
    <xf numFmtId="0" fontId="24" fillId="0" borderId="31" xfId="0" applyFont="1" applyFill="1" applyBorder="1" applyAlignment="1" applyProtection="1">
      <alignment horizontal="center"/>
    </xf>
    <xf numFmtId="178" fontId="25" fillId="0" borderId="0" xfId="0" applyNumberFormat="1" applyFont="1" applyFill="1" applyBorder="1" applyProtection="1"/>
    <xf numFmtId="0" fontId="24" fillId="0" borderId="0" xfId="0" applyFont="1" applyFill="1" applyBorder="1"/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 2" xfId="49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3" xfId="46"/>
    <cellStyle name="未定義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4" tint="0.59999389629810485"/>
  </sheetPr>
  <dimension ref="A1:K31"/>
  <sheetViews>
    <sheetView showGridLines="0" tabSelected="1" defaultGridColor="0" view="pageBreakPreview" colorId="22" zoomScale="110" zoomScaleNormal="100" zoomScaleSheetLayoutView="110" workbookViewId="0">
      <selection activeCell="H18" sqref="H18"/>
    </sheetView>
  </sheetViews>
  <sheetFormatPr defaultColWidth="6.6640625" defaultRowHeight="12" outlineLevelRow="1" x14ac:dyDescent="0.15"/>
  <cols>
    <col min="1" max="1" width="3.6640625" style="1" customWidth="1"/>
    <col min="2" max="2" width="8.5546875" style="1" customWidth="1"/>
    <col min="3" max="3" width="14" style="1" customWidth="1"/>
    <col min="4" max="9" width="10.88671875" style="1" customWidth="1"/>
    <col min="10" max="10" width="3.5546875" style="1" customWidth="1"/>
    <col min="11" max="16384" width="6.6640625" style="1"/>
  </cols>
  <sheetData>
    <row r="1" spans="1:11" ht="16.2" customHeight="1" thickBot="1" x14ac:dyDescent="0.25">
      <c r="A1" s="7" t="s">
        <v>21</v>
      </c>
      <c r="B1" s="8"/>
      <c r="C1" s="8"/>
      <c r="D1" s="8"/>
      <c r="E1" s="8"/>
      <c r="F1" s="8"/>
      <c r="G1" s="8"/>
      <c r="H1" s="8"/>
      <c r="I1" s="8"/>
      <c r="J1" s="2"/>
    </row>
    <row r="2" spans="1:11" ht="12.6" thickBot="1" x14ac:dyDescent="0.2">
      <c r="A2" s="52"/>
      <c r="B2" s="53"/>
      <c r="C2" s="54"/>
      <c r="D2" s="9" t="s">
        <v>0</v>
      </c>
      <c r="E2" s="9" t="s">
        <v>1</v>
      </c>
      <c r="F2" s="9" t="s">
        <v>2</v>
      </c>
      <c r="G2" s="9" t="s">
        <v>3</v>
      </c>
      <c r="H2" s="9" t="s">
        <v>4</v>
      </c>
      <c r="I2" s="10" t="s">
        <v>5</v>
      </c>
      <c r="J2" s="3"/>
    </row>
    <row r="3" spans="1:11" x14ac:dyDescent="0.15">
      <c r="A3" s="11"/>
      <c r="B3" s="12" t="s">
        <v>12</v>
      </c>
      <c r="C3" s="13"/>
      <c r="D3" s="14">
        <v>56.8</v>
      </c>
      <c r="E3" s="14">
        <v>99</v>
      </c>
      <c r="F3" s="14">
        <v>44.1</v>
      </c>
      <c r="G3" s="14">
        <v>20.2</v>
      </c>
      <c r="H3" s="14">
        <v>39.6</v>
      </c>
      <c r="I3" s="15">
        <v>20.9</v>
      </c>
      <c r="J3" s="3"/>
    </row>
    <row r="4" spans="1:11" x14ac:dyDescent="0.15">
      <c r="A4" s="16" t="s">
        <v>19</v>
      </c>
      <c r="B4" s="17" t="s">
        <v>6</v>
      </c>
      <c r="C4" s="8"/>
      <c r="D4" s="18"/>
      <c r="E4" s="18"/>
      <c r="F4" s="18"/>
      <c r="G4" s="18"/>
      <c r="H4" s="18"/>
      <c r="I4" s="19"/>
      <c r="J4" s="3"/>
    </row>
    <row r="5" spans="1:11" ht="14.1" hidden="1" customHeight="1" outlineLevel="1" x14ac:dyDescent="0.15">
      <c r="A5" s="20" t="s">
        <v>13</v>
      </c>
      <c r="B5" s="17"/>
      <c r="C5" s="8"/>
      <c r="D5" s="18">
        <v>9237337</v>
      </c>
      <c r="E5" s="18">
        <v>9237337</v>
      </c>
      <c r="F5" s="18">
        <v>9237337</v>
      </c>
      <c r="G5" s="18">
        <v>9237337</v>
      </c>
      <c r="H5" s="18">
        <v>9237337</v>
      </c>
      <c r="I5" s="18">
        <v>9237337</v>
      </c>
      <c r="J5" s="3"/>
    </row>
    <row r="6" spans="1:11" ht="14.1" customHeight="1" collapsed="1" x14ac:dyDescent="0.15">
      <c r="A6" s="11"/>
      <c r="B6" s="17" t="s">
        <v>15</v>
      </c>
      <c r="C6" s="8"/>
      <c r="D6" s="21">
        <f>D3*D5/1000000</f>
        <v>524.68074159999992</v>
      </c>
      <c r="E6" s="21">
        <f>E3*E5/1000000</f>
        <v>914.49636299999997</v>
      </c>
      <c r="F6" s="21">
        <f t="shared" ref="F6:I6" si="0">F3*F5/1000000</f>
        <v>407.36656169999998</v>
      </c>
      <c r="G6" s="21">
        <f t="shared" si="0"/>
        <v>186.59420740000002</v>
      </c>
      <c r="H6" s="21">
        <f t="shared" si="0"/>
        <v>365.79854519999998</v>
      </c>
      <c r="I6" s="22">
        <f t="shared" si="0"/>
        <v>193.06034329999997</v>
      </c>
      <c r="J6" s="3"/>
    </row>
    <row r="7" spans="1:11" ht="14.1" customHeight="1" x14ac:dyDescent="0.15">
      <c r="A7" s="20" t="s">
        <v>20</v>
      </c>
      <c r="B7" s="17" t="s">
        <v>7</v>
      </c>
      <c r="C7" s="8"/>
      <c r="D7" s="23"/>
      <c r="E7" s="23"/>
      <c r="F7" s="23"/>
      <c r="G7" s="23"/>
      <c r="H7" s="23"/>
      <c r="I7" s="24"/>
      <c r="J7" s="3"/>
    </row>
    <row r="8" spans="1:11" ht="14.1" customHeight="1" x14ac:dyDescent="0.15">
      <c r="A8" s="11"/>
      <c r="B8" s="17" t="s">
        <v>14</v>
      </c>
      <c r="C8" s="8"/>
      <c r="D8" s="21">
        <f>14400/1000</f>
        <v>14.4</v>
      </c>
      <c r="E8" s="21">
        <f>240740/1000</f>
        <v>240.74</v>
      </c>
      <c r="F8" s="21">
        <f>23497/1000</f>
        <v>23.497</v>
      </c>
      <c r="G8" s="21">
        <f>20276/1000</f>
        <v>20.276</v>
      </c>
      <c r="H8" s="21">
        <f>29038/1000</f>
        <v>29.038</v>
      </c>
      <c r="I8" s="22">
        <f>9172/1000</f>
        <v>9.1720000000000006</v>
      </c>
      <c r="J8" s="3"/>
    </row>
    <row r="9" spans="1:11" ht="14.1" customHeight="1" x14ac:dyDescent="0.15">
      <c r="A9" s="20">
        <v>3</v>
      </c>
      <c r="B9" s="17"/>
      <c r="C9" s="8"/>
      <c r="D9" s="25"/>
      <c r="E9" s="25"/>
      <c r="F9" s="25"/>
      <c r="G9" s="25"/>
      <c r="H9" s="25"/>
      <c r="I9" s="26"/>
      <c r="J9" s="3"/>
    </row>
    <row r="10" spans="1:11" ht="14.1" customHeight="1" x14ac:dyDescent="0.15">
      <c r="A10" s="11"/>
      <c r="B10" s="17" t="s">
        <v>8</v>
      </c>
      <c r="C10" s="8"/>
      <c r="D10" s="27">
        <f>D8*100/D6</f>
        <v>2.7445261200339819</v>
      </c>
      <c r="E10" s="27">
        <f>E8*100/E6</f>
        <v>26.324872327567693</v>
      </c>
      <c r="F10" s="27">
        <f t="shared" ref="F10:I10" si="1">F8*100/F6</f>
        <v>5.7680237430248562</v>
      </c>
      <c r="G10" s="27">
        <f t="shared" si="1"/>
        <v>10.866360902905498</v>
      </c>
      <c r="H10" s="27">
        <f>H8*100/H6</f>
        <v>7.9382491759565381</v>
      </c>
      <c r="I10" s="28">
        <f t="shared" si="1"/>
        <v>4.7508462086112955</v>
      </c>
      <c r="J10" s="55"/>
      <c r="K10" s="56"/>
    </row>
    <row r="11" spans="1:11" ht="14.1" customHeight="1" x14ac:dyDescent="0.15">
      <c r="A11" s="20" t="s">
        <v>9</v>
      </c>
      <c r="B11" s="29" t="s">
        <v>10</v>
      </c>
      <c r="C11" s="30"/>
      <c r="D11" s="31">
        <v>25.4</v>
      </c>
      <c r="E11" s="32">
        <v>243</v>
      </c>
      <c r="F11" s="31">
        <v>53.3</v>
      </c>
      <c r="G11" s="31">
        <v>100</v>
      </c>
      <c r="H11" s="31">
        <v>73</v>
      </c>
      <c r="I11" s="33">
        <v>44</v>
      </c>
      <c r="J11" s="3"/>
    </row>
    <row r="12" spans="1:11" ht="12.6" thickBot="1" x14ac:dyDescent="0.2">
      <c r="A12" s="34"/>
      <c r="B12" s="35" t="s">
        <v>11</v>
      </c>
      <c r="C12" s="36"/>
      <c r="D12" s="37">
        <v>98</v>
      </c>
      <c r="E12" s="37">
        <v>79</v>
      </c>
      <c r="F12" s="37">
        <v>39</v>
      </c>
      <c r="G12" s="37">
        <v>97</v>
      </c>
      <c r="H12" s="37">
        <v>63</v>
      </c>
      <c r="I12" s="38">
        <v>49</v>
      </c>
      <c r="J12" s="3"/>
    </row>
    <row r="13" spans="1:11" x14ac:dyDescent="0.15">
      <c r="A13" s="11"/>
      <c r="B13" s="12" t="s">
        <v>12</v>
      </c>
      <c r="C13" s="13"/>
      <c r="D13" s="39">
        <v>56</v>
      </c>
      <c r="E13" s="39">
        <v>101.8</v>
      </c>
      <c r="F13" s="39">
        <v>46.7</v>
      </c>
      <c r="G13" s="39">
        <v>20.100000000000001</v>
      </c>
      <c r="H13" s="39">
        <v>38</v>
      </c>
      <c r="I13" s="40">
        <v>20.5</v>
      </c>
      <c r="J13" s="3"/>
    </row>
    <row r="14" spans="1:11" x14ac:dyDescent="0.15">
      <c r="A14" s="16" t="s">
        <v>19</v>
      </c>
      <c r="B14" s="17" t="s">
        <v>6</v>
      </c>
      <c r="C14" s="8"/>
      <c r="D14" s="18"/>
      <c r="E14" s="18"/>
      <c r="F14" s="18"/>
      <c r="G14" s="18"/>
      <c r="H14" s="18"/>
      <c r="I14" s="19"/>
      <c r="J14" s="3"/>
    </row>
    <row r="15" spans="1:11" ht="12" hidden="1" customHeight="1" outlineLevel="1" x14ac:dyDescent="0.15">
      <c r="A15" s="20" t="s">
        <v>13</v>
      </c>
      <c r="B15" s="17"/>
      <c r="C15" s="8"/>
      <c r="D15" s="18">
        <v>9237337</v>
      </c>
      <c r="E15" s="18">
        <v>9237337</v>
      </c>
      <c r="F15" s="18">
        <v>9237337</v>
      </c>
      <c r="G15" s="18">
        <v>9237337</v>
      </c>
      <c r="H15" s="18">
        <v>9237337</v>
      </c>
      <c r="I15" s="18">
        <v>9237337</v>
      </c>
      <c r="J15" s="3"/>
    </row>
    <row r="16" spans="1:11" ht="16.2" customHeight="1" collapsed="1" x14ac:dyDescent="0.15">
      <c r="A16" s="11"/>
      <c r="B16" s="17" t="s">
        <v>15</v>
      </c>
      <c r="C16" s="8"/>
      <c r="D16" s="41">
        <f>D13*D15/1000000</f>
        <v>517.29087200000004</v>
      </c>
      <c r="E16" s="41">
        <f>E13*E15/1000000</f>
        <v>940.36090660000002</v>
      </c>
      <c r="F16" s="41">
        <f t="shared" ref="F16:I16" si="2">F13*F15/1000000</f>
        <v>431.38363790000005</v>
      </c>
      <c r="G16" s="41">
        <f t="shared" si="2"/>
        <v>185.67047370000003</v>
      </c>
      <c r="H16" s="41">
        <f t="shared" si="2"/>
        <v>351.01880599999998</v>
      </c>
      <c r="I16" s="42">
        <f t="shared" si="2"/>
        <v>189.3654085</v>
      </c>
      <c r="J16" s="3"/>
    </row>
    <row r="17" spans="1:10" x14ac:dyDescent="0.15">
      <c r="A17" s="20" t="s">
        <v>20</v>
      </c>
      <c r="B17" s="17" t="s">
        <v>7</v>
      </c>
      <c r="C17" s="8"/>
      <c r="D17" s="43"/>
      <c r="E17" s="43"/>
      <c r="F17" s="43"/>
      <c r="G17" s="43"/>
      <c r="H17" s="43"/>
      <c r="I17" s="44"/>
      <c r="J17" s="3"/>
    </row>
    <row r="18" spans="1:10" x14ac:dyDescent="0.15">
      <c r="A18" s="11"/>
      <c r="B18" s="17" t="s">
        <v>14</v>
      </c>
      <c r="C18" s="8"/>
      <c r="D18" s="41">
        <f>14200/1000</f>
        <v>14.2</v>
      </c>
      <c r="E18" s="41">
        <f>237868/1000</f>
        <v>237.86799999999999</v>
      </c>
      <c r="F18" s="41">
        <f>23822/1000</f>
        <v>23.821999999999999</v>
      </c>
      <c r="G18" s="41">
        <f>19319/1000</f>
        <v>19.318999999999999</v>
      </c>
      <c r="H18" s="41">
        <f>30251/1000</f>
        <v>30.251000000000001</v>
      </c>
      <c r="I18" s="42">
        <f>9464/1000</f>
        <v>9.4640000000000004</v>
      </c>
      <c r="J18" s="3"/>
    </row>
    <row r="19" spans="1:10" x14ac:dyDescent="0.15">
      <c r="A19" s="20">
        <v>2</v>
      </c>
      <c r="B19" s="17"/>
      <c r="C19" s="8"/>
      <c r="D19" s="25"/>
      <c r="E19" s="25"/>
      <c r="F19" s="25"/>
      <c r="G19" s="25"/>
      <c r="H19" s="25"/>
      <c r="I19" s="26"/>
      <c r="J19" s="3"/>
    </row>
    <row r="20" spans="1:10" ht="12" hidden="1" customHeight="1" x14ac:dyDescent="0.15">
      <c r="A20" s="11"/>
      <c r="B20" s="17" t="s">
        <v>8</v>
      </c>
      <c r="C20" s="8"/>
      <c r="D20" s="45">
        <f>D18*100/D16</f>
        <v>2.7450706688673212</v>
      </c>
      <c r="E20" s="45">
        <f>E18*100/E16</f>
        <v>25.29539438852721</v>
      </c>
      <c r="F20" s="45">
        <f t="shared" ref="F20:I20" si="3">F18*100/F16</f>
        <v>5.522230772582577</v>
      </c>
      <c r="G20" s="45">
        <f t="shared" si="3"/>
        <v>10.4049931122678</v>
      </c>
      <c r="H20" s="45">
        <f>H18*100/H16</f>
        <v>8.6180567772770562</v>
      </c>
      <c r="I20" s="46">
        <f t="shared" si="3"/>
        <v>4.9977448758810672</v>
      </c>
      <c r="J20" s="3"/>
    </row>
    <row r="21" spans="1:10" ht="15.75" customHeight="1" x14ac:dyDescent="0.15">
      <c r="A21" s="20" t="s">
        <v>9</v>
      </c>
      <c r="B21" s="29" t="s">
        <v>10</v>
      </c>
      <c r="C21" s="30"/>
      <c r="D21" s="47">
        <v>25.4</v>
      </c>
      <c r="E21" s="48">
        <v>234</v>
      </c>
      <c r="F21" s="47">
        <v>51</v>
      </c>
      <c r="G21" s="47">
        <v>96</v>
      </c>
      <c r="H21" s="47">
        <v>80</v>
      </c>
      <c r="I21" s="49">
        <v>46</v>
      </c>
      <c r="J21" s="3"/>
    </row>
    <row r="22" spans="1:10" ht="12.6" thickBot="1" x14ac:dyDescent="0.2">
      <c r="A22" s="34"/>
      <c r="B22" s="35" t="s">
        <v>11</v>
      </c>
      <c r="C22" s="36"/>
      <c r="D22" s="50">
        <v>97</v>
      </c>
      <c r="E22" s="50">
        <v>80</v>
      </c>
      <c r="F22" s="50">
        <v>38</v>
      </c>
      <c r="G22" s="50">
        <v>97</v>
      </c>
      <c r="H22" s="50">
        <v>61</v>
      </c>
      <c r="I22" s="51">
        <v>50</v>
      </c>
      <c r="J22" s="3"/>
    </row>
    <row r="23" spans="1:10" x14ac:dyDescent="0.15">
      <c r="A23" s="6" t="s">
        <v>22</v>
      </c>
      <c r="J23" s="5"/>
    </row>
    <row r="24" spans="1:10" x14ac:dyDescent="0.15">
      <c r="A24" s="6" t="s">
        <v>23</v>
      </c>
      <c r="J24" s="5"/>
    </row>
    <row r="25" spans="1:10" x14ac:dyDescent="0.15">
      <c r="A25" s="6"/>
      <c r="B25" s="6"/>
      <c r="C25" s="6" t="s">
        <v>24</v>
      </c>
      <c r="J25" s="5"/>
    </row>
    <row r="26" spans="1:10" x14ac:dyDescent="0.15">
      <c r="A26" s="6" t="s">
        <v>25</v>
      </c>
      <c r="J26" s="5"/>
    </row>
    <row r="27" spans="1:10" x14ac:dyDescent="0.15">
      <c r="A27" s="6" t="s">
        <v>17</v>
      </c>
      <c r="J27" s="5"/>
    </row>
    <row r="28" spans="1:10" x14ac:dyDescent="0.15">
      <c r="A28" s="4" t="s">
        <v>18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15">
      <c r="A29" s="4" t="s">
        <v>16</v>
      </c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</row>
  </sheetData>
  <mergeCells count="1">
    <mergeCell ref="A2:C2"/>
  </mergeCells>
  <phoneticPr fontId="3"/>
  <pageMargins left="0.98399999999999999" right="0.36" top="0.59" bottom="0.59" header="0.51200000000000001" footer="0.51200000000000001"/>
  <pageSetup paperSize="9" scale="96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第12表　県内食料生産力（自給率）</vt:lpstr>
      <vt:lpstr>'第12表　県内食料生産力（自給率）'!Print_Area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企画部情報システム課</dc:creator>
  <cp:lastModifiedBy>農政課</cp:lastModifiedBy>
  <cp:lastPrinted>2021-08-23T07:37:19Z</cp:lastPrinted>
  <dcterms:created xsi:type="dcterms:W3CDTF">2001-06-04T08:33:27Z</dcterms:created>
  <dcterms:modified xsi:type="dcterms:W3CDTF">2024-02-29T02:53:16Z</dcterms:modified>
</cp:coreProperties>
</file>