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fileSharing readOnlyRecommended="1" userName="user" reservationPassword="EB22"/>
  <workbookPr defaultThemeVersion="124226"/>
  <bookViews>
    <workbookView xWindow="720" yWindow="300" windowWidth="11175" windowHeight="6105" tabRatio="762"/>
  </bookViews>
  <sheets>
    <sheet name="表紙" sheetId="42" r:id="rId1"/>
    <sheet name="P1" sheetId="13" r:id="rId2"/>
    <sheet name="Ｐ2" sheetId="14" r:id="rId3"/>
    <sheet name="P3" sheetId="17" r:id="rId4"/>
    <sheet name="P4" sheetId="11" r:id="rId5"/>
    <sheet name="P5" sheetId="18" r:id="rId6"/>
    <sheet name="P6" sheetId="19" r:id="rId7"/>
    <sheet name="P7" sheetId="20" r:id="rId8"/>
    <sheet name="P8" sheetId="21" r:id="rId9"/>
    <sheet name="P9-10" sheetId="22" r:id="rId10"/>
    <sheet name="P11" sheetId="28" r:id="rId11"/>
    <sheet name="P12-13" sheetId="43" r:id="rId12"/>
    <sheet name="P14" sheetId="31" r:id="rId13"/>
    <sheet name="Ｐ15" sheetId="34" r:id="rId14"/>
    <sheet name="Ｐ16" sheetId="40" r:id="rId15"/>
    <sheet name="Ｐ17" sheetId="36" r:id="rId16"/>
  </sheets>
  <definedNames>
    <definedName name="_xlnm.Print_Area" localSheetId="1">'P1'!$A$1:$P$55</definedName>
    <definedName name="_xlnm.Print_Area" localSheetId="7">'P7'!$A$1:$H$72</definedName>
  </definedNames>
  <calcPr calcId="125725"/>
</workbook>
</file>

<file path=xl/calcChain.xml><?xml version="1.0" encoding="utf-8"?>
<calcChain xmlns="http://schemas.openxmlformats.org/spreadsheetml/2006/main">
  <c r="J16" i="21"/>
  <c r="I35" i="40"/>
  <c r="G50" i="34"/>
  <c r="G51"/>
  <c r="G52"/>
  <c r="G53"/>
  <c r="G54"/>
  <c r="G55"/>
  <c r="G56"/>
  <c r="G57"/>
  <c r="G58"/>
  <c r="G59"/>
  <c r="G60"/>
  <c r="G61"/>
  <c r="G49"/>
  <c r="D50"/>
  <c r="D51"/>
  <c r="D52"/>
  <c r="D53"/>
  <c r="D54"/>
  <c r="D55"/>
  <c r="D56"/>
  <c r="D57"/>
  <c r="D58"/>
  <c r="D59"/>
  <c r="D60"/>
  <c r="D61"/>
  <c r="D49"/>
  <c r="B32" i="20"/>
  <c r="E18" i="31"/>
  <c r="E19"/>
  <c r="E20"/>
  <c r="E21"/>
  <c r="E22"/>
  <c r="E23"/>
  <c r="E24"/>
  <c r="E25"/>
  <c r="E26"/>
  <c r="E27"/>
  <c r="E28"/>
  <c r="E29"/>
  <c r="E30"/>
  <c r="E17"/>
  <c r="D119" i="22"/>
  <c r="F119"/>
  <c r="H119"/>
  <c r="P13" i="13"/>
  <c r="O13"/>
  <c r="N13"/>
  <c r="M13"/>
  <c r="L13"/>
  <c r="K13"/>
  <c r="J13"/>
  <c r="I13"/>
  <c r="H13"/>
  <c r="G13"/>
  <c r="F13"/>
  <c r="E13"/>
  <c r="D13"/>
  <c r="C13"/>
  <c r="B13"/>
  <c r="M25"/>
  <c r="L25"/>
  <c r="K25"/>
  <c r="J25"/>
  <c r="I25"/>
  <c r="H25"/>
  <c r="G25"/>
  <c r="F25"/>
  <c r="E25"/>
  <c r="M23"/>
  <c r="L23"/>
  <c r="K23"/>
  <c r="J23"/>
  <c r="I23"/>
  <c r="H23"/>
  <c r="G23"/>
  <c r="F23"/>
  <c r="E23"/>
  <c r="P21"/>
  <c r="O21"/>
  <c r="N21"/>
  <c r="M21"/>
  <c r="L21"/>
  <c r="K21"/>
  <c r="J21"/>
  <c r="I21"/>
  <c r="H21"/>
  <c r="G21"/>
  <c r="F21"/>
  <c r="E21"/>
  <c r="D21"/>
  <c r="C21"/>
  <c r="B21"/>
  <c r="P19"/>
  <c r="O19"/>
  <c r="N19"/>
  <c r="M19"/>
  <c r="L19"/>
  <c r="K19"/>
  <c r="J19"/>
  <c r="I19"/>
  <c r="H19"/>
  <c r="G19"/>
  <c r="F19"/>
  <c r="E19"/>
  <c r="D19"/>
  <c r="C19"/>
  <c r="B19"/>
  <c r="P17"/>
  <c r="O17"/>
  <c r="N17"/>
  <c r="M17"/>
  <c r="L17"/>
  <c r="K17"/>
  <c r="J17"/>
  <c r="I17"/>
  <c r="H17"/>
  <c r="G17"/>
  <c r="F17"/>
  <c r="E17"/>
  <c r="D17"/>
  <c r="C17"/>
  <c r="B17"/>
  <c r="F35" i="40"/>
  <c r="I34"/>
  <c r="F34"/>
  <c r="I33"/>
  <c r="F33"/>
  <c r="I32"/>
  <c r="F32"/>
  <c r="I31"/>
  <c r="F31"/>
  <c r="I30"/>
  <c r="F30"/>
  <c r="I29"/>
  <c r="F29"/>
  <c r="I28"/>
  <c r="F28"/>
  <c r="I27"/>
  <c r="F27"/>
  <c r="I26"/>
  <c r="F26"/>
  <c r="I25"/>
  <c r="F25"/>
  <c r="I24"/>
  <c r="F24"/>
  <c r="I23"/>
  <c r="F23"/>
  <c r="I17"/>
  <c r="F17"/>
  <c r="I16"/>
  <c r="F16"/>
  <c r="I15"/>
  <c r="F15"/>
  <c r="I14"/>
  <c r="F14"/>
  <c r="I13"/>
  <c r="F13"/>
  <c r="I12"/>
  <c r="F12"/>
  <c r="I11"/>
  <c r="F11"/>
  <c r="I10"/>
  <c r="F10"/>
  <c r="I9"/>
  <c r="F9"/>
  <c r="I8"/>
  <c r="F8"/>
  <c r="I7"/>
  <c r="F7"/>
  <c r="I6"/>
  <c r="F6"/>
  <c r="I5"/>
  <c r="F5"/>
  <c r="E88" i="22"/>
  <c r="D88"/>
  <c r="C88"/>
  <c r="E87"/>
  <c r="D87"/>
  <c r="C87"/>
  <c r="D110"/>
  <c r="F110"/>
  <c r="H110"/>
  <c r="D111"/>
  <c r="F111"/>
  <c r="H111"/>
  <c r="D112"/>
  <c r="F112"/>
  <c r="H112"/>
  <c r="D113"/>
  <c r="F113"/>
  <c r="H113"/>
  <c r="D114"/>
  <c r="F114"/>
  <c r="H114"/>
  <c r="D115"/>
  <c r="F115"/>
  <c r="H115"/>
  <c r="D116"/>
  <c r="F116"/>
  <c r="H116"/>
  <c r="D117"/>
  <c r="F117"/>
  <c r="H117"/>
  <c r="D118"/>
  <c r="F118"/>
  <c r="H118"/>
  <c r="I13" i="31"/>
  <c r="H13"/>
  <c r="G13"/>
  <c r="F13"/>
  <c r="E13"/>
  <c r="D13"/>
  <c r="C13"/>
  <c r="I12"/>
  <c r="H12"/>
  <c r="G12"/>
  <c r="F12"/>
  <c r="E12"/>
  <c r="D12"/>
  <c r="C12"/>
  <c r="E11"/>
  <c r="D11"/>
  <c r="C11"/>
  <c r="E10"/>
  <c r="D10"/>
  <c r="C10"/>
  <c r="E7"/>
  <c r="D7"/>
  <c r="C7"/>
  <c r="E6"/>
  <c r="D6"/>
  <c r="C6"/>
  <c r="P15" i="13"/>
  <c r="O15"/>
  <c r="N15"/>
  <c r="M15"/>
  <c r="L15"/>
  <c r="K15"/>
  <c r="J15"/>
  <c r="I15"/>
  <c r="H15"/>
  <c r="G15"/>
  <c r="F15"/>
  <c r="E15"/>
  <c r="D15"/>
  <c r="C15"/>
  <c r="B15"/>
  <c r="E30" i="22"/>
  <c r="D30"/>
  <c r="C30"/>
  <c r="J34" i="21"/>
  <c r="J6" s="1"/>
  <c r="G42" i="19"/>
  <c r="F6" i="13"/>
  <c r="F5"/>
  <c r="B6"/>
  <c r="B5"/>
  <c r="E54" i="22"/>
  <c r="E55" s="1"/>
  <c r="D54"/>
  <c r="D55" s="1"/>
  <c r="C54"/>
  <c r="C55" s="1"/>
  <c r="E31"/>
  <c r="D31"/>
  <c r="C31"/>
  <c r="R34" i="21"/>
  <c r="R7" s="1"/>
  <c r="P34"/>
  <c r="P8"/>
  <c r="K34"/>
  <c r="K11"/>
  <c r="I34"/>
  <c r="K16" s="1"/>
  <c r="I9"/>
  <c r="M33" i="13"/>
  <c r="M31"/>
  <c r="M29"/>
  <c r="M27"/>
  <c r="L33"/>
  <c r="L31"/>
  <c r="L29"/>
  <c r="L27"/>
  <c r="K33"/>
  <c r="K31"/>
  <c r="K29"/>
  <c r="K27"/>
  <c r="J33"/>
  <c r="J31"/>
  <c r="J29"/>
  <c r="J27"/>
  <c r="I33"/>
  <c r="I31"/>
  <c r="I29"/>
  <c r="I27"/>
  <c r="H33"/>
  <c r="H31"/>
  <c r="H29"/>
  <c r="H27"/>
  <c r="G33"/>
  <c r="G31"/>
  <c r="G29"/>
  <c r="G27"/>
  <c r="F33"/>
  <c r="F31"/>
  <c r="F29"/>
  <c r="F27"/>
  <c r="E33"/>
  <c r="E31"/>
  <c r="E29"/>
  <c r="E27"/>
  <c r="E6"/>
  <c r="D6"/>
  <c r="C6"/>
  <c r="C34" i="21"/>
  <c r="C5" s="1"/>
  <c r="E5" i="13"/>
  <c r="D5"/>
  <c r="C5"/>
  <c r="B34" i="21"/>
  <c r="B10"/>
  <c r="H34"/>
  <c r="H7"/>
  <c r="C32" i="20"/>
  <c r="B4"/>
  <c r="B9"/>
  <c r="D7" i="22"/>
  <c r="E7"/>
  <c r="C7"/>
  <c r="C6"/>
  <c r="D6"/>
  <c r="E6"/>
  <c r="E34" i="21"/>
  <c r="E7" s="1"/>
  <c r="D34"/>
  <c r="F16"/>
  <c r="G34"/>
  <c r="L34"/>
  <c r="L9" s="1"/>
  <c r="M34"/>
  <c r="M15" s="1"/>
  <c r="N34"/>
  <c r="N8" s="1"/>
  <c r="O34"/>
  <c r="O16" s="1"/>
  <c r="Q34"/>
  <c r="Q14" s="1"/>
  <c r="S34"/>
  <c r="S11" s="1"/>
  <c r="T34"/>
  <c r="T16" s="1"/>
  <c r="U34"/>
  <c r="U15" s="1"/>
  <c r="D32" i="20"/>
  <c r="C7"/>
  <c r="J71" i="19"/>
  <c r="L71"/>
  <c r="J70"/>
  <c r="L70"/>
  <c r="M70" s="1"/>
  <c r="J69"/>
  <c r="K69"/>
  <c r="J68"/>
  <c r="K68"/>
  <c r="M68" s="1"/>
  <c r="J67"/>
  <c r="L67" s="1"/>
  <c r="J66"/>
  <c r="L66" s="1"/>
  <c r="J65"/>
  <c r="K65" s="1"/>
  <c r="M65" s="1"/>
  <c r="J64"/>
  <c r="L64"/>
  <c r="J63"/>
  <c r="K63"/>
  <c r="M63" s="1"/>
  <c r="J62"/>
  <c r="L62" s="1"/>
  <c r="J61"/>
  <c r="L61" s="1"/>
  <c r="J60"/>
  <c r="L60" s="1"/>
  <c r="J59"/>
  <c r="L59" s="1"/>
  <c r="J58"/>
  <c r="K58" s="1"/>
  <c r="M58" s="1"/>
  <c r="J57"/>
  <c r="L57"/>
  <c r="J56"/>
  <c r="L56"/>
  <c r="M56" s="1"/>
  <c r="J55"/>
  <c r="L55"/>
  <c r="J54"/>
  <c r="J53"/>
  <c r="L53" s="1"/>
  <c r="J52"/>
  <c r="K52" s="1"/>
  <c r="M52" s="1"/>
  <c r="J51"/>
  <c r="J50"/>
  <c r="K50" s="1"/>
  <c r="M50" s="1"/>
  <c r="J49"/>
  <c r="K49"/>
  <c r="M49" s="1"/>
  <c r="J48"/>
  <c r="J47"/>
  <c r="K47" s="1"/>
  <c r="M47" s="1"/>
  <c r="J46"/>
  <c r="L46"/>
  <c r="J45"/>
  <c r="L45" s="1"/>
  <c r="J44"/>
  <c r="K44" s="1"/>
  <c r="J43"/>
  <c r="L43" s="1"/>
  <c r="J42"/>
  <c r="K42" s="1"/>
  <c r="M42" s="1"/>
  <c r="J41"/>
  <c r="L41" s="1"/>
  <c r="J40"/>
  <c r="K40" s="1"/>
  <c r="J38"/>
  <c r="K38" s="1"/>
  <c r="J37"/>
  <c r="L37"/>
  <c r="J36"/>
  <c r="L36"/>
  <c r="J35"/>
  <c r="K35"/>
  <c r="M35" s="1"/>
  <c r="J34"/>
  <c r="K34" s="1"/>
  <c r="J33"/>
  <c r="L33" s="1"/>
  <c r="J32"/>
  <c r="K32" s="1"/>
  <c r="J31"/>
  <c r="L31"/>
  <c r="J30"/>
  <c r="K30" s="1"/>
  <c r="J29"/>
  <c r="K29" s="1"/>
  <c r="M29" s="1"/>
  <c r="J28"/>
  <c r="K28" s="1"/>
  <c r="J27"/>
  <c r="L27" s="1"/>
  <c r="J26"/>
  <c r="K26" s="1"/>
  <c r="J25"/>
  <c r="K25" s="1"/>
  <c r="M25" s="1"/>
  <c r="J24"/>
  <c r="L24"/>
  <c r="J23"/>
  <c r="J21"/>
  <c r="L21" s="1"/>
  <c r="J20"/>
  <c r="K20"/>
  <c r="M20" s="1"/>
  <c r="J19"/>
  <c r="L19" s="1"/>
  <c r="J18"/>
  <c r="K18" s="1"/>
  <c r="J17"/>
  <c r="L17" s="1"/>
  <c r="J16"/>
  <c r="L16" s="1"/>
  <c r="J15"/>
  <c r="K15" s="1"/>
  <c r="J14"/>
  <c r="K14"/>
  <c r="M14" s="1"/>
  <c r="J13"/>
  <c r="K13"/>
  <c r="M13" s="1"/>
  <c r="J12"/>
  <c r="K12"/>
  <c r="M12" s="1"/>
  <c r="J11"/>
  <c r="K11"/>
  <c r="M11" s="1"/>
  <c r="J10"/>
  <c r="K10"/>
  <c r="J9"/>
  <c r="J8"/>
  <c r="L8" s="1"/>
  <c r="J7"/>
  <c r="K7"/>
  <c r="M7" s="1"/>
  <c r="J6"/>
  <c r="L6" s="1"/>
  <c r="J5"/>
  <c r="K5" s="1"/>
  <c r="J4"/>
  <c r="D8"/>
  <c r="E8" s="1"/>
  <c r="G71"/>
  <c r="G70"/>
  <c r="G69"/>
  <c r="G68"/>
  <c r="G67"/>
  <c r="G66"/>
  <c r="G65"/>
  <c r="G64"/>
  <c r="G63"/>
  <c r="G62"/>
  <c r="G61"/>
  <c r="G60"/>
  <c r="G59"/>
  <c r="G58"/>
  <c r="G57"/>
  <c r="G56"/>
  <c r="G54"/>
  <c r="G53"/>
  <c r="G52"/>
  <c r="G51"/>
  <c r="G50"/>
  <c r="G49"/>
  <c r="G48"/>
  <c r="G47"/>
  <c r="G46"/>
  <c r="G45"/>
  <c r="G44"/>
  <c r="G43"/>
  <c r="G41"/>
  <c r="G40"/>
  <c r="G37"/>
  <c r="G36"/>
  <c r="G35"/>
  <c r="G34"/>
  <c r="G33"/>
  <c r="G32"/>
  <c r="G31"/>
  <c r="G30"/>
  <c r="G29"/>
  <c r="G28"/>
  <c r="G27"/>
  <c r="G26"/>
  <c r="G25"/>
  <c r="G24"/>
  <c r="G23"/>
  <c r="G55"/>
  <c r="G38"/>
  <c r="G21"/>
  <c r="G19"/>
  <c r="G20"/>
  <c r="G18"/>
  <c r="G17"/>
  <c r="G16"/>
  <c r="G15"/>
  <c r="G14"/>
  <c r="G13"/>
  <c r="G12"/>
  <c r="G11"/>
  <c r="G10"/>
  <c r="G9"/>
  <c r="G8"/>
  <c r="G7"/>
  <c r="G6"/>
  <c r="G5"/>
  <c r="F5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8"/>
  <c r="F37"/>
  <c r="F36"/>
  <c r="F35"/>
  <c r="F34"/>
  <c r="F33"/>
  <c r="F32"/>
  <c r="F31"/>
  <c r="F30"/>
  <c r="F29"/>
  <c r="F28"/>
  <c r="F27"/>
  <c r="F26"/>
  <c r="F25"/>
  <c r="F24"/>
  <c r="F23"/>
  <c r="F21"/>
  <c r="F4"/>
  <c r="D5"/>
  <c r="E5"/>
  <c r="D4"/>
  <c r="E4"/>
  <c r="D20"/>
  <c r="E20"/>
  <c r="D19"/>
  <c r="E19"/>
  <c r="D18"/>
  <c r="E18"/>
  <c r="D17"/>
  <c r="E17"/>
  <c r="D16"/>
  <c r="E16"/>
  <c r="D15"/>
  <c r="E15"/>
  <c r="D14"/>
  <c r="E14"/>
  <c r="D13"/>
  <c r="E13"/>
  <c r="D12"/>
  <c r="E12"/>
  <c r="D11"/>
  <c r="E11"/>
  <c r="D10"/>
  <c r="E10"/>
  <c r="D9"/>
  <c r="E9"/>
  <c r="D7"/>
  <c r="E7"/>
  <c r="D6"/>
  <c r="E6"/>
  <c r="F20"/>
  <c r="F19"/>
  <c r="F18"/>
  <c r="F17"/>
  <c r="F16"/>
  <c r="F15"/>
  <c r="F14"/>
  <c r="F13"/>
  <c r="F12"/>
  <c r="F11"/>
  <c r="F10"/>
  <c r="F9"/>
  <c r="F8"/>
  <c r="F7"/>
  <c r="F6"/>
  <c r="C4" i="18"/>
  <c r="C6" s="1"/>
  <c r="C5"/>
  <c r="B4"/>
  <c r="B6"/>
  <c r="B5"/>
  <c r="D15" i="17"/>
  <c r="D14"/>
  <c r="D13"/>
  <c r="D12"/>
  <c r="D11"/>
  <c r="D5"/>
  <c r="D6"/>
  <c r="D7"/>
  <c r="D8"/>
  <c r="D4"/>
  <c r="F34" i="21"/>
  <c r="F7" s="1"/>
  <c r="K46" i="19"/>
  <c r="M46" s="1"/>
  <c r="E5" i="21"/>
  <c r="K70" i="19"/>
  <c r="K36"/>
  <c r="K31"/>
  <c r="M31" s="1"/>
  <c r="L13"/>
  <c r="K8"/>
  <c r="M8" s="1"/>
  <c r="K4"/>
  <c r="C8" i="20"/>
  <c r="C14"/>
  <c r="U10" i="21"/>
  <c r="T7"/>
  <c r="T8"/>
  <c r="S14"/>
  <c r="R10"/>
  <c r="R11"/>
  <c r="R9"/>
  <c r="R15"/>
  <c r="R16"/>
  <c r="Q6"/>
  <c r="P13"/>
  <c r="O12"/>
  <c r="N6"/>
  <c r="M16"/>
  <c r="L10"/>
  <c r="K6"/>
  <c r="K17" s="1"/>
  <c r="K12"/>
  <c r="K8"/>
  <c r="J11"/>
  <c r="J15"/>
  <c r="J7"/>
  <c r="J13"/>
  <c r="J9"/>
  <c r="I14"/>
  <c r="I15"/>
  <c r="I5"/>
  <c r="I16"/>
  <c r="I13"/>
  <c r="H5"/>
  <c r="G15"/>
  <c r="F6"/>
  <c r="F14"/>
  <c r="C10"/>
  <c r="O10"/>
  <c r="O11"/>
  <c r="G11"/>
  <c r="G17" s="1"/>
  <c r="G7"/>
  <c r="G10"/>
  <c r="G13"/>
  <c r="G12"/>
  <c r="L54" i="19"/>
  <c r="M9" i="21"/>
  <c r="G6"/>
  <c r="G8"/>
  <c r="H10"/>
  <c r="K54" i="19"/>
  <c r="M54"/>
  <c r="O5" i="21"/>
  <c r="O7"/>
  <c r="K56" i="19"/>
  <c r="U5" i="21"/>
  <c r="U16"/>
  <c r="U9"/>
  <c r="G9"/>
  <c r="K19" i="19"/>
  <c r="M19" s="1"/>
  <c r="G14" i="21"/>
  <c r="G16"/>
  <c r="M11"/>
  <c r="U11"/>
  <c r="F11"/>
  <c r="K71" i="19"/>
  <c r="M71" s="1"/>
  <c r="S16" i="21"/>
  <c r="S15"/>
  <c r="G5"/>
  <c r="P6"/>
  <c r="P17" s="1"/>
  <c r="P11"/>
  <c r="K37" i="19"/>
  <c r="M37"/>
  <c r="L35"/>
  <c r="L68"/>
  <c r="L51"/>
  <c r="K51"/>
  <c r="M51" s="1"/>
  <c r="L50"/>
  <c r="L65"/>
  <c r="K64"/>
  <c r="M64"/>
  <c r="P14" i="21"/>
  <c r="P12"/>
  <c r="P9"/>
  <c r="S10"/>
  <c r="S5"/>
  <c r="S6"/>
  <c r="Q12"/>
  <c r="Q15"/>
  <c r="H15"/>
  <c r="D15"/>
  <c r="B11"/>
  <c r="B15"/>
  <c r="C13"/>
  <c r="C16"/>
  <c r="B7"/>
  <c r="B9"/>
  <c r="B6" i="20"/>
  <c r="B14"/>
  <c r="B10"/>
  <c r="B15"/>
  <c r="B13"/>
  <c r="B5"/>
  <c r="B11"/>
  <c r="B12"/>
  <c r="B8"/>
  <c r="B7"/>
  <c r="K27" i="19"/>
  <c r="M27" s="1"/>
  <c r="L25"/>
  <c r="L23"/>
  <c r="K23"/>
  <c r="M23" s="1"/>
  <c r="L20"/>
  <c r="L11"/>
  <c r="L9"/>
  <c r="K9"/>
  <c r="M9"/>
  <c r="L7"/>
  <c r="K6"/>
  <c r="M6" s="1"/>
  <c r="L4"/>
  <c r="M4" s="1"/>
  <c r="T5" i="21"/>
  <c r="T12"/>
  <c r="P7"/>
  <c r="P10"/>
  <c r="P15"/>
  <c r="N7"/>
  <c r="M5"/>
  <c r="M6"/>
  <c r="M7"/>
  <c r="L13"/>
  <c r="K9"/>
  <c r="K14"/>
  <c r="K10"/>
  <c r="K13"/>
  <c r="K7"/>
  <c r="K15"/>
  <c r="J12"/>
  <c r="J14"/>
  <c r="J10"/>
  <c r="J8"/>
  <c r="I8"/>
  <c r="I7"/>
  <c r="I17" s="1"/>
  <c r="I6"/>
  <c r="I12"/>
  <c r="I11"/>
  <c r="I10"/>
  <c r="H14"/>
  <c r="H16"/>
  <c r="H6"/>
  <c r="H17"/>
  <c r="H12"/>
  <c r="H9"/>
  <c r="H13"/>
  <c r="H8"/>
  <c r="H11"/>
  <c r="E9"/>
  <c r="D7"/>
  <c r="D14"/>
  <c r="D6"/>
  <c r="D17" s="1"/>
  <c r="D16"/>
  <c r="D5"/>
  <c r="D9"/>
  <c r="D10"/>
  <c r="D8"/>
  <c r="D11"/>
  <c r="D12"/>
  <c r="D13"/>
  <c r="C11"/>
  <c r="C12"/>
  <c r="C15"/>
  <c r="B12"/>
  <c r="B6"/>
  <c r="B17" s="1"/>
  <c r="B13"/>
  <c r="B8"/>
  <c r="B14"/>
  <c r="L69" i="19"/>
  <c r="M69"/>
  <c r="L63"/>
  <c r="L58"/>
  <c r="K55"/>
  <c r="M55" s="1"/>
  <c r="L52"/>
  <c r="L48"/>
  <c r="K48"/>
  <c r="M48" s="1"/>
  <c r="L47"/>
  <c r="C11" i="20"/>
  <c r="C10"/>
  <c r="C4"/>
  <c r="C15"/>
  <c r="C12"/>
  <c r="C6"/>
  <c r="C9"/>
  <c r="C5"/>
  <c r="C13"/>
  <c r="M36" i="19"/>
  <c r="L12"/>
  <c r="K24"/>
  <c r="M24" s="1"/>
  <c r="L29"/>
  <c r="L42"/>
  <c r="L49"/>
  <c r="K57"/>
  <c r="M57"/>
  <c r="L10"/>
  <c r="M10"/>
  <c r="L14"/>
  <c r="U17" i="21" l="1"/>
  <c r="M18" i="19"/>
  <c r="M28"/>
  <c r="M5"/>
  <c r="M15"/>
  <c r="M38"/>
  <c r="M44"/>
  <c r="E11" i="21"/>
  <c r="L7"/>
  <c r="N16"/>
  <c r="T13"/>
  <c r="T14"/>
  <c r="E13"/>
  <c r="Q5"/>
  <c r="F10"/>
  <c r="F8"/>
  <c r="F17" s="1"/>
  <c r="L16"/>
  <c r="L15"/>
  <c r="N13"/>
  <c r="Q7"/>
  <c r="Q16"/>
  <c r="T15"/>
  <c r="L38" i="19"/>
  <c r="L18"/>
  <c r="K16"/>
  <c r="M16" s="1"/>
  <c r="K61"/>
  <c r="M61" s="1"/>
  <c r="K43"/>
  <c r="M43" s="1"/>
  <c r="K67"/>
  <c r="M67" s="1"/>
  <c r="C9" i="21"/>
  <c r="C6"/>
  <c r="C17" s="1"/>
  <c r="E15"/>
  <c r="E12"/>
  <c r="L11"/>
  <c r="M13"/>
  <c r="N15"/>
  <c r="T6"/>
  <c r="T17" s="1"/>
  <c r="L15" i="19"/>
  <c r="L34"/>
  <c r="M34" s="1"/>
  <c r="C8" i="21"/>
  <c r="E8"/>
  <c r="Q13"/>
  <c r="S12"/>
  <c r="S7"/>
  <c r="S17" s="1"/>
  <c r="K59" i="19"/>
  <c r="M59" s="1"/>
  <c r="K62"/>
  <c r="M62" s="1"/>
  <c r="L32"/>
  <c r="M32" s="1"/>
  <c r="E6" i="21"/>
  <c r="E17" s="1"/>
  <c r="S8"/>
  <c r="L28" i="19"/>
  <c r="K21"/>
  <c r="M21" s="1"/>
  <c r="U14" i="21"/>
  <c r="U13"/>
  <c r="O9"/>
  <c r="M8"/>
  <c r="M17" s="1"/>
  <c r="O6"/>
  <c r="O15"/>
  <c r="F9"/>
  <c r="F15"/>
  <c r="L8"/>
  <c r="L14"/>
  <c r="N10"/>
  <c r="N9"/>
  <c r="N17" s="1"/>
  <c r="Q9"/>
  <c r="Q10"/>
  <c r="R8"/>
  <c r="R13"/>
  <c r="R14"/>
  <c r="T9"/>
  <c r="U8"/>
  <c r="K53" i="19"/>
  <c r="M53" s="1"/>
  <c r="N11" i="21"/>
  <c r="L40" i="19"/>
  <c r="M40" s="1"/>
  <c r="L44"/>
  <c r="K60"/>
  <c r="M60" s="1"/>
  <c r="S13" i="21"/>
  <c r="O14"/>
  <c r="M10"/>
  <c r="C7"/>
  <c r="R5"/>
  <c r="L26" i="19"/>
  <c r="M26" s="1"/>
  <c r="K66"/>
  <c r="M66" s="1"/>
  <c r="L30"/>
  <c r="M30" s="1"/>
  <c r="K41"/>
  <c r="M41" s="1"/>
  <c r="K45"/>
  <c r="M45" s="1"/>
  <c r="C14" i="21"/>
  <c r="E14"/>
  <c r="E10"/>
  <c r="L12"/>
  <c r="M14"/>
  <c r="N14"/>
  <c r="T11"/>
  <c r="K17" i="19"/>
  <c r="M17" s="1"/>
  <c r="K33"/>
  <c r="M33" s="1"/>
  <c r="Q8" i="21"/>
  <c r="S9"/>
  <c r="L5" i="19"/>
  <c r="U6" i="21"/>
  <c r="F13"/>
  <c r="M12"/>
  <c r="U7"/>
  <c r="U12"/>
  <c r="O13"/>
  <c r="O8"/>
  <c r="F12"/>
  <c r="L6"/>
  <c r="L5"/>
  <c r="L17" s="1"/>
  <c r="N12"/>
  <c r="Q11"/>
  <c r="R12"/>
  <c r="R6"/>
  <c r="T10"/>
  <c r="J5"/>
  <c r="J17" s="1"/>
  <c r="Q17" l="1"/>
  <c r="R17"/>
  <c r="O17"/>
</calcChain>
</file>

<file path=xl/sharedStrings.xml><?xml version="1.0" encoding="utf-8"?>
<sst xmlns="http://schemas.openxmlformats.org/spreadsheetml/2006/main" count="1092" uniqueCount="227">
  <si>
    <t>Ｔ１産業計</t>
    <rPh sb="2" eb="4">
      <t>サンギョウ</t>
    </rPh>
    <rPh sb="4" eb="5">
      <t>ケイ</t>
    </rPh>
    <phoneticPr fontId="2"/>
  </si>
  <si>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</si>
  <si>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</si>
  <si>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</si>
  <si>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</si>
  <si>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</si>
  <si>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</si>
  <si>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</si>
  <si>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男女計</t>
    <rPh sb="0" eb="2">
      <t>ダンジョ</t>
    </rPh>
    <rPh sb="2" eb="3">
      <t>ケイ</t>
    </rPh>
    <phoneticPr fontId="2"/>
  </si>
  <si>
    <t>学歴計</t>
    <rPh sb="0" eb="2">
      <t>ガクレキ</t>
    </rPh>
    <rPh sb="2" eb="3">
      <t>ケイ</t>
    </rPh>
    <phoneticPr fontId="2"/>
  </si>
  <si>
    <t>高校卒</t>
    <rPh sb="0" eb="2">
      <t>コウコウ</t>
    </rPh>
    <rPh sb="2" eb="3">
      <t>ソツ</t>
    </rPh>
    <phoneticPr fontId="2"/>
  </si>
  <si>
    <t>大学卒</t>
    <rPh sb="0" eb="3">
      <t>ダイガクソツ</t>
    </rPh>
    <phoneticPr fontId="2"/>
  </si>
  <si>
    <t>-</t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</si>
  <si>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</si>
  <si>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</si>
  <si>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</si>
  <si>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</si>
  <si>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</si>
  <si>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</si>
  <si>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</si>
  <si>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</si>
  <si>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</si>
  <si>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</si>
  <si>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１０００人以上</t>
    <rPh sb="4" eb="5">
      <t>ニン</t>
    </rPh>
    <phoneticPr fontId="2"/>
  </si>
  <si>
    <t>１００～９９９人</t>
    <phoneticPr fontId="2"/>
  </si>
  <si>
    <t>１０～９９人</t>
    <phoneticPr fontId="2"/>
  </si>
  <si>
    <t>大学院修士課程
修了</t>
    <rPh sb="0" eb="3">
      <t>ダイガクイン</t>
    </rPh>
    <rPh sb="3" eb="5">
      <t>シュウシ</t>
    </rPh>
    <rPh sb="5" eb="7">
      <t>カテイ</t>
    </rPh>
    <rPh sb="8" eb="10">
      <t>シュウリョウ</t>
    </rPh>
    <phoneticPr fontId="2"/>
  </si>
  <si>
    <t>高専・短大卒</t>
    <rPh sb="0" eb="2">
      <t>コウセン</t>
    </rPh>
    <phoneticPr fontId="2"/>
  </si>
  <si>
    <t>企業
規模</t>
    <rPh sb="0" eb="2">
      <t>キギョウ</t>
    </rPh>
    <rPh sb="3" eb="5">
      <t>キボ</t>
    </rPh>
    <phoneticPr fontId="2"/>
  </si>
  <si>
    <t>産業</t>
    <rPh sb="0" eb="2">
      <t>サンギョウ</t>
    </rPh>
    <phoneticPr fontId="2"/>
  </si>
  <si>
    <t>区分</t>
    <rPh sb="0" eb="2">
      <t>クブン</t>
    </rPh>
    <phoneticPr fontId="2"/>
  </si>
  <si>
    <t>平成２１年</t>
    <rPh sb="0" eb="2">
      <t>ヘイセイ</t>
    </rPh>
    <rPh sb="4" eb="5">
      <t>ネン</t>
    </rPh>
    <phoneticPr fontId="2"/>
  </si>
  <si>
    <t>平成２０年</t>
    <rPh sb="0" eb="2">
      <t>ヘイセイ</t>
    </rPh>
    <rPh sb="4" eb="5">
      <t>ネン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</si>
  <si>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</si>
  <si>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</si>
  <si>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平成１９年</t>
    <rPh sb="0" eb="2">
      <t>ヘイセイ</t>
    </rPh>
    <rPh sb="4" eb="5">
      <t>ネン</t>
    </rPh>
    <phoneticPr fontId="2"/>
  </si>
  <si>
    <t>平成１８年</t>
    <rPh sb="0" eb="2">
      <t>ヘイセイ</t>
    </rPh>
    <rPh sb="4" eb="5">
      <t>ネン</t>
    </rPh>
    <phoneticPr fontId="2"/>
  </si>
  <si>
    <t>平成１７年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</si>
  <si>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2"/>
  </si>
  <si>
    <t>平成１５年</t>
    <rPh sb="0" eb="2">
      <t>ヘイセイ</t>
    </rPh>
    <rPh sb="4" eb="5">
      <t>ネン</t>
    </rPh>
    <phoneticPr fontId="2"/>
  </si>
  <si>
    <t>対前年増減率
(％)</t>
    <rPh sb="0" eb="1">
      <t>タイ</t>
    </rPh>
    <rPh sb="1" eb="3">
      <t>ゼンネン</t>
    </rPh>
    <rPh sb="3" eb="5">
      <t>ゾウゲン</t>
    </rPh>
    <rPh sb="5" eb="6">
      <t>リツ</t>
    </rPh>
    <phoneticPr fontId="2"/>
  </si>
  <si>
    <t>高校卒男女計</t>
    <rPh sb="3" eb="5">
      <t>ダンジョ</t>
    </rPh>
    <rPh sb="5" eb="6">
      <t>ケイ</t>
    </rPh>
    <phoneticPr fontId="2"/>
  </si>
  <si>
    <t>高校卒男性</t>
    <rPh sb="3" eb="5">
      <t>ダンセイ</t>
    </rPh>
    <phoneticPr fontId="2"/>
  </si>
  <si>
    <t>高校卒女性</t>
    <rPh sb="3" eb="5">
      <t>ジョセイ</t>
    </rPh>
    <phoneticPr fontId="2"/>
  </si>
  <si>
    <t>大学卒男女計</t>
    <rPh sb="3" eb="5">
      <t>ダンジョ</t>
    </rPh>
    <rPh sb="5" eb="6">
      <t>ケイ</t>
    </rPh>
    <phoneticPr fontId="2"/>
  </si>
  <si>
    <t>大学卒男性</t>
    <rPh sb="3" eb="5">
      <t>ダンセイ</t>
    </rPh>
    <phoneticPr fontId="2"/>
  </si>
  <si>
    <t>大学卒女性</t>
    <rPh sb="3" eb="5">
      <t>ジョセイ</t>
    </rPh>
    <phoneticPr fontId="2"/>
  </si>
  <si>
    <t>－</t>
    <phoneticPr fontId="2"/>
  </si>
  <si>
    <t>1000人以上を100とした場合の比率</t>
    <rPh sb="4" eb="5">
      <t>ニン</t>
    </rPh>
    <rPh sb="5" eb="7">
      <t>イジョウ</t>
    </rPh>
    <rPh sb="14" eb="16">
      <t>バアイ</t>
    </rPh>
    <rPh sb="17" eb="19">
      <t>ヒリツ</t>
    </rPh>
    <phoneticPr fontId="2"/>
  </si>
  <si>
    <t>１０００人以上
（千円）</t>
    <rPh sb="4" eb="5">
      <t>ニン</t>
    </rPh>
    <rPh sb="5" eb="7">
      <t>イジョウ</t>
    </rPh>
    <phoneticPr fontId="2"/>
  </si>
  <si>
    <r>
      <t>１００～９９９人</t>
    </r>
    <r>
      <rPr>
        <sz val="11"/>
        <rFont val="ＭＳ Ｐゴシック"/>
        <family val="3"/>
        <charset val="128"/>
      </rPr>
      <t xml:space="preserve">
（千円）</t>
    </r>
    <rPh sb="7" eb="8">
      <t>ニン</t>
    </rPh>
    <phoneticPr fontId="2"/>
  </si>
  <si>
    <t>１０～９９人
（千円）</t>
    <rPh sb="5" eb="6">
      <t>ニン</t>
    </rPh>
    <phoneticPr fontId="2"/>
  </si>
  <si>
    <t>差（A-B)</t>
    <rPh sb="0" eb="1">
      <t>サ</t>
    </rPh>
    <phoneticPr fontId="2"/>
  </si>
  <si>
    <t>１００～９９９人</t>
    <phoneticPr fontId="2"/>
  </si>
  <si>
    <t>１０～９９人</t>
    <phoneticPr fontId="2"/>
  </si>
  <si>
    <t>男女計(10人)</t>
    <rPh sb="0" eb="2">
      <t>ダンジョ</t>
    </rPh>
    <rPh sb="2" eb="3">
      <t>ケイ</t>
    </rPh>
    <rPh sb="6" eb="7">
      <t>ニン</t>
    </rPh>
    <phoneticPr fontId="2"/>
  </si>
  <si>
    <t>構成比(％)</t>
    <rPh sb="0" eb="3">
      <t>コウセイヒ</t>
    </rPh>
    <phoneticPr fontId="2"/>
  </si>
  <si>
    <t>男性(10人）</t>
    <rPh sb="0" eb="2">
      <t>ダンセイ</t>
    </rPh>
    <rPh sb="5" eb="6">
      <t>ニン</t>
    </rPh>
    <phoneticPr fontId="2"/>
  </si>
  <si>
    <t>女性(10人）</t>
    <rPh sb="0" eb="2">
      <t>ジョセイ</t>
    </rPh>
    <rPh sb="5" eb="6">
      <t>ニン</t>
    </rPh>
    <phoneticPr fontId="2"/>
  </si>
  <si>
    <t>検算</t>
    <rPh sb="0" eb="2">
      <t>ケンザン</t>
    </rPh>
    <phoneticPr fontId="2"/>
  </si>
  <si>
    <t>差</t>
    <rPh sb="0" eb="1">
      <t>サ</t>
    </rPh>
    <phoneticPr fontId="2"/>
  </si>
  <si>
    <t>(千人)</t>
    <rPh sb="1" eb="3">
      <t>センニン</t>
    </rPh>
    <phoneticPr fontId="2"/>
  </si>
  <si>
    <t>男女比</t>
    <rPh sb="0" eb="3">
      <t>ダンジョヒ</t>
    </rPh>
    <phoneticPr fontId="2"/>
  </si>
  <si>
    <t>男女比
(女性）</t>
    <rPh sb="0" eb="3">
      <t>ダンジョヒ</t>
    </rPh>
    <rPh sb="5" eb="7">
      <t>ジョセイ</t>
    </rPh>
    <phoneticPr fontId="2"/>
  </si>
  <si>
    <t>推計数</t>
    <rPh sb="0" eb="2">
      <t>スイケイ</t>
    </rPh>
    <rPh sb="2" eb="3">
      <t>スウ</t>
    </rPh>
    <phoneticPr fontId="2"/>
  </si>
  <si>
    <t>男性
(％)</t>
    <rPh sb="0" eb="2">
      <t>ダンセイ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</si>
  <si>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</si>
  <si>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</si>
  <si>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</si>
  <si>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</si>
  <si>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</si>
  <si>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</si>
  <si>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</si>
  <si>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</si>
  <si>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</si>
  <si>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</si>
  <si>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</si>
  <si>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</si>
  <si>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男女計</t>
    <rPh sb="0" eb="1">
      <t>オトコ</t>
    </rPh>
    <rPh sb="1" eb="2">
      <t>オンナ</t>
    </rPh>
    <rPh sb="2" eb="3">
      <t>ケイ</t>
    </rPh>
    <phoneticPr fontId="2"/>
  </si>
  <si>
    <t xml:space="preserve">    男性</t>
    <rPh sb="4" eb="5">
      <t>オトコ</t>
    </rPh>
    <rPh sb="5" eb="6">
      <t>セイ</t>
    </rPh>
    <phoneticPr fontId="2"/>
  </si>
  <si>
    <t xml:space="preserve">    女性</t>
    <rPh sb="4" eb="5">
      <t>オンナ</t>
    </rPh>
    <rPh sb="5" eb="6">
      <t>セイ</t>
    </rPh>
    <phoneticPr fontId="2"/>
  </si>
  <si>
    <t>計</t>
  </si>
  <si>
    <t>１００～９９９人</t>
  </si>
  <si>
    <t>１０～９９人</t>
  </si>
  <si>
    <t>積算</t>
    <rPh sb="0" eb="2">
      <t>セキサン</t>
    </rPh>
    <phoneticPr fontId="2"/>
  </si>
  <si>
    <t>合計</t>
    <rPh sb="0" eb="2">
      <t>ゴウケイ</t>
    </rPh>
    <phoneticPr fontId="2"/>
  </si>
  <si>
    <t>きまって
支給す
る現金
給与額</t>
    <rPh sb="5" eb="7">
      <t>シキュウ</t>
    </rPh>
    <rPh sb="10" eb="12">
      <t>ゲンキン</t>
    </rPh>
    <rPh sb="13" eb="15">
      <t>キュウヨ</t>
    </rPh>
    <rPh sb="15" eb="16">
      <t>ガク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</si>
  <si>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</si>
  <si>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年間賞与その他特別給与額</t>
    <rPh sb="0" eb="2">
      <t>ネンカン</t>
    </rPh>
    <rPh sb="2" eb="4">
      <t>ショウヨ</t>
    </rPh>
    <rPh sb="6" eb="7">
      <t>タ</t>
    </rPh>
    <rPh sb="7" eb="9">
      <t>トクベツ</t>
    </rPh>
    <rPh sb="9" eb="11">
      <t>キュウヨ</t>
    </rPh>
    <rPh sb="11" eb="12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</si>
  <si>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</si>
  <si>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</si>
  <si>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</si>
  <si>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</si>
  <si>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産業計(平成21年）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</si>
  <si>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産業計(平成20年）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</si>
  <si>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増減率(％）</t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</si>
  <si>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</si>
  <si>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</si>
  <si>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産業計(平成16年）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</si>
  <si>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産業計(平成17年）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</si>
  <si>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産業計(平成18年）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</si>
  <si>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産業計(平成19年）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</si>
  <si>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</si>
  <si>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</si>
  <si>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平成21年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</si>
  <si>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</si>
  <si>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男女間
格差</t>
    <rPh sb="0" eb="3">
      <t>ダンジョカン</t>
    </rPh>
    <rPh sb="4" eb="6">
      <t>カクサ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</si>
  <si>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</si>
  <si>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</si>
  <si>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</si>
  <si>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</si>
  <si>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</si>
  <si>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</si>
  <si>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男性平均賃金</t>
    <rPh sb="0" eb="2">
      <t>ダンセイ</t>
    </rPh>
    <rPh sb="2" eb="4">
      <t>ヘイキン</t>
    </rPh>
    <rPh sb="4" eb="6">
      <t>チンギン</t>
    </rPh>
    <phoneticPr fontId="2"/>
  </si>
  <si>
    <t>女性平均賃金</t>
    <rPh sb="0" eb="2">
      <t>ジョセイ</t>
    </rPh>
    <rPh sb="2" eb="4">
      <t>ヘイキン</t>
    </rPh>
    <rPh sb="4" eb="6">
      <t>チンギン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</si>
  <si>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</si>
  <si>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</si>
  <si>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</si>
  <si>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所定内賃金額</t>
    <rPh sb="0" eb="3">
      <t>ショテイナイ</t>
    </rPh>
    <rPh sb="3" eb="6">
      <t>チンギンガク</t>
    </rPh>
    <phoneticPr fontId="2"/>
  </si>
  <si>
    <t>平均勤続年数</t>
    <rPh sb="0" eb="2">
      <t>ヘイキン</t>
    </rPh>
    <rPh sb="2" eb="4">
      <t>キンゾク</t>
    </rPh>
    <rPh sb="4" eb="6">
      <t>ネンスウ</t>
    </rPh>
    <phoneticPr fontId="2"/>
  </si>
  <si>
    <t>指数</t>
    <rPh sb="0" eb="2">
      <t>シスウ</t>
    </rPh>
    <phoneticPr fontId="2"/>
  </si>
  <si>
    <t>1000人以上</t>
    <rPh sb="4" eb="7">
      <t>ニンイジョウ</t>
    </rPh>
    <phoneticPr fontId="2"/>
  </si>
  <si>
    <t xml:space="preserve">    女性</t>
    <rPh sb="4" eb="5">
      <t>ジョ</t>
    </rPh>
    <rPh sb="5" eb="6">
      <t>セイ</t>
    </rPh>
    <phoneticPr fontId="2"/>
  </si>
  <si>
    <t>所定内
賃金額</t>
    <rPh sb="0" eb="3">
      <t>ショテイナイ</t>
    </rPh>
    <rPh sb="4" eb="7">
      <t>チンギンガク</t>
    </rPh>
    <phoneticPr fontId="2"/>
  </si>
  <si>
    <t>平均勤続
年数</t>
    <rPh sb="0" eb="2">
      <t>ヘイキン</t>
    </rPh>
    <rPh sb="2" eb="4">
      <t>キンゾク</t>
    </rPh>
    <rPh sb="5" eb="7">
      <t>ネンスウ</t>
    </rPh>
    <phoneticPr fontId="2"/>
  </si>
  <si>
    <t>所定内賃金
1000人以上
との対比</t>
    <rPh sb="0" eb="3">
      <t>ショテイナイ</t>
    </rPh>
    <rPh sb="3" eb="5">
      <t>チンギン</t>
    </rPh>
    <rPh sb="10" eb="11">
      <t>ニン</t>
    </rPh>
    <rPh sb="11" eb="13">
      <t>イジョウ</t>
    </rPh>
    <rPh sb="16" eb="18">
      <t>タイヒ</t>
    </rPh>
    <phoneticPr fontId="2"/>
  </si>
  <si>
    <t>1000人以上・女性</t>
    <rPh sb="4" eb="7">
      <t>ニンイジョウ</t>
    </rPh>
    <rPh sb="8" eb="10">
      <t>ジョセイ</t>
    </rPh>
    <phoneticPr fontId="2"/>
  </si>
  <si>
    <t>100人～999人・女性</t>
    <rPh sb="3" eb="4">
      <t>ニン</t>
    </rPh>
    <rPh sb="8" eb="9">
      <t>ニン</t>
    </rPh>
    <phoneticPr fontId="2"/>
  </si>
  <si>
    <t>10人～99人・女性</t>
    <rPh sb="2" eb="3">
      <t>ニン</t>
    </rPh>
    <rPh sb="6" eb="7">
      <t>ニン</t>
    </rPh>
    <phoneticPr fontId="2"/>
  </si>
  <si>
    <t>1000人以上・男性</t>
    <rPh sb="4" eb="7">
      <t>ニンイジョウ</t>
    </rPh>
    <rPh sb="8" eb="10">
      <t>ダンセイ</t>
    </rPh>
    <phoneticPr fontId="2"/>
  </si>
  <si>
    <t>100人～999人・男性</t>
    <rPh sb="3" eb="4">
      <t>ニン</t>
    </rPh>
    <rPh sb="8" eb="9">
      <t>ニン</t>
    </rPh>
    <phoneticPr fontId="2"/>
  </si>
  <si>
    <t>10人～99人・男性</t>
    <rPh sb="2" eb="3">
      <t>ニン</t>
    </rPh>
    <rPh sb="6" eb="7">
      <t>ニン</t>
    </rPh>
    <phoneticPr fontId="2"/>
  </si>
  <si>
    <t>※　網掛けは該当データの公表無し</t>
    <rPh sb="2" eb="4">
      <t>アミカ</t>
    </rPh>
    <rPh sb="6" eb="8">
      <t>ガイトウ</t>
    </rPh>
    <rPh sb="12" eb="14">
      <t>コウヒョウ</t>
    </rPh>
    <rPh sb="14" eb="15">
      <t>ナ</t>
    </rPh>
    <phoneticPr fontId="2"/>
  </si>
  <si>
    <t>－</t>
    <phoneticPr fontId="2"/>
  </si>
  <si>
    <t>(％)</t>
  </si>
  <si>
    <t>平成２２年</t>
    <rPh sb="0" eb="2">
      <t>ヘイセイ</t>
    </rPh>
    <rPh sb="4" eb="5">
      <t>ネン</t>
    </rPh>
    <phoneticPr fontId="2"/>
  </si>
  <si>
    <t>増減額(千円)</t>
    <rPh sb="0" eb="2">
      <t>ゾウゲン</t>
    </rPh>
    <rPh sb="2" eb="3">
      <t>ガク</t>
    </rPh>
    <rPh sb="4" eb="6">
      <t>センエン</t>
    </rPh>
    <phoneticPr fontId="2"/>
  </si>
  <si>
    <t>増減率(％)</t>
    <rPh sb="0" eb="2">
      <t>ゾウゲン</t>
    </rPh>
    <rPh sb="2" eb="3">
      <t>リツ</t>
    </rPh>
    <phoneticPr fontId="2"/>
  </si>
  <si>
    <t>産業計(平成22年）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</si>
  <si>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</si>
  <si>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高専・
短大卒男女計</t>
    <rPh sb="7" eb="9">
      <t>ダンジョ</t>
    </rPh>
    <rPh sb="9" eb="10">
      <t>ケイ</t>
    </rPh>
    <phoneticPr fontId="2"/>
  </si>
  <si>
    <t>高専・
短大卒男性</t>
    <rPh sb="7" eb="9">
      <t>ダンセイ</t>
    </rPh>
    <phoneticPr fontId="2"/>
  </si>
  <si>
    <t>高専・
短大卒女性</t>
    <rPh sb="7" eb="9">
      <t>ジョセイ</t>
    </rPh>
    <phoneticPr fontId="2"/>
  </si>
  <si>
    <t>性別</t>
    <rPh sb="0" eb="2">
      <t>セイベツ</t>
    </rPh>
    <phoneticPr fontId="2"/>
  </si>
  <si>
    <t>平成２３年</t>
    <rPh sb="0" eb="2">
      <t>ヘイセイ</t>
    </rPh>
    <rPh sb="4" eb="5">
      <t>ネン</t>
    </rPh>
    <phoneticPr fontId="2"/>
  </si>
  <si>
    <t>産業計(平成23年）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</si>
  <si>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平成23年</t>
    <rPh sb="0" eb="2">
      <t>ヘイセイ</t>
    </rPh>
    <rPh sb="4" eb="5">
      <t>ネン</t>
    </rPh>
    <phoneticPr fontId="2"/>
  </si>
  <si>
    <t>平成２４年</t>
    <rPh sb="0" eb="2">
      <t>ヘイセイ</t>
    </rPh>
    <rPh sb="4" eb="5">
      <t>ネン</t>
    </rPh>
    <phoneticPr fontId="2"/>
  </si>
  <si>
    <t>産業計(平成24年）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</si>
  <si>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平成24年</t>
    <rPh sb="0" eb="2">
      <t>ヘイセイ</t>
    </rPh>
    <rPh sb="4" eb="5">
      <t>ネン</t>
    </rPh>
    <phoneticPr fontId="2"/>
  </si>
  <si>
    <t>増減率（％）</t>
    <rPh sb="0" eb="2">
      <t>ゾウゲン</t>
    </rPh>
    <rPh sb="2" eb="3">
      <t>リツ</t>
    </rPh>
    <phoneticPr fontId="2"/>
  </si>
  <si>
    <t>平成２５年</t>
    <rPh sb="0" eb="2">
      <t>ヘイセイ</t>
    </rPh>
    <rPh sb="4" eb="5">
      <t>ネン</t>
    </rPh>
    <phoneticPr fontId="2"/>
  </si>
  <si>
    <t>産業計(平成25年）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</si>
  <si>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平成25年</t>
    <rPh sb="0" eb="2">
      <t>ヘイセイ</t>
    </rPh>
    <rPh sb="4" eb="5">
      <t>ネン</t>
    </rPh>
    <phoneticPr fontId="2"/>
  </si>
  <si>
    <t>表６　推定労働者の産業別、規模別、男女別構成比</t>
    <rPh sb="0" eb="1">
      <t>ヒョウ</t>
    </rPh>
    <rPh sb="3" eb="5">
      <t>スイテイ</t>
    </rPh>
    <rPh sb="5" eb="8">
      <t>ロウドウシャ</t>
    </rPh>
    <rPh sb="9" eb="11">
      <t>サンギョウ</t>
    </rPh>
    <rPh sb="11" eb="12">
      <t>ベツ</t>
    </rPh>
    <rPh sb="13" eb="16">
      <t>キボベツ</t>
    </rPh>
    <rPh sb="17" eb="19">
      <t>ダンジョ</t>
    </rPh>
    <rPh sb="19" eb="20">
      <t>ベツ</t>
    </rPh>
    <rPh sb="20" eb="23">
      <t>コウセイヒ</t>
    </rPh>
    <phoneticPr fontId="2"/>
  </si>
  <si>
    <t>表７　男女労働者の年齢階級別構成比(％)</t>
    <rPh sb="0" eb="1">
      <t>ヒョウ</t>
    </rPh>
    <rPh sb="3" eb="5">
      <t>ダンジョ</t>
    </rPh>
    <rPh sb="5" eb="8">
      <t>ロウドウシャ</t>
    </rPh>
    <rPh sb="9" eb="11">
      <t>ネンレイ</t>
    </rPh>
    <rPh sb="11" eb="13">
      <t>カイキュウ</t>
    </rPh>
    <rPh sb="13" eb="14">
      <t>ベツ</t>
    </rPh>
    <rPh sb="14" eb="17">
      <t>コウセイヒ</t>
    </rPh>
    <phoneticPr fontId="2"/>
  </si>
  <si>
    <t>表８　産業別、規模別労働者の年齢階級別構成比（男女計）　　　　　　　　　　　　　　　　　　　　　　　　　　　　　　　　　　　　　　　　　　　　　　　　　　　　　　　　　　　　　　　　　　　　　　</t>
    <rPh sb="0" eb="1">
      <t>ヒョウ</t>
    </rPh>
    <rPh sb="3" eb="5">
      <t>サンギョウ</t>
    </rPh>
    <rPh sb="5" eb="6">
      <t>ベツ</t>
    </rPh>
    <rPh sb="7" eb="10">
      <t>キボベツ</t>
    </rPh>
    <rPh sb="10" eb="13">
      <t>ロウドウシャ</t>
    </rPh>
    <rPh sb="14" eb="16">
      <t>ネンレイ</t>
    </rPh>
    <rPh sb="16" eb="18">
      <t>カイキュウ</t>
    </rPh>
    <rPh sb="18" eb="19">
      <t>ベツ</t>
    </rPh>
    <rPh sb="19" eb="22">
      <t>コウセイヒ</t>
    </rPh>
    <rPh sb="23" eb="25">
      <t>ダンジョ</t>
    </rPh>
    <rPh sb="25" eb="26">
      <t>ケイ</t>
    </rPh>
    <phoneticPr fontId="2"/>
  </si>
  <si>
    <r>
      <t>表1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平均賃金の推移</t>
    </r>
    <rPh sb="0" eb="1">
      <t>ヒョウ</t>
    </rPh>
    <rPh sb="4" eb="6">
      <t>ヘイキン</t>
    </rPh>
    <rPh sb="6" eb="8">
      <t>チンギン</t>
    </rPh>
    <rPh sb="9" eb="11">
      <t>スイイ</t>
    </rPh>
    <phoneticPr fontId="2"/>
  </si>
  <si>
    <t>平成２６年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</si>
  <si>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</si>
  <si>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</si>
  <si>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産業計(平成26年）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</si>
  <si>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厚生労働省 賃金構造基本統計調査結果による</t>
  </si>
  <si>
    <t>目　　　　次</t>
  </si>
  <si>
    <t>かながわ労働センター</t>
  </si>
  <si>
    <t>　【平均賃金】</t>
    <phoneticPr fontId="2"/>
  </si>
  <si>
    <t>産業計(平成26年）（Ａ）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</si>
  <si>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産業計(平成25年）（Ｂ）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</si>
  <si>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平成26</t>
    </r>
    <r>
      <rPr>
        <sz val="11"/>
        <rFont val="ＭＳ Ｐゴシック"/>
        <family val="3"/>
        <charset val="128"/>
      </rPr>
      <t>年（Ａ－</t>
    </r>
    <r>
      <rPr>
        <sz val="11"/>
        <rFont val="ＭＳ Ｐゴシック"/>
        <family val="3"/>
        <charset val="128"/>
      </rPr>
      <t>ａ）</t>
    </r>
    <rPh sb="0" eb="2">
      <t>ヘイセイ</t>
    </rPh>
    <rPh sb="4" eb="5">
      <t>ネン</t>
    </rPh>
    <phoneticPr fontId="2"/>
  </si>
  <si>
    <r>
      <t>平成25</t>
    </r>
    <r>
      <rPr>
        <sz val="11"/>
        <rFont val="ＭＳ Ｐゴシック"/>
        <family val="3"/>
        <charset val="128"/>
      </rPr>
      <t>年</t>
    </r>
    <r>
      <rPr>
        <sz val="11"/>
        <rFont val="ＭＳ Ｐゴシック"/>
        <family val="3"/>
        <charset val="128"/>
      </rPr>
      <t>（Ｂ－ｂ）</t>
    </r>
    <rPh sb="0" eb="2">
      <t>ヘイセイ</t>
    </rPh>
    <rPh sb="4" eb="5">
      <t>ネン</t>
    </rPh>
    <phoneticPr fontId="2"/>
  </si>
  <si>
    <t>産業計(平成26年）（a）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</si>
  <si>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t>産業計(平成25年）（b）</t>
    <rPh sb="0" eb="2">
      <t>サンギョウ</t>
    </rPh>
    <rPh sb="2" eb="3">
      <t>ケイ</t>
    </rPh>
    <rPh sb="4" eb="6">
      <t>ヘイセイ</t>
    </rPh>
    <rPh sb="8" eb="9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</si>
  <si>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</si>
  <si>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r>
      <t>平成1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</si>
  <si>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表３　平成26年確定初任給の企業規模間格差</t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カン</t>
    </rPh>
    <rPh sb="19" eb="21">
      <t>カクサ</t>
    </rPh>
    <phoneticPr fontId="2"/>
  </si>
  <si>
    <r>
      <t>表５　平成26年確定初任給の学歴間格差前年比較</t>
    </r>
    <r>
      <rPr>
        <sz val="12"/>
        <rFont val="ＭＳ Ｐゴシック"/>
        <family val="3"/>
        <charset val="128"/>
      </rPr>
      <t>（大学卒の確定初任給を100とする）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ガクレキ</t>
    </rPh>
    <rPh sb="16" eb="17">
      <t>カン</t>
    </rPh>
    <rPh sb="17" eb="19">
      <t>カクサ</t>
    </rPh>
    <rPh sb="19" eb="21">
      <t>ゼンネン</t>
    </rPh>
    <rPh sb="21" eb="23">
      <t>ヒカク</t>
    </rPh>
    <rPh sb="24" eb="26">
      <t>ダイガク</t>
    </rPh>
    <rPh sb="26" eb="27">
      <t>ソツ</t>
    </rPh>
    <rPh sb="28" eb="30">
      <t>カクテイ</t>
    </rPh>
    <rPh sb="30" eb="33">
      <t>ショニンキュウ</t>
    </rPh>
    <phoneticPr fontId="2"/>
  </si>
  <si>
    <r>
      <t>表９　平成26年６月１か月の平均賃金（企業規模</t>
    </r>
    <r>
      <rPr>
        <sz val="11"/>
        <rFont val="ＭＳ Ｐゴシック"/>
        <family val="3"/>
        <charset val="128"/>
      </rPr>
      <t>計）</t>
    </r>
    <rPh sb="0" eb="1">
      <t>ヒョウ</t>
    </rPh>
    <rPh sb="3" eb="5">
      <t>ヘイセイ</t>
    </rPh>
    <rPh sb="7" eb="8">
      <t>ネン</t>
    </rPh>
    <rPh sb="9" eb="10">
      <t>ガツ</t>
    </rPh>
    <rPh sb="12" eb="13">
      <t>ゲツ</t>
    </rPh>
    <rPh sb="14" eb="16">
      <t>ヘイキン</t>
    </rPh>
    <rPh sb="16" eb="18">
      <t>チンギン</t>
    </rPh>
    <rPh sb="19" eb="21">
      <t>キギョウ</t>
    </rPh>
    <rPh sb="21" eb="23">
      <t>キボ</t>
    </rPh>
    <rPh sb="23" eb="24">
      <t>ケイ</t>
    </rPh>
    <phoneticPr fontId="2"/>
  </si>
  <si>
    <r>
      <t>表9-2</t>
    </r>
    <r>
      <rPr>
        <sz val="11"/>
        <rFont val="ＭＳ Ｐゴシック"/>
        <family val="3"/>
        <charset val="128"/>
      </rPr>
      <t>　平成</t>
    </r>
    <r>
      <rPr>
        <sz val="11"/>
        <rFont val="ＭＳ Ｐゴシック"/>
        <family val="3"/>
        <charset val="128"/>
      </rPr>
      <t>26年６月１か月の平均賃金（企業規模：1000人以上</t>
    </r>
    <r>
      <rPr>
        <sz val="11"/>
        <rFont val="ＭＳ Ｐゴシック"/>
        <family val="3"/>
        <charset val="128"/>
      </rPr>
      <t>）</t>
    </r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30" eb="33">
      <t>ニンイジョウ</t>
    </rPh>
    <phoneticPr fontId="2"/>
  </si>
  <si>
    <r>
      <t>表9-3</t>
    </r>
    <r>
      <rPr>
        <sz val="11"/>
        <rFont val="ＭＳ Ｐゴシック"/>
        <family val="3"/>
        <charset val="128"/>
      </rPr>
      <t>　平成</t>
    </r>
    <r>
      <rPr>
        <sz val="11"/>
        <rFont val="ＭＳ Ｐゴシック"/>
        <family val="3"/>
        <charset val="128"/>
      </rPr>
      <t>26年６月１か月の平均賃金（企業規模：100人から999人</t>
    </r>
    <r>
      <rPr>
        <sz val="11"/>
        <rFont val="ＭＳ Ｐゴシック"/>
        <family val="3"/>
        <charset val="128"/>
      </rPr>
      <t>）</t>
    </r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9" eb="30">
      <t>ニン</t>
    </rPh>
    <rPh sb="35" eb="36">
      <t>ニン</t>
    </rPh>
    <phoneticPr fontId="2"/>
  </si>
  <si>
    <r>
      <t>表9-4</t>
    </r>
    <r>
      <rPr>
        <sz val="11"/>
        <rFont val="ＭＳ Ｐゴシック"/>
        <family val="3"/>
        <charset val="128"/>
      </rPr>
      <t>　平成</t>
    </r>
    <r>
      <rPr>
        <sz val="11"/>
        <rFont val="ＭＳ Ｐゴシック"/>
        <family val="3"/>
        <charset val="128"/>
      </rPr>
      <t>26年６月１か月の平均賃金（企業規模：10人から99人</t>
    </r>
    <r>
      <rPr>
        <sz val="11"/>
        <rFont val="ＭＳ Ｐゴシック"/>
        <family val="3"/>
        <charset val="128"/>
      </rPr>
      <t>）</t>
    </r>
    <rPh sb="0" eb="1">
      <t>ヒョウ</t>
    </rPh>
    <rPh sb="5" eb="7">
      <t>ヘイセイ</t>
    </rPh>
    <rPh sb="9" eb="10">
      <t>ネン</t>
    </rPh>
    <rPh sb="11" eb="12">
      <t>ガツ</t>
    </rPh>
    <rPh sb="14" eb="15">
      <t>ゲツ</t>
    </rPh>
    <rPh sb="16" eb="18">
      <t>ヘイキン</t>
    </rPh>
    <rPh sb="18" eb="20">
      <t>チンギン</t>
    </rPh>
    <rPh sb="21" eb="23">
      <t>キギョウ</t>
    </rPh>
    <rPh sb="23" eb="25">
      <t>キボ</t>
    </rPh>
    <rPh sb="28" eb="29">
      <t>ニン</t>
    </rPh>
    <rPh sb="33" eb="34">
      <t>ニン</t>
    </rPh>
    <phoneticPr fontId="2"/>
  </si>
  <si>
    <t>表11　男女別平均賃金（企業規模計)</t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4">
      <t>キギョウ</t>
    </rPh>
    <rPh sb="16" eb="17">
      <t>ケイ</t>
    </rPh>
    <phoneticPr fontId="2"/>
  </si>
  <si>
    <t>表12　企業規模別・男女別平均賃金</t>
    <rPh sb="0" eb="1">
      <t>ヒョウ</t>
    </rPh>
    <rPh sb="4" eb="6">
      <t>キギョウ</t>
    </rPh>
    <rPh sb="6" eb="8">
      <t>キボ</t>
    </rPh>
    <rPh sb="8" eb="9">
      <t>ベツ</t>
    </rPh>
    <rPh sb="10" eb="12">
      <t>ダンジョ</t>
    </rPh>
    <rPh sb="12" eb="13">
      <t>ベツ</t>
    </rPh>
    <rPh sb="13" eb="15">
      <t>ヘイキン</t>
    </rPh>
    <rPh sb="15" eb="17">
      <t>チンギン</t>
    </rPh>
    <phoneticPr fontId="2"/>
  </si>
  <si>
    <r>
      <t>表13</t>
    </r>
    <r>
      <rPr>
        <sz val="11"/>
        <rFont val="ＭＳ Ｐゴシック"/>
        <family val="3"/>
        <charset val="128"/>
      </rPr>
      <t>　男女別平均賃金と男女間格差</t>
    </r>
    <rPh sb="0" eb="1">
      <t>ヒョウ</t>
    </rPh>
    <rPh sb="4" eb="6">
      <t>ダンジョ</t>
    </rPh>
    <rPh sb="6" eb="7">
      <t>ベツ</t>
    </rPh>
    <rPh sb="7" eb="9">
      <t>ヘイキン</t>
    </rPh>
    <rPh sb="9" eb="11">
      <t>チンギン</t>
    </rPh>
    <rPh sb="12" eb="15">
      <t>ダンジョカン</t>
    </rPh>
    <rPh sb="15" eb="17">
      <t>カクサ</t>
    </rPh>
    <phoneticPr fontId="2"/>
  </si>
  <si>
    <t>平成26年 神奈川の賃金状況</t>
    <phoneticPr fontId="2"/>
  </si>
  <si>
    <t>　【平成26年確定初任給】</t>
    <phoneticPr fontId="2"/>
  </si>
  <si>
    <t>　 表１　平成26年確定初任給前年比較・・・・・・・・・・・・・・・・・・・・１</t>
    <phoneticPr fontId="2"/>
  </si>
  <si>
    <t>平成22年</t>
    <rPh sb="0" eb="2">
      <t>ヘイセイ</t>
    </rPh>
    <rPh sb="4" eb="5">
      <t>ネン</t>
    </rPh>
    <phoneticPr fontId="2"/>
  </si>
  <si>
    <t>平成26年(A)</t>
    <rPh sb="0" eb="2">
      <t>ヘイセイ</t>
    </rPh>
    <rPh sb="4" eb="5">
      <t>ネン</t>
    </rPh>
    <phoneticPr fontId="2"/>
  </si>
  <si>
    <t>平成25年(B)</t>
    <rPh sb="0" eb="2">
      <t>ヘイセイ</t>
    </rPh>
    <rPh sb="4" eb="5">
      <t>ネン</t>
    </rPh>
    <phoneticPr fontId="2"/>
  </si>
  <si>
    <t>　 図１　確定初任給額の推移・・・・・・・・・・・・・・・・・・・・・・・・２</t>
    <phoneticPr fontId="2"/>
  </si>
  <si>
    <t>　 表３　平成26年確定初任給の企業規模間格差(産業計)・・・・・・・・・・・・３</t>
    <phoneticPr fontId="2"/>
  </si>
  <si>
    <t>　 表５　平成26年確定初任給の学歴間格差前年比較・・・・・・・・・・・・・・５</t>
    <phoneticPr fontId="2"/>
  </si>
  <si>
    <t>　 表６　推定労働者の産業別、規模別、男女別構成比・・・・・・・・・・・・・６</t>
    <phoneticPr fontId="2"/>
  </si>
  <si>
    <t>　 表７　男女労働者の年齢階級別構成比・・・・・・・・・・・・・・・・・・・７</t>
    <phoneticPr fontId="2"/>
  </si>
  <si>
    <t>　 表２　確定初任給額の推移(産業計)・・・・・・・・・・・・・・・・・・・・１</t>
    <phoneticPr fontId="2"/>
  </si>
  <si>
    <t>　 表４　平成26年確定初任給(企業規模別・産業別)・・・・・・・・・・・・・・４</t>
    <phoneticPr fontId="2"/>
  </si>
  <si>
    <t>　 表８  産業別、規模別労働者の年齢階級別構成比(男女計)・・・・・・・・・・８</t>
    <phoneticPr fontId="2"/>
  </si>
  <si>
    <t>　 表９　平成26年6月１か月の平均賃金(企業規模計) ・・・・・・・・・・・・・９</t>
    <phoneticPr fontId="2"/>
  </si>
  <si>
    <t>　 表9-2　平成26年6月１か月の平均賃金(企業規模1000人以上)  ・・・・・・・・９</t>
    <phoneticPr fontId="2"/>
  </si>
  <si>
    <t>　 表9-3　平成26年6月１か月の平均賃金(企業規模100人～999人)  ・・・・・・・９</t>
    <phoneticPr fontId="2"/>
  </si>
  <si>
    <t>　 表9-4  平成26年6月１か月の平均賃金(企業規模10人～99人)  ・・・・・・・・10</t>
    <phoneticPr fontId="2"/>
  </si>
  <si>
    <t>　 表11　男女別平均賃金(企業規模計)・・・・・・・・・・・・・・・・・・・・11</t>
    <phoneticPr fontId="2"/>
  </si>
  <si>
    <t>　 表10　平均賃金の推移・・・・・・・・・・・・・・・・・・・・・・・・・・10</t>
    <phoneticPr fontId="2"/>
  </si>
  <si>
    <t>　 表12  企業規模別・男女別平均賃金・・・・・・・・・・・・・・・・・・・・12</t>
    <rPh sb="7" eb="9">
      <t>キギョウ</t>
    </rPh>
    <rPh sb="9" eb="11">
      <t>キボ</t>
    </rPh>
    <rPh sb="11" eb="12">
      <t>ベツ</t>
    </rPh>
    <phoneticPr fontId="2"/>
  </si>
  <si>
    <t>　 表13  男女別平均賃金と男女別格差・・・・・・・・・・・・・・・・・・・・14</t>
    <rPh sb="15" eb="17">
      <t>ダンジョ</t>
    </rPh>
    <rPh sb="17" eb="18">
      <t>ベツ</t>
    </rPh>
    <rPh sb="18" eb="20">
      <t>カクサ</t>
    </rPh>
    <phoneticPr fontId="2"/>
  </si>
  <si>
    <t>　 図２　男女別平均賃金(賃金総額)の推移と男女間格差・・・・・・・・・・・・14</t>
    <phoneticPr fontId="2"/>
  </si>
  <si>
    <t xml:space="preserve"> 　図３　男女別・年齢階級別所定内賃金(企業規模計)・・・・・・・・・・・・・15</t>
    <phoneticPr fontId="2"/>
  </si>
  <si>
    <t>　 図４　男女別・企業規模別・年齢階級別所定内賃金・・・・・・・・・・・・・17</t>
    <phoneticPr fontId="2"/>
  </si>
  <si>
    <t>（単位：千円）</t>
    <rPh sb="1" eb="3">
      <t>タンイ</t>
    </rPh>
    <rPh sb="4" eb="6">
      <t>センエン</t>
    </rPh>
    <phoneticPr fontId="2"/>
  </si>
  <si>
    <r>
      <t>表１　平成26年確定初任給前年比較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3" eb="15">
      <t>ゼンネン</t>
    </rPh>
    <rPh sb="15" eb="17">
      <t>ヒカク</t>
    </rPh>
    <rPh sb="18" eb="20">
      <t>タンイ</t>
    </rPh>
    <rPh sb="21" eb="23">
      <t>センエン</t>
    </rPh>
    <phoneticPr fontId="2"/>
  </si>
  <si>
    <r>
      <t>表２　確定初任給額の推移　　　　　　　　　　　　　　　　　　　　　　　　　　　　　　　　　　　　　　　　　　　　　　　　　　　　</t>
    </r>
    <r>
      <rPr>
        <sz val="10"/>
        <rFont val="ＭＳ Ｐゴシック"/>
        <family val="3"/>
        <charset val="128"/>
      </rPr>
      <t>（単位：千円）</t>
    </r>
    <rPh sb="0" eb="1">
      <t>ヒョウ</t>
    </rPh>
    <rPh sb="3" eb="5">
      <t>カクテイ</t>
    </rPh>
    <rPh sb="5" eb="8">
      <t>ショニンキュウ</t>
    </rPh>
    <rPh sb="8" eb="9">
      <t>ガク</t>
    </rPh>
    <rPh sb="10" eb="12">
      <t>スイイ</t>
    </rPh>
    <rPh sb="65" eb="67">
      <t>タンイ</t>
    </rPh>
    <rPh sb="68" eb="70">
      <t>センエン</t>
    </rPh>
    <phoneticPr fontId="2"/>
  </si>
  <si>
    <t>（単位：10人）</t>
    <rPh sb="1" eb="3">
      <t>タンイ</t>
    </rPh>
    <rPh sb="6" eb="7">
      <t>ニン</t>
    </rPh>
    <phoneticPr fontId="2"/>
  </si>
  <si>
    <t>（単位:10人）</t>
    <rPh sb="1" eb="3">
      <t>タンイ</t>
    </rPh>
    <rPh sb="6" eb="7">
      <t>ニン</t>
    </rPh>
    <phoneticPr fontId="2"/>
  </si>
  <si>
    <t>図１　確定初任給額の推移</t>
    <rPh sb="0" eb="1">
      <t>ズ</t>
    </rPh>
    <rPh sb="3" eb="5">
      <t>カクテイ</t>
    </rPh>
    <rPh sb="5" eb="8">
      <t>ショニンキュウ</t>
    </rPh>
    <rPh sb="8" eb="9">
      <t>ガク</t>
    </rPh>
    <rPh sb="10" eb="12">
      <t>スイイ</t>
    </rPh>
    <phoneticPr fontId="2"/>
  </si>
  <si>
    <t>図３　男女別・年齢階級別所定内賃金(企業規模計)（単位：千円）</t>
    <rPh sb="0" eb="1">
      <t>ズ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5">
      <t>ショテイナイ</t>
    </rPh>
    <rPh sb="15" eb="17">
      <t>チンギン</t>
    </rPh>
    <rPh sb="18" eb="20">
      <t>キギョウ</t>
    </rPh>
    <rPh sb="20" eb="22">
      <t>キボ</t>
    </rPh>
    <rPh sb="22" eb="23">
      <t>ケイ</t>
    </rPh>
    <rPh sb="25" eb="27">
      <t>タンイ</t>
    </rPh>
    <rPh sb="28" eb="30">
      <t>センエン</t>
    </rPh>
    <phoneticPr fontId="2"/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</si>
  <si>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</si>
  <si>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図２　男女別平均賃金（賃金総額）の推移と男女間格差</t>
    <rPh sb="0" eb="1">
      <t>ズ</t>
    </rPh>
    <rPh sb="3" eb="5">
      <t>ダンジョ</t>
    </rPh>
    <rPh sb="5" eb="6">
      <t>ベツ</t>
    </rPh>
    <rPh sb="6" eb="8">
      <t>ヘイキン</t>
    </rPh>
    <rPh sb="8" eb="10">
      <t>チンギン</t>
    </rPh>
    <rPh sb="11" eb="13">
      <t>チンギン</t>
    </rPh>
    <rPh sb="13" eb="15">
      <t>ソウガク</t>
    </rPh>
    <rPh sb="17" eb="19">
      <t>スイイ</t>
    </rPh>
    <rPh sb="20" eb="23">
      <t>ダンジョカン</t>
    </rPh>
    <rPh sb="23" eb="25">
      <t>カクサ</t>
    </rPh>
    <phoneticPr fontId="2"/>
  </si>
  <si>
    <t>図４　男女別・企業規模別・年齢階級別所定内賃金</t>
    <rPh sb="0" eb="1">
      <t>ズ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1">
      <t>ショテイナイ</t>
    </rPh>
    <rPh sb="21" eb="23">
      <t>チンギン</t>
    </rPh>
    <phoneticPr fontId="2"/>
  </si>
  <si>
    <r>
      <t>表４　平成26年確定初任給（企業規模別、産業別）　　　　　　　　　　　　　　　　　　　　　　　　　　　　　</t>
    </r>
    <r>
      <rPr>
        <sz val="10"/>
        <rFont val="ＭＳ 明朝"/>
        <family val="1"/>
        <charset val="128"/>
      </rPr>
      <t>（単位：千円）</t>
    </r>
    <rPh sb="0" eb="1">
      <t>ヒョウ</t>
    </rPh>
    <rPh sb="3" eb="5">
      <t>ヘイセイ</t>
    </rPh>
    <rPh sb="7" eb="8">
      <t>ネン</t>
    </rPh>
    <rPh sb="8" eb="10">
      <t>カクテイ</t>
    </rPh>
    <rPh sb="10" eb="13">
      <t>ショニンキュウ</t>
    </rPh>
    <rPh sb="14" eb="16">
      <t>キギョウ</t>
    </rPh>
    <rPh sb="16" eb="18">
      <t>キボ</t>
    </rPh>
    <rPh sb="18" eb="19">
      <t>ベツ</t>
    </rPh>
    <rPh sb="20" eb="22">
      <t>サンギョウ</t>
    </rPh>
    <rPh sb="22" eb="23">
      <t>ベツ</t>
    </rPh>
    <rPh sb="54" eb="56">
      <t>タンイ</t>
    </rPh>
    <rPh sb="57" eb="59">
      <t>センエン</t>
    </rPh>
    <phoneticPr fontId="2"/>
  </si>
  <si>
    <t>端数処理の関係で男女の人数計が「男女計」と一致しない。</t>
    <rPh sb="0" eb="2">
      <t>ハスウ</t>
    </rPh>
    <rPh sb="2" eb="4">
      <t>ショリ</t>
    </rPh>
    <rPh sb="5" eb="7">
      <t>カンケイ</t>
    </rPh>
    <rPh sb="8" eb="10">
      <t>ダンジョ</t>
    </rPh>
    <rPh sb="11" eb="13">
      <t>ニンズウ</t>
    </rPh>
    <rPh sb="13" eb="14">
      <t>ケイ</t>
    </rPh>
    <rPh sb="16" eb="18">
      <t>ダンジョ</t>
    </rPh>
    <rPh sb="18" eb="19">
      <t>ケイ</t>
    </rPh>
    <rPh sb="21" eb="23">
      <t>イッチ</t>
    </rPh>
    <phoneticPr fontId="2"/>
  </si>
  <si>
    <t>端数処理の関係で計がＰ６の表と一致しない。</t>
    <rPh sb="13" eb="14">
      <t>ヒョウ</t>
    </rPh>
    <phoneticPr fontId="2"/>
  </si>
  <si>
    <t>端数処理の関係で計がＰ６の表と一致しない。</t>
    <rPh sb="0" eb="2">
      <t>ハスウ</t>
    </rPh>
    <rPh sb="2" eb="4">
      <t>ショリ</t>
    </rPh>
    <rPh sb="5" eb="7">
      <t>カンケイ</t>
    </rPh>
    <rPh sb="8" eb="9">
      <t>ケイ</t>
    </rPh>
    <rPh sb="13" eb="14">
      <t>ヒョウ</t>
    </rPh>
    <rPh sb="15" eb="17">
      <t>イッチ</t>
    </rPh>
    <phoneticPr fontId="2"/>
  </si>
  <si>
    <t>表15　男女別・企業規模別・年齢階級別所定内賃金と企業規模別格差</t>
    <rPh sb="0" eb="1">
      <t>ヒョウ</t>
    </rPh>
    <rPh sb="4" eb="6">
      <t>ダンジョ</t>
    </rPh>
    <rPh sb="6" eb="7">
      <t>ベツ</t>
    </rPh>
    <rPh sb="8" eb="10">
      <t>キギョウ</t>
    </rPh>
    <rPh sb="10" eb="12">
      <t>キボ</t>
    </rPh>
    <rPh sb="12" eb="13">
      <t>ベツ</t>
    </rPh>
    <rPh sb="14" eb="16">
      <t>ネンレイ</t>
    </rPh>
    <rPh sb="16" eb="18">
      <t>カイキュウ</t>
    </rPh>
    <rPh sb="18" eb="19">
      <t>ベツ</t>
    </rPh>
    <rPh sb="19" eb="22">
      <t>ショテイナイ</t>
    </rPh>
    <rPh sb="22" eb="24">
      <t>チンギン</t>
    </rPh>
    <rPh sb="25" eb="27">
      <t>キギョウ</t>
    </rPh>
    <rPh sb="27" eb="29">
      <t>キボ</t>
    </rPh>
    <rPh sb="29" eb="30">
      <t>ベツ</t>
    </rPh>
    <rPh sb="30" eb="32">
      <t>カクサ</t>
    </rPh>
    <phoneticPr fontId="2"/>
  </si>
  <si>
    <t>　 表14　男女別・年齢階級別所定内賃金指数(企業規模計)・・・・・・・・・・・15</t>
    <rPh sb="20" eb="22">
      <t>シスウ</t>
    </rPh>
    <phoneticPr fontId="2"/>
  </si>
  <si>
    <t>　 表15　男女別・企業規模別・年齢階級別所定内賃金と企業規模別格差・・・・・16</t>
    <rPh sb="27" eb="29">
      <t>キギョウ</t>
    </rPh>
    <rPh sb="29" eb="31">
      <t>キボ</t>
    </rPh>
    <rPh sb="31" eb="32">
      <t>ベツ</t>
    </rPh>
    <rPh sb="32" eb="34">
      <t>カクサ</t>
    </rPh>
    <phoneticPr fontId="2"/>
  </si>
  <si>
    <t>表14　男女別・年齢階級別所定内賃金指数(企業規模計)</t>
    <rPh sb="0" eb="1">
      <t>ヒョウ</t>
    </rPh>
    <rPh sb="4" eb="6">
      <t>ダンジョ</t>
    </rPh>
    <rPh sb="6" eb="7">
      <t>ベツ</t>
    </rPh>
    <rPh sb="8" eb="10">
      <t>ネンレイ</t>
    </rPh>
    <rPh sb="10" eb="12">
      <t>カイキュウ</t>
    </rPh>
    <rPh sb="12" eb="13">
      <t>ベツ</t>
    </rPh>
    <rPh sb="13" eb="16">
      <t>ショテイナイ</t>
    </rPh>
    <rPh sb="16" eb="18">
      <t>チンギン</t>
    </rPh>
    <rPh sb="18" eb="20">
      <t>シスウ</t>
    </rPh>
    <rPh sb="21" eb="23">
      <t>キギョウ</t>
    </rPh>
    <rPh sb="23" eb="25">
      <t>キボ</t>
    </rPh>
    <rPh sb="25" eb="26">
      <t>ケイ</t>
    </rPh>
    <phoneticPr fontId="2"/>
  </si>
  <si>
    <t>平成27年9月作成</t>
    <phoneticPr fontId="2"/>
  </si>
</sst>
</file>

<file path=xl/styles.xml><?xml version="1.0" encoding="utf-8"?>
<styleSheet xmlns="http://schemas.openxmlformats.org/spreadsheetml/2006/main">
  <numFmts count="24">
    <numFmt numFmtId="176" formatCode="##,##0.0;&quot;-&quot;#,##0.0"/>
    <numFmt numFmtId="177" formatCode="\ ##0.0;&quot;-&quot;##0.0"/>
    <numFmt numFmtId="178" formatCode="#,##0.0;&quot; -&quot;##0.0"/>
    <numFmt numFmtId="179" formatCode="####0.0;&quot;-&quot;###0.0"/>
    <numFmt numFmtId="180" formatCode="###0.0;&quot; -&quot;##0.0"/>
    <numFmt numFmtId="181" formatCode="#,##0_ "/>
    <numFmt numFmtId="182" formatCode="0.0"/>
    <numFmt numFmtId="183" formatCode="0\ "/>
    <numFmt numFmtId="184" formatCode="0.0_ "/>
    <numFmt numFmtId="185" formatCode="0_ "/>
    <numFmt numFmtId="186" formatCode="0.0;&quot;△ &quot;0.0"/>
    <numFmt numFmtId="187" formatCode="0.0;_吀"/>
    <numFmt numFmtId="188" formatCode="###\ ##0;&quot;-&quot;##\ ##0"/>
    <numFmt numFmtId="189" formatCode="##,##0;&quot;-&quot;#,##0"/>
    <numFmt numFmtId="190" formatCode="\ ##0;&quot;-&quot;##0"/>
    <numFmt numFmtId="191" formatCode="0.0_);[Red]\(0.0\)"/>
    <numFmt numFmtId="192" formatCode="##0.0;&quot;-&quot;#0.0"/>
    <numFmt numFmtId="193" formatCode="#,##0.0;[Red]\-#,##0.0"/>
    <numFmt numFmtId="194" formatCode="0_);[Red]\(0\)"/>
    <numFmt numFmtId="195" formatCode="#,##0.0_ ;[Red]\-#,##0.0\ "/>
    <numFmt numFmtId="196" formatCode="#,##0.0;&quot;△ &quot;#,##0.0"/>
    <numFmt numFmtId="197" formatCode="#,##0.0_);[Red]\(#,##0.0\)"/>
    <numFmt numFmtId="198" formatCode="#,##0_ ;[Red]\-#,##0\ "/>
    <numFmt numFmtId="199" formatCode="#,##0.0_ 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7.5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" fillId="0" borderId="0"/>
    <xf numFmtId="0" fontId="17" fillId="0" borderId="0">
      <alignment vertical="center"/>
    </xf>
  </cellStyleXfs>
  <cellXfs count="910">
    <xf numFmtId="0" fontId="0" fillId="0" borderId="0" xfId="0">
      <alignment vertical="center"/>
    </xf>
    <xf numFmtId="179" fontId="4" fillId="0" borderId="0" xfId="0" quotePrefix="1" applyNumberFormat="1" applyFont="1" applyFill="1" applyAlignment="1">
      <alignment horizontal="right"/>
    </xf>
    <xf numFmtId="180" fontId="4" fillId="0" borderId="0" xfId="0" applyNumberFormat="1" applyFont="1" applyFill="1" applyAlignment="1">
      <alignment horizontal="right"/>
    </xf>
    <xf numFmtId="179" fontId="4" fillId="0" borderId="0" xfId="0" applyNumberFormat="1" applyFont="1" applyFill="1" applyAlignment="1">
      <alignment horizontal="right"/>
    </xf>
    <xf numFmtId="177" fontId="3" fillId="0" borderId="1" xfId="0" applyNumberFormat="1" applyFont="1" applyFill="1" applyBorder="1" applyAlignment="1">
      <alignment vertical="center"/>
    </xf>
    <xf numFmtId="180" fontId="4" fillId="0" borderId="2" xfId="0" applyNumberFormat="1" applyFont="1" applyFill="1" applyBorder="1" applyAlignment="1">
      <alignment horizontal="right"/>
    </xf>
    <xf numFmtId="177" fontId="3" fillId="0" borderId="3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177" fontId="10" fillId="0" borderId="6" xfId="0" applyNumberFormat="1" applyFont="1" applyFill="1" applyBorder="1" applyAlignment="1">
      <alignment horizontal="center" vertical="center"/>
    </xf>
    <xf numFmtId="177" fontId="10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 wrapText="1"/>
    </xf>
    <xf numFmtId="177" fontId="12" fillId="0" borderId="3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82" fontId="4" fillId="0" borderId="0" xfId="6" applyNumberFormat="1" applyFont="1" applyFill="1" applyBorder="1" applyAlignment="1" applyProtection="1">
      <alignment horizontal="right" vertical="center"/>
    </xf>
    <xf numFmtId="183" fontId="4" fillId="0" borderId="0" xfId="6" applyNumberFormat="1" applyFont="1" applyFill="1" applyBorder="1" applyAlignment="1" applyProtection="1">
      <alignment horizontal="right" vertical="center"/>
    </xf>
    <xf numFmtId="182" fontId="4" fillId="0" borderId="0" xfId="6" quotePrefix="1" applyNumberFormat="1" applyFont="1" applyFill="1" applyBorder="1" applyAlignment="1" applyProtection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10" fillId="0" borderId="12" xfId="0" applyFont="1" applyBorder="1" applyAlignment="1">
      <alignment horizontal="center" vertical="center"/>
    </xf>
    <xf numFmtId="176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/>
    </xf>
    <xf numFmtId="177" fontId="10" fillId="0" borderId="13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0" fillId="0" borderId="17" xfId="0" applyBorder="1">
      <alignment vertical="center"/>
    </xf>
    <xf numFmtId="177" fontId="10" fillId="0" borderId="18" xfId="0" applyNumberFormat="1" applyFont="1" applyFill="1" applyBorder="1" applyAlignment="1">
      <alignment horizontal="center" vertical="center"/>
    </xf>
    <xf numFmtId="0" fontId="0" fillId="0" borderId="19" xfId="0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7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87" fontId="4" fillId="0" borderId="26" xfId="0" applyNumberFormat="1" applyFont="1" applyBorder="1" applyAlignment="1">
      <alignment horizontal="center" vertical="center"/>
    </xf>
    <xf numFmtId="187" fontId="4" fillId="0" borderId="22" xfId="0" applyNumberFormat="1" applyFont="1" applyBorder="1" applyAlignment="1">
      <alignment horizontal="center" vertical="center"/>
    </xf>
    <xf numFmtId="187" fontId="4" fillId="0" borderId="27" xfId="0" applyNumberFormat="1" applyFont="1" applyBorder="1" applyAlignment="1">
      <alignment horizontal="center" vertical="center"/>
    </xf>
    <xf numFmtId="187" fontId="4" fillId="0" borderId="17" xfId="0" applyNumberFormat="1" applyFont="1" applyBorder="1" applyAlignment="1">
      <alignment horizontal="center" vertical="center"/>
    </xf>
    <xf numFmtId="187" fontId="4" fillId="0" borderId="23" xfId="0" applyNumberFormat="1" applyFont="1" applyBorder="1" applyAlignment="1">
      <alignment horizontal="center" vertical="center"/>
    </xf>
    <xf numFmtId="187" fontId="4" fillId="0" borderId="24" xfId="0" applyNumberFormat="1" applyFont="1" applyBorder="1" applyAlignment="1">
      <alignment horizontal="center" vertical="center"/>
    </xf>
    <xf numFmtId="187" fontId="4" fillId="0" borderId="20" xfId="0" applyNumberFormat="1" applyFont="1" applyBorder="1" applyAlignment="1">
      <alignment horizontal="center" vertical="center"/>
    </xf>
    <xf numFmtId="187" fontId="4" fillId="0" borderId="25" xfId="0" applyNumberFormat="1" applyFont="1" applyBorder="1" applyAlignment="1">
      <alignment horizontal="center" vertical="center"/>
    </xf>
    <xf numFmtId="187" fontId="4" fillId="0" borderId="19" xfId="0" applyNumberFormat="1" applyFont="1" applyBorder="1" applyAlignment="1">
      <alignment horizontal="center" vertical="center"/>
    </xf>
    <xf numFmtId="187" fontId="4" fillId="0" borderId="2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6" fontId="4" fillId="0" borderId="0" xfId="6" applyNumberFormat="1" applyFont="1" applyFill="1" applyBorder="1" applyAlignment="1" applyProtection="1">
      <alignment horizontal="center" vertical="center"/>
    </xf>
    <xf numFmtId="177" fontId="9" fillId="0" borderId="28" xfId="0" applyNumberFormat="1" applyFont="1" applyFill="1" applyBorder="1" applyAlignment="1">
      <alignment horizontal="center" vertical="center" wrapText="1"/>
    </xf>
    <xf numFmtId="177" fontId="10" fillId="0" borderId="28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 wrapText="1"/>
    </xf>
    <xf numFmtId="0" fontId="0" fillId="0" borderId="28" xfId="0" applyBorder="1">
      <alignment vertical="center"/>
    </xf>
    <xf numFmtId="0" fontId="10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177" fontId="10" fillId="0" borderId="15" xfId="0" applyNumberFormat="1" applyFont="1" applyFill="1" applyBorder="1" applyAlignment="1">
      <alignment horizontal="center" vertical="center" wrapText="1"/>
    </xf>
    <xf numFmtId="186" fontId="4" fillId="0" borderId="30" xfId="0" applyNumberFormat="1" applyFont="1" applyBorder="1" applyAlignment="1">
      <alignment horizontal="center" vertical="center"/>
    </xf>
    <xf numFmtId="186" fontId="4" fillId="0" borderId="31" xfId="0" applyNumberFormat="1" applyFont="1" applyBorder="1" applyAlignment="1">
      <alignment horizontal="center" vertical="center"/>
    </xf>
    <xf numFmtId="189" fontId="10" fillId="0" borderId="6" xfId="0" applyNumberFormat="1" applyFont="1" applyFill="1" applyBorder="1" applyAlignment="1">
      <alignment horizontal="center" vertical="center"/>
    </xf>
    <xf numFmtId="189" fontId="0" fillId="0" borderId="0" xfId="0" applyNumberFormat="1">
      <alignment vertical="center"/>
    </xf>
    <xf numFmtId="189" fontId="13" fillId="0" borderId="32" xfId="0" quotePrefix="1" applyNumberFormat="1" applyFont="1" applyFill="1" applyBorder="1" applyAlignment="1">
      <alignment horizontal="right"/>
    </xf>
    <xf numFmtId="189" fontId="4" fillId="0" borderId="33" xfId="0" applyNumberFormat="1" applyFont="1" applyFill="1" applyBorder="1" applyAlignment="1">
      <alignment horizontal="right"/>
    </xf>
    <xf numFmtId="189" fontId="4" fillId="0" borderId="34" xfId="0" quotePrefix="1" applyNumberFormat="1" applyFont="1" applyFill="1" applyBorder="1" applyAlignment="1">
      <alignment horizontal="right"/>
    </xf>
    <xf numFmtId="189" fontId="4" fillId="0" borderId="33" xfId="0" quotePrefix="1" applyNumberFormat="1" applyFont="1" applyFill="1" applyBorder="1" applyAlignment="1">
      <alignment horizontal="right"/>
    </xf>
    <xf numFmtId="189" fontId="13" fillId="0" borderId="35" xfId="0" quotePrefix="1" applyNumberFormat="1" applyFont="1" applyFill="1" applyBorder="1" applyAlignment="1">
      <alignment horizontal="right"/>
    </xf>
    <xf numFmtId="189" fontId="4" fillId="0" borderId="34" xfId="0" applyNumberFormat="1" applyFont="1" applyFill="1" applyBorder="1" applyAlignment="1">
      <alignment horizontal="right"/>
    </xf>
    <xf numFmtId="189" fontId="4" fillId="0" borderId="32" xfId="0" quotePrefix="1" applyNumberFormat="1" applyFont="1" applyFill="1" applyBorder="1" applyAlignment="1">
      <alignment horizontal="right"/>
    </xf>
    <xf numFmtId="189" fontId="13" fillId="3" borderId="32" xfId="0" quotePrefix="1" applyNumberFormat="1" applyFont="1" applyFill="1" applyBorder="1" applyAlignment="1">
      <alignment horizontal="right"/>
    </xf>
    <xf numFmtId="189" fontId="4" fillId="3" borderId="33" xfId="0" applyNumberFormat="1" applyFont="1" applyFill="1" applyBorder="1" applyAlignment="1">
      <alignment horizontal="right"/>
    </xf>
    <xf numFmtId="189" fontId="4" fillId="3" borderId="34" xfId="0" quotePrefix="1" applyNumberFormat="1" applyFont="1" applyFill="1" applyBorder="1" applyAlignment="1">
      <alignment horizontal="right"/>
    </xf>
    <xf numFmtId="189" fontId="4" fillId="3" borderId="33" xfId="0" quotePrefix="1" applyNumberFormat="1" applyFont="1" applyFill="1" applyBorder="1" applyAlignment="1">
      <alignment horizontal="right"/>
    </xf>
    <xf numFmtId="38" fontId="0" fillId="0" borderId="0" xfId="1" applyFont="1">
      <alignment vertical="center"/>
    </xf>
    <xf numFmtId="38" fontId="10" fillId="0" borderId="6" xfId="1" applyFont="1" applyFill="1" applyBorder="1" applyAlignment="1">
      <alignment horizontal="center" vertical="center" wrapText="1"/>
    </xf>
    <xf numFmtId="38" fontId="10" fillId="0" borderId="36" xfId="1" applyFont="1" applyFill="1" applyBorder="1" applyAlignment="1">
      <alignment horizontal="center" vertical="center" wrapText="1"/>
    </xf>
    <xf numFmtId="38" fontId="13" fillId="0" borderId="37" xfId="1" quotePrefix="1" applyFont="1" applyFill="1" applyBorder="1" applyAlignment="1">
      <alignment horizontal="right"/>
    </xf>
    <xf numFmtId="38" fontId="4" fillId="0" borderId="38" xfId="1" applyFont="1" applyFill="1" applyBorder="1" applyAlignment="1">
      <alignment horizontal="right"/>
    </xf>
    <xf numFmtId="38" fontId="4" fillId="0" borderId="39" xfId="1" quotePrefix="1" applyFont="1" applyFill="1" applyBorder="1" applyAlignment="1">
      <alignment horizontal="right"/>
    </xf>
    <xf numFmtId="38" fontId="4" fillId="0" borderId="38" xfId="1" quotePrefix="1" applyFont="1" applyFill="1" applyBorder="1" applyAlignment="1">
      <alignment horizontal="right"/>
    </xf>
    <xf numFmtId="38" fontId="13" fillId="0" borderId="36" xfId="1" quotePrefix="1" applyFont="1" applyFill="1" applyBorder="1" applyAlignment="1">
      <alignment horizontal="right"/>
    </xf>
    <xf numFmtId="38" fontId="4" fillId="0" borderId="39" xfId="1" applyFont="1" applyFill="1" applyBorder="1" applyAlignment="1">
      <alignment horizontal="right"/>
    </xf>
    <xf numFmtId="38" fontId="4" fillId="0" borderId="37" xfId="1" quotePrefix="1" applyFont="1" applyFill="1" applyBorder="1" applyAlignment="1">
      <alignment horizontal="right"/>
    </xf>
    <xf numFmtId="0" fontId="14" fillId="0" borderId="40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191" fontId="0" fillId="0" borderId="0" xfId="0" applyNumberFormat="1">
      <alignment vertical="center"/>
    </xf>
    <xf numFmtId="177" fontId="9" fillId="0" borderId="41" xfId="0" applyNumberFormat="1" applyFont="1" applyFill="1" applyBorder="1" applyAlignment="1">
      <alignment horizontal="center" vertical="center" wrapText="1"/>
    </xf>
    <xf numFmtId="38" fontId="8" fillId="0" borderId="0" xfId="1" applyFont="1">
      <alignment vertical="center"/>
    </xf>
    <xf numFmtId="184" fontId="0" fillId="0" borderId="28" xfId="0" applyNumberFormat="1" applyBorder="1">
      <alignment vertical="center"/>
    </xf>
    <xf numFmtId="0" fontId="3" fillId="0" borderId="42" xfId="0" applyFont="1" applyFill="1" applyBorder="1" applyAlignment="1">
      <alignment horizontal="center" wrapText="1"/>
    </xf>
    <xf numFmtId="0" fontId="3" fillId="0" borderId="43" xfId="0" applyFont="1" applyFill="1" applyBorder="1" applyAlignment="1">
      <alignment horizontal="center" wrapText="1"/>
    </xf>
    <xf numFmtId="0" fontId="3" fillId="0" borderId="44" xfId="0" applyFont="1" applyFill="1" applyBorder="1" applyAlignment="1">
      <alignment horizontal="center" wrapText="1"/>
    </xf>
    <xf numFmtId="0" fontId="0" fillId="0" borderId="0" xfId="0" applyBorder="1">
      <alignment vertical="center"/>
    </xf>
    <xf numFmtId="0" fontId="0" fillId="0" borderId="45" xfId="0" applyBorder="1">
      <alignment vertical="center"/>
    </xf>
    <xf numFmtId="184" fontId="0" fillId="0" borderId="46" xfId="0" applyNumberFormat="1" applyBorder="1">
      <alignment vertical="center"/>
    </xf>
    <xf numFmtId="184" fontId="0" fillId="0" borderId="30" xfId="0" applyNumberFormat="1" applyBorder="1">
      <alignment vertical="center"/>
    </xf>
    <xf numFmtId="184" fontId="0" fillId="0" borderId="31" xfId="0" applyNumberFormat="1" applyBorder="1">
      <alignment vertical="center"/>
    </xf>
    <xf numFmtId="0" fontId="0" fillId="0" borderId="47" xfId="0" applyBorder="1" applyAlignment="1">
      <alignment horizontal="center" vertical="center"/>
    </xf>
    <xf numFmtId="0" fontId="3" fillId="0" borderId="4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192" fontId="4" fillId="0" borderId="0" xfId="0" applyNumberFormat="1" applyFont="1" applyFill="1" applyAlignment="1">
      <alignment horizontal="right"/>
    </xf>
    <xf numFmtId="0" fontId="3" fillId="0" borderId="48" xfId="0" applyFont="1" applyFill="1" applyBorder="1" applyAlignment="1">
      <alignment horizontal="center"/>
    </xf>
    <xf numFmtId="0" fontId="3" fillId="0" borderId="48" xfId="0" applyFont="1" applyFill="1" applyBorder="1" applyAlignment="1">
      <alignment horizontal="center" wrapText="1"/>
    </xf>
    <xf numFmtId="0" fontId="3" fillId="0" borderId="49" xfId="0" applyFont="1" applyFill="1" applyBorder="1" applyAlignment="1">
      <alignment horizontal="center"/>
    </xf>
    <xf numFmtId="193" fontId="0" fillId="0" borderId="0" xfId="1" applyNumberFormat="1" applyFont="1">
      <alignment vertical="center"/>
    </xf>
    <xf numFmtId="0" fontId="15" fillId="0" borderId="0" xfId="0" applyFont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Border="1" applyAlignment="1">
      <alignment horizontal="center" vertical="center"/>
    </xf>
    <xf numFmtId="193" fontId="8" fillId="0" borderId="0" xfId="1" applyNumberFormat="1" applyFont="1">
      <alignment vertical="center"/>
    </xf>
    <xf numFmtId="178" fontId="3" fillId="0" borderId="50" xfId="0" applyNumberFormat="1" applyFont="1" applyFill="1" applyBorder="1" applyAlignment="1">
      <alignment vertical="top" wrapText="1"/>
    </xf>
    <xf numFmtId="188" fontId="4" fillId="0" borderId="0" xfId="0" applyNumberFormat="1" applyFont="1" applyFill="1" applyAlignment="1">
      <alignment horizontal="right"/>
    </xf>
    <xf numFmtId="177" fontId="12" fillId="0" borderId="1" xfId="0" applyNumberFormat="1" applyFont="1" applyFill="1" applyBorder="1" applyAlignment="1">
      <alignment vertical="center"/>
    </xf>
    <xf numFmtId="178" fontId="6" fillId="0" borderId="51" xfId="0" applyNumberFormat="1" applyFont="1" applyFill="1" applyBorder="1" applyAlignment="1">
      <alignment vertical="top" wrapText="1"/>
    </xf>
    <xf numFmtId="193" fontId="5" fillId="0" borderId="52" xfId="1" applyNumberFormat="1" applyFont="1" applyFill="1" applyBorder="1" applyAlignment="1">
      <alignment vertical="top" wrapText="1"/>
    </xf>
    <xf numFmtId="193" fontId="5" fillId="0" borderId="30" xfId="1" applyNumberFormat="1" applyFont="1" applyFill="1" applyBorder="1" applyAlignment="1">
      <alignment vertical="top" wrapText="1"/>
    </xf>
    <xf numFmtId="177" fontId="12" fillId="0" borderId="44" xfId="0" applyNumberFormat="1" applyFont="1" applyFill="1" applyBorder="1" applyAlignment="1">
      <alignment vertical="center"/>
    </xf>
    <xf numFmtId="196" fontId="13" fillId="0" borderId="28" xfId="1" quotePrefix="1" applyNumberFormat="1" applyFont="1" applyFill="1" applyBorder="1" applyAlignment="1">
      <alignment horizontal="right"/>
    </xf>
    <xf numFmtId="178" fontId="6" fillId="0" borderId="30" xfId="0" applyNumberFormat="1" applyFont="1" applyFill="1" applyBorder="1" applyAlignment="1">
      <alignment vertical="top" wrapText="1"/>
    </xf>
    <xf numFmtId="178" fontId="3" fillId="0" borderId="30" xfId="0" applyNumberFormat="1" applyFont="1" applyFill="1" applyBorder="1" applyAlignment="1">
      <alignment vertical="top" wrapText="1"/>
    </xf>
    <xf numFmtId="178" fontId="3" fillId="0" borderId="53" xfId="0" applyNumberFormat="1" applyFont="1" applyFill="1" applyBorder="1" applyAlignment="1">
      <alignment vertical="top" wrapText="1"/>
    </xf>
    <xf numFmtId="190" fontId="4" fillId="0" borderId="0" xfId="0" applyNumberFormat="1" applyFont="1" applyFill="1" applyAlignment="1">
      <alignment horizontal="right"/>
    </xf>
    <xf numFmtId="177" fontId="3" fillId="0" borderId="54" xfId="0" applyNumberFormat="1" applyFont="1" applyFill="1" applyBorder="1" applyAlignment="1">
      <alignment vertical="center"/>
    </xf>
    <xf numFmtId="38" fontId="8" fillId="0" borderId="28" xfId="1" applyFont="1" applyBorder="1">
      <alignment vertical="center"/>
    </xf>
    <xf numFmtId="178" fontId="6" fillId="0" borderId="2" xfId="0" applyNumberFormat="1" applyFont="1" applyFill="1" applyBorder="1" applyAlignment="1">
      <alignment vertical="top" wrapText="1"/>
    </xf>
    <xf numFmtId="38" fontId="8" fillId="0" borderId="40" xfId="1" applyFont="1" applyBorder="1" applyAlignment="1">
      <alignment vertical="center"/>
    </xf>
    <xf numFmtId="184" fontId="15" fillId="0" borderId="0" xfId="0" applyNumberFormat="1" applyFont="1" applyFill="1">
      <alignment vertical="center"/>
    </xf>
    <xf numFmtId="193" fontId="0" fillId="0" borderId="0" xfId="0" applyNumberFormat="1">
      <alignment vertical="center"/>
    </xf>
    <xf numFmtId="193" fontId="0" fillId="0" borderId="0" xfId="0" applyNumberFormat="1" applyFill="1">
      <alignment vertical="center"/>
    </xf>
    <xf numFmtId="0" fontId="0" fillId="0" borderId="47" xfId="0" applyFill="1" applyBorder="1" applyAlignment="1">
      <alignment horizontal="center" vertical="center"/>
    </xf>
    <xf numFmtId="193" fontId="4" fillId="0" borderId="46" xfId="0" applyNumberFormat="1" applyFont="1" applyFill="1" applyBorder="1" applyAlignment="1">
      <alignment horizontal="center"/>
    </xf>
    <xf numFmtId="0" fontId="19" fillId="0" borderId="44" xfId="0" applyFont="1" applyBorder="1" applyAlignment="1">
      <alignment horizontal="center" vertical="center"/>
    </xf>
    <xf numFmtId="186" fontId="19" fillId="0" borderId="28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3" fillId="0" borderId="55" xfId="0" applyFont="1" applyFill="1" applyBorder="1" applyAlignment="1">
      <alignment wrapText="1"/>
    </xf>
    <xf numFmtId="178" fontId="13" fillId="0" borderId="56" xfId="0" quotePrefix="1" applyNumberFormat="1" applyFont="1" applyFill="1" applyBorder="1" applyAlignment="1">
      <alignment horizontal="right"/>
    </xf>
    <xf numFmtId="178" fontId="13" fillId="0" borderId="52" xfId="0" quotePrefix="1" applyNumberFormat="1" applyFont="1" applyFill="1" applyBorder="1" applyAlignment="1">
      <alignment horizontal="right"/>
    </xf>
    <xf numFmtId="178" fontId="13" fillId="0" borderId="52" xfId="1" quotePrefix="1" applyNumberFormat="1" applyFont="1" applyFill="1" applyBorder="1" applyAlignment="1">
      <alignment horizontal="right"/>
    </xf>
    <xf numFmtId="178" fontId="13" fillId="0" borderId="3" xfId="0" quotePrefix="1" applyNumberFormat="1" applyFont="1" applyFill="1" applyBorder="1" applyAlignment="1">
      <alignment horizontal="right"/>
    </xf>
    <xf numFmtId="178" fontId="13" fillId="0" borderId="40" xfId="0" quotePrefix="1" applyNumberFormat="1" applyFont="1" applyFill="1" applyBorder="1" applyAlignment="1">
      <alignment horizontal="right"/>
    </xf>
    <xf numFmtId="178" fontId="13" fillId="0" borderId="40" xfId="1" quotePrefix="1" applyNumberFormat="1" applyFont="1" applyFill="1" applyBorder="1" applyAlignment="1">
      <alignment horizontal="right"/>
    </xf>
    <xf numFmtId="196" fontId="19" fillId="0" borderId="30" xfId="1" applyNumberFormat="1" applyFont="1" applyFill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/>
    </xf>
    <xf numFmtId="196" fontId="19" fillId="0" borderId="0" xfId="1" applyNumberFormat="1" applyFont="1" applyFill="1" applyBorder="1" applyAlignment="1" applyProtection="1">
      <alignment horizontal="center" vertical="center"/>
    </xf>
    <xf numFmtId="186" fontId="19" fillId="0" borderId="0" xfId="6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177" fontId="12" fillId="0" borderId="57" xfId="0" applyNumberFormat="1" applyFont="1" applyFill="1" applyBorder="1" applyAlignment="1">
      <alignment vertical="center"/>
    </xf>
    <xf numFmtId="196" fontId="13" fillId="0" borderId="57" xfId="1" quotePrefix="1" applyNumberFormat="1" applyFont="1" applyFill="1" applyBorder="1" applyAlignment="1">
      <alignment horizontal="right"/>
    </xf>
    <xf numFmtId="196" fontId="13" fillId="0" borderId="58" xfId="1" quotePrefix="1" applyNumberFormat="1" applyFont="1" applyFill="1" applyBorder="1" applyAlignment="1">
      <alignment horizontal="right"/>
    </xf>
    <xf numFmtId="186" fontId="4" fillId="0" borderId="59" xfId="0" quotePrefix="1" applyNumberFormat="1" applyFont="1" applyBorder="1" applyAlignment="1">
      <alignment horizontal="center" vertical="center"/>
    </xf>
    <xf numFmtId="182" fontId="4" fillId="0" borderId="24" xfId="6" applyNumberFormat="1" applyFont="1" applyFill="1" applyBorder="1" applyAlignment="1" applyProtection="1">
      <alignment horizontal="center" vertical="center"/>
    </xf>
    <xf numFmtId="182" fontId="4" fillId="0" borderId="20" xfId="6" applyNumberFormat="1" applyFont="1" applyFill="1" applyBorder="1" applyAlignment="1" applyProtection="1">
      <alignment horizontal="center" vertical="center"/>
    </xf>
    <xf numFmtId="182" fontId="4" fillId="0" borderId="25" xfId="6" applyNumberFormat="1" applyFont="1" applyFill="1" applyBorder="1" applyAlignment="1" applyProtection="1">
      <alignment horizontal="center" vertical="center"/>
    </xf>
    <xf numFmtId="182" fontId="4" fillId="0" borderId="19" xfId="6" applyNumberFormat="1" applyFont="1" applyFill="1" applyBorder="1" applyAlignment="1" applyProtection="1">
      <alignment horizontal="center" vertical="center"/>
    </xf>
    <xf numFmtId="182" fontId="4" fillId="0" borderId="21" xfId="6" applyNumberFormat="1" applyFont="1" applyFill="1" applyBorder="1" applyAlignment="1" applyProtection="1">
      <alignment horizontal="center" vertical="center"/>
    </xf>
    <xf numFmtId="186" fontId="4" fillId="0" borderId="49" xfId="0" quotePrefix="1" applyNumberFormat="1" applyFont="1" applyBorder="1" applyAlignment="1">
      <alignment horizontal="center" vertical="center"/>
    </xf>
    <xf numFmtId="186" fontId="4" fillId="0" borderId="60" xfId="0" quotePrefix="1" applyNumberFormat="1" applyFont="1" applyBorder="1" applyAlignment="1">
      <alignment horizontal="center" vertical="center"/>
    </xf>
    <xf numFmtId="184" fontId="20" fillId="4" borderId="61" xfId="0" quotePrefix="1" applyNumberFormat="1" applyFont="1" applyFill="1" applyBorder="1" applyAlignment="1">
      <alignment horizontal="center" vertical="center"/>
    </xf>
    <xf numFmtId="0" fontId="20" fillId="4" borderId="61" xfId="0" applyFont="1" applyFill="1" applyBorder="1" applyAlignment="1">
      <alignment horizontal="center" vertical="center"/>
    </xf>
    <xf numFmtId="0" fontId="20" fillId="4" borderId="62" xfId="0" applyFont="1" applyFill="1" applyBorder="1" applyAlignment="1">
      <alignment horizontal="center" vertical="center"/>
    </xf>
    <xf numFmtId="177" fontId="12" fillId="4" borderId="3" xfId="0" applyNumberFormat="1" applyFont="1" applyFill="1" applyBorder="1" applyAlignment="1">
      <alignment vertical="center"/>
    </xf>
    <xf numFmtId="196" fontId="19" fillId="0" borderId="28" xfId="1" applyNumberFormat="1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186" fontId="4" fillId="0" borderId="64" xfId="0" quotePrefix="1" applyNumberFormat="1" applyFont="1" applyBorder="1" applyAlignment="1">
      <alignment horizontal="center" vertical="center"/>
    </xf>
    <xf numFmtId="186" fontId="4" fillId="0" borderId="65" xfId="0" quotePrefix="1" applyNumberFormat="1" applyFont="1" applyBorder="1" applyAlignment="1">
      <alignment horizontal="center" vertical="center"/>
    </xf>
    <xf numFmtId="186" fontId="4" fillId="0" borderId="66" xfId="0" quotePrefix="1" applyNumberFormat="1" applyFont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184" fontId="4" fillId="0" borderId="24" xfId="0" quotePrefix="1" applyNumberFormat="1" applyFont="1" applyFill="1" applyBorder="1" applyAlignment="1">
      <alignment horizontal="center" vertical="center"/>
    </xf>
    <xf numFmtId="184" fontId="4" fillId="0" borderId="20" xfId="0" quotePrefix="1" applyNumberFormat="1" applyFont="1" applyFill="1" applyBorder="1" applyAlignment="1">
      <alignment horizontal="center" vertical="center"/>
    </xf>
    <xf numFmtId="184" fontId="4" fillId="0" borderId="25" xfId="0" quotePrefix="1" applyNumberFormat="1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/>
    </xf>
    <xf numFmtId="176" fontId="10" fillId="0" borderId="20" xfId="0" applyNumberFormat="1" applyFont="1" applyFill="1" applyBorder="1" applyAlignment="1">
      <alignment horizontal="center"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horizontal="center" vertical="center" wrapText="1"/>
    </xf>
    <xf numFmtId="176" fontId="10" fillId="0" borderId="20" xfId="0" applyNumberFormat="1" applyFont="1" applyFill="1" applyBorder="1" applyAlignment="1">
      <alignment horizontal="center" vertical="center" wrapText="1"/>
    </xf>
    <xf numFmtId="176" fontId="10" fillId="0" borderId="21" xfId="0" applyNumberFormat="1" applyFont="1" applyFill="1" applyBorder="1" applyAlignment="1">
      <alignment horizontal="center" vertical="center" wrapText="1"/>
    </xf>
    <xf numFmtId="176" fontId="10" fillId="0" borderId="24" xfId="0" applyNumberFormat="1" applyFont="1" applyFill="1" applyBorder="1" applyAlignment="1">
      <alignment horizontal="center" vertical="center"/>
    </xf>
    <xf numFmtId="176" fontId="10" fillId="0" borderId="67" xfId="0" applyNumberFormat="1" applyFont="1" applyFill="1" applyBorder="1" applyAlignment="1">
      <alignment horizontal="center" vertical="center"/>
    </xf>
    <xf numFmtId="0" fontId="0" fillId="0" borderId="68" xfId="0" applyBorder="1">
      <alignment vertical="center"/>
    </xf>
    <xf numFmtId="0" fontId="4" fillId="0" borderId="4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0" fillId="0" borderId="48" xfId="0" applyBorder="1">
      <alignment vertical="center"/>
    </xf>
    <xf numFmtId="182" fontId="4" fillId="0" borderId="48" xfId="6" applyNumberFormat="1" applyFont="1" applyFill="1" applyBorder="1" applyAlignment="1" applyProtection="1">
      <alignment horizontal="center" vertical="center"/>
    </xf>
    <xf numFmtId="182" fontId="4" fillId="0" borderId="69" xfId="6" applyNumberFormat="1" applyFont="1" applyFill="1" applyBorder="1" applyAlignment="1" applyProtection="1">
      <alignment horizontal="center" vertical="center"/>
    </xf>
    <xf numFmtId="182" fontId="4" fillId="0" borderId="70" xfId="6" applyNumberFormat="1" applyFont="1" applyFill="1" applyBorder="1" applyAlignment="1" applyProtection="1">
      <alignment horizontal="center" vertical="center"/>
    </xf>
    <xf numFmtId="182" fontId="4" fillId="0" borderId="71" xfId="6" applyNumberFormat="1" applyFont="1" applyFill="1" applyBorder="1" applyAlignment="1" applyProtection="1">
      <alignment horizontal="center" vertical="center"/>
    </xf>
    <xf numFmtId="182" fontId="4" fillId="0" borderId="72" xfId="6" applyNumberFormat="1" applyFont="1" applyFill="1" applyBorder="1" applyAlignment="1" applyProtection="1">
      <alignment horizontal="center" vertical="center"/>
    </xf>
    <xf numFmtId="184" fontId="4" fillId="0" borderId="71" xfId="0" quotePrefix="1" applyNumberFormat="1" applyFont="1" applyBorder="1" applyAlignment="1">
      <alignment horizontal="center" vertical="center"/>
    </xf>
    <xf numFmtId="184" fontId="4" fillId="0" borderId="69" xfId="0" quotePrefix="1" applyNumberFormat="1" applyFont="1" applyBorder="1" applyAlignment="1">
      <alignment horizontal="center" vertical="center"/>
    </xf>
    <xf numFmtId="184" fontId="4" fillId="0" borderId="72" xfId="0" quotePrefix="1" applyNumberFormat="1" applyFont="1" applyBorder="1" applyAlignment="1">
      <alignment horizontal="center" vertical="center"/>
    </xf>
    <xf numFmtId="0" fontId="0" fillId="0" borderId="48" xfId="0" applyFill="1" applyBorder="1">
      <alignment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69" xfId="0" applyFont="1" applyFill="1" applyBorder="1" applyAlignment="1">
      <alignment horizontal="center" vertical="center"/>
    </xf>
    <xf numFmtId="0" fontId="4" fillId="0" borderId="70" xfId="0" applyFont="1" applyFill="1" applyBorder="1" applyAlignment="1">
      <alignment horizontal="center" vertical="center"/>
    </xf>
    <xf numFmtId="184" fontId="4" fillId="0" borderId="71" xfId="0" quotePrefix="1" applyNumberFormat="1" applyFont="1" applyFill="1" applyBorder="1" applyAlignment="1">
      <alignment horizontal="center" vertical="center"/>
    </xf>
    <xf numFmtId="184" fontId="4" fillId="0" borderId="69" xfId="0" quotePrefix="1" applyNumberFormat="1" applyFont="1" applyFill="1" applyBorder="1" applyAlignment="1">
      <alignment horizontal="center" vertical="center"/>
    </xf>
    <xf numFmtId="184" fontId="4" fillId="0" borderId="72" xfId="0" quotePrefix="1" applyNumberFormat="1" applyFont="1" applyFill="1" applyBorder="1" applyAlignment="1">
      <alignment horizontal="center" vertical="center"/>
    </xf>
    <xf numFmtId="184" fontId="4" fillId="0" borderId="24" xfId="0" applyNumberFormat="1" applyFont="1" applyFill="1" applyBorder="1" applyAlignment="1">
      <alignment horizontal="center" vertical="center"/>
    </xf>
    <xf numFmtId="184" fontId="4" fillId="0" borderId="20" xfId="0" applyNumberFormat="1" applyFont="1" applyFill="1" applyBorder="1" applyAlignment="1">
      <alignment horizontal="center" vertical="center"/>
    </xf>
    <xf numFmtId="184" fontId="4" fillId="0" borderId="21" xfId="0" applyNumberFormat="1" applyFont="1" applyFill="1" applyBorder="1" applyAlignment="1">
      <alignment horizontal="center" vertical="center"/>
    </xf>
    <xf numFmtId="184" fontId="4" fillId="0" borderId="19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6" fontId="4" fillId="0" borderId="64" xfId="0" quotePrefix="1" applyNumberFormat="1" applyFont="1" applyFill="1" applyBorder="1" applyAlignment="1">
      <alignment horizontal="center" vertical="center"/>
    </xf>
    <xf numFmtId="186" fontId="4" fillId="0" borderId="65" xfId="0" quotePrefix="1" applyNumberFormat="1" applyFont="1" applyFill="1" applyBorder="1" applyAlignment="1">
      <alignment horizontal="center" vertical="center"/>
    </xf>
    <xf numFmtId="186" fontId="4" fillId="0" borderId="66" xfId="0" quotePrefix="1" applyNumberFormat="1" applyFont="1" applyFill="1" applyBorder="1" applyAlignment="1">
      <alignment horizontal="center"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73" xfId="0" applyFill="1" applyBorder="1">
      <alignment vertical="center"/>
    </xf>
    <xf numFmtId="0" fontId="0" fillId="0" borderId="74" xfId="0" applyFill="1" applyBorder="1">
      <alignment vertical="center"/>
    </xf>
    <xf numFmtId="0" fontId="0" fillId="0" borderId="75" xfId="0" applyFill="1" applyBorder="1">
      <alignment vertical="center"/>
    </xf>
    <xf numFmtId="186" fontId="19" fillId="0" borderId="46" xfId="0" applyNumberFormat="1" applyFont="1" applyBorder="1" applyAlignment="1">
      <alignment horizontal="center" vertical="center"/>
    </xf>
    <xf numFmtId="196" fontId="19" fillId="0" borderId="31" xfId="1" applyNumberFormat="1" applyFont="1" applyFill="1" applyBorder="1" applyAlignment="1" applyProtection="1">
      <alignment horizontal="center" vertical="center"/>
    </xf>
    <xf numFmtId="186" fontId="4" fillId="0" borderId="76" xfId="0" quotePrefix="1" applyNumberFormat="1" applyFont="1" applyBorder="1" applyAlignment="1">
      <alignment horizontal="center" vertical="center"/>
    </xf>
    <xf numFmtId="186" fontId="4" fillId="0" borderId="77" xfId="0" quotePrefix="1" applyNumberFormat="1" applyFont="1" applyBorder="1" applyAlignment="1">
      <alignment horizontal="center" vertical="center"/>
    </xf>
    <xf numFmtId="186" fontId="4" fillId="0" borderId="78" xfId="0" quotePrefix="1" applyNumberFormat="1" applyFont="1" applyBorder="1" applyAlignment="1">
      <alignment horizontal="center" vertical="center"/>
    </xf>
    <xf numFmtId="186" fontId="4" fillId="0" borderId="79" xfId="0" quotePrefix="1" applyNumberFormat="1" applyFont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2" borderId="9" xfId="0" applyFill="1" applyBorder="1">
      <alignment vertical="center"/>
    </xf>
    <xf numFmtId="0" fontId="0" fillId="2" borderId="81" xfId="0" applyFill="1" applyBorder="1">
      <alignment vertical="center"/>
    </xf>
    <xf numFmtId="0" fontId="0" fillId="2" borderId="82" xfId="0" applyFill="1" applyBorder="1">
      <alignment vertical="center"/>
    </xf>
    <xf numFmtId="187" fontId="4" fillId="0" borderId="83" xfId="0" applyNumberFormat="1" applyFont="1" applyBorder="1" applyAlignment="1">
      <alignment horizontal="center" vertical="center"/>
    </xf>
    <xf numFmtId="187" fontId="4" fillId="0" borderId="81" xfId="0" applyNumberFormat="1" applyFont="1" applyBorder="1" applyAlignment="1">
      <alignment horizontal="center" vertical="center"/>
    </xf>
    <xf numFmtId="187" fontId="4" fillId="0" borderId="84" xfId="0" applyNumberFormat="1" applyFont="1" applyBorder="1" applyAlignment="1">
      <alignment horizontal="center" vertical="center"/>
    </xf>
    <xf numFmtId="187" fontId="4" fillId="0" borderId="9" xfId="0" applyNumberFormat="1" applyFont="1" applyBorder="1" applyAlignment="1">
      <alignment horizontal="center" vertical="center"/>
    </xf>
    <xf numFmtId="187" fontId="4" fillId="0" borderId="82" xfId="0" applyNumberFormat="1" applyFont="1" applyBorder="1" applyAlignment="1">
      <alignment horizontal="center" vertical="center"/>
    </xf>
    <xf numFmtId="0" fontId="0" fillId="2" borderId="85" xfId="0" applyFill="1" applyBorder="1">
      <alignment vertical="center"/>
    </xf>
    <xf numFmtId="0" fontId="10" fillId="0" borderId="86" xfId="0" applyFont="1" applyBorder="1" applyAlignment="1">
      <alignment horizontal="center" vertical="center"/>
    </xf>
    <xf numFmtId="176" fontId="10" fillId="0" borderId="86" xfId="0" applyNumberFormat="1" applyFont="1" applyFill="1" applyBorder="1" applyAlignment="1">
      <alignment horizontal="center" vertical="center"/>
    </xf>
    <xf numFmtId="176" fontId="10" fillId="0" borderId="87" xfId="0" applyNumberFormat="1" applyFont="1" applyFill="1" applyBorder="1" applyAlignment="1">
      <alignment horizontal="center" vertical="center"/>
    </xf>
    <xf numFmtId="176" fontId="10" fillId="0" borderId="88" xfId="0" applyNumberFormat="1" applyFont="1" applyFill="1" applyBorder="1" applyAlignment="1">
      <alignment horizontal="center" vertical="center"/>
    </xf>
    <xf numFmtId="176" fontId="10" fillId="0" borderId="89" xfId="0" applyNumberFormat="1" applyFont="1" applyFill="1" applyBorder="1" applyAlignment="1">
      <alignment horizontal="center" vertical="center"/>
    </xf>
    <xf numFmtId="176" fontId="10" fillId="0" borderId="90" xfId="0" applyNumberFormat="1" applyFont="1" applyFill="1" applyBorder="1" applyAlignment="1">
      <alignment horizontal="center" vertical="center"/>
    </xf>
    <xf numFmtId="0" fontId="0" fillId="4" borderId="3" xfId="0" applyFill="1" applyBorder="1">
      <alignment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0" fontId="4" fillId="4" borderId="92" xfId="0" applyFont="1" applyFill="1" applyBorder="1" applyAlignment="1">
      <alignment horizontal="center" vertical="center"/>
    </xf>
    <xf numFmtId="184" fontId="4" fillId="4" borderId="93" xfId="0" quotePrefix="1" applyNumberFormat="1" applyFont="1" applyFill="1" applyBorder="1" applyAlignment="1">
      <alignment horizontal="center" vertical="center"/>
    </xf>
    <xf numFmtId="184" fontId="4" fillId="4" borderId="91" xfId="0" quotePrefix="1" applyNumberFormat="1" applyFont="1" applyFill="1" applyBorder="1" applyAlignment="1">
      <alignment horizontal="center" vertical="center"/>
    </xf>
    <xf numFmtId="184" fontId="4" fillId="4" borderId="94" xfId="0" quotePrefix="1" applyNumberFormat="1" applyFont="1" applyFill="1" applyBorder="1" applyAlignment="1">
      <alignment horizontal="center" vertical="center"/>
    </xf>
    <xf numFmtId="0" fontId="0" fillId="5" borderId="48" xfId="0" applyFill="1" applyBorder="1">
      <alignment vertical="center"/>
    </xf>
    <xf numFmtId="0" fontId="4" fillId="5" borderId="48" xfId="0" applyFont="1" applyFill="1" applyBorder="1" applyAlignment="1">
      <alignment horizontal="center" vertical="center"/>
    </xf>
    <xf numFmtId="0" fontId="4" fillId="5" borderId="69" xfId="0" applyFont="1" applyFill="1" applyBorder="1" applyAlignment="1">
      <alignment horizontal="center" vertical="center"/>
    </xf>
    <xf numFmtId="0" fontId="4" fillId="5" borderId="70" xfId="0" applyFont="1" applyFill="1" applyBorder="1" applyAlignment="1">
      <alignment horizontal="center" vertical="center"/>
    </xf>
    <xf numFmtId="184" fontId="4" fillId="5" borderId="71" xfId="0" quotePrefix="1" applyNumberFormat="1" applyFont="1" applyFill="1" applyBorder="1" applyAlignment="1">
      <alignment horizontal="center" vertical="center"/>
    </xf>
    <xf numFmtId="184" fontId="4" fillId="5" borderId="69" xfId="0" quotePrefix="1" applyNumberFormat="1" applyFont="1" applyFill="1" applyBorder="1" applyAlignment="1">
      <alignment horizontal="center" vertical="center"/>
    </xf>
    <xf numFmtId="184" fontId="4" fillId="5" borderId="72" xfId="0" quotePrefix="1" applyNumberFormat="1" applyFont="1" applyFill="1" applyBorder="1" applyAlignment="1">
      <alignment horizontal="center" vertical="center"/>
    </xf>
    <xf numFmtId="182" fontId="4" fillId="0" borderId="20" xfId="0" applyNumberFormat="1" applyFont="1" applyFill="1" applyBorder="1" applyAlignment="1">
      <alignment horizontal="center" vertical="center"/>
    </xf>
    <xf numFmtId="177" fontId="12" fillId="0" borderId="48" xfId="0" applyNumberFormat="1" applyFont="1" applyFill="1" applyBorder="1" applyAlignment="1">
      <alignment vertical="center"/>
    </xf>
    <xf numFmtId="196" fontId="13" fillId="0" borderId="95" xfId="1" quotePrefix="1" applyNumberFormat="1" applyFont="1" applyFill="1" applyBorder="1" applyAlignment="1">
      <alignment horizontal="right"/>
    </xf>
    <xf numFmtId="178" fontId="13" fillId="0" borderId="95" xfId="1" quotePrefix="1" applyNumberFormat="1" applyFont="1" applyFill="1" applyBorder="1" applyAlignment="1">
      <alignment horizontal="right"/>
    </xf>
    <xf numFmtId="196" fontId="13" fillId="0" borderId="41" xfId="1" quotePrefix="1" applyNumberFormat="1" applyFont="1" applyFill="1" applyBorder="1" applyAlignment="1">
      <alignment horizontal="right"/>
    </xf>
    <xf numFmtId="177" fontId="12" fillId="0" borderId="41" xfId="0" applyNumberFormat="1" applyFont="1" applyFill="1" applyBorder="1" applyAlignment="1">
      <alignment vertical="center"/>
    </xf>
    <xf numFmtId="177" fontId="12" fillId="0" borderId="96" xfId="0" applyNumberFormat="1" applyFont="1" applyFill="1" applyBorder="1" applyAlignment="1">
      <alignment vertical="center"/>
    </xf>
    <xf numFmtId="189" fontId="10" fillId="0" borderId="5" xfId="0" applyNumberFormat="1" applyFont="1" applyFill="1" applyBorder="1" applyAlignment="1">
      <alignment horizontal="center" vertical="center"/>
    </xf>
    <xf numFmtId="177" fontId="12" fillId="0" borderId="98" xfId="0" applyNumberFormat="1" applyFont="1" applyFill="1" applyBorder="1" applyAlignment="1">
      <alignment vertical="center"/>
    </xf>
    <xf numFmtId="176" fontId="26" fillId="0" borderId="0" xfId="0" applyNumberFormat="1" applyFont="1" applyFill="1" applyBorder="1" applyAlignment="1">
      <alignment horizontal="left" vertical="center" wrapText="1"/>
    </xf>
    <xf numFmtId="38" fontId="0" fillId="0" borderId="4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0" fillId="5" borderId="11" xfId="0" applyFill="1" applyBorder="1">
      <alignment vertical="center"/>
    </xf>
    <xf numFmtId="177" fontId="3" fillId="0" borderId="99" xfId="0" applyNumberFormat="1" applyFont="1" applyFill="1" applyBorder="1" applyAlignment="1">
      <alignment vertical="center"/>
    </xf>
    <xf numFmtId="177" fontId="10" fillId="0" borderId="35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188" fontId="4" fillId="0" borderId="28" xfId="0" applyNumberFormat="1" applyFont="1" applyFill="1" applyBorder="1" applyAlignment="1">
      <alignment horizontal="right"/>
    </xf>
    <xf numFmtId="188" fontId="4" fillId="0" borderId="30" xfId="0" applyNumberFormat="1" applyFont="1" applyFill="1" applyBorder="1" applyAlignment="1">
      <alignment horizontal="right"/>
    </xf>
    <xf numFmtId="38" fontId="0" fillId="0" borderId="54" xfId="1" applyFont="1" applyBorder="1">
      <alignment vertical="center"/>
    </xf>
    <xf numFmtId="38" fontId="0" fillId="0" borderId="92" xfId="1" applyFont="1" applyBorder="1">
      <alignment vertical="center"/>
    </xf>
    <xf numFmtId="38" fontId="0" fillId="0" borderId="51" xfId="1" applyFont="1" applyBorder="1">
      <alignment vertical="center"/>
    </xf>
    <xf numFmtId="188" fontId="4" fillId="0" borderId="46" xfId="0" applyNumberFormat="1" applyFont="1" applyFill="1" applyBorder="1" applyAlignment="1">
      <alignment horizontal="right"/>
    </xf>
    <xf numFmtId="188" fontId="4" fillId="0" borderId="31" xfId="0" applyNumberFormat="1" applyFont="1" applyFill="1" applyBorder="1" applyAlignment="1">
      <alignment horizontal="right"/>
    </xf>
    <xf numFmtId="188" fontId="4" fillId="0" borderId="61" xfId="0" applyNumberFormat="1" applyFont="1" applyFill="1" applyBorder="1" applyAlignment="1">
      <alignment horizontal="right"/>
    </xf>
    <xf numFmtId="188" fontId="4" fillId="0" borderId="62" xfId="0" applyNumberFormat="1" applyFont="1" applyFill="1" applyBorder="1" applyAlignment="1">
      <alignment horizontal="right"/>
    </xf>
    <xf numFmtId="177" fontId="6" fillId="0" borderId="6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193" fontId="15" fillId="0" borderId="6" xfId="1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93" fontId="6" fillId="0" borderId="35" xfId="1" applyNumberFormat="1" applyFont="1" applyFill="1" applyBorder="1" applyAlignment="1">
      <alignment vertical="center" wrapText="1"/>
    </xf>
    <xf numFmtId="188" fontId="4" fillId="0" borderId="100" xfId="0" applyNumberFormat="1" applyFont="1" applyFill="1" applyBorder="1" applyAlignment="1">
      <alignment horizontal="right"/>
    </xf>
    <xf numFmtId="188" fontId="4" fillId="0" borderId="29" xfId="0" applyNumberFormat="1" applyFont="1" applyFill="1" applyBorder="1" applyAlignment="1">
      <alignment horizontal="right"/>
    </xf>
    <xf numFmtId="188" fontId="4" fillId="0" borderId="101" xfId="0" applyNumberFormat="1" applyFont="1" applyFill="1" applyBorder="1" applyAlignment="1">
      <alignment horizontal="right"/>
    </xf>
    <xf numFmtId="38" fontId="0" fillId="0" borderId="32" xfId="1" applyFont="1" applyBorder="1">
      <alignment vertical="center"/>
    </xf>
    <xf numFmtId="0" fontId="0" fillId="0" borderId="41" xfId="0" applyBorder="1" applyAlignment="1">
      <alignment horizontal="center" vertical="center"/>
    </xf>
    <xf numFmtId="0" fontId="3" fillId="0" borderId="102" xfId="0" applyFont="1" applyFill="1" applyBorder="1" applyAlignment="1">
      <alignment horizontal="center" wrapText="1"/>
    </xf>
    <xf numFmtId="0" fontId="3" fillId="0" borderId="68" xfId="0" applyFont="1" applyFill="1" applyBorder="1" applyAlignment="1">
      <alignment horizontal="center"/>
    </xf>
    <xf numFmtId="0" fontId="3" fillId="0" borderId="68" xfId="0" applyFont="1" applyFill="1" applyBorder="1" applyAlignment="1">
      <alignment horizontal="center" wrapText="1"/>
    </xf>
    <xf numFmtId="0" fontId="3" fillId="0" borderId="63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3" fillId="0" borderId="102" xfId="0" applyFont="1" applyFill="1" applyBorder="1" applyAlignment="1">
      <alignment horizontal="center"/>
    </xf>
    <xf numFmtId="177" fontId="6" fillId="0" borderId="8" xfId="0" applyNumberFormat="1" applyFont="1" applyFill="1" applyBorder="1" applyAlignment="1">
      <alignment vertical="center" wrapText="1"/>
    </xf>
    <xf numFmtId="38" fontId="0" fillId="0" borderId="103" xfId="1" applyFont="1" applyBorder="1">
      <alignment vertical="center"/>
    </xf>
    <xf numFmtId="0" fontId="15" fillId="0" borderId="35" xfId="0" applyFont="1" applyBorder="1" applyAlignment="1">
      <alignment horizontal="center" vertical="center"/>
    </xf>
    <xf numFmtId="38" fontId="15" fillId="0" borderId="41" xfId="1" applyFont="1" applyBorder="1" applyAlignment="1">
      <alignment horizontal="center" vertical="center"/>
    </xf>
    <xf numFmtId="188" fontId="4" fillId="0" borderId="102" xfId="0" applyNumberFormat="1" applyFont="1" applyFill="1" applyBorder="1" applyAlignment="1">
      <alignment horizontal="right"/>
    </xf>
    <xf numFmtId="188" fontId="4" fillId="0" borderId="68" xfId="0" applyNumberFormat="1" applyFont="1" applyFill="1" applyBorder="1" applyAlignment="1">
      <alignment horizontal="right"/>
    </xf>
    <xf numFmtId="188" fontId="4" fillId="0" borderId="63" xfId="0" applyNumberFormat="1" applyFont="1" applyFill="1" applyBorder="1" applyAlignment="1">
      <alignment horizontal="right"/>
    </xf>
    <xf numFmtId="0" fontId="3" fillId="0" borderId="96" xfId="0" applyFont="1" applyFill="1" applyBorder="1" applyAlignment="1">
      <alignment horizontal="center" wrapText="1"/>
    </xf>
    <xf numFmtId="193" fontId="0" fillId="0" borderId="104" xfId="1" applyNumberFormat="1" applyFont="1" applyBorder="1" applyAlignment="1">
      <alignment horizontal="right" vertical="center"/>
    </xf>
    <xf numFmtId="38" fontId="0" fillId="0" borderId="58" xfId="1" applyFont="1" applyBorder="1">
      <alignment vertical="center"/>
    </xf>
    <xf numFmtId="38" fontId="0" fillId="0" borderId="105" xfId="1" applyFont="1" applyBorder="1">
      <alignment vertical="center"/>
    </xf>
    <xf numFmtId="38" fontId="4" fillId="0" borderId="106" xfId="1" applyFont="1" applyFill="1" applyBorder="1" applyAlignment="1">
      <alignment horizontal="right"/>
    </xf>
    <xf numFmtId="38" fontId="0" fillId="0" borderId="104" xfId="1" applyFont="1" applyBorder="1">
      <alignment vertical="center"/>
    </xf>
    <xf numFmtId="38" fontId="0" fillId="0" borderId="107" xfId="1" applyFont="1" applyBorder="1">
      <alignment vertical="center"/>
    </xf>
    <xf numFmtId="177" fontId="6" fillId="0" borderId="36" xfId="0" applyNumberFormat="1" applyFont="1" applyFill="1" applyBorder="1" applyAlignment="1">
      <alignment vertical="center" wrapText="1"/>
    </xf>
    <xf numFmtId="38" fontId="15" fillId="0" borderId="108" xfId="1" applyFont="1" applyBorder="1" applyAlignment="1">
      <alignment horizontal="center" vertical="center"/>
    </xf>
    <xf numFmtId="194" fontId="13" fillId="4" borderId="6" xfId="1" quotePrefix="1" applyNumberFormat="1" applyFont="1" applyFill="1" applyBorder="1" applyAlignment="1">
      <alignment horizontal="right"/>
    </xf>
    <xf numFmtId="194" fontId="13" fillId="4" borderId="8" xfId="1" quotePrefix="1" applyNumberFormat="1" applyFont="1" applyFill="1" applyBorder="1" applyAlignment="1">
      <alignment horizontal="right"/>
    </xf>
    <xf numFmtId="177" fontId="12" fillId="4" borderId="41" xfId="0" applyNumberFormat="1" applyFont="1" applyFill="1" applyBorder="1" applyAlignment="1">
      <alignment vertical="center"/>
    </xf>
    <xf numFmtId="177" fontId="12" fillId="4" borderId="54" xfId="0" applyNumberFormat="1" applyFont="1" applyFill="1" applyBorder="1" applyAlignment="1">
      <alignment vertical="center"/>
    </xf>
    <xf numFmtId="177" fontId="12" fillId="0" borderId="99" xfId="0" applyNumberFormat="1" applyFont="1" applyFill="1" applyBorder="1" applyAlignment="1">
      <alignment vertical="center"/>
    </xf>
    <xf numFmtId="177" fontId="12" fillId="0" borderId="97" xfId="0" applyNumberFormat="1" applyFont="1" applyFill="1" applyBorder="1" applyAlignment="1">
      <alignment vertical="center"/>
    </xf>
    <xf numFmtId="177" fontId="3" fillId="0" borderId="109" xfId="0" applyNumberFormat="1" applyFont="1" applyFill="1" applyBorder="1" applyAlignment="1">
      <alignment vertical="center"/>
    </xf>
    <xf numFmtId="194" fontId="4" fillId="6" borderId="36" xfId="0" applyNumberFormat="1" applyFont="1" applyFill="1" applyBorder="1" applyAlignment="1">
      <alignment horizontal="right"/>
    </xf>
    <xf numFmtId="194" fontId="4" fillId="6" borderId="8" xfId="0" applyNumberFormat="1" applyFont="1" applyFill="1" applyBorder="1" applyAlignment="1">
      <alignment horizontal="right"/>
    </xf>
    <xf numFmtId="181" fontId="13" fillId="4" borderId="6" xfId="1" quotePrefix="1" applyNumberFormat="1" applyFont="1" applyFill="1" applyBorder="1" applyAlignment="1"/>
    <xf numFmtId="181" fontId="13" fillId="4" borderId="8" xfId="1" quotePrefix="1" applyNumberFormat="1" applyFont="1" applyFill="1" applyBorder="1" applyAlignment="1"/>
    <xf numFmtId="185" fontId="4" fillId="6" borderId="36" xfId="0" applyNumberFormat="1" applyFont="1" applyFill="1" applyBorder="1" applyAlignment="1">
      <alignment horizontal="right"/>
    </xf>
    <xf numFmtId="0" fontId="0" fillId="0" borderId="1" xfId="0" applyBorder="1">
      <alignment vertical="center"/>
    </xf>
    <xf numFmtId="178" fontId="4" fillId="5" borderId="38" xfId="1" applyNumberFormat="1" applyFont="1" applyFill="1" applyBorder="1" applyAlignment="1">
      <alignment horizontal="right"/>
    </xf>
    <xf numFmtId="178" fontId="4" fillId="5" borderId="0" xfId="1" applyNumberFormat="1" applyFont="1" applyFill="1" applyBorder="1" applyAlignment="1">
      <alignment horizontal="right"/>
    </xf>
    <xf numFmtId="197" fontId="4" fillId="6" borderId="0" xfId="0" applyNumberFormat="1" applyFont="1" applyFill="1" applyAlignment="1">
      <alignment horizontal="right"/>
    </xf>
    <xf numFmtId="197" fontId="4" fillId="6" borderId="36" xfId="0" applyNumberFormat="1" applyFont="1" applyFill="1" applyBorder="1" applyAlignment="1">
      <alignment horizontal="right"/>
    </xf>
    <xf numFmtId="197" fontId="4" fillId="6" borderId="6" xfId="0" applyNumberFormat="1" applyFont="1" applyFill="1" applyBorder="1" applyAlignment="1">
      <alignment horizontal="right"/>
    </xf>
    <xf numFmtId="197" fontId="13" fillId="4" borderId="35" xfId="1" quotePrefix="1" applyNumberFormat="1" applyFont="1" applyFill="1" applyBorder="1" applyAlignment="1">
      <alignment horizontal="right"/>
    </xf>
    <xf numFmtId="197" fontId="13" fillId="4" borderId="35" xfId="0" quotePrefix="1" applyNumberFormat="1" applyFont="1" applyFill="1" applyBorder="1" applyAlignment="1">
      <alignment horizontal="right"/>
    </xf>
    <xf numFmtId="197" fontId="13" fillId="4" borderId="6" xfId="0" quotePrefix="1" applyNumberFormat="1" applyFont="1" applyFill="1" applyBorder="1" applyAlignment="1">
      <alignment horizontal="right"/>
    </xf>
    <xf numFmtId="197" fontId="13" fillId="0" borderId="52" xfId="1" quotePrefix="1" applyNumberFormat="1" applyFont="1" applyFill="1" applyBorder="1" applyAlignment="1">
      <alignment horizontal="right"/>
    </xf>
    <xf numFmtId="197" fontId="13" fillId="0" borderId="42" xfId="1" quotePrefix="1" applyNumberFormat="1" applyFont="1" applyFill="1" applyBorder="1" applyAlignment="1">
      <alignment horizontal="right"/>
    </xf>
    <xf numFmtId="197" fontId="13" fillId="0" borderId="56" xfId="0" quotePrefix="1" applyNumberFormat="1" applyFont="1" applyFill="1" applyBorder="1" applyAlignment="1">
      <alignment horizontal="right"/>
    </xf>
    <xf numFmtId="197" fontId="13" fillId="0" borderId="52" xfId="0" quotePrefix="1" applyNumberFormat="1" applyFont="1" applyFill="1" applyBorder="1" applyAlignment="1">
      <alignment horizontal="right"/>
    </xf>
    <xf numFmtId="197" fontId="13" fillId="0" borderId="16" xfId="1" quotePrefix="1" applyNumberFormat="1" applyFont="1" applyFill="1" applyBorder="1" applyAlignment="1">
      <alignment horizontal="right"/>
    </xf>
    <xf numFmtId="197" fontId="13" fillId="0" borderId="13" xfId="1" quotePrefix="1" applyNumberFormat="1" applyFont="1" applyFill="1" applyBorder="1" applyAlignment="1">
      <alignment horizontal="right"/>
    </xf>
    <xf numFmtId="197" fontId="13" fillId="0" borderId="14" xfId="1" quotePrefix="1" applyNumberFormat="1" applyFont="1" applyFill="1" applyBorder="1" applyAlignment="1">
      <alignment horizontal="right"/>
    </xf>
    <xf numFmtId="197" fontId="13" fillId="0" borderId="57" xfId="0" quotePrefix="1" applyNumberFormat="1" applyFont="1" applyFill="1" applyBorder="1" applyAlignment="1">
      <alignment horizontal="right"/>
    </xf>
    <xf numFmtId="197" fontId="13" fillId="0" borderId="95" xfId="0" quotePrefix="1" applyNumberFormat="1" applyFont="1" applyFill="1" applyBorder="1" applyAlignment="1">
      <alignment horizontal="right"/>
    </xf>
    <xf numFmtId="197" fontId="13" fillId="4" borderId="5" xfId="1" quotePrefix="1" applyNumberFormat="1" applyFont="1" applyFill="1" applyBorder="1" applyAlignment="1">
      <alignment horizontal="right"/>
    </xf>
    <xf numFmtId="181" fontId="13" fillId="4" borderId="110" xfId="0" quotePrefix="1" applyNumberFormat="1" applyFont="1" applyFill="1" applyBorder="1" applyAlignment="1">
      <alignment horizontal="right"/>
    </xf>
    <xf numFmtId="181" fontId="4" fillId="4" borderId="111" xfId="0" applyNumberFormat="1" applyFont="1" applyFill="1" applyBorder="1" applyAlignment="1">
      <alignment horizontal="right"/>
    </xf>
    <xf numFmtId="181" fontId="4" fillId="4" borderId="112" xfId="0" quotePrefix="1" applyNumberFormat="1" applyFont="1" applyFill="1" applyBorder="1" applyAlignment="1">
      <alignment horizontal="right"/>
    </xf>
    <xf numFmtId="181" fontId="4" fillId="4" borderId="111" xfId="0" quotePrefix="1" applyNumberFormat="1" applyFont="1" applyFill="1" applyBorder="1" applyAlignment="1">
      <alignment horizontal="right"/>
    </xf>
    <xf numFmtId="181" fontId="13" fillId="4" borderId="5" xfId="0" quotePrefix="1" applyNumberFormat="1" applyFont="1" applyFill="1" applyBorder="1" applyAlignment="1">
      <alignment horizontal="right"/>
    </xf>
    <xf numFmtId="181" fontId="4" fillId="4" borderId="112" xfId="0" applyNumberFormat="1" applyFont="1" applyFill="1" applyBorder="1" applyAlignment="1">
      <alignment horizontal="right"/>
    </xf>
    <xf numFmtId="181" fontId="4" fillId="4" borderId="110" xfId="0" quotePrefix="1" applyNumberFormat="1" applyFont="1" applyFill="1" applyBorder="1" applyAlignment="1">
      <alignment horizontal="right"/>
    </xf>
    <xf numFmtId="198" fontId="13" fillId="4" borderId="51" xfId="1" quotePrefix="1" applyNumberFormat="1" applyFont="1" applyFill="1" applyBorder="1" applyAlignment="1">
      <alignment horizontal="right"/>
    </xf>
    <xf numFmtId="198" fontId="4" fillId="4" borderId="2" xfId="1" applyNumberFormat="1" applyFont="1" applyFill="1" applyBorder="1" applyAlignment="1">
      <alignment horizontal="right"/>
    </xf>
    <xf numFmtId="198" fontId="4" fillId="4" borderId="113" xfId="1" quotePrefix="1" applyNumberFormat="1" applyFont="1" applyFill="1" applyBorder="1" applyAlignment="1">
      <alignment horizontal="right"/>
    </xf>
    <xf numFmtId="198" fontId="4" fillId="4" borderId="113" xfId="1" applyNumberFormat="1" applyFont="1" applyFill="1" applyBorder="1" applyAlignment="1">
      <alignment horizontal="right"/>
    </xf>
    <xf numFmtId="198" fontId="4" fillId="4" borderId="2" xfId="1" quotePrefix="1" applyNumberFormat="1" applyFont="1" applyFill="1" applyBorder="1" applyAlignment="1">
      <alignment horizontal="right"/>
    </xf>
    <xf numFmtId="198" fontId="13" fillId="4" borderId="6" xfId="1" quotePrefix="1" applyNumberFormat="1" applyFont="1" applyFill="1" applyBorder="1" applyAlignment="1">
      <alignment horizontal="right"/>
    </xf>
    <xf numFmtId="198" fontId="4" fillId="4" borderId="51" xfId="1" applyNumberFormat="1" applyFont="1" applyFill="1" applyBorder="1" applyAlignment="1">
      <alignment horizontal="right"/>
    </xf>
    <xf numFmtId="198" fontId="4" fillId="4" borderId="51" xfId="1" quotePrefix="1" applyNumberFormat="1" applyFont="1" applyFill="1" applyBorder="1" applyAlignment="1">
      <alignment horizontal="right"/>
    </xf>
    <xf numFmtId="184" fontId="13" fillId="0" borderId="51" xfId="0" quotePrefix="1" applyNumberFormat="1" applyFont="1" applyFill="1" applyBorder="1" applyAlignment="1">
      <alignment horizontal="right"/>
    </xf>
    <xf numFmtId="184" fontId="4" fillId="0" borderId="2" xfId="0" applyNumberFormat="1" applyFont="1" applyFill="1" applyBorder="1" applyAlignment="1">
      <alignment horizontal="right"/>
    </xf>
    <xf numFmtId="184" fontId="4" fillId="0" borderId="113" xfId="0" quotePrefix="1" applyNumberFormat="1" applyFont="1" applyFill="1" applyBorder="1" applyAlignment="1">
      <alignment horizontal="right"/>
    </xf>
    <xf numFmtId="184" fontId="4" fillId="0" borderId="113" xfId="0" applyNumberFormat="1" applyFont="1" applyFill="1" applyBorder="1" applyAlignment="1">
      <alignment horizontal="right"/>
    </xf>
    <xf numFmtId="184" fontId="4" fillId="0" borderId="2" xfId="0" quotePrefix="1" applyNumberFormat="1" applyFont="1" applyFill="1" applyBorder="1" applyAlignment="1">
      <alignment horizontal="right"/>
    </xf>
    <xf numFmtId="184" fontId="13" fillId="0" borderId="6" xfId="0" quotePrefix="1" applyNumberFormat="1" applyFont="1" applyFill="1" applyBorder="1" applyAlignment="1">
      <alignment horizontal="right"/>
    </xf>
    <xf numFmtId="184" fontId="4" fillId="0" borderId="51" xfId="0" applyNumberFormat="1" applyFont="1" applyFill="1" applyBorder="1" applyAlignment="1">
      <alignment horizontal="right"/>
    </xf>
    <xf numFmtId="184" fontId="13" fillId="0" borderId="103" xfId="0" quotePrefix="1" applyNumberFormat="1" applyFont="1" applyFill="1" applyBorder="1" applyAlignment="1">
      <alignment horizontal="right"/>
    </xf>
    <xf numFmtId="184" fontId="13" fillId="0" borderId="54" xfId="0" quotePrefix="1" applyNumberFormat="1" applyFont="1" applyFill="1" applyBorder="1" applyAlignment="1">
      <alignment horizontal="right"/>
    </xf>
    <xf numFmtId="184" fontId="4" fillId="0" borderId="114" xfId="0" applyNumberFormat="1" applyFont="1" applyFill="1" applyBorder="1" applyAlignment="1">
      <alignment horizontal="right"/>
    </xf>
    <xf numFmtId="184" fontId="4" fillId="0" borderId="99" xfId="0" applyNumberFormat="1" applyFont="1" applyFill="1" applyBorder="1" applyAlignment="1">
      <alignment horizontal="right"/>
    </xf>
    <xf numFmtId="184" fontId="4" fillId="0" borderId="115" xfId="0" quotePrefix="1" applyNumberFormat="1" applyFont="1" applyFill="1" applyBorder="1" applyAlignment="1">
      <alignment horizontal="right"/>
    </xf>
    <xf numFmtId="184" fontId="4" fillId="0" borderId="109" xfId="0" quotePrefix="1" applyNumberFormat="1" applyFont="1" applyFill="1" applyBorder="1" applyAlignment="1">
      <alignment horizontal="right"/>
    </xf>
    <xf numFmtId="184" fontId="4" fillId="0" borderId="115" xfId="0" applyNumberFormat="1" applyFont="1" applyFill="1" applyBorder="1" applyAlignment="1">
      <alignment horizontal="right"/>
    </xf>
    <xf numFmtId="184" fontId="4" fillId="0" borderId="109" xfId="0" applyNumberFormat="1" applyFont="1" applyFill="1" applyBorder="1" applyAlignment="1">
      <alignment horizontal="right"/>
    </xf>
    <xf numFmtId="184" fontId="4" fillId="0" borderId="114" xfId="0" quotePrefix="1" applyNumberFormat="1" applyFont="1" applyFill="1" applyBorder="1" applyAlignment="1">
      <alignment horizontal="right"/>
    </xf>
    <xf numFmtId="184" fontId="4" fillId="0" borderId="99" xfId="0" quotePrefix="1" applyNumberFormat="1" applyFont="1" applyFill="1" applyBorder="1" applyAlignment="1">
      <alignment horizontal="right"/>
    </xf>
    <xf numFmtId="184" fontId="13" fillId="0" borderId="8" xfId="0" quotePrefix="1" applyNumberFormat="1" applyFont="1" applyFill="1" applyBorder="1" applyAlignment="1">
      <alignment horizontal="right"/>
    </xf>
    <xf numFmtId="184" fontId="13" fillId="0" borderId="41" xfId="0" quotePrefix="1" applyNumberFormat="1" applyFont="1" applyFill="1" applyBorder="1" applyAlignment="1">
      <alignment horizontal="right"/>
    </xf>
    <xf numFmtId="184" fontId="4" fillId="0" borderId="103" xfId="0" applyNumberFormat="1" applyFont="1" applyFill="1" applyBorder="1" applyAlignment="1">
      <alignment horizontal="right"/>
    </xf>
    <xf numFmtId="184" fontId="4" fillId="0" borderId="54" xfId="0" applyNumberFormat="1" applyFont="1" applyFill="1" applyBorder="1" applyAlignment="1">
      <alignment horizontal="right"/>
    </xf>
    <xf numFmtId="195" fontId="0" fillId="0" borderId="100" xfId="1" applyNumberFormat="1" applyFont="1" applyBorder="1" applyAlignment="1">
      <alignment horizontal="right" vertical="center"/>
    </xf>
    <xf numFmtId="195" fontId="0" fillId="0" borderId="61" xfId="1" applyNumberFormat="1" applyFont="1" applyBorder="1" applyAlignment="1">
      <alignment horizontal="right" vertical="center"/>
    </xf>
    <xf numFmtId="195" fontId="0" fillId="0" borderId="28" xfId="1" applyNumberFormat="1" applyFont="1" applyBorder="1" applyAlignment="1">
      <alignment horizontal="right" vertical="center"/>
    </xf>
    <xf numFmtId="195" fontId="0" fillId="0" borderId="62" xfId="1" applyNumberFormat="1" applyFont="1" applyBorder="1" applyAlignment="1">
      <alignment horizontal="right" vertical="center"/>
    </xf>
    <xf numFmtId="195" fontId="0" fillId="0" borderId="29" xfId="1" applyNumberFormat="1" applyFont="1" applyBorder="1" applyAlignment="1">
      <alignment horizontal="right" vertical="center"/>
    </xf>
    <xf numFmtId="195" fontId="0" fillId="0" borderId="46" xfId="1" applyNumberFormat="1" applyFont="1" applyBorder="1" applyAlignment="1">
      <alignment horizontal="right" vertical="center"/>
    </xf>
    <xf numFmtId="195" fontId="0" fillId="0" borderId="101" xfId="1" applyNumberFormat="1" applyFont="1" applyBorder="1" applyAlignment="1">
      <alignment horizontal="right" vertical="center"/>
    </xf>
    <xf numFmtId="195" fontId="0" fillId="0" borderId="30" xfId="1" applyNumberFormat="1" applyFont="1" applyBorder="1" applyAlignment="1">
      <alignment horizontal="right" vertical="center"/>
    </xf>
    <xf numFmtId="195" fontId="0" fillId="0" borderId="31" xfId="1" applyNumberFormat="1" applyFont="1" applyBorder="1" applyAlignment="1">
      <alignment horizontal="right" vertical="center"/>
    </xf>
    <xf numFmtId="197" fontId="13" fillId="0" borderId="41" xfId="1" quotePrefix="1" applyNumberFormat="1" applyFont="1" applyFill="1" applyBorder="1" applyAlignment="1">
      <alignment horizontal="right"/>
    </xf>
    <xf numFmtId="197" fontId="13" fillId="0" borderId="40" xfId="0" quotePrefix="1" applyNumberFormat="1" applyFont="1" applyFill="1" applyBorder="1" applyAlignment="1">
      <alignment horizontal="right"/>
    </xf>
    <xf numFmtId="197" fontId="13" fillId="0" borderId="97" xfId="1" quotePrefix="1" applyNumberFormat="1" applyFont="1" applyFill="1" applyBorder="1" applyAlignment="1">
      <alignment horizontal="right"/>
    </xf>
    <xf numFmtId="194" fontId="13" fillId="0" borderId="52" xfId="1" quotePrefix="1" applyNumberFormat="1" applyFont="1" applyFill="1" applyBorder="1" applyAlignment="1">
      <alignment horizontal="right"/>
    </xf>
    <xf numFmtId="194" fontId="13" fillId="0" borderId="40" xfId="1" quotePrefix="1" applyNumberFormat="1" applyFont="1" applyFill="1" applyBorder="1" applyAlignment="1">
      <alignment horizontal="right"/>
    </xf>
    <xf numFmtId="194" fontId="13" fillId="0" borderId="95" xfId="1" quotePrefix="1" applyNumberFormat="1" applyFont="1" applyFill="1" applyBorder="1" applyAlignment="1">
      <alignment horizontal="right"/>
    </xf>
    <xf numFmtId="197" fontId="4" fillId="5" borderId="38" xfId="0" applyNumberFormat="1" applyFont="1" applyFill="1" applyBorder="1" applyAlignment="1">
      <alignment horizontal="right"/>
    </xf>
    <xf numFmtId="194" fontId="4" fillId="6" borderId="6" xfId="0" applyNumberFormat="1" applyFont="1" applyFill="1" applyBorder="1" applyAlignment="1">
      <alignment horizontal="right"/>
    </xf>
    <xf numFmtId="194" fontId="4" fillId="6" borderId="0" xfId="0" applyNumberFormat="1" applyFont="1" applyFill="1" applyAlignment="1">
      <alignment horizontal="right"/>
    </xf>
    <xf numFmtId="177" fontId="3" fillId="0" borderId="116" xfId="0" applyNumberFormat="1" applyFont="1" applyFill="1" applyBorder="1" applyAlignment="1">
      <alignment vertical="center"/>
    </xf>
    <xf numFmtId="197" fontId="4" fillId="6" borderId="5" xfId="0" applyNumberFormat="1" applyFont="1" applyFill="1" applyBorder="1" applyAlignment="1">
      <alignment horizontal="right"/>
    </xf>
    <xf numFmtId="197" fontId="13" fillId="0" borderId="9" xfId="1" quotePrefix="1" applyNumberFormat="1" applyFont="1" applyFill="1" applyBorder="1" applyAlignment="1">
      <alignment horizontal="right"/>
    </xf>
    <xf numFmtId="197" fontId="13" fillId="0" borderId="6" xfId="1" quotePrefix="1" applyNumberFormat="1" applyFont="1" applyFill="1" applyBorder="1" applyAlignment="1">
      <alignment horizontal="right"/>
    </xf>
    <xf numFmtId="197" fontId="13" fillId="0" borderId="35" xfId="1" quotePrefix="1" applyNumberFormat="1" applyFont="1" applyFill="1" applyBorder="1" applyAlignment="1">
      <alignment horizontal="right"/>
    </xf>
    <xf numFmtId="197" fontId="13" fillId="0" borderId="57" xfId="1" quotePrefix="1" applyNumberFormat="1" applyFont="1" applyFill="1" applyBorder="1" applyAlignment="1">
      <alignment horizontal="right"/>
    </xf>
    <xf numFmtId="197" fontId="13" fillId="0" borderId="58" xfId="1" quotePrefix="1" applyNumberFormat="1" applyFont="1" applyFill="1" applyBorder="1" applyAlignment="1">
      <alignment horizontal="right"/>
    </xf>
    <xf numFmtId="197" fontId="13" fillId="0" borderId="104" xfId="1" quotePrefix="1" applyNumberFormat="1" applyFont="1" applyFill="1" applyBorder="1" applyAlignment="1">
      <alignment horizontal="right"/>
    </xf>
    <xf numFmtId="197" fontId="13" fillId="0" borderId="3" xfId="0" quotePrefix="1" applyNumberFormat="1" applyFont="1" applyFill="1" applyBorder="1" applyAlignment="1">
      <alignment horizontal="right"/>
    </xf>
    <xf numFmtId="196" fontId="13" fillId="5" borderId="51" xfId="1" quotePrefix="1" applyNumberFormat="1" applyFont="1" applyFill="1" applyBorder="1" applyAlignment="1">
      <alignment horizontal="right"/>
    </xf>
    <xf numFmtId="177" fontId="12" fillId="0" borderId="110" xfId="0" applyNumberFormat="1" applyFont="1" applyFill="1" applyBorder="1" applyAlignment="1">
      <alignment vertical="center"/>
    </xf>
    <xf numFmtId="196" fontId="13" fillId="5" borderId="28" xfId="1" quotePrefix="1" applyNumberFormat="1" applyFont="1" applyFill="1" applyBorder="1" applyAlignment="1">
      <alignment horizontal="right"/>
    </xf>
    <xf numFmtId="0" fontId="21" fillId="0" borderId="0" xfId="0" applyFont="1" applyAlignment="1">
      <alignment horizontal="justify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21" fillId="0" borderId="117" xfId="0" applyFont="1" applyBorder="1" applyAlignment="1">
      <alignment horizontal="justify" vertical="top" wrapText="1"/>
    </xf>
    <xf numFmtId="0" fontId="4" fillId="0" borderId="118" xfId="0" applyFont="1" applyBorder="1" applyAlignment="1">
      <alignment horizontal="justify" vertical="top" wrapText="1"/>
    </xf>
    <xf numFmtId="0" fontId="4" fillId="0" borderId="118" xfId="0" applyFont="1" applyBorder="1" applyAlignment="1">
      <alignment horizontal="left" vertical="top" wrapText="1"/>
    </xf>
    <xf numFmtId="0" fontId="21" fillId="0" borderId="119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77" fontId="12" fillId="5" borderId="120" xfId="0" applyNumberFormat="1" applyFont="1" applyFill="1" applyBorder="1" applyAlignment="1">
      <alignment vertical="center"/>
    </xf>
    <xf numFmtId="194" fontId="13" fillId="5" borderId="52" xfId="1" quotePrefix="1" applyNumberFormat="1" applyFont="1" applyFill="1" applyBorder="1" applyAlignment="1">
      <alignment horizontal="right"/>
    </xf>
    <xf numFmtId="177" fontId="12" fillId="5" borderId="121" xfId="0" applyNumberFormat="1" applyFont="1" applyFill="1" applyBorder="1" applyAlignment="1">
      <alignment vertical="center"/>
    </xf>
    <xf numFmtId="194" fontId="13" fillId="5" borderId="40" xfId="1" quotePrefix="1" applyNumberFormat="1" applyFont="1" applyFill="1" applyBorder="1" applyAlignment="1">
      <alignment horizontal="right"/>
    </xf>
    <xf numFmtId="0" fontId="19" fillId="6" borderId="61" xfId="0" applyFont="1" applyFill="1" applyBorder="1" applyAlignment="1">
      <alignment horizontal="center" vertical="center"/>
    </xf>
    <xf numFmtId="193" fontId="19" fillId="6" borderId="61" xfId="1" quotePrefix="1" applyNumberFormat="1" applyFont="1" applyFill="1" applyBorder="1" applyAlignment="1">
      <alignment horizontal="center" vertical="center"/>
    </xf>
    <xf numFmtId="184" fontId="19" fillId="6" borderId="62" xfId="0" applyNumberFormat="1" applyFont="1" applyFill="1" applyBorder="1" applyAlignment="1">
      <alignment horizontal="center" vertical="center"/>
    </xf>
    <xf numFmtId="191" fontId="4" fillId="6" borderId="28" xfId="0" applyNumberFormat="1" applyFont="1" applyFill="1" applyBorder="1" applyAlignment="1">
      <alignment vertical="center"/>
    </xf>
    <xf numFmtId="191" fontId="0" fillId="6" borderId="29" xfId="0" applyNumberFormat="1" applyFill="1" applyBorder="1">
      <alignment vertical="center"/>
    </xf>
    <xf numFmtId="191" fontId="4" fillId="6" borderId="28" xfId="0" quotePrefix="1" applyNumberFormat="1" applyFont="1" applyFill="1" applyBorder="1" applyAlignment="1">
      <alignment vertical="center"/>
    </xf>
    <xf numFmtId="191" fontId="4" fillId="6" borderId="5" xfId="0" quotePrefix="1" applyNumberFormat="1" applyFont="1" applyFill="1" applyBorder="1" applyAlignment="1">
      <alignment horizontal="right"/>
    </xf>
    <xf numFmtId="191" fontId="4" fillId="6" borderId="6" xfId="0" quotePrefix="1" applyNumberFormat="1" applyFont="1" applyFill="1" applyBorder="1" applyAlignment="1">
      <alignment horizontal="right"/>
    </xf>
    <xf numFmtId="191" fontId="4" fillId="6" borderId="82" xfId="0" quotePrefix="1" applyNumberFormat="1" applyFont="1" applyFill="1" applyBorder="1" applyAlignment="1">
      <alignment horizontal="right"/>
    </xf>
    <xf numFmtId="191" fontId="4" fillId="6" borderId="111" xfId="0" quotePrefix="1" applyNumberFormat="1" applyFont="1" applyFill="1" applyBorder="1" applyAlignment="1">
      <alignment horizontal="right"/>
    </xf>
    <xf numFmtId="191" fontId="4" fillId="6" borderId="2" xfId="0" quotePrefix="1" applyNumberFormat="1" applyFont="1" applyFill="1" applyBorder="1" applyAlignment="1">
      <alignment horizontal="right"/>
    </xf>
    <xf numFmtId="191" fontId="4" fillId="6" borderId="2" xfId="0" applyNumberFormat="1" applyFont="1" applyFill="1" applyBorder="1" applyAlignment="1">
      <alignment horizontal="right"/>
    </xf>
    <xf numFmtId="191" fontId="4" fillId="6" borderId="45" xfId="0" quotePrefix="1" applyNumberFormat="1" applyFont="1" applyFill="1" applyBorder="1" applyAlignment="1">
      <alignment horizontal="right"/>
    </xf>
    <xf numFmtId="191" fontId="4" fillId="6" borderId="112" xfId="0" quotePrefix="1" applyNumberFormat="1" applyFont="1" applyFill="1" applyBorder="1" applyAlignment="1">
      <alignment horizontal="right"/>
    </xf>
    <xf numFmtId="191" fontId="4" fillId="6" borderId="113" xfId="0" quotePrefix="1" applyNumberFormat="1" applyFont="1" applyFill="1" applyBorder="1" applyAlignment="1">
      <alignment horizontal="right"/>
    </xf>
    <xf numFmtId="191" fontId="4" fillId="6" borderId="122" xfId="0" quotePrefix="1" applyNumberFormat="1" applyFont="1" applyFill="1" applyBorder="1" applyAlignment="1">
      <alignment horizontal="right"/>
    </xf>
    <xf numFmtId="191" fontId="4" fillId="6" borderId="113" xfId="0" applyNumberFormat="1" applyFont="1" applyFill="1" applyBorder="1" applyAlignment="1">
      <alignment horizontal="right"/>
    </xf>
    <xf numFmtId="191" fontId="4" fillId="6" borderId="122" xfId="0" applyNumberFormat="1" applyFont="1" applyFill="1" applyBorder="1" applyAlignment="1">
      <alignment horizontal="right"/>
    </xf>
    <xf numFmtId="191" fontId="4" fillId="6" borderId="123" xfId="0" quotePrefix="1" applyNumberFormat="1" applyFont="1" applyFill="1" applyBorder="1" applyAlignment="1">
      <alignment horizontal="right"/>
    </xf>
    <xf numFmtId="191" fontId="4" fillId="6" borderId="124" xfId="0" quotePrefix="1" applyNumberFormat="1" applyFont="1" applyFill="1" applyBorder="1" applyAlignment="1">
      <alignment horizontal="right"/>
    </xf>
    <xf numFmtId="191" fontId="4" fillId="6" borderId="125" xfId="0" quotePrefix="1" applyNumberFormat="1" applyFont="1" applyFill="1" applyBorder="1" applyAlignment="1">
      <alignment horizontal="right"/>
    </xf>
    <xf numFmtId="191" fontId="4" fillId="6" borderId="111" xfId="0" applyNumberFormat="1" applyFont="1" applyFill="1" applyBorder="1" applyAlignment="1">
      <alignment horizontal="right"/>
    </xf>
    <xf numFmtId="191" fontId="4" fillId="6" borderId="45" xfId="0" applyNumberFormat="1" applyFont="1" applyFill="1" applyBorder="1" applyAlignment="1">
      <alignment horizontal="right"/>
    </xf>
    <xf numFmtId="191" fontId="4" fillId="6" borderId="112" xfId="0" applyNumberFormat="1" applyFont="1" applyFill="1" applyBorder="1" applyAlignment="1">
      <alignment horizontal="right"/>
    </xf>
    <xf numFmtId="191" fontId="4" fillId="6" borderId="110" xfId="0" quotePrefix="1" applyNumberFormat="1" applyFont="1" applyFill="1" applyBorder="1" applyAlignment="1">
      <alignment horizontal="right"/>
    </xf>
    <xf numFmtId="191" fontId="4" fillId="6" borderId="51" xfId="0" quotePrefix="1" applyNumberFormat="1" applyFont="1" applyFill="1" applyBorder="1" applyAlignment="1">
      <alignment horizontal="right"/>
    </xf>
    <xf numFmtId="191" fontId="4" fillId="6" borderId="92" xfId="0" quotePrefix="1" applyNumberFormat="1" applyFont="1" applyFill="1" applyBorder="1" applyAlignment="1">
      <alignment horizontal="right"/>
    </xf>
    <xf numFmtId="0" fontId="0" fillId="6" borderId="11" xfId="0" applyFill="1" applyBorder="1">
      <alignment vertical="center"/>
    </xf>
    <xf numFmtId="184" fontId="4" fillId="6" borderId="61" xfId="0" quotePrefix="1" applyNumberFormat="1" applyFont="1" applyFill="1" applyBorder="1" applyAlignment="1">
      <alignment horizontal="center" vertical="center"/>
    </xf>
    <xf numFmtId="184" fontId="4" fillId="6" borderId="62" xfId="0" quotePrefix="1" applyNumberFormat="1" applyFont="1" applyFill="1" applyBorder="1" applyAlignment="1">
      <alignment horizontal="center" vertical="center"/>
    </xf>
    <xf numFmtId="0" fontId="0" fillId="6" borderId="98" xfId="0" applyFill="1" applyBorder="1">
      <alignment vertical="center"/>
    </xf>
    <xf numFmtId="195" fontId="8" fillId="6" borderId="100" xfId="1" applyNumberFormat="1" applyFont="1" applyFill="1" applyBorder="1" applyAlignment="1">
      <alignment horizontal="right" vertical="center"/>
    </xf>
    <xf numFmtId="195" fontId="8" fillId="6" borderId="61" xfId="1" applyNumberFormat="1" applyFont="1" applyFill="1" applyBorder="1" applyAlignment="1">
      <alignment horizontal="right" vertical="center"/>
    </xf>
    <xf numFmtId="195" fontId="8" fillId="6" borderId="28" xfId="1" applyNumberFormat="1" applyFont="1" applyFill="1" applyBorder="1" applyAlignment="1">
      <alignment horizontal="right" vertical="center"/>
    </xf>
    <xf numFmtId="195" fontId="8" fillId="6" borderId="126" xfId="1" applyNumberFormat="1" applyFont="1" applyFill="1" applyBorder="1" applyAlignment="1">
      <alignment horizontal="right" vertical="center"/>
    </xf>
    <xf numFmtId="195" fontId="8" fillId="6" borderId="127" xfId="1" applyNumberFormat="1" applyFont="1" applyFill="1" applyBorder="1" applyAlignment="1">
      <alignment horizontal="right" vertical="center"/>
    </xf>
    <xf numFmtId="195" fontId="8" fillId="6" borderId="29" xfId="1" applyNumberFormat="1" applyFont="1" applyFill="1" applyBorder="1" applyAlignment="1">
      <alignment horizontal="right" vertical="center"/>
    </xf>
    <xf numFmtId="195" fontId="8" fillId="6" borderId="120" xfId="1" applyNumberFormat="1" applyFont="1" applyFill="1" applyBorder="1" applyAlignment="1">
      <alignment horizontal="right" vertical="center"/>
    </xf>
    <xf numFmtId="195" fontId="8" fillId="6" borderId="128" xfId="1" applyNumberFormat="1" applyFont="1" applyFill="1" applyBorder="1" applyAlignment="1">
      <alignment horizontal="right" vertical="center"/>
    </xf>
    <xf numFmtId="195" fontId="8" fillId="6" borderId="101" xfId="1" applyNumberFormat="1" applyFont="1" applyFill="1" applyBorder="1" applyAlignment="1">
      <alignment horizontal="right" vertical="center"/>
    </xf>
    <xf numFmtId="195" fontId="8" fillId="6" borderId="30" xfId="1" applyNumberFormat="1" applyFont="1" applyFill="1" applyBorder="1" applyAlignment="1">
      <alignment horizontal="right" vertical="center"/>
    </xf>
    <xf numFmtId="195" fontId="8" fillId="6" borderId="121" xfId="1" applyNumberFormat="1" applyFont="1" applyFill="1" applyBorder="1" applyAlignment="1">
      <alignment horizontal="right" vertical="center"/>
    </xf>
    <xf numFmtId="195" fontId="8" fillId="6" borderId="129" xfId="1" applyNumberFormat="1" applyFont="1" applyFill="1" applyBorder="1" applyAlignment="1">
      <alignment horizontal="right" vertical="center"/>
    </xf>
    <xf numFmtId="197" fontId="4" fillId="6" borderId="130" xfId="0" applyNumberFormat="1" applyFont="1" applyFill="1" applyBorder="1" applyAlignment="1">
      <alignment horizontal="right"/>
    </xf>
    <xf numFmtId="197" fontId="4" fillId="6" borderId="131" xfId="0" applyNumberFormat="1" applyFont="1" applyFill="1" applyBorder="1" applyAlignment="1">
      <alignment horizontal="right"/>
    </xf>
    <xf numFmtId="197" fontId="4" fillId="6" borderId="42" xfId="0" applyNumberFormat="1" applyFont="1" applyFill="1" applyBorder="1" applyAlignment="1">
      <alignment horizontal="right"/>
    </xf>
    <xf numFmtId="194" fontId="4" fillId="6" borderId="42" xfId="0" applyNumberFormat="1" applyFont="1" applyFill="1" applyBorder="1" applyAlignment="1">
      <alignment horizontal="right"/>
    </xf>
    <xf numFmtId="194" fontId="4" fillId="6" borderId="43" xfId="0" applyNumberFormat="1" applyFont="1" applyFill="1" applyBorder="1" applyAlignment="1">
      <alignment horizontal="right"/>
    </xf>
    <xf numFmtId="197" fontId="4" fillId="6" borderId="34" xfId="0" applyNumberFormat="1" applyFont="1" applyFill="1" applyBorder="1" applyAlignment="1">
      <alignment horizontal="right"/>
    </xf>
    <xf numFmtId="197" fontId="4" fillId="6" borderId="113" xfId="0" applyNumberFormat="1" applyFont="1" applyFill="1" applyBorder="1" applyAlignment="1">
      <alignment horizontal="right"/>
    </xf>
    <xf numFmtId="194" fontId="4" fillId="6" borderId="113" xfId="0" applyNumberFormat="1" applyFont="1" applyFill="1" applyBorder="1" applyAlignment="1">
      <alignment horizontal="right"/>
    </xf>
    <xf numFmtId="194" fontId="4" fillId="6" borderId="115" xfId="0" applyNumberFormat="1" applyFont="1" applyFill="1" applyBorder="1" applyAlignment="1">
      <alignment horizontal="right"/>
    </xf>
    <xf numFmtId="197" fontId="4" fillId="6" borderId="123" xfId="0" applyNumberFormat="1" applyFont="1" applyFill="1" applyBorder="1" applyAlignment="1">
      <alignment horizontal="right"/>
    </xf>
    <xf numFmtId="197" fontId="4" fillId="6" borderId="124" xfId="0" applyNumberFormat="1" applyFont="1" applyFill="1" applyBorder="1" applyAlignment="1">
      <alignment horizontal="right"/>
    </xf>
    <xf numFmtId="194" fontId="4" fillId="6" borderId="124" xfId="0" applyNumberFormat="1" applyFont="1" applyFill="1" applyBorder="1" applyAlignment="1">
      <alignment horizontal="right"/>
    </xf>
    <xf numFmtId="194" fontId="4" fillId="6" borderId="132" xfId="0" applyNumberFormat="1" applyFont="1" applyFill="1" applyBorder="1" applyAlignment="1">
      <alignment horizontal="right"/>
    </xf>
    <xf numFmtId="197" fontId="4" fillId="6" borderId="133" xfId="0" applyNumberFormat="1" applyFont="1" applyFill="1" applyBorder="1" applyAlignment="1">
      <alignment horizontal="right"/>
    </xf>
    <xf numFmtId="197" fontId="4" fillId="6" borderId="134" xfId="0" applyNumberFormat="1" applyFont="1" applyFill="1" applyBorder="1" applyAlignment="1">
      <alignment horizontal="right"/>
    </xf>
    <xf numFmtId="185" fontId="4" fillId="6" borderId="134" xfId="0" applyNumberFormat="1" applyFont="1" applyFill="1" applyBorder="1" applyAlignment="1">
      <alignment horizontal="right"/>
    </xf>
    <xf numFmtId="185" fontId="4" fillId="6" borderId="135" xfId="0" applyNumberFormat="1" applyFont="1" applyFill="1" applyBorder="1" applyAlignment="1">
      <alignment horizontal="right"/>
    </xf>
    <xf numFmtId="197" fontId="4" fillId="6" borderId="112" xfId="0" applyNumberFormat="1" applyFont="1" applyFill="1" applyBorder="1" applyAlignment="1">
      <alignment horizontal="right"/>
    </xf>
    <xf numFmtId="185" fontId="4" fillId="6" borderId="113" xfId="0" applyNumberFormat="1" applyFont="1" applyFill="1" applyBorder="1" applyAlignment="1">
      <alignment horizontal="right"/>
    </xf>
    <xf numFmtId="185" fontId="4" fillId="6" borderId="122" xfId="0" applyNumberFormat="1" applyFont="1" applyFill="1" applyBorder="1" applyAlignment="1">
      <alignment horizontal="right"/>
    </xf>
    <xf numFmtId="185" fontId="4" fillId="6" borderId="124" xfId="0" applyNumberFormat="1" applyFont="1" applyFill="1" applyBorder="1" applyAlignment="1">
      <alignment horizontal="right"/>
    </xf>
    <xf numFmtId="185" fontId="4" fillId="6" borderId="125" xfId="0" applyNumberFormat="1" applyFont="1" applyFill="1" applyBorder="1" applyAlignment="1">
      <alignment horizontal="right"/>
    </xf>
    <xf numFmtId="193" fontId="4" fillId="6" borderId="136" xfId="1" applyNumberFormat="1" applyFont="1" applyFill="1" applyBorder="1" applyAlignment="1">
      <alignment horizontal="right"/>
    </xf>
    <xf numFmtId="178" fontId="4" fillId="6" borderId="137" xfId="0" applyNumberFormat="1" applyFont="1" applyFill="1" applyBorder="1" applyAlignment="1">
      <alignment horizontal="right"/>
    </xf>
    <xf numFmtId="178" fontId="4" fillId="6" borderId="138" xfId="0" applyNumberFormat="1" applyFont="1" applyFill="1" applyBorder="1" applyAlignment="1">
      <alignment horizontal="right"/>
    </xf>
    <xf numFmtId="178" fontId="4" fillId="6" borderId="138" xfId="1" applyNumberFormat="1" applyFont="1" applyFill="1" applyBorder="1" applyAlignment="1">
      <alignment horizontal="right"/>
    </xf>
    <xf numFmtId="178" fontId="4" fillId="6" borderId="139" xfId="1" applyNumberFormat="1" applyFont="1" applyFill="1" applyBorder="1" applyAlignment="1">
      <alignment horizontal="right"/>
    </xf>
    <xf numFmtId="185" fontId="4" fillId="6" borderId="115" xfId="0" applyNumberFormat="1" applyFont="1" applyFill="1" applyBorder="1" applyAlignment="1">
      <alignment horizontal="right"/>
    </xf>
    <xf numFmtId="185" fontId="4" fillId="6" borderId="132" xfId="0" applyNumberFormat="1" applyFont="1" applyFill="1" applyBorder="1" applyAlignment="1">
      <alignment horizontal="right"/>
    </xf>
    <xf numFmtId="197" fontId="4" fillId="6" borderId="111" xfId="1" applyNumberFormat="1" applyFont="1" applyFill="1" applyBorder="1" applyAlignment="1">
      <alignment horizontal="right"/>
    </xf>
    <xf numFmtId="197" fontId="4" fillId="6" borderId="33" xfId="0" applyNumberFormat="1" applyFont="1" applyFill="1" applyBorder="1" applyAlignment="1">
      <alignment horizontal="right"/>
    </xf>
    <xf numFmtId="197" fontId="4" fillId="6" borderId="2" xfId="0" applyNumberFormat="1" applyFont="1" applyFill="1" applyBorder="1" applyAlignment="1">
      <alignment horizontal="right"/>
    </xf>
    <xf numFmtId="194" fontId="4" fillId="6" borderId="2" xfId="1" applyNumberFormat="1" applyFont="1" applyFill="1" applyBorder="1" applyAlignment="1">
      <alignment horizontal="right"/>
    </xf>
    <xf numFmtId="194" fontId="4" fillId="6" borderId="114" xfId="1" applyNumberFormat="1" applyFont="1" applyFill="1" applyBorder="1" applyAlignment="1">
      <alignment horizontal="right"/>
    </xf>
    <xf numFmtId="196" fontId="13" fillId="6" borderId="28" xfId="1" applyNumberFormat="1" applyFont="1" applyFill="1" applyBorder="1" applyAlignment="1">
      <alignment vertical="top" wrapText="1"/>
    </xf>
    <xf numFmtId="196" fontId="13" fillId="6" borderId="28" xfId="1" quotePrefix="1" applyNumberFormat="1" applyFont="1" applyFill="1" applyBorder="1" applyAlignment="1">
      <alignment horizontal="right"/>
    </xf>
    <xf numFmtId="196" fontId="13" fillId="6" borderId="140" xfId="1" quotePrefix="1" applyNumberFormat="1" applyFont="1" applyFill="1" applyBorder="1" applyAlignment="1">
      <alignment horizontal="right"/>
    </xf>
    <xf numFmtId="196" fontId="13" fillId="6" borderId="28" xfId="1" applyNumberFormat="1" applyFont="1" applyFill="1" applyBorder="1">
      <alignment vertical="center"/>
    </xf>
    <xf numFmtId="196" fontId="13" fillId="6" borderId="0" xfId="1" applyNumberFormat="1" applyFont="1" applyFill="1" applyBorder="1">
      <alignment vertical="center"/>
    </xf>
    <xf numFmtId="196" fontId="13" fillId="6" borderId="51" xfId="1" applyNumberFormat="1" applyFont="1" applyFill="1" applyBorder="1">
      <alignment vertical="center"/>
    </xf>
    <xf numFmtId="196" fontId="13" fillId="6" borderId="28" xfId="0" applyNumberFormat="1" applyFont="1" applyFill="1" applyBorder="1" applyAlignment="1">
      <alignment vertical="top" wrapText="1"/>
    </xf>
    <xf numFmtId="196" fontId="13" fillId="6" borderId="28" xfId="0" quotePrefix="1" applyNumberFormat="1" applyFont="1" applyFill="1" applyBorder="1" applyAlignment="1">
      <alignment horizontal="right"/>
    </xf>
    <xf numFmtId="196" fontId="13" fillId="6" borderId="140" xfId="0" quotePrefix="1" applyNumberFormat="1" applyFont="1" applyFill="1" applyBorder="1" applyAlignment="1">
      <alignment horizontal="right"/>
    </xf>
    <xf numFmtId="196" fontId="13" fillId="6" borderId="28" xfId="0" applyNumberFormat="1" applyFont="1" applyFill="1" applyBorder="1">
      <alignment vertical="center"/>
    </xf>
    <xf numFmtId="196" fontId="13" fillId="6" borderId="141" xfId="0" applyNumberFormat="1" applyFont="1" applyFill="1" applyBorder="1">
      <alignment vertical="center"/>
    </xf>
    <xf numFmtId="196" fontId="13" fillId="6" borderId="40" xfId="0" applyNumberFormat="1" applyFont="1" applyFill="1" applyBorder="1">
      <alignment vertical="center"/>
    </xf>
    <xf numFmtId="196" fontId="13" fillId="6" borderId="141" xfId="1" applyNumberFormat="1" applyFont="1" applyFill="1" applyBorder="1">
      <alignment vertical="center"/>
    </xf>
    <xf numFmtId="196" fontId="13" fillId="6" borderId="40" xfId="1" applyNumberFormat="1" applyFont="1" applyFill="1" applyBorder="1">
      <alignment vertical="center"/>
    </xf>
    <xf numFmtId="196" fontId="13" fillId="6" borderId="28" xfId="0" applyNumberFormat="1" applyFont="1" applyFill="1" applyBorder="1" applyAlignment="1">
      <alignment vertical="top"/>
    </xf>
    <xf numFmtId="194" fontId="13" fillId="6" borderId="28" xfId="0" applyNumberFormat="1" applyFont="1" applyFill="1" applyBorder="1" applyAlignment="1">
      <alignment horizontal="right"/>
    </xf>
    <xf numFmtId="194" fontId="13" fillId="6" borderId="142" xfId="0" applyNumberFormat="1" applyFont="1" applyFill="1" applyBorder="1" applyAlignment="1">
      <alignment horizontal="right"/>
    </xf>
    <xf numFmtId="194" fontId="13" fillId="6" borderId="46" xfId="0" applyNumberFormat="1" applyFont="1" applyFill="1" applyBorder="1" applyAlignment="1">
      <alignment horizontal="right"/>
    </xf>
    <xf numFmtId="194" fontId="13" fillId="6" borderId="28" xfId="1" quotePrefix="1" applyNumberFormat="1" applyFont="1" applyFill="1" applyBorder="1" applyAlignment="1">
      <alignment horizontal="right"/>
    </xf>
    <xf numFmtId="194" fontId="13" fillId="6" borderId="46" xfId="1" quotePrefix="1" applyNumberFormat="1" applyFont="1" applyFill="1" applyBorder="1" applyAlignment="1">
      <alignment horizontal="right"/>
    </xf>
    <xf numFmtId="194" fontId="13" fillId="6" borderId="140" xfId="1" quotePrefix="1" applyNumberFormat="1" applyFont="1" applyFill="1" applyBorder="1" applyAlignment="1">
      <alignment horizontal="right"/>
    </xf>
    <xf numFmtId="194" fontId="13" fillId="6" borderId="114" xfId="1" quotePrefix="1" applyNumberFormat="1" applyFont="1" applyFill="1" applyBorder="1" applyAlignment="1">
      <alignment horizontal="right"/>
    </xf>
    <xf numFmtId="196" fontId="13" fillId="6" borderId="28" xfId="0" applyNumberFormat="1" applyFont="1" applyFill="1" applyBorder="1" applyAlignment="1">
      <alignment horizontal="right" vertical="center"/>
    </xf>
    <xf numFmtId="194" fontId="13" fillId="6" borderId="28" xfId="0" applyNumberFormat="1" applyFont="1" applyFill="1" applyBorder="1" applyAlignment="1">
      <alignment horizontal="right" vertical="center"/>
    </xf>
    <xf numFmtId="194" fontId="13" fillId="6" borderId="46" xfId="0" applyNumberFormat="1" applyFont="1" applyFill="1" applyBorder="1" applyAlignment="1">
      <alignment horizontal="right" vertical="center"/>
    </xf>
    <xf numFmtId="196" fontId="13" fillId="6" borderId="51" xfId="0" applyNumberFormat="1" applyFont="1" applyFill="1" applyBorder="1" applyAlignment="1">
      <alignment horizontal="right" vertical="center"/>
    </xf>
    <xf numFmtId="194" fontId="13" fillId="6" borderId="51" xfId="0" applyNumberFormat="1" applyFont="1" applyFill="1" applyBorder="1" applyAlignment="1">
      <alignment horizontal="right" vertical="center"/>
    </xf>
    <xf numFmtId="194" fontId="13" fillId="6" borderId="103" xfId="0" applyNumberFormat="1" applyFont="1" applyFill="1" applyBorder="1" applyAlignment="1">
      <alignment horizontal="right" vertical="center"/>
    </xf>
    <xf numFmtId="197" fontId="4" fillId="6" borderId="143" xfId="0" applyNumberFormat="1" applyFont="1" applyFill="1" applyBorder="1" applyAlignment="1">
      <alignment horizontal="right"/>
    </xf>
    <xf numFmtId="185" fontId="4" fillId="6" borderId="143" xfId="0" applyNumberFormat="1" applyFont="1" applyFill="1" applyBorder="1" applyAlignment="1">
      <alignment horizontal="right"/>
    </xf>
    <xf numFmtId="185" fontId="4" fillId="6" borderId="144" xfId="0" applyNumberFormat="1" applyFont="1" applyFill="1" applyBorder="1" applyAlignment="1">
      <alignment horizontal="right"/>
    </xf>
    <xf numFmtId="185" fontId="4" fillId="6" borderId="2" xfId="0" applyNumberFormat="1" applyFont="1" applyFill="1" applyBorder="1" applyAlignment="1">
      <alignment horizontal="right"/>
    </xf>
    <xf numFmtId="185" fontId="4" fillId="6" borderId="114" xfId="0" applyNumberFormat="1" applyFont="1" applyFill="1" applyBorder="1" applyAlignment="1">
      <alignment horizontal="right"/>
    </xf>
    <xf numFmtId="197" fontId="4" fillId="6" borderId="51" xfId="0" applyNumberFormat="1" applyFont="1" applyFill="1" applyBorder="1" applyAlignment="1">
      <alignment horizontal="right"/>
    </xf>
    <xf numFmtId="185" fontId="4" fillId="6" borderId="51" xfId="0" applyNumberFormat="1" applyFont="1" applyFill="1" applyBorder="1" applyAlignment="1">
      <alignment horizontal="right"/>
    </xf>
    <xf numFmtId="185" fontId="4" fillId="6" borderId="103" xfId="0" applyNumberFormat="1" applyFont="1" applyFill="1" applyBorder="1" applyAlignment="1">
      <alignment horizontal="right"/>
    </xf>
    <xf numFmtId="197" fontId="4" fillId="6" borderId="145" xfId="0" applyNumberFormat="1" applyFont="1" applyFill="1" applyBorder="1" applyAlignment="1">
      <alignment horizontal="right"/>
    </xf>
    <xf numFmtId="197" fontId="4" fillId="6" borderId="146" xfId="0" applyNumberFormat="1" applyFont="1" applyFill="1" applyBorder="1" applyAlignment="1">
      <alignment horizontal="right"/>
    </xf>
    <xf numFmtId="185" fontId="4" fillId="6" borderId="146" xfId="0" applyNumberFormat="1" applyFont="1" applyFill="1" applyBorder="1" applyAlignment="1">
      <alignment horizontal="right"/>
    </xf>
    <xf numFmtId="177" fontId="12" fillId="6" borderId="147" xfId="0" applyNumberFormat="1" applyFont="1" applyFill="1" applyBorder="1" applyAlignment="1">
      <alignment vertical="center"/>
    </xf>
    <xf numFmtId="194" fontId="13" fillId="6" borderId="55" xfId="1" quotePrefix="1" applyNumberFormat="1" applyFont="1" applyFill="1" applyBorder="1" applyAlignment="1">
      <alignment horizontal="right"/>
    </xf>
    <xf numFmtId="194" fontId="13" fillId="6" borderId="142" xfId="1" quotePrefix="1" applyNumberFormat="1" applyFont="1" applyFill="1" applyBorder="1" applyAlignment="1">
      <alignment horizontal="right"/>
    </xf>
    <xf numFmtId="177" fontId="12" fillId="6" borderId="120" xfId="0" applyNumberFormat="1" applyFont="1" applyFill="1" applyBorder="1" applyAlignment="1">
      <alignment vertical="center"/>
    </xf>
    <xf numFmtId="194" fontId="13" fillId="6" borderId="61" xfId="1" quotePrefix="1" applyNumberFormat="1" applyFont="1" applyFill="1" applyBorder="1" applyAlignment="1">
      <alignment horizontal="right"/>
    </xf>
    <xf numFmtId="194" fontId="13" fillId="6" borderId="62" xfId="1" quotePrefix="1" applyNumberFormat="1" applyFont="1" applyFill="1" applyBorder="1" applyAlignment="1">
      <alignment horizontal="right"/>
    </xf>
    <xf numFmtId="38" fontId="8" fillId="6" borderId="147" xfId="1" applyFont="1" applyFill="1" applyBorder="1">
      <alignment vertical="center"/>
    </xf>
    <xf numFmtId="194" fontId="13" fillId="6" borderId="55" xfId="1" applyNumberFormat="1" applyFont="1" applyFill="1" applyBorder="1">
      <alignment vertical="center"/>
    </xf>
    <xf numFmtId="194" fontId="13" fillId="6" borderId="142" xfId="1" applyNumberFormat="1" applyFont="1" applyFill="1" applyBorder="1">
      <alignment vertical="center"/>
    </xf>
    <xf numFmtId="38" fontId="8" fillId="6" borderId="121" xfId="1" applyFont="1" applyFill="1" applyBorder="1">
      <alignment vertical="center"/>
    </xf>
    <xf numFmtId="194" fontId="13" fillId="6" borderId="30" xfId="1" applyNumberFormat="1" applyFont="1" applyFill="1" applyBorder="1">
      <alignment vertical="center"/>
    </xf>
    <xf numFmtId="194" fontId="13" fillId="6" borderId="31" xfId="1" applyNumberFormat="1" applyFont="1" applyFill="1" applyBorder="1">
      <alignment vertical="center"/>
    </xf>
    <xf numFmtId="38" fontId="8" fillId="6" borderId="28" xfId="1" applyFont="1" applyFill="1" applyBorder="1">
      <alignment vertical="center"/>
    </xf>
    <xf numFmtId="38" fontId="8" fillId="6" borderId="28" xfId="1" applyFont="1" applyFill="1" applyBorder="1">
      <alignment vertical="center"/>
    </xf>
    <xf numFmtId="193" fontId="4" fillId="0" borderId="140" xfId="0" applyNumberFormat="1" applyFont="1" applyFill="1" applyBorder="1" applyAlignment="1">
      <alignment horizontal="right"/>
    </xf>
    <xf numFmtId="193" fontId="4" fillId="0" borderId="140" xfId="0" applyNumberFormat="1" applyFont="1" applyFill="1" applyBorder="1" applyAlignment="1">
      <alignment horizontal="center"/>
    </xf>
    <xf numFmtId="191" fontId="4" fillId="6" borderId="28" xfId="0" applyNumberFormat="1" applyFont="1" applyFill="1" applyBorder="1" applyAlignment="1">
      <alignment horizontal="right"/>
    </xf>
    <xf numFmtId="191" fontId="4" fillId="0" borderId="28" xfId="0" applyNumberFormat="1" applyFont="1" applyFill="1" applyBorder="1" applyAlignment="1">
      <alignment horizontal="right"/>
    </xf>
    <xf numFmtId="191" fontId="4" fillId="0" borderId="70" xfId="0" applyNumberFormat="1" applyFont="1" applyFill="1" applyBorder="1" applyAlignment="1">
      <alignment horizontal="right"/>
    </xf>
    <xf numFmtId="191" fontId="4" fillId="6" borderId="30" xfId="0" applyNumberFormat="1" applyFont="1" applyFill="1" applyBorder="1" applyAlignment="1">
      <alignment horizontal="right"/>
    </xf>
    <xf numFmtId="191" fontId="4" fillId="0" borderId="30" xfId="0" applyNumberFormat="1" applyFont="1" applyFill="1" applyBorder="1" applyAlignment="1">
      <alignment horizontal="right"/>
    </xf>
    <xf numFmtId="191" fontId="4" fillId="0" borderId="148" xfId="0" applyNumberFormat="1" applyFont="1" applyFill="1" applyBorder="1" applyAlignment="1">
      <alignment horizontal="right"/>
    </xf>
    <xf numFmtId="184" fontId="4" fillId="6" borderId="28" xfId="0" applyNumberFormat="1" applyFont="1" applyFill="1" applyBorder="1" applyAlignment="1">
      <alignment horizontal="right"/>
    </xf>
    <xf numFmtId="184" fontId="4" fillId="6" borderId="46" xfId="0" applyNumberFormat="1" applyFont="1" applyFill="1" applyBorder="1" applyAlignment="1">
      <alignment horizontal="right"/>
    </xf>
    <xf numFmtId="184" fontId="4" fillId="6" borderId="30" xfId="0" applyNumberFormat="1" applyFont="1" applyFill="1" applyBorder="1" applyAlignment="1">
      <alignment horizontal="right"/>
    </xf>
    <xf numFmtId="184" fontId="4" fillId="6" borderId="31" xfId="0" applyNumberFormat="1" applyFont="1" applyFill="1" applyBorder="1" applyAlignment="1">
      <alignment horizontal="right"/>
    </xf>
    <xf numFmtId="191" fontId="13" fillId="6" borderId="28" xfId="0" applyNumberFormat="1" applyFont="1" applyFill="1" applyBorder="1">
      <alignment vertical="center"/>
    </xf>
    <xf numFmtId="191" fontId="0" fillId="6" borderId="28" xfId="0" applyNumberFormat="1" applyFill="1" applyBorder="1">
      <alignment vertical="center"/>
    </xf>
    <xf numFmtId="191" fontId="13" fillId="6" borderId="28" xfId="0" applyNumberFormat="1" applyFont="1" applyFill="1" applyBorder="1" applyAlignment="1">
      <alignment horizontal="right" vertical="center"/>
    </xf>
    <xf numFmtId="191" fontId="13" fillId="6" borderId="28" xfId="7" applyNumberFormat="1" applyFont="1" applyFill="1" applyBorder="1" applyAlignment="1">
      <alignment horizontal="right" vertical="center"/>
    </xf>
    <xf numFmtId="191" fontId="13" fillId="6" borderId="28" xfId="1" quotePrefix="1" applyNumberFormat="1" applyFont="1" applyFill="1" applyBorder="1" applyAlignment="1">
      <alignment horizontal="right"/>
    </xf>
    <xf numFmtId="186" fontId="13" fillId="6" borderId="149" xfId="1" quotePrefix="1" applyNumberFormat="1" applyFont="1" applyFill="1" applyBorder="1" applyAlignment="1">
      <alignment horizontal="right"/>
    </xf>
    <xf numFmtId="186" fontId="13" fillId="6" borderId="42" xfId="0" quotePrefix="1" applyNumberFormat="1" applyFont="1" applyFill="1" applyBorder="1" applyAlignment="1">
      <alignment horizontal="right"/>
    </xf>
    <xf numFmtId="186" fontId="13" fillId="6" borderId="55" xfId="0" applyNumberFormat="1" applyFont="1" applyFill="1" applyBorder="1" applyAlignment="1">
      <alignment horizontal="right"/>
    </xf>
    <xf numFmtId="186" fontId="13" fillId="6" borderId="55" xfId="0" quotePrefix="1" applyNumberFormat="1" applyFont="1" applyFill="1" applyBorder="1" applyAlignment="1">
      <alignment horizontal="right"/>
    </xf>
    <xf numFmtId="186" fontId="13" fillId="6" borderId="44" xfId="1" quotePrefix="1" applyNumberFormat="1" applyFont="1" applyFill="1" applyBorder="1" applyAlignment="1">
      <alignment horizontal="right"/>
    </xf>
    <xf numFmtId="186" fontId="13" fillId="6" borderId="28" xfId="0" quotePrefix="1" applyNumberFormat="1" applyFont="1" applyFill="1" applyBorder="1" applyAlignment="1">
      <alignment horizontal="right"/>
    </xf>
    <xf numFmtId="186" fontId="13" fillId="6" borderId="126" xfId="0" applyNumberFormat="1" applyFont="1" applyFill="1" applyBorder="1" applyAlignment="1">
      <alignment horizontal="right"/>
    </xf>
    <xf numFmtId="186" fontId="13" fillId="6" borderId="61" xfId="0" quotePrefix="1" applyNumberFormat="1" applyFont="1" applyFill="1" applyBorder="1" applyAlignment="1">
      <alignment horizontal="right"/>
    </xf>
    <xf numFmtId="186" fontId="13" fillId="5" borderId="44" xfId="1" quotePrefix="1" applyNumberFormat="1" applyFont="1" applyFill="1" applyBorder="1" applyAlignment="1">
      <alignment horizontal="right"/>
    </xf>
    <xf numFmtId="186" fontId="13" fillId="5" borderId="28" xfId="1" quotePrefix="1" applyNumberFormat="1" applyFont="1" applyFill="1" applyBorder="1" applyAlignment="1">
      <alignment horizontal="right"/>
    </xf>
    <xf numFmtId="186" fontId="13" fillId="5" borderId="120" xfId="1" quotePrefix="1" applyNumberFormat="1" applyFont="1" applyFill="1" applyBorder="1" applyAlignment="1">
      <alignment horizontal="right"/>
    </xf>
    <xf numFmtId="186" fontId="13" fillId="5" borderId="56" xfId="0" quotePrefix="1" applyNumberFormat="1" applyFont="1" applyFill="1" applyBorder="1" applyAlignment="1">
      <alignment horizontal="right"/>
    </xf>
    <xf numFmtId="186" fontId="13" fillId="5" borderId="52" xfId="0" quotePrefix="1" applyNumberFormat="1" applyFont="1" applyFill="1" applyBorder="1" applyAlignment="1">
      <alignment horizontal="right"/>
    </xf>
    <xf numFmtId="186" fontId="13" fillId="5" borderId="10" xfId="1" quotePrefix="1" applyNumberFormat="1" applyFont="1" applyFill="1" applyBorder="1" applyAlignment="1">
      <alignment horizontal="right"/>
    </xf>
    <xf numFmtId="186" fontId="13" fillId="5" borderId="30" xfId="1" quotePrefix="1" applyNumberFormat="1" applyFont="1" applyFill="1" applyBorder="1" applyAlignment="1">
      <alignment horizontal="right"/>
    </xf>
    <xf numFmtId="186" fontId="13" fillId="5" borderId="121" xfId="1" quotePrefix="1" applyNumberFormat="1" applyFont="1" applyFill="1" applyBorder="1" applyAlignment="1">
      <alignment horizontal="right"/>
    </xf>
    <xf numFmtId="186" fontId="13" fillId="5" borderId="3" xfId="0" quotePrefix="1" applyNumberFormat="1" applyFont="1" applyFill="1" applyBorder="1" applyAlignment="1">
      <alignment horizontal="right"/>
    </xf>
    <xf numFmtId="186" fontId="13" fillId="5" borderId="40" xfId="0" quotePrefix="1" applyNumberFormat="1" applyFont="1" applyFill="1" applyBorder="1" applyAlignment="1">
      <alignment horizontal="right"/>
    </xf>
    <xf numFmtId="186" fontId="13" fillId="6" borderId="47" xfId="1" quotePrefix="1" applyNumberFormat="1" applyFont="1" applyFill="1" applyBorder="1" applyAlignment="1">
      <alignment horizontal="right"/>
    </xf>
    <xf numFmtId="186" fontId="13" fillId="6" borderId="147" xfId="0" quotePrefix="1" applyNumberFormat="1" applyFont="1" applyFill="1" applyBorder="1" applyAlignment="1">
      <alignment horizontal="right"/>
    </xf>
    <xf numFmtId="186" fontId="13" fillId="6" borderId="11" xfId="1" quotePrefix="1" applyNumberFormat="1" applyFont="1" applyFill="1" applyBorder="1" applyAlignment="1">
      <alignment horizontal="right"/>
    </xf>
    <xf numFmtId="186" fontId="13" fillId="6" borderId="126" xfId="0" quotePrefix="1" applyNumberFormat="1" applyFont="1" applyFill="1" applyBorder="1" applyAlignment="1">
      <alignment horizontal="right"/>
    </xf>
    <xf numFmtId="186" fontId="13" fillId="6" borderId="47" xfId="1" applyNumberFormat="1" applyFont="1" applyFill="1" applyBorder="1">
      <alignment vertical="center"/>
    </xf>
    <xf numFmtId="186" fontId="13" fillId="6" borderId="55" xfId="1" applyNumberFormat="1" applyFont="1" applyFill="1" applyBorder="1">
      <alignment vertical="center"/>
    </xf>
    <xf numFmtId="186" fontId="13" fillId="6" borderId="147" xfId="1" applyNumberFormat="1" applyFont="1" applyFill="1" applyBorder="1">
      <alignment vertical="center"/>
    </xf>
    <xf numFmtId="186" fontId="13" fillId="6" borderId="10" xfId="1" applyNumberFormat="1" applyFont="1" applyFill="1" applyBorder="1">
      <alignment vertical="center"/>
    </xf>
    <xf numFmtId="186" fontId="13" fillId="6" borderId="30" xfId="1" applyNumberFormat="1" applyFont="1" applyFill="1" applyBorder="1">
      <alignment vertical="center"/>
    </xf>
    <xf numFmtId="186" fontId="13" fillId="6" borderId="121" xfId="1" applyNumberFormat="1" applyFont="1" applyFill="1" applyBorder="1">
      <alignment vertical="center"/>
    </xf>
    <xf numFmtId="193" fontId="4" fillId="0" borderId="30" xfId="0" applyNumberFormat="1" applyFont="1" applyFill="1" applyBorder="1" applyAlignment="1">
      <alignment horizontal="center" wrapText="1"/>
    </xf>
    <xf numFmtId="193" fontId="18" fillId="0" borderId="30" xfId="0" applyNumberFormat="1" applyFont="1" applyFill="1" applyBorder="1" applyAlignment="1">
      <alignment horizontal="center" wrapText="1"/>
    </xf>
    <xf numFmtId="193" fontId="18" fillId="0" borderId="31" xfId="0" applyNumberFormat="1" applyFont="1" applyFill="1" applyBorder="1" applyAlignment="1">
      <alignment horizontal="center" wrapText="1"/>
    </xf>
    <xf numFmtId="193" fontId="4" fillId="0" borderId="101" xfId="0" applyNumberFormat="1" applyFont="1" applyFill="1" applyBorder="1" applyAlignment="1">
      <alignment horizontal="center" wrapText="1"/>
    </xf>
    <xf numFmtId="0" fontId="3" fillId="0" borderId="150" xfId="0" applyFont="1" applyFill="1" applyBorder="1" applyAlignment="1">
      <alignment horizontal="center" wrapText="1"/>
    </xf>
    <xf numFmtId="0" fontId="6" fillId="0" borderId="68" xfId="0" applyFont="1" applyFill="1" applyBorder="1" applyAlignment="1">
      <alignment horizontal="center"/>
    </xf>
    <xf numFmtId="0" fontId="6" fillId="0" borderId="68" xfId="0" applyFont="1" applyFill="1" applyBorder="1" applyAlignment="1">
      <alignment horizontal="center" wrapText="1"/>
    </xf>
    <xf numFmtId="0" fontId="6" fillId="0" borderId="63" xfId="0" applyFont="1" applyFill="1" applyBorder="1" applyAlignment="1">
      <alignment horizontal="center"/>
    </xf>
    <xf numFmtId="191" fontId="4" fillId="6" borderId="100" xfId="0" applyNumberFormat="1" applyFont="1" applyFill="1" applyBorder="1" applyAlignment="1">
      <alignment horizontal="right"/>
    </xf>
    <xf numFmtId="191" fontId="4" fillId="6" borderId="61" xfId="0" applyNumberFormat="1" applyFont="1" applyFill="1" applyBorder="1" applyAlignment="1">
      <alignment horizontal="right"/>
    </xf>
    <xf numFmtId="191" fontId="4" fillId="4" borderId="62" xfId="0" applyNumberFormat="1" applyFont="1" applyFill="1" applyBorder="1" applyAlignment="1">
      <alignment horizontal="right"/>
    </xf>
    <xf numFmtId="191" fontId="4" fillId="6" borderId="29" xfId="0" applyNumberFormat="1" applyFont="1" applyFill="1" applyBorder="1" applyAlignment="1">
      <alignment horizontal="right"/>
    </xf>
    <xf numFmtId="191" fontId="4" fillId="4" borderId="46" xfId="0" applyNumberFormat="1" applyFont="1" applyFill="1" applyBorder="1" applyAlignment="1">
      <alignment horizontal="right"/>
    </xf>
    <xf numFmtId="191" fontId="4" fillId="6" borderId="101" xfId="0" applyNumberFormat="1" applyFont="1" applyFill="1" applyBorder="1" applyAlignment="1">
      <alignment horizontal="right"/>
    </xf>
    <xf numFmtId="191" fontId="4" fillId="4" borderId="31" xfId="0" applyNumberFormat="1" applyFont="1" applyFill="1" applyBorder="1" applyAlignment="1">
      <alignment horizontal="right"/>
    </xf>
    <xf numFmtId="191" fontId="4" fillId="6" borderId="62" xfId="0" applyNumberFormat="1" applyFont="1" applyFill="1" applyBorder="1" applyAlignment="1">
      <alignment horizontal="right"/>
    </xf>
    <xf numFmtId="191" fontId="4" fillId="6" borderId="46" xfId="0" applyNumberFormat="1" applyFont="1" applyFill="1" applyBorder="1" applyAlignment="1">
      <alignment horizontal="right"/>
    </xf>
    <xf numFmtId="191" fontId="4" fillId="6" borderId="31" xfId="0" applyNumberFormat="1" applyFont="1" applyFill="1" applyBorder="1" applyAlignment="1">
      <alignment horizontal="right"/>
    </xf>
    <xf numFmtId="0" fontId="5" fillId="0" borderId="36" xfId="0" applyNumberFormat="1" applyFont="1" applyFill="1" applyBorder="1" applyAlignment="1">
      <alignment horizontal="justify" wrapText="1"/>
    </xf>
    <xf numFmtId="0" fontId="5" fillId="0" borderId="8" xfId="0" applyNumberFormat="1" applyFont="1" applyFill="1" applyBorder="1" applyAlignment="1">
      <alignment horizontal="justify" wrapText="1"/>
    </xf>
    <xf numFmtId="0" fontId="5" fillId="0" borderId="7" xfId="0" applyNumberFormat="1" applyFont="1" applyFill="1" applyBorder="1" applyAlignment="1">
      <alignment horizontal="justify" wrapText="1"/>
    </xf>
    <xf numFmtId="0" fontId="0" fillId="0" borderId="41" xfId="0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/>
    </xf>
    <xf numFmtId="184" fontId="4" fillId="6" borderId="100" xfId="0" applyNumberFormat="1" applyFont="1" applyFill="1" applyBorder="1" applyAlignment="1">
      <alignment horizontal="right"/>
    </xf>
    <xf numFmtId="184" fontId="4" fillId="6" borderId="61" xfId="0" applyNumberFormat="1" applyFont="1" applyFill="1" applyBorder="1" applyAlignment="1">
      <alignment horizontal="right"/>
    </xf>
    <xf numFmtId="184" fontId="4" fillId="6" borderId="62" xfId="0" applyNumberFormat="1" applyFont="1" applyFill="1" applyBorder="1" applyAlignment="1">
      <alignment horizontal="right"/>
    </xf>
    <xf numFmtId="184" fontId="4" fillId="6" borderId="29" xfId="0" applyNumberFormat="1" applyFont="1" applyFill="1" applyBorder="1" applyAlignment="1">
      <alignment horizontal="right"/>
    </xf>
    <xf numFmtId="184" fontId="4" fillId="6" borderId="10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7" fontId="3" fillId="0" borderId="0" xfId="0" applyNumberFormat="1" applyFont="1" applyFill="1" applyBorder="1" applyAlignment="1">
      <alignment vertical="center"/>
    </xf>
    <xf numFmtId="0" fontId="21" fillId="0" borderId="0" xfId="0" applyFont="1" applyBorder="1" applyAlignment="1">
      <alignment horizontal="justify" vertical="top" wrapText="1"/>
    </xf>
    <xf numFmtId="199" fontId="3" fillId="6" borderId="143" xfId="0" applyNumberFormat="1" applyFont="1" applyFill="1" applyBorder="1" applyAlignment="1">
      <alignment horizontal="right" vertical="center"/>
    </xf>
    <xf numFmtId="194" fontId="3" fillId="6" borderId="143" xfId="0" applyNumberFormat="1" applyFont="1" applyFill="1" applyBorder="1" applyAlignment="1">
      <alignment horizontal="right"/>
    </xf>
    <xf numFmtId="194" fontId="3" fillId="6" borderId="144" xfId="0" applyNumberFormat="1" applyFont="1" applyFill="1" applyBorder="1" applyAlignment="1">
      <alignment horizontal="right"/>
    </xf>
    <xf numFmtId="199" fontId="3" fillId="6" borderId="51" xfId="0" applyNumberFormat="1" applyFont="1" applyFill="1" applyBorder="1" applyAlignment="1">
      <alignment horizontal="right" vertical="center"/>
    </xf>
    <xf numFmtId="194" fontId="3" fillId="6" borderId="51" xfId="0" applyNumberFormat="1" applyFont="1" applyFill="1" applyBorder="1" applyAlignment="1">
      <alignment horizontal="right"/>
    </xf>
    <xf numFmtId="194" fontId="3" fillId="6" borderId="114" xfId="0" applyNumberFormat="1" applyFont="1" applyFill="1" applyBorder="1" applyAlignment="1">
      <alignment horizontal="right"/>
    </xf>
    <xf numFmtId="199" fontId="3" fillId="6" borderId="145" xfId="0" applyNumberFormat="1" applyFont="1" applyFill="1" applyBorder="1" applyAlignment="1">
      <alignment horizontal="right" vertical="center"/>
    </xf>
    <xf numFmtId="194" fontId="3" fillId="6" borderId="143" xfId="1" applyNumberFormat="1" applyFont="1" applyFill="1" applyBorder="1" applyAlignment="1">
      <alignment horizontal="right"/>
    </xf>
    <xf numFmtId="194" fontId="3" fillId="6" borderId="144" xfId="1" applyNumberFormat="1" applyFont="1" applyFill="1" applyBorder="1" applyAlignment="1">
      <alignment horizontal="right"/>
    </xf>
    <xf numFmtId="199" fontId="3" fillId="6" borderId="32" xfId="0" applyNumberFormat="1" applyFont="1" applyFill="1" applyBorder="1" applyAlignment="1">
      <alignment horizontal="right" vertical="center"/>
    </xf>
    <xf numFmtId="194" fontId="3" fillId="6" borderId="103" xfId="0" applyNumberFormat="1" applyFont="1" applyFill="1" applyBorder="1" applyAlignment="1">
      <alignment horizontal="right"/>
    </xf>
    <xf numFmtId="197" fontId="3" fillId="6" borderId="146" xfId="0" applyNumberFormat="1" applyFont="1" applyFill="1" applyBorder="1" applyAlignment="1">
      <alignment horizontal="right"/>
    </xf>
    <xf numFmtId="194" fontId="3" fillId="6" borderId="151" xfId="0" applyNumberFormat="1" applyFont="1" applyFill="1" applyBorder="1" applyAlignment="1">
      <alignment horizontal="right"/>
    </xf>
    <xf numFmtId="197" fontId="3" fillId="6" borderId="2" xfId="0" applyNumberFormat="1" applyFont="1" applyFill="1" applyBorder="1" applyAlignment="1">
      <alignment horizontal="right"/>
    </xf>
    <xf numFmtId="194" fontId="3" fillId="6" borderId="33" xfId="0" applyNumberFormat="1" applyFont="1" applyFill="1" applyBorder="1" applyAlignment="1">
      <alignment horizontal="right"/>
    </xf>
    <xf numFmtId="197" fontId="3" fillId="6" borderId="143" xfId="0" applyNumberFormat="1" applyFont="1" applyFill="1" applyBorder="1" applyAlignment="1">
      <alignment horizontal="right"/>
    </xf>
    <xf numFmtId="194" fontId="3" fillId="6" borderId="145" xfId="1" applyNumberFormat="1" applyFont="1" applyFill="1" applyBorder="1" applyAlignment="1">
      <alignment horizontal="right"/>
    </xf>
    <xf numFmtId="197" fontId="3" fillId="6" borderId="51" xfId="0" applyNumberFormat="1" applyFont="1" applyFill="1" applyBorder="1" applyAlignment="1">
      <alignment horizontal="right"/>
    </xf>
    <xf numFmtId="194" fontId="3" fillId="6" borderId="145" xfId="0" applyNumberFormat="1" applyFont="1" applyFill="1" applyBorder="1" applyAlignment="1">
      <alignment horizontal="right"/>
    </xf>
    <xf numFmtId="197" fontId="3" fillId="6" borderId="152" xfId="0" applyNumberFormat="1" applyFont="1" applyFill="1" applyBorder="1" applyAlignment="1">
      <alignment horizontal="right"/>
    </xf>
    <xf numFmtId="194" fontId="3" fillId="6" borderId="153" xfId="0" applyNumberFormat="1" applyFont="1" applyFill="1" applyBorder="1" applyAlignment="1">
      <alignment horizontal="right"/>
    </xf>
    <xf numFmtId="194" fontId="3" fillId="6" borderId="154" xfId="0" applyNumberFormat="1" applyFont="1" applyFill="1" applyBorder="1" applyAlignment="1">
      <alignment horizontal="right"/>
    </xf>
    <xf numFmtId="197" fontId="3" fillId="6" borderId="155" xfId="0" applyNumberFormat="1" applyFont="1" applyFill="1" applyBorder="1" applyAlignment="1">
      <alignment horizontal="right"/>
    </xf>
    <xf numFmtId="194" fontId="3" fillId="6" borderId="152" xfId="0" applyNumberFormat="1" applyFont="1" applyFill="1" applyBorder="1" applyAlignment="1">
      <alignment horizontal="right"/>
    </xf>
    <xf numFmtId="38" fontId="3" fillId="5" borderId="0" xfId="1" applyFont="1" applyFill="1" applyBorder="1" applyAlignment="1">
      <alignment horizontal="center" vertical="center"/>
    </xf>
    <xf numFmtId="197" fontId="3" fillId="5" borderId="0" xfId="0" applyNumberFormat="1" applyFont="1" applyFill="1" applyBorder="1" applyAlignment="1">
      <alignment horizontal="right"/>
    </xf>
    <xf numFmtId="194" fontId="3" fillId="5" borderId="0" xfId="0" applyNumberFormat="1" applyFont="1" applyFill="1" applyBorder="1" applyAlignment="1">
      <alignment horizontal="right"/>
    </xf>
    <xf numFmtId="185" fontId="3" fillId="6" borderId="143" xfId="0" applyNumberFormat="1" applyFont="1" applyFill="1" applyBorder="1" applyAlignment="1">
      <alignment horizontal="right"/>
    </xf>
    <xf numFmtId="185" fontId="3" fillId="6" borderId="156" xfId="0" applyNumberFormat="1" applyFont="1" applyFill="1" applyBorder="1" applyAlignment="1">
      <alignment horizontal="right"/>
    </xf>
    <xf numFmtId="185" fontId="3" fillId="6" borderId="2" xfId="0" applyNumberFormat="1" applyFont="1" applyFill="1" applyBorder="1" applyAlignment="1">
      <alignment horizontal="right"/>
    </xf>
    <xf numFmtId="185" fontId="3" fillId="6" borderId="45" xfId="0" applyNumberFormat="1" applyFont="1" applyFill="1" applyBorder="1" applyAlignment="1">
      <alignment horizontal="right"/>
    </xf>
    <xf numFmtId="185" fontId="3" fillId="6" borderId="51" xfId="0" applyNumberFormat="1" applyFont="1" applyFill="1" applyBorder="1" applyAlignment="1">
      <alignment horizontal="right"/>
    </xf>
    <xf numFmtId="185" fontId="3" fillId="6" borderId="92" xfId="0" applyNumberFormat="1" applyFont="1" applyFill="1" applyBorder="1" applyAlignment="1">
      <alignment horizontal="right"/>
    </xf>
    <xf numFmtId="185" fontId="3" fillId="6" borderId="146" xfId="0" applyNumberFormat="1" applyFont="1" applyFill="1" applyBorder="1" applyAlignment="1">
      <alignment horizontal="right"/>
    </xf>
    <xf numFmtId="185" fontId="3" fillId="6" borderId="157" xfId="0" applyNumberFormat="1" applyFont="1" applyFill="1" applyBorder="1" applyAlignment="1">
      <alignment horizontal="right"/>
    </xf>
    <xf numFmtId="0" fontId="0" fillId="0" borderId="40" xfId="0" applyBorder="1">
      <alignment vertical="center"/>
    </xf>
    <xf numFmtId="199" fontId="3" fillId="6" borderId="151" xfId="0" applyNumberFormat="1" applyFont="1" applyFill="1" applyBorder="1" applyAlignment="1">
      <alignment horizontal="right" vertical="center"/>
    </xf>
    <xf numFmtId="199" fontId="3" fillId="6" borderId="146" xfId="0" applyNumberFormat="1" applyFont="1" applyFill="1" applyBorder="1" applyAlignment="1">
      <alignment horizontal="right" vertical="center"/>
    </xf>
    <xf numFmtId="194" fontId="3" fillId="6" borderId="158" xfId="0" applyNumberFormat="1" applyFont="1" applyFill="1" applyBorder="1" applyAlignment="1">
      <alignment horizontal="right"/>
    </xf>
    <xf numFmtId="199" fontId="3" fillId="6" borderId="100" xfId="0" applyNumberFormat="1" applyFont="1" applyFill="1" applyBorder="1" applyAlignment="1">
      <alignment horizontal="right" vertical="center"/>
    </xf>
    <xf numFmtId="199" fontId="3" fillId="6" borderId="61" xfId="0" applyNumberFormat="1" applyFont="1" applyFill="1" applyBorder="1" applyAlignment="1">
      <alignment horizontal="right" vertical="center"/>
    </xf>
    <xf numFmtId="194" fontId="3" fillId="6" borderId="61" xfId="1" applyNumberFormat="1" applyFont="1" applyFill="1" applyBorder="1" applyAlignment="1">
      <alignment horizontal="right"/>
    </xf>
    <xf numFmtId="194" fontId="3" fillId="6" borderId="62" xfId="1" applyNumberFormat="1" applyFont="1" applyFill="1" applyBorder="1" applyAlignment="1">
      <alignment horizontal="right"/>
    </xf>
    <xf numFmtId="194" fontId="3" fillId="6" borderId="146" xfId="0" applyNumberFormat="1" applyFont="1" applyFill="1" applyBorder="1" applyAlignment="1">
      <alignment horizontal="right"/>
    </xf>
    <xf numFmtId="194" fontId="3" fillId="6" borderId="61" xfId="0" applyNumberFormat="1" applyFont="1" applyFill="1" applyBorder="1" applyAlignment="1">
      <alignment horizontal="right"/>
    </xf>
    <xf numFmtId="194" fontId="3" fillId="6" borderId="62" xfId="0" applyNumberFormat="1" applyFont="1" applyFill="1" applyBorder="1" applyAlignment="1">
      <alignment horizontal="right"/>
    </xf>
    <xf numFmtId="199" fontId="3" fillId="6" borderId="2" xfId="0" applyNumberFormat="1" applyFont="1" applyFill="1" applyBorder="1" applyAlignment="1">
      <alignment horizontal="right" vertical="center"/>
    </xf>
    <xf numFmtId="194" fontId="3" fillId="6" borderId="2" xfId="0" applyNumberFormat="1" applyFont="1" applyFill="1" applyBorder="1" applyAlignment="1">
      <alignment horizontal="right"/>
    </xf>
    <xf numFmtId="199" fontId="3" fillId="6" borderId="159" xfId="0" applyNumberFormat="1" applyFont="1" applyFill="1" applyBorder="1" applyAlignment="1">
      <alignment horizontal="right" vertical="center"/>
    </xf>
    <xf numFmtId="199" fontId="3" fillId="6" borderId="160" xfId="0" applyNumberFormat="1" applyFont="1" applyFill="1" applyBorder="1" applyAlignment="1">
      <alignment horizontal="right" vertical="center"/>
    </xf>
    <xf numFmtId="194" fontId="3" fillId="6" borderId="160" xfId="0" applyNumberFormat="1" applyFont="1" applyFill="1" applyBorder="1" applyAlignment="1">
      <alignment horizontal="right"/>
    </xf>
    <xf numFmtId="199" fontId="3" fillId="6" borderId="145" xfId="0" applyNumberFormat="1" applyFont="1" applyFill="1" applyBorder="1" applyAlignment="1">
      <alignment vertical="center"/>
    </xf>
    <xf numFmtId="199" fontId="3" fillId="6" borderId="145" xfId="1" applyNumberFormat="1" applyFont="1" applyFill="1" applyBorder="1" applyAlignment="1">
      <alignment horizontal="right" vertical="center"/>
    </xf>
    <xf numFmtId="199" fontId="3" fillId="6" borderId="100" xfId="1" applyNumberFormat="1" applyFont="1" applyFill="1" applyBorder="1" applyAlignment="1">
      <alignment horizontal="right" vertical="center"/>
    </xf>
    <xf numFmtId="199" fontId="3" fillId="6" borderId="33" xfId="0" applyNumberFormat="1" applyFont="1" applyFill="1" applyBorder="1" applyAlignment="1">
      <alignment horizontal="right" vertical="center"/>
    </xf>
    <xf numFmtId="199" fontId="3" fillId="6" borderId="32" xfId="0" applyNumberFormat="1" applyFont="1" applyFill="1" applyBorder="1" applyAlignment="1">
      <alignment horizontal="right"/>
    </xf>
    <xf numFmtId="177" fontId="3" fillId="6" borderId="160" xfId="0" applyNumberFormat="1" applyFont="1" applyFill="1" applyBorder="1" applyAlignment="1">
      <alignment horizontal="center" vertical="center"/>
    </xf>
    <xf numFmtId="177" fontId="3" fillId="6" borderId="51" xfId="0" applyNumberFormat="1" applyFont="1" applyFill="1" applyBorder="1" applyAlignment="1">
      <alignment horizontal="center" vertical="center"/>
    </xf>
    <xf numFmtId="177" fontId="3" fillId="6" borderId="143" xfId="0" applyNumberFormat="1" applyFont="1" applyFill="1" applyBorder="1" applyAlignment="1">
      <alignment horizontal="center" vertical="center"/>
    </xf>
    <xf numFmtId="177" fontId="3" fillId="6" borderId="61" xfId="0" applyNumberFormat="1" applyFont="1" applyFill="1" applyBorder="1" applyAlignment="1">
      <alignment horizontal="center" vertical="center"/>
    </xf>
    <xf numFmtId="177" fontId="3" fillId="6" borderId="146" xfId="0" applyNumberFormat="1" applyFont="1" applyFill="1" applyBorder="1" applyAlignment="1">
      <alignment horizontal="center" vertical="center"/>
    </xf>
    <xf numFmtId="177" fontId="3" fillId="6" borderId="2" xfId="0" applyNumberFormat="1" applyFont="1" applyFill="1" applyBorder="1" applyAlignment="1">
      <alignment horizontal="center" vertical="center"/>
    </xf>
    <xf numFmtId="194" fontId="3" fillId="6" borderId="33" xfId="1" applyNumberFormat="1" applyFont="1" applyFill="1" applyBorder="1" applyAlignment="1">
      <alignment horizontal="right"/>
    </xf>
    <xf numFmtId="194" fontId="3" fillId="6" borderId="114" xfId="1" applyNumberFormat="1" applyFont="1" applyFill="1" applyBorder="1" applyAlignment="1">
      <alignment horizontal="right"/>
    </xf>
    <xf numFmtId="197" fontId="3" fillId="6" borderId="160" xfId="0" applyNumberFormat="1" applyFont="1" applyFill="1" applyBorder="1" applyAlignment="1">
      <alignment horizontal="right"/>
    </xf>
    <xf numFmtId="194" fontId="3" fillId="6" borderId="159" xfId="0" applyNumberFormat="1" applyFont="1" applyFill="1" applyBorder="1" applyAlignment="1">
      <alignment horizontal="right"/>
    </xf>
    <xf numFmtId="197" fontId="3" fillId="6" borderId="61" xfId="0" applyNumberFormat="1" applyFont="1" applyFill="1" applyBorder="1" applyAlignment="1">
      <alignment horizontal="right"/>
    </xf>
    <xf numFmtId="194" fontId="3" fillId="6" borderId="100" xfId="0" applyNumberFormat="1" applyFont="1" applyFill="1" applyBorder="1" applyAlignment="1">
      <alignment horizontal="right"/>
    </xf>
    <xf numFmtId="197" fontId="3" fillId="6" borderId="161" xfId="0" applyNumberFormat="1" applyFont="1" applyFill="1" applyBorder="1" applyAlignment="1">
      <alignment horizontal="right"/>
    </xf>
    <xf numFmtId="194" fontId="3" fillId="6" borderId="162" xfId="0" applyNumberFormat="1" applyFont="1" applyFill="1" applyBorder="1" applyAlignment="1">
      <alignment horizontal="right"/>
    </xf>
    <xf numFmtId="194" fontId="3" fillId="6" borderId="163" xfId="0" applyNumberFormat="1" applyFont="1" applyFill="1" applyBorder="1" applyAlignment="1">
      <alignment horizontal="right"/>
    </xf>
    <xf numFmtId="197" fontId="3" fillId="6" borderId="164" xfId="0" applyNumberFormat="1" applyFont="1" applyFill="1" applyBorder="1" applyAlignment="1">
      <alignment horizontal="right"/>
    </xf>
    <xf numFmtId="194" fontId="3" fillId="6" borderId="165" xfId="0" applyNumberFormat="1" applyFont="1" applyFill="1" applyBorder="1" applyAlignment="1">
      <alignment horizontal="right"/>
    </xf>
    <xf numFmtId="194" fontId="3" fillId="6" borderId="166" xfId="0" applyNumberFormat="1" applyFont="1" applyFill="1" applyBorder="1" applyAlignment="1">
      <alignment horizontal="right"/>
    </xf>
    <xf numFmtId="185" fontId="3" fillId="6" borderId="160" xfId="0" applyNumberFormat="1" applyFont="1" applyFill="1" applyBorder="1" applyAlignment="1">
      <alignment horizontal="right"/>
    </xf>
    <xf numFmtId="185" fontId="3" fillId="6" borderId="61" xfId="0" applyNumberFormat="1" applyFont="1" applyFill="1" applyBorder="1" applyAlignment="1">
      <alignment horizontal="right"/>
    </xf>
    <xf numFmtId="185" fontId="3" fillId="6" borderId="23" xfId="0" applyNumberFormat="1" applyFont="1" applyFill="1" applyBorder="1" applyAlignment="1">
      <alignment horizontal="right"/>
    </xf>
    <xf numFmtId="0" fontId="0" fillId="0" borderId="56" xfId="0" applyBorder="1">
      <alignment vertical="center"/>
    </xf>
    <xf numFmtId="0" fontId="0" fillId="0" borderId="54" xfId="0" applyBorder="1">
      <alignment vertical="center"/>
    </xf>
    <xf numFmtId="194" fontId="3" fillId="6" borderId="167" xfId="0" applyNumberFormat="1" applyFont="1" applyFill="1" applyBorder="1" applyAlignment="1">
      <alignment horizontal="right"/>
    </xf>
    <xf numFmtId="192" fontId="4" fillId="0" borderId="40" xfId="0" applyNumberFormat="1" applyFont="1" applyFill="1" applyBorder="1" applyAlignment="1">
      <alignment horizontal="right"/>
    </xf>
    <xf numFmtId="190" fontId="4" fillId="0" borderId="40" xfId="0" applyNumberFormat="1" applyFont="1" applyFill="1" applyBorder="1" applyAlignment="1">
      <alignment horizontal="right"/>
    </xf>
    <xf numFmtId="180" fontId="4" fillId="0" borderId="40" xfId="0" applyNumberFormat="1" applyFont="1" applyFill="1" applyBorder="1" applyAlignment="1">
      <alignment horizontal="right"/>
    </xf>
    <xf numFmtId="179" fontId="4" fillId="0" borderId="40" xfId="0" applyNumberFormat="1" applyFont="1" applyFill="1" applyBorder="1" applyAlignment="1">
      <alignment horizontal="right"/>
    </xf>
    <xf numFmtId="38" fontId="3" fillId="6" borderId="51" xfId="1" applyFont="1" applyFill="1" applyBorder="1" applyAlignment="1">
      <alignment horizontal="center" vertical="center"/>
    </xf>
    <xf numFmtId="185" fontId="3" fillId="6" borderId="168" xfId="0" applyNumberFormat="1" applyFont="1" applyFill="1" applyBorder="1" applyAlignment="1">
      <alignment horizontal="right"/>
    </xf>
    <xf numFmtId="185" fontId="3" fillId="6" borderId="169" xfId="0" applyNumberFormat="1" applyFont="1" applyFill="1" applyBorder="1" applyAlignment="1">
      <alignment horizontal="right"/>
    </xf>
    <xf numFmtId="185" fontId="3" fillId="6" borderId="170" xfId="0" applyNumberFormat="1" applyFont="1" applyFill="1" applyBorder="1" applyAlignment="1">
      <alignment horizontal="right"/>
    </xf>
    <xf numFmtId="197" fontId="3" fillId="6" borderId="145" xfId="0" applyNumberFormat="1" applyFont="1" applyFill="1" applyBorder="1" applyAlignment="1">
      <alignment horizontal="right"/>
    </xf>
    <xf numFmtId="197" fontId="3" fillId="6" borderId="33" xfId="0" applyNumberFormat="1" applyFont="1" applyFill="1" applyBorder="1" applyAlignment="1">
      <alignment horizontal="right"/>
    </xf>
    <xf numFmtId="197" fontId="3" fillId="6" borderId="145" xfId="1" applyNumberFormat="1" applyFont="1" applyFill="1" applyBorder="1" applyAlignment="1">
      <alignment horizontal="right"/>
    </xf>
    <xf numFmtId="197" fontId="3" fillId="6" borderId="33" xfId="1" applyNumberFormat="1" applyFont="1" applyFill="1" applyBorder="1" applyAlignment="1">
      <alignment horizontal="right"/>
    </xf>
    <xf numFmtId="197" fontId="3" fillId="6" borderId="159" xfId="0" applyNumberFormat="1" applyFont="1" applyFill="1" applyBorder="1" applyAlignment="1">
      <alignment horizontal="right"/>
    </xf>
    <xf numFmtId="197" fontId="3" fillId="6" borderId="100" xfId="0" applyNumberFormat="1" applyFont="1" applyFill="1" applyBorder="1" applyAlignment="1">
      <alignment horizontal="right"/>
    </xf>
    <xf numFmtId="197" fontId="3" fillId="6" borderId="151" xfId="0" applyNumberFormat="1" applyFont="1" applyFill="1" applyBorder="1" applyAlignment="1">
      <alignment horizontal="right"/>
    </xf>
    <xf numFmtId="197" fontId="3" fillId="6" borderId="162" xfId="0" applyNumberFormat="1" applyFont="1" applyFill="1" applyBorder="1" applyAlignment="1">
      <alignment horizontal="right"/>
    </xf>
    <xf numFmtId="197" fontId="3" fillId="6" borderId="165" xfId="0" applyNumberFormat="1" applyFont="1" applyFill="1" applyBorder="1" applyAlignment="1">
      <alignment horizontal="right"/>
    </xf>
    <xf numFmtId="197" fontId="3" fillId="6" borderId="171" xfId="0" applyNumberFormat="1" applyFont="1" applyFill="1" applyBorder="1" applyAlignment="1">
      <alignment horizontal="right"/>
    </xf>
    <xf numFmtId="197" fontId="3" fillId="6" borderId="32" xfId="0" applyNumberFormat="1" applyFont="1" applyFill="1" applyBorder="1" applyAlignment="1">
      <alignment horizontal="right"/>
    </xf>
    <xf numFmtId="185" fontId="4" fillId="6" borderId="154" xfId="0" applyNumberFormat="1" applyFont="1" applyFill="1" applyBorder="1" applyAlignment="1">
      <alignment horizontal="right"/>
    </xf>
    <xf numFmtId="197" fontId="4" fillId="6" borderId="159" xfId="0" applyNumberFormat="1" applyFont="1" applyFill="1" applyBorder="1" applyAlignment="1">
      <alignment horizontal="right"/>
    </xf>
    <xf numFmtId="197" fontId="4" fillId="6" borderId="160" xfId="0" applyNumberFormat="1" applyFont="1" applyFill="1" applyBorder="1" applyAlignment="1">
      <alignment horizontal="right"/>
    </xf>
    <xf numFmtId="185" fontId="4" fillId="6" borderId="160" xfId="0" applyNumberFormat="1" applyFont="1" applyFill="1" applyBorder="1" applyAlignment="1">
      <alignment horizontal="right"/>
    </xf>
    <xf numFmtId="197" fontId="4" fillId="6" borderId="100" xfId="0" applyNumberFormat="1" applyFont="1" applyFill="1" applyBorder="1" applyAlignment="1">
      <alignment horizontal="right"/>
    </xf>
    <xf numFmtId="197" fontId="4" fillId="6" borderId="61" xfId="0" applyNumberFormat="1" applyFont="1" applyFill="1" applyBorder="1" applyAlignment="1">
      <alignment horizontal="right"/>
    </xf>
    <xf numFmtId="185" fontId="4" fillId="6" borderId="61" xfId="0" applyNumberFormat="1" applyFont="1" applyFill="1" applyBorder="1" applyAlignment="1">
      <alignment horizontal="right"/>
    </xf>
    <xf numFmtId="197" fontId="4" fillId="6" borderId="172" xfId="0" applyNumberFormat="1" applyFont="1" applyFill="1" applyBorder="1" applyAlignment="1">
      <alignment horizontal="right"/>
    </xf>
    <xf numFmtId="197" fontId="4" fillId="6" borderId="173" xfId="0" applyNumberFormat="1" applyFont="1" applyFill="1" applyBorder="1" applyAlignment="1">
      <alignment horizontal="right"/>
    </xf>
    <xf numFmtId="185" fontId="4" fillId="6" borderId="173" xfId="0" applyNumberFormat="1" applyFont="1" applyFill="1" applyBorder="1" applyAlignment="1">
      <alignment horizontal="right"/>
    </xf>
    <xf numFmtId="197" fontId="4" fillId="6" borderId="174" xfId="0" applyNumberFormat="1" applyFont="1" applyFill="1" applyBorder="1" applyAlignment="1">
      <alignment horizontal="right"/>
    </xf>
    <xf numFmtId="197" fontId="4" fillId="6" borderId="175" xfId="0" applyNumberFormat="1" applyFont="1" applyFill="1" applyBorder="1" applyAlignment="1">
      <alignment horizontal="right"/>
    </xf>
    <xf numFmtId="185" fontId="4" fillId="6" borderId="175" xfId="0" applyNumberFormat="1" applyFont="1" applyFill="1" applyBorder="1" applyAlignment="1">
      <alignment horizontal="right"/>
    </xf>
    <xf numFmtId="197" fontId="4" fillId="6" borderId="151" xfId="0" applyNumberFormat="1" applyFont="1" applyFill="1" applyBorder="1" applyAlignment="1">
      <alignment horizontal="right"/>
    </xf>
    <xf numFmtId="185" fontId="4" fillId="6" borderId="62" xfId="0" applyNumberFormat="1" applyFont="1" applyFill="1" applyBorder="1" applyAlignment="1">
      <alignment horizontal="right"/>
    </xf>
    <xf numFmtId="197" fontId="4" fillId="6" borderId="32" xfId="0" applyNumberFormat="1" applyFont="1" applyFill="1" applyBorder="1" applyAlignment="1">
      <alignment horizontal="right"/>
    </xf>
    <xf numFmtId="177" fontId="3" fillId="6" borderId="173" xfId="0" applyNumberFormat="1" applyFont="1" applyFill="1" applyBorder="1" applyAlignment="1">
      <alignment horizontal="center" vertical="center"/>
    </xf>
    <xf numFmtId="177" fontId="3" fillId="6" borderId="175" xfId="0" applyNumberFormat="1" applyFont="1" applyFill="1" applyBorder="1" applyAlignment="1">
      <alignment horizontal="center" vertical="center"/>
    </xf>
    <xf numFmtId="185" fontId="4" fillId="6" borderId="167" xfId="0" applyNumberFormat="1" applyFont="1" applyFill="1" applyBorder="1" applyAlignment="1">
      <alignment horizontal="right"/>
    </xf>
    <xf numFmtId="185" fontId="4" fillId="6" borderId="176" xfId="0" applyNumberFormat="1" applyFont="1" applyFill="1" applyBorder="1" applyAlignment="1">
      <alignment horizontal="right"/>
    </xf>
    <xf numFmtId="185" fontId="4" fillId="6" borderId="177" xfId="0" applyNumberFormat="1" applyFont="1" applyFill="1" applyBorder="1" applyAlignment="1">
      <alignment horizontal="right"/>
    </xf>
    <xf numFmtId="38" fontId="4" fillId="6" borderId="51" xfId="1" applyFont="1" applyFill="1" applyBorder="1" applyAlignment="1">
      <alignment horizontal="center" vertical="center"/>
    </xf>
    <xf numFmtId="0" fontId="3" fillId="0" borderId="142" xfId="0" applyFont="1" applyFill="1" applyBorder="1" applyAlignment="1">
      <alignment wrapText="1"/>
    </xf>
    <xf numFmtId="38" fontId="8" fillId="0" borderId="92" xfId="1" applyFont="1" applyBorder="1">
      <alignment vertical="center"/>
    </xf>
    <xf numFmtId="38" fontId="8" fillId="0" borderId="6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3" fillId="5" borderId="0" xfId="1" applyFont="1" applyFill="1" applyBorder="1" applyAlignment="1">
      <alignment wrapText="1"/>
    </xf>
    <xf numFmtId="0" fontId="0" fillId="5" borderId="0" xfId="0" applyFill="1" applyBorder="1">
      <alignment vertical="center"/>
    </xf>
    <xf numFmtId="38" fontId="8" fillId="5" borderId="0" xfId="1" applyFont="1" applyFill="1" applyBorder="1">
      <alignment vertical="center"/>
    </xf>
    <xf numFmtId="188" fontId="0" fillId="5" borderId="0" xfId="0" applyNumberFormat="1" applyFill="1" applyBorder="1">
      <alignment vertical="center"/>
    </xf>
    <xf numFmtId="0" fontId="3" fillId="0" borderId="55" xfId="0" applyFont="1" applyFill="1" applyBorder="1" applyAlignment="1">
      <alignment horizontal="center" wrapText="1"/>
    </xf>
    <xf numFmtId="0" fontId="3" fillId="0" borderId="52" xfId="0" applyFont="1" applyFill="1" applyBorder="1" applyAlignment="1">
      <alignment horizontal="center"/>
    </xf>
    <xf numFmtId="193" fontId="3" fillId="0" borderId="147" xfId="0" applyNumberFormat="1" applyFont="1" applyFill="1" applyBorder="1" applyAlignment="1">
      <alignment wrapText="1"/>
    </xf>
    <xf numFmtId="193" fontId="3" fillId="0" borderId="142" xfId="0" applyNumberFormat="1" applyFont="1" applyFill="1" applyBorder="1" applyAlignment="1">
      <alignment wrapText="1"/>
    </xf>
    <xf numFmtId="177" fontId="10" fillId="0" borderId="0" xfId="0" applyNumberFormat="1" applyFont="1" applyFill="1" applyBorder="1" applyAlignment="1">
      <alignment horizontal="center" vertical="center"/>
    </xf>
    <xf numFmtId="191" fontId="4" fillId="5" borderId="0" xfId="0" quotePrefix="1" applyNumberFormat="1" applyFont="1" applyFill="1" applyBorder="1" applyAlignment="1">
      <alignment vertical="center"/>
    </xf>
    <xf numFmtId="191" fontId="0" fillId="5" borderId="0" xfId="0" applyNumberFormat="1" applyFill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184" fontId="20" fillId="5" borderId="0" xfId="0" quotePrefix="1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0" fillId="0" borderId="110" xfId="0" applyBorder="1">
      <alignment vertical="center"/>
    </xf>
    <xf numFmtId="184" fontId="20" fillId="4" borderId="51" xfId="0" quotePrefix="1" applyNumberFormat="1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103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40" xfId="0" applyFont="1" applyBorder="1" applyAlignment="1">
      <alignment vertical="center"/>
    </xf>
    <xf numFmtId="177" fontId="3" fillId="0" borderId="52" xfId="0" applyNumberFormat="1" applyFont="1" applyFill="1" applyBorder="1" applyAlignment="1">
      <alignment vertical="center"/>
    </xf>
    <xf numFmtId="0" fontId="0" fillId="0" borderId="52" xfId="0" applyBorder="1">
      <alignment vertical="center"/>
    </xf>
    <xf numFmtId="38" fontId="4" fillId="0" borderId="0" xfId="1" applyFont="1">
      <alignment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14" xfId="0" applyNumberFormat="1" applyFont="1" applyFill="1" applyBorder="1" applyAlignment="1">
      <alignment horizontal="center" vertical="center"/>
    </xf>
    <xf numFmtId="176" fontId="10" fillId="0" borderId="18" xfId="0" applyNumberFormat="1" applyFont="1" applyFill="1" applyBorder="1" applyAlignment="1">
      <alignment horizontal="center" vertical="center"/>
    </xf>
    <xf numFmtId="177" fontId="10" fillId="0" borderId="14" xfId="0" applyNumberFormat="1" applyFont="1" applyFill="1" applyBorder="1" applyAlignment="1">
      <alignment horizontal="center" vertical="center"/>
    </xf>
    <xf numFmtId="177" fontId="10" fillId="0" borderId="16" xfId="0" applyNumberFormat="1" applyFont="1" applyFill="1" applyBorder="1" applyAlignment="1">
      <alignment horizontal="center" vertical="center" wrapText="1"/>
    </xf>
    <xf numFmtId="177" fontId="10" fillId="0" borderId="14" xfId="0" applyNumberFormat="1" applyFont="1" applyFill="1" applyBorder="1" applyAlignment="1">
      <alignment horizontal="center" vertical="center" wrapText="1"/>
    </xf>
    <xf numFmtId="177" fontId="10" fillId="0" borderId="18" xfId="0" applyNumberFormat="1" applyFont="1" applyFill="1" applyBorder="1" applyAlignment="1">
      <alignment horizontal="center" vertical="center" wrapText="1"/>
    </xf>
    <xf numFmtId="177" fontId="10" fillId="0" borderId="16" xfId="0" applyNumberFormat="1" applyFont="1" applyFill="1" applyBorder="1" applyAlignment="1">
      <alignment horizontal="center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 wrapText="1"/>
    </xf>
    <xf numFmtId="177" fontId="9" fillId="0" borderId="14" xfId="0" applyNumberFormat="1" applyFont="1" applyFill="1" applyBorder="1" applyAlignment="1">
      <alignment horizontal="center" vertical="center" wrapText="1"/>
    </xf>
    <xf numFmtId="177" fontId="9" fillId="0" borderId="18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4" fillId="0" borderId="178" xfId="0" applyFont="1" applyBorder="1" applyAlignment="1">
      <alignment horizontal="left" vertical="center"/>
    </xf>
    <xf numFmtId="0" fontId="0" fillId="0" borderId="179" xfId="0" applyBorder="1" applyAlignment="1">
      <alignment horizontal="center" vertical="center" textRotation="255"/>
    </xf>
    <xf numFmtId="0" fontId="0" fillId="0" borderId="99" xfId="0" applyBorder="1" applyAlignment="1">
      <alignment horizontal="center" vertical="center" textRotation="255"/>
    </xf>
    <xf numFmtId="0" fontId="0" fillId="0" borderId="54" xfId="0" applyBorder="1" applyAlignment="1">
      <alignment horizontal="center" vertical="center" textRotation="255"/>
    </xf>
    <xf numFmtId="0" fontId="14" fillId="0" borderId="40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0" fillId="0" borderId="99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82" xfId="0" applyFont="1" applyBorder="1" applyAlignment="1">
      <alignment horizontal="center" vertical="center"/>
    </xf>
    <xf numFmtId="0" fontId="8" fillId="0" borderId="179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38" fontId="8" fillId="5" borderId="1" xfId="1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4" fillId="0" borderId="52" xfId="0" applyFont="1" applyBorder="1" applyAlignment="1">
      <alignment horizontal="left" vertical="center"/>
    </xf>
    <xf numFmtId="193" fontId="0" fillId="0" borderId="40" xfId="1" applyNumberFormat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178" fontId="3" fillId="0" borderId="42" xfId="0" applyNumberFormat="1" applyFont="1" applyFill="1" applyBorder="1" applyAlignment="1">
      <alignment vertical="top"/>
    </xf>
    <xf numFmtId="178" fontId="3" fillId="0" borderId="51" xfId="0" applyNumberFormat="1" applyFont="1" applyFill="1" applyBorder="1" applyAlignment="1">
      <alignment vertical="top"/>
    </xf>
    <xf numFmtId="178" fontId="3" fillId="0" borderId="42" xfId="0" applyNumberFormat="1" applyFont="1" applyFill="1" applyBorder="1" applyAlignment="1">
      <alignment vertical="top" wrapText="1"/>
    </xf>
    <xf numFmtId="178" fontId="3" fillId="0" borderId="51" xfId="0" applyNumberFormat="1" applyFont="1" applyFill="1" applyBorder="1" applyAlignment="1">
      <alignment vertical="top" wrapText="1"/>
    </xf>
    <xf numFmtId="178" fontId="16" fillId="0" borderId="43" xfId="0" applyNumberFormat="1" applyFont="1" applyFill="1" applyBorder="1" applyAlignment="1">
      <alignment vertical="top" wrapText="1"/>
    </xf>
    <xf numFmtId="178" fontId="16" fillId="0" borderId="103" xfId="0" applyNumberFormat="1" applyFont="1" applyFill="1" applyBorder="1" applyAlignment="1">
      <alignment vertical="top" wrapText="1"/>
    </xf>
    <xf numFmtId="0" fontId="8" fillId="0" borderId="149" xfId="0" applyFont="1" applyBorder="1" applyAlignment="1">
      <alignment horizontal="center" vertical="center"/>
    </xf>
    <xf numFmtId="0" fontId="8" fillId="0" borderId="110" xfId="0" applyFont="1" applyBorder="1" applyAlignment="1">
      <alignment horizontal="center" vertical="center"/>
    </xf>
    <xf numFmtId="193" fontId="5" fillId="0" borderId="53" xfId="1" applyNumberFormat="1" applyFont="1" applyFill="1" applyBorder="1" applyAlignment="1">
      <alignment vertical="top" wrapText="1"/>
    </xf>
    <xf numFmtId="193" fontId="8" fillId="0" borderId="37" xfId="1" applyNumberFormat="1" applyFont="1" applyBorder="1">
      <alignment vertical="center"/>
    </xf>
    <xf numFmtId="178" fontId="0" fillId="0" borderId="51" xfId="0" applyNumberFormat="1" applyFill="1" applyBorder="1" applyAlignment="1">
      <alignment vertical="top" wrapText="1"/>
    </xf>
    <xf numFmtId="0" fontId="8" fillId="0" borderId="179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178" fontId="16" fillId="0" borderId="42" xfId="0" applyNumberFormat="1" applyFont="1" applyFill="1" applyBorder="1" applyAlignment="1">
      <alignment vertical="top" wrapText="1"/>
    </xf>
    <xf numFmtId="178" fontId="16" fillId="0" borderId="51" xfId="0" applyNumberFormat="1" applyFont="1" applyFill="1" applyBorder="1" applyAlignment="1">
      <alignment vertical="top" wrapText="1"/>
    </xf>
    <xf numFmtId="193" fontId="5" fillId="0" borderId="52" xfId="1" applyNumberFormat="1" applyFont="1" applyFill="1" applyBorder="1" applyAlignment="1">
      <alignment vertical="top" wrapText="1"/>
    </xf>
    <xf numFmtId="193" fontId="0" fillId="0" borderId="40" xfId="1" applyNumberFormat="1" applyFont="1" applyBorder="1">
      <alignment vertical="center"/>
    </xf>
    <xf numFmtId="193" fontId="8" fillId="0" borderId="40" xfId="1" applyNumberFormat="1" applyFont="1" applyBorder="1">
      <alignment vertical="center"/>
    </xf>
    <xf numFmtId="38" fontId="0" fillId="0" borderId="40" xfId="1" applyFont="1" applyBorder="1" applyAlignment="1">
      <alignment horizontal="left" vertical="center"/>
    </xf>
    <xf numFmtId="193" fontId="5" fillId="0" borderId="37" xfId="1" applyNumberFormat="1" applyFont="1" applyFill="1" applyBorder="1" applyAlignment="1">
      <alignment vertical="top" wrapText="1"/>
    </xf>
    <xf numFmtId="178" fontId="3" fillId="0" borderId="53" xfId="0" applyNumberFormat="1" applyFont="1" applyFill="1" applyBorder="1" applyAlignment="1">
      <alignment vertical="top" wrapText="1"/>
    </xf>
    <xf numFmtId="0" fontId="10" fillId="0" borderId="40" xfId="0" applyFont="1" applyBorder="1" applyAlignment="1">
      <alignment horizontal="center" vertical="center"/>
    </xf>
    <xf numFmtId="177" fontId="3" fillId="0" borderId="180" xfId="0" applyNumberFormat="1" applyFont="1" applyFill="1" applyBorder="1" applyAlignment="1">
      <alignment vertical="center"/>
    </xf>
    <xf numFmtId="177" fontId="3" fillId="0" borderId="17" xfId="0" applyNumberFormat="1" applyFont="1" applyFill="1" applyBorder="1" applyAlignment="1">
      <alignment vertical="center"/>
    </xf>
    <xf numFmtId="177" fontId="3" fillId="0" borderId="56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left" vertical="center"/>
    </xf>
    <xf numFmtId="177" fontId="3" fillId="0" borderId="17" xfId="0" applyNumberFormat="1" applyFont="1" applyFill="1" applyBorder="1" applyAlignment="1">
      <alignment horizontal="left" vertical="center"/>
    </xf>
    <xf numFmtId="177" fontId="3" fillId="0" borderId="180" xfId="0" applyNumberFormat="1" applyFont="1" applyFill="1" applyBorder="1" applyAlignment="1">
      <alignment horizontal="left" vertical="center"/>
    </xf>
    <xf numFmtId="0" fontId="8" fillId="0" borderId="5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 textRotation="255"/>
    </xf>
    <xf numFmtId="0" fontId="8" fillId="0" borderId="51" xfId="0" applyFont="1" applyBorder="1" applyAlignment="1">
      <alignment horizontal="center" vertical="center" textRotation="255"/>
    </xf>
    <xf numFmtId="177" fontId="3" fillId="0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177" fontId="3" fillId="0" borderId="149" xfId="0" applyNumberFormat="1" applyFont="1" applyFill="1" applyBorder="1" applyAlignment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111" xfId="0" applyNumberFormat="1" applyFont="1" applyFill="1" applyBorder="1" applyAlignment="1">
      <alignment vertical="center"/>
    </xf>
    <xf numFmtId="177" fontId="3" fillId="0" borderId="98" xfId="0" applyNumberFormat="1" applyFont="1" applyFill="1" applyBorder="1" applyAlignment="1">
      <alignment vertical="center"/>
    </xf>
    <xf numFmtId="177" fontId="3" fillId="0" borderId="111" xfId="0" applyNumberFormat="1" applyFont="1" applyFill="1" applyBorder="1" applyAlignment="1">
      <alignment horizontal="left" vertical="center"/>
    </xf>
    <xf numFmtId="177" fontId="3" fillId="0" borderId="98" xfId="0" applyNumberFormat="1" applyFont="1" applyFill="1" applyBorder="1" applyAlignment="1">
      <alignment horizontal="left" vertical="center"/>
    </xf>
    <xf numFmtId="177" fontId="3" fillId="0" borderId="11" xfId="0" applyNumberFormat="1" applyFont="1" applyFill="1" applyBorder="1" applyAlignment="1">
      <alignment horizontal="left" vertical="center"/>
    </xf>
    <xf numFmtId="177" fontId="3" fillId="0" borderId="110" xfId="0" applyNumberFormat="1" applyFont="1" applyFill="1" applyBorder="1" applyAlignment="1">
      <alignment vertical="center"/>
    </xf>
    <xf numFmtId="0" fontId="10" fillId="0" borderId="40" xfId="0" applyFont="1" applyBorder="1" applyAlignment="1">
      <alignment horizontal="right" vertical="center"/>
    </xf>
    <xf numFmtId="178" fontId="16" fillId="0" borderId="114" xfId="0" applyNumberFormat="1" applyFont="1" applyFill="1" applyBorder="1" applyAlignment="1">
      <alignment vertical="top" wrapText="1"/>
    </xf>
    <xf numFmtId="0" fontId="0" fillId="0" borderId="47" xfId="0" applyBorder="1" applyAlignment="1">
      <alignment horizontal="center" vertical="center" textRotation="255"/>
    </xf>
    <xf numFmtId="0" fontId="0" fillId="0" borderId="44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4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8" fillId="0" borderId="181" xfId="0" applyFont="1" applyBorder="1" applyAlignment="1">
      <alignment horizontal="center" vertical="center"/>
    </xf>
    <xf numFmtId="0" fontId="8" fillId="0" borderId="92" xfId="0" applyFont="1" applyBorder="1" applyAlignment="1">
      <alignment horizontal="center" vertical="center"/>
    </xf>
    <xf numFmtId="193" fontId="5" fillId="0" borderId="56" xfId="1" applyNumberFormat="1" applyFont="1" applyFill="1" applyBorder="1" applyAlignment="1">
      <alignment vertical="top" wrapText="1"/>
    </xf>
    <xf numFmtId="193" fontId="8" fillId="0" borderId="1" xfId="1" applyNumberFormat="1" applyFont="1" applyBorder="1">
      <alignment vertical="center"/>
    </xf>
    <xf numFmtId="178" fontId="0" fillId="0" borderId="2" xfId="0" applyNumberFormat="1" applyFill="1" applyBorder="1" applyAlignment="1">
      <alignment vertical="top" wrapText="1"/>
    </xf>
    <xf numFmtId="178" fontId="3" fillId="0" borderId="2" xfId="0" applyNumberFormat="1" applyFont="1" applyFill="1" applyBorder="1" applyAlignment="1">
      <alignment vertical="top"/>
    </xf>
    <xf numFmtId="178" fontId="3" fillId="0" borderId="2" xfId="0" applyNumberFormat="1" applyFont="1" applyFill="1" applyBorder="1" applyAlignment="1">
      <alignment vertical="top" wrapText="1"/>
    </xf>
    <xf numFmtId="178" fontId="16" fillId="0" borderId="2" xfId="0" applyNumberFormat="1" applyFont="1" applyFill="1" applyBorder="1" applyAlignment="1">
      <alignment vertical="top" wrapText="1"/>
    </xf>
    <xf numFmtId="0" fontId="28" fillId="0" borderId="0" xfId="0" applyFont="1" applyAlignment="1">
      <alignment horizontal="center" vertical="center"/>
    </xf>
    <xf numFmtId="193" fontId="3" fillId="0" borderId="147" xfId="0" applyNumberFormat="1" applyFont="1" applyFill="1" applyBorder="1" applyAlignment="1">
      <alignment horizontal="center" wrapText="1"/>
    </xf>
    <xf numFmtId="193" fontId="3" fillId="0" borderId="182" xfId="0" applyNumberFormat="1" applyFont="1" applyFill="1" applyBorder="1" applyAlignment="1">
      <alignment horizontal="center" wrapText="1"/>
    </xf>
    <xf numFmtId="193" fontId="3" fillId="0" borderId="50" xfId="0" applyNumberFormat="1" applyFont="1" applyFill="1" applyBorder="1" applyAlignment="1">
      <alignment horizontal="center" wrapText="1"/>
    </xf>
    <xf numFmtId="193" fontId="3" fillId="0" borderId="21" xfId="0" applyNumberFormat="1" applyFont="1" applyFill="1" applyBorder="1" applyAlignment="1">
      <alignment horizontal="center" wrapText="1"/>
    </xf>
    <xf numFmtId="0" fontId="0" fillId="0" borderId="179" xfId="0" applyFill="1" applyBorder="1" applyAlignment="1">
      <alignment horizontal="center" vertical="center"/>
    </xf>
    <xf numFmtId="0" fontId="0" fillId="0" borderId="99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193" fontId="3" fillId="0" borderId="141" xfId="0" applyNumberFormat="1" applyFont="1" applyFill="1" applyBorder="1" applyAlignment="1">
      <alignment horizontal="center" wrapText="1"/>
    </xf>
    <xf numFmtId="193" fontId="3" fillId="0" borderId="120" xfId="0" applyNumberFormat="1" applyFont="1" applyFill="1" applyBorder="1" applyAlignment="1">
      <alignment horizontal="center" wrapText="1"/>
    </xf>
    <xf numFmtId="193" fontId="3" fillId="0" borderId="29" xfId="0" applyNumberFormat="1" applyFont="1" applyFill="1" applyBorder="1" applyAlignment="1">
      <alignment horizontal="center" wrapText="1"/>
    </xf>
    <xf numFmtId="193" fontId="3" fillId="0" borderId="70" xfId="0" applyNumberFormat="1" applyFont="1" applyFill="1" applyBorder="1" applyAlignment="1">
      <alignment horizontal="center" wrapText="1"/>
    </xf>
    <xf numFmtId="0" fontId="29" fillId="0" borderId="1" xfId="0" applyNumberFormat="1" applyFont="1" applyFill="1" applyBorder="1" applyAlignment="1">
      <alignment horizontal="center" wrapText="1"/>
    </xf>
    <xf numFmtId="0" fontId="29" fillId="0" borderId="0" xfId="0" applyNumberFormat="1" applyFont="1" applyFill="1" applyBorder="1" applyAlignment="1">
      <alignment horizontal="center" wrapText="1"/>
    </xf>
    <xf numFmtId="0" fontId="30" fillId="0" borderId="0" xfId="0" applyNumberFormat="1" applyFont="1" applyFill="1" applyBorder="1" applyAlignment="1">
      <alignment horizontal="center" wrapText="1"/>
    </xf>
  </cellXfs>
  <cellStyles count="8">
    <cellStyle name="桁区切り" xfId="1" builtinId="6"/>
    <cellStyle name="標準" xfId="0" builtinId="0" customBuiltin="1"/>
    <cellStyle name="標準 3" xfId="2"/>
    <cellStyle name="標準 3 3" xfId="3"/>
    <cellStyle name="標準 4 3" xfId="4"/>
    <cellStyle name="標準 5" xfId="5"/>
    <cellStyle name="標準_初-H12図表(附第３表)" xfId="6"/>
    <cellStyle name="標準_第４巻第１表03(東京～新潟)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図１　確定初任給額の推移</a:t>
            </a:r>
          </a:p>
        </c:rich>
      </c:tx>
      <c:layout>
        <c:manualLayout>
          <c:xMode val="edge"/>
          <c:yMode val="edge"/>
          <c:x val="0.40382475812570695"/>
          <c:y val="3.178484107579464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5.0618700468124105E-2"/>
          <c:y val="0.14914443233356939"/>
          <c:w val="0.78627714727152787"/>
          <c:h val="0.6772624222360446"/>
        </c:manualLayout>
      </c:layout>
      <c:lineChart>
        <c:grouping val="standard"/>
        <c:ser>
          <c:idx val="0"/>
          <c:order val="0"/>
          <c:tx>
            <c:strRef>
              <c:f>'Ｐ2'!$B$2</c:f>
              <c:strCache>
                <c:ptCount val="1"/>
                <c:pt idx="0">
                  <c:v>大学卒男女計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'Ｐ2'!$B$3:$B$8</c:f>
              <c:numCache>
                <c:formatCode>General</c:formatCode>
                <c:ptCount val="6"/>
                <c:pt idx="0" formatCode="0.0">
                  <c:v>204.6</c:v>
                </c:pt>
                <c:pt idx="1">
                  <c:v>201.8</c:v>
                </c:pt>
                <c:pt idx="2">
                  <c:v>202.6</c:v>
                </c:pt>
                <c:pt idx="3">
                  <c:v>204.5</c:v>
                </c:pt>
                <c:pt idx="4">
                  <c:v>205.2</c:v>
                </c:pt>
                <c:pt idx="5">
                  <c:v>204.4</c:v>
                </c:pt>
              </c:numCache>
            </c:numRef>
          </c:val>
        </c:ser>
        <c:ser>
          <c:idx val="1"/>
          <c:order val="1"/>
          <c:tx>
            <c:strRef>
              <c:f>'Ｐ2'!$C$2</c:f>
              <c:strCache>
                <c:ptCount val="1"/>
                <c:pt idx="0">
                  <c:v>大学卒男性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10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'Ｐ2'!$C$3:$C$8</c:f>
              <c:numCache>
                <c:formatCode>General</c:formatCode>
                <c:ptCount val="6"/>
                <c:pt idx="0" formatCode="0.0">
                  <c:v>204.7</c:v>
                </c:pt>
                <c:pt idx="1">
                  <c:v>203</c:v>
                </c:pt>
                <c:pt idx="2">
                  <c:v>204.4</c:v>
                </c:pt>
                <c:pt idx="3">
                  <c:v>204.4</c:v>
                </c:pt>
                <c:pt idx="4">
                  <c:v>206.4</c:v>
                </c:pt>
                <c:pt idx="5">
                  <c:v>206.8</c:v>
                </c:pt>
              </c:numCache>
            </c:numRef>
          </c:val>
        </c:ser>
        <c:ser>
          <c:idx val="2"/>
          <c:order val="2"/>
          <c:tx>
            <c:strRef>
              <c:f>'Ｐ2'!$D$2</c:f>
              <c:strCache>
                <c:ptCount val="1"/>
                <c:pt idx="0">
                  <c:v>大学卒女性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10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'Ｐ2'!$D$3:$D$8</c:f>
              <c:numCache>
                <c:formatCode>General</c:formatCode>
                <c:ptCount val="6"/>
                <c:pt idx="0" formatCode="0.0">
                  <c:v>204.5</c:v>
                </c:pt>
                <c:pt idx="1">
                  <c:v>200</c:v>
                </c:pt>
                <c:pt idx="2">
                  <c:v>200.4</c:v>
                </c:pt>
                <c:pt idx="3">
                  <c:v>204.6</c:v>
                </c:pt>
                <c:pt idx="4">
                  <c:v>203.2</c:v>
                </c:pt>
                <c:pt idx="5">
                  <c:v>201.1</c:v>
                </c:pt>
              </c:numCache>
            </c:numRef>
          </c:val>
        </c:ser>
        <c:ser>
          <c:idx val="3"/>
          <c:order val="3"/>
          <c:tx>
            <c:strRef>
              <c:f>'Ｐ2'!$E$2</c:f>
              <c:strCache>
                <c:ptCount val="1"/>
                <c:pt idx="0">
                  <c:v>高専・
短大卒男女計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10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'Ｐ2'!$E$3:$E$8</c:f>
              <c:numCache>
                <c:formatCode>General</c:formatCode>
                <c:ptCount val="6"/>
                <c:pt idx="0" formatCode="0.0">
                  <c:v>179.2</c:v>
                </c:pt>
                <c:pt idx="1">
                  <c:v>178.3</c:v>
                </c:pt>
                <c:pt idx="2">
                  <c:v>179.8</c:v>
                </c:pt>
                <c:pt idx="3">
                  <c:v>185.6</c:v>
                </c:pt>
                <c:pt idx="4">
                  <c:v>174.1</c:v>
                </c:pt>
                <c:pt idx="5">
                  <c:v>182</c:v>
                </c:pt>
              </c:numCache>
            </c:numRef>
          </c:val>
        </c:ser>
        <c:ser>
          <c:idx val="4"/>
          <c:order val="4"/>
          <c:tx>
            <c:strRef>
              <c:f>'Ｐ2'!$F$2</c:f>
              <c:strCache>
                <c:ptCount val="1"/>
                <c:pt idx="0">
                  <c:v>高専・
短大卒男性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tar"/>
            <c:size val="10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'Ｐ2'!$F$3:$F$8</c:f>
              <c:numCache>
                <c:formatCode>General</c:formatCode>
                <c:ptCount val="6"/>
                <c:pt idx="0" formatCode="0.0">
                  <c:v>178.9</c:v>
                </c:pt>
                <c:pt idx="1">
                  <c:v>174.8</c:v>
                </c:pt>
                <c:pt idx="2">
                  <c:v>181.5</c:v>
                </c:pt>
                <c:pt idx="3">
                  <c:v>179.1</c:v>
                </c:pt>
                <c:pt idx="4">
                  <c:v>178</c:v>
                </c:pt>
                <c:pt idx="5">
                  <c:v>177.9</c:v>
                </c:pt>
              </c:numCache>
            </c:numRef>
          </c:val>
        </c:ser>
        <c:ser>
          <c:idx val="5"/>
          <c:order val="5"/>
          <c:tx>
            <c:strRef>
              <c:f>'Ｐ2'!$G$2</c:f>
              <c:strCache>
                <c:ptCount val="1"/>
                <c:pt idx="0">
                  <c:v>高専・
短大卒女性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circle"/>
            <c:size val="10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'Ｐ2'!$G$3:$G$8</c:f>
              <c:numCache>
                <c:formatCode>General</c:formatCode>
                <c:ptCount val="6"/>
                <c:pt idx="0" formatCode="0.0">
                  <c:v>179.3</c:v>
                </c:pt>
                <c:pt idx="1">
                  <c:v>180.4</c:v>
                </c:pt>
                <c:pt idx="2">
                  <c:v>178.6</c:v>
                </c:pt>
                <c:pt idx="3">
                  <c:v>187.6</c:v>
                </c:pt>
                <c:pt idx="4">
                  <c:v>171.7</c:v>
                </c:pt>
                <c:pt idx="5">
                  <c:v>184.4</c:v>
                </c:pt>
              </c:numCache>
            </c:numRef>
          </c:val>
        </c:ser>
        <c:ser>
          <c:idx val="6"/>
          <c:order val="6"/>
          <c:tx>
            <c:strRef>
              <c:f>'Ｐ2'!$H$2</c:f>
              <c:strCache>
                <c:ptCount val="1"/>
                <c:pt idx="0">
                  <c:v>高校卒男女計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plus"/>
            <c:size val="10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'Ｐ2'!$H$3:$H$8</c:f>
              <c:numCache>
                <c:formatCode>0.0_ </c:formatCode>
                <c:ptCount val="6"/>
                <c:pt idx="0" formatCode="0.0">
                  <c:v>165</c:v>
                </c:pt>
                <c:pt idx="1">
                  <c:v>170.3</c:v>
                </c:pt>
                <c:pt idx="2">
                  <c:v>163.80000000000001</c:v>
                </c:pt>
                <c:pt idx="3">
                  <c:v>163.30000000000001</c:v>
                </c:pt>
                <c:pt idx="4">
                  <c:v>166.1</c:v>
                </c:pt>
                <c:pt idx="5">
                  <c:v>174.1</c:v>
                </c:pt>
              </c:numCache>
            </c:numRef>
          </c:val>
        </c:ser>
        <c:ser>
          <c:idx val="7"/>
          <c:order val="7"/>
          <c:tx>
            <c:strRef>
              <c:f>'Ｐ2'!$I$2</c:f>
              <c:strCache>
                <c:ptCount val="1"/>
                <c:pt idx="0">
                  <c:v>高校卒男性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10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'Ｐ2'!$I$3:$I$8</c:f>
              <c:numCache>
                <c:formatCode>0.0_ </c:formatCode>
                <c:ptCount val="6"/>
                <c:pt idx="0" formatCode="0.0">
                  <c:v>164.2</c:v>
                </c:pt>
                <c:pt idx="1">
                  <c:v>172.3</c:v>
                </c:pt>
                <c:pt idx="2">
                  <c:v>163.30000000000001</c:v>
                </c:pt>
                <c:pt idx="3">
                  <c:v>162.69999999999999</c:v>
                </c:pt>
                <c:pt idx="4">
                  <c:v>167</c:v>
                </c:pt>
                <c:pt idx="5">
                  <c:v>174.3</c:v>
                </c:pt>
              </c:numCache>
            </c:numRef>
          </c:val>
        </c:ser>
        <c:ser>
          <c:idx val="8"/>
          <c:order val="8"/>
          <c:tx>
            <c:strRef>
              <c:f>'Ｐ2'!$J$2</c:f>
              <c:strCache>
                <c:ptCount val="1"/>
                <c:pt idx="0">
                  <c:v>高校卒女性</c:v>
                </c:pt>
              </c:strCache>
            </c:strRef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triangle"/>
            <c:size val="10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'Ｐ2'!$A$3:$A$8</c:f>
              <c:strCache>
                <c:ptCount val="6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</c:strCache>
            </c:strRef>
          </c:cat>
          <c:val>
            <c:numRef>
              <c:f>'Ｐ2'!$J$3:$J$8</c:f>
              <c:numCache>
                <c:formatCode>0.0_ </c:formatCode>
                <c:ptCount val="6"/>
                <c:pt idx="0" formatCode="0.0">
                  <c:v>167.1</c:v>
                </c:pt>
                <c:pt idx="1">
                  <c:v>165.7</c:v>
                </c:pt>
                <c:pt idx="2">
                  <c:v>164.9</c:v>
                </c:pt>
                <c:pt idx="3">
                  <c:v>165.1</c:v>
                </c:pt>
                <c:pt idx="4">
                  <c:v>162.6</c:v>
                </c:pt>
                <c:pt idx="5">
                  <c:v>173.8</c:v>
                </c:pt>
              </c:numCache>
            </c:numRef>
          </c:val>
        </c:ser>
        <c:marker val="1"/>
        <c:axId val="53065216"/>
        <c:axId val="53067136"/>
      </c:lineChart>
      <c:catAx>
        <c:axId val="530652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067136"/>
        <c:crossesAt val="150"/>
        <c:auto val="1"/>
        <c:lblAlgn val="ctr"/>
        <c:lblOffset val="100"/>
        <c:tickLblSkip val="1"/>
        <c:tickMarkSkip val="1"/>
      </c:catAx>
      <c:valAx>
        <c:axId val="53067136"/>
        <c:scaling>
          <c:orientation val="minMax"/>
          <c:min val="1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530652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151903256187533"/>
          <c:y val="0.11491468211950275"/>
          <c:w val="0.1383578233823132"/>
          <c:h val="0.81662694363693533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altLang="en-US"/>
              <a:t>図２　男女別平均賃金（賃金総額）の推移と男女間格差</a:t>
            </a:r>
          </a:p>
        </c:rich>
      </c:tx>
      <c:layout>
        <c:manualLayout>
          <c:xMode val="edge"/>
          <c:yMode val="edge"/>
          <c:x val="0.26835781041388518"/>
          <c:y val="3.571428571428571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615487316421896"/>
          <c:y val="0.19480519480519493"/>
          <c:w val="0.62349799732977373"/>
          <c:h val="0.68506493506493471"/>
        </c:manualLayout>
      </c:layout>
      <c:barChart>
        <c:barDir val="col"/>
        <c:grouping val="clustered"/>
        <c:ser>
          <c:idx val="1"/>
          <c:order val="0"/>
          <c:tx>
            <c:strRef>
              <c:f>'P14'!$C$16</c:f>
              <c:strCache>
                <c:ptCount val="1"/>
                <c:pt idx="0">
                  <c:v>男性平均賃金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'P14'!$B$17:$B$30</c:f>
              <c:strCache>
                <c:ptCount val="14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  <c:pt idx="13">
                  <c:v>平成26年</c:v>
                </c:pt>
              </c:strCache>
            </c:strRef>
          </c:cat>
          <c:val>
            <c:numRef>
              <c:f>'P14'!$C$17:$C$30</c:f>
              <c:numCache>
                <c:formatCode>0.0_);[Red]\(0.0\)</c:formatCode>
                <c:ptCount val="14"/>
                <c:pt idx="0">
                  <c:v>404.5</c:v>
                </c:pt>
                <c:pt idx="1">
                  <c:v>399</c:v>
                </c:pt>
                <c:pt idx="2">
                  <c:v>401</c:v>
                </c:pt>
                <c:pt idx="3">
                  <c:v>400.1</c:v>
                </c:pt>
                <c:pt idx="4">
                  <c:v>400.8</c:v>
                </c:pt>
                <c:pt idx="5">
                  <c:v>406.1</c:v>
                </c:pt>
                <c:pt idx="6">
                  <c:v>408.3</c:v>
                </c:pt>
                <c:pt idx="7">
                  <c:v>406.9</c:v>
                </c:pt>
                <c:pt idx="8">
                  <c:v>377.8</c:v>
                </c:pt>
                <c:pt idx="9">
                  <c:v>392</c:v>
                </c:pt>
                <c:pt idx="10">
                  <c:v>393.7</c:v>
                </c:pt>
                <c:pt idx="11">
                  <c:v>395.7</c:v>
                </c:pt>
                <c:pt idx="12">
                  <c:v>390.4</c:v>
                </c:pt>
                <c:pt idx="13">
                  <c:v>405.1</c:v>
                </c:pt>
              </c:numCache>
            </c:numRef>
          </c:val>
        </c:ser>
        <c:ser>
          <c:idx val="0"/>
          <c:order val="1"/>
          <c:tx>
            <c:strRef>
              <c:f>'P14'!$D$16</c:f>
              <c:strCache>
                <c:ptCount val="1"/>
                <c:pt idx="0">
                  <c:v>女性平均賃金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'P14'!$B$17:$B$30</c:f>
              <c:strCache>
                <c:ptCount val="14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  <c:pt idx="13">
                  <c:v>平成26年</c:v>
                </c:pt>
              </c:strCache>
            </c:strRef>
          </c:cat>
          <c:val>
            <c:numRef>
              <c:f>'P14'!$D$17:$D$30</c:f>
              <c:numCache>
                <c:formatCode>0.0_);[Red]\(0.0\)</c:formatCode>
                <c:ptCount val="14"/>
                <c:pt idx="0">
                  <c:v>269.39999999999998</c:v>
                </c:pt>
                <c:pt idx="1">
                  <c:v>272.3</c:v>
                </c:pt>
                <c:pt idx="2">
                  <c:v>278</c:v>
                </c:pt>
                <c:pt idx="3">
                  <c:v>270.8</c:v>
                </c:pt>
                <c:pt idx="4">
                  <c:v>264</c:v>
                </c:pt>
                <c:pt idx="5">
                  <c:v>268.10000000000002</c:v>
                </c:pt>
                <c:pt idx="6">
                  <c:v>271.2</c:v>
                </c:pt>
                <c:pt idx="7">
                  <c:v>277.10000000000002</c:v>
                </c:pt>
                <c:pt idx="8">
                  <c:v>271</c:v>
                </c:pt>
                <c:pt idx="9">
                  <c:v>271.89999999999998</c:v>
                </c:pt>
                <c:pt idx="10">
                  <c:v>279.10000000000002</c:v>
                </c:pt>
                <c:pt idx="11">
                  <c:v>282</c:v>
                </c:pt>
                <c:pt idx="12">
                  <c:v>277.3</c:v>
                </c:pt>
                <c:pt idx="13">
                  <c:v>286.3</c:v>
                </c:pt>
              </c:numCache>
            </c:numRef>
          </c:val>
        </c:ser>
        <c:axId val="111098112"/>
        <c:axId val="111104384"/>
      </c:barChart>
      <c:lineChart>
        <c:grouping val="standard"/>
        <c:ser>
          <c:idx val="2"/>
          <c:order val="2"/>
          <c:tx>
            <c:strRef>
              <c:f>'P14'!$E$16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'P14'!$B$17:$B$30</c:f>
              <c:strCache>
                <c:ptCount val="14"/>
                <c:pt idx="0">
                  <c:v>平成13年</c:v>
                </c:pt>
                <c:pt idx="1">
                  <c:v>平成14年</c:v>
                </c:pt>
                <c:pt idx="2">
                  <c:v>平成15年</c:v>
                </c:pt>
                <c:pt idx="3">
                  <c:v>平成16年</c:v>
                </c:pt>
                <c:pt idx="4">
                  <c:v>平成17年</c:v>
                </c:pt>
                <c:pt idx="5">
                  <c:v>平成18年</c:v>
                </c:pt>
                <c:pt idx="6">
                  <c:v>平成19年</c:v>
                </c:pt>
                <c:pt idx="7">
                  <c:v>平成20年</c:v>
                </c:pt>
                <c:pt idx="8">
                  <c:v>平成21年</c:v>
                </c:pt>
                <c:pt idx="9">
                  <c:v>平成22年</c:v>
                </c:pt>
                <c:pt idx="10">
                  <c:v>平成23年</c:v>
                </c:pt>
                <c:pt idx="11">
                  <c:v>平成24年</c:v>
                </c:pt>
                <c:pt idx="12">
                  <c:v>平成25年</c:v>
                </c:pt>
                <c:pt idx="13">
                  <c:v>平成26年</c:v>
                </c:pt>
              </c:strCache>
            </c:strRef>
          </c:cat>
          <c:val>
            <c:numRef>
              <c:f>'P14'!$E$17:$E$30</c:f>
              <c:numCache>
                <c:formatCode>0.0_);[Red]\(0.0\)</c:formatCode>
                <c:ptCount val="14"/>
                <c:pt idx="0">
                  <c:v>66.600741656365884</c:v>
                </c:pt>
                <c:pt idx="1">
                  <c:v>68.245614035087726</c:v>
                </c:pt>
                <c:pt idx="2">
                  <c:v>69.326683291770578</c:v>
                </c:pt>
                <c:pt idx="3">
                  <c:v>67.683079230192462</c:v>
                </c:pt>
                <c:pt idx="4">
                  <c:v>65.868263473053887</c:v>
                </c:pt>
                <c:pt idx="5">
                  <c:v>66.018222112780094</c:v>
                </c:pt>
                <c:pt idx="6">
                  <c:v>66.421748714180737</c:v>
                </c:pt>
                <c:pt idx="7">
                  <c:v>68.100270336692077</c:v>
                </c:pt>
                <c:pt idx="8">
                  <c:v>71.731074642668077</c:v>
                </c:pt>
                <c:pt idx="9">
                  <c:v>69.362244897959187</c:v>
                </c:pt>
                <c:pt idx="10">
                  <c:v>70.891541783083582</c:v>
                </c:pt>
                <c:pt idx="11">
                  <c:v>71.266110689916601</c:v>
                </c:pt>
                <c:pt idx="12">
                  <c:v>71.029713114754102</c:v>
                </c:pt>
                <c:pt idx="13">
                  <c:v>70.673907677116759</c:v>
                </c:pt>
              </c:numCache>
            </c:numRef>
          </c:val>
        </c:ser>
        <c:marker val="1"/>
        <c:axId val="111106304"/>
        <c:axId val="111108480"/>
      </c:lineChart>
      <c:catAx>
        <c:axId val="111098112"/>
        <c:scaling>
          <c:orientation val="minMax"/>
        </c:scaling>
        <c:axPos val="b"/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04384"/>
        <c:crosses val="autoZero"/>
        <c:lblAlgn val="ctr"/>
        <c:lblOffset val="100"/>
        <c:tickLblSkip val="1"/>
        <c:tickMarkSkip val="1"/>
      </c:catAx>
      <c:valAx>
        <c:axId val="11110438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5.2069425901201657E-2"/>
              <c:y val="6.8181818181818177E-2"/>
            </c:manualLayout>
          </c:layout>
          <c:spPr>
            <a:noFill/>
            <a:ln w="25400">
              <a:noFill/>
            </a:ln>
          </c:spPr>
        </c:title>
        <c:numFmt formatCode="0.0_);[Red]\(0.0\)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098112"/>
        <c:crosses val="autoZero"/>
        <c:crossBetween val="between"/>
      </c:valAx>
      <c:catAx>
        <c:axId val="1111063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指数</a:t>
                </a:r>
              </a:p>
            </c:rich>
          </c:tx>
          <c:layout>
            <c:manualLayout>
              <c:xMode val="edge"/>
              <c:yMode val="edge"/>
              <c:x val="0.74766355140186913"/>
              <c:y val="8.1168831168831168E-2"/>
            </c:manualLayout>
          </c:layout>
          <c:spPr>
            <a:noFill/>
            <a:ln w="25400">
              <a:noFill/>
            </a:ln>
          </c:spPr>
        </c:title>
        <c:tickLblPos val="none"/>
        <c:crossAx val="111108480"/>
        <c:crosses val="autoZero"/>
        <c:lblAlgn val="ctr"/>
        <c:lblOffset val="100"/>
      </c:catAx>
      <c:valAx>
        <c:axId val="111108480"/>
        <c:scaling>
          <c:orientation val="minMax"/>
        </c:scaling>
        <c:axPos val="r"/>
        <c:numFmt formatCode="0.0_);[Red]\(0.0\)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06304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1575433911882544"/>
          <c:y val="0.42207792207792222"/>
          <c:w val="0.98931909212283042"/>
          <c:h val="0.62012987012987097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図３　男女別・年齢階級別所定内賃金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企業規模計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)</a:t>
            </a:r>
          </a:p>
        </c:rich>
      </c:tx>
      <c:layout>
        <c:manualLayout>
          <c:xMode val="edge"/>
          <c:yMode val="edge"/>
          <c:x val="0.27397274135913752"/>
          <c:y val="5.35279805352798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7808231089623763"/>
          <c:y val="0.14841884413692838"/>
          <c:w val="0.66438400603596293"/>
          <c:h val="0.66666825071341573"/>
        </c:manualLayout>
      </c:layout>
      <c:lineChart>
        <c:grouping val="standard"/>
        <c:ser>
          <c:idx val="0"/>
          <c:order val="0"/>
          <c:tx>
            <c:strRef>
              <c:f>'Ｐ15'!$B$2</c:f>
              <c:strCache>
                <c:ptCount val="1"/>
                <c:pt idx="0">
                  <c:v>    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'Ｐ15'!$B$3:$B$14</c:f>
              <c:numCache>
                <c:formatCode>0.0_ </c:formatCode>
                <c:ptCount val="12"/>
                <c:pt idx="0">
                  <c:v>180.6</c:v>
                </c:pt>
                <c:pt idx="1">
                  <c:v>211.4</c:v>
                </c:pt>
                <c:pt idx="2">
                  <c:v>252</c:v>
                </c:pt>
                <c:pt idx="3">
                  <c:v>302.3</c:v>
                </c:pt>
                <c:pt idx="4">
                  <c:v>352.2</c:v>
                </c:pt>
                <c:pt idx="5">
                  <c:v>381.6</c:v>
                </c:pt>
                <c:pt idx="6">
                  <c:v>433.3</c:v>
                </c:pt>
                <c:pt idx="7">
                  <c:v>470.2</c:v>
                </c:pt>
                <c:pt idx="8">
                  <c:v>470.2</c:v>
                </c:pt>
                <c:pt idx="9">
                  <c:v>307.7</c:v>
                </c:pt>
                <c:pt idx="10">
                  <c:v>325.10000000000002</c:v>
                </c:pt>
                <c:pt idx="11">
                  <c:v>233.3</c:v>
                </c:pt>
              </c:numCache>
            </c:numRef>
          </c:val>
        </c:ser>
        <c:ser>
          <c:idx val="1"/>
          <c:order val="1"/>
          <c:tx>
            <c:strRef>
              <c:f>'Ｐ15'!$C$2</c:f>
              <c:strCache>
                <c:ptCount val="1"/>
                <c:pt idx="0">
                  <c:v>    女性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'Ｐ15'!$A$3:$A$14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'Ｐ15'!$C$3:$C$14</c:f>
              <c:numCache>
                <c:formatCode>0.0_ </c:formatCode>
                <c:ptCount val="12"/>
                <c:pt idx="0">
                  <c:v>182</c:v>
                </c:pt>
                <c:pt idx="1">
                  <c:v>211.4</c:v>
                </c:pt>
                <c:pt idx="2">
                  <c:v>239.6</c:v>
                </c:pt>
                <c:pt idx="3">
                  <c:v>259.3</c:v>
                </c:pt>
                <c:pt idx="4">
                  <c:v>281.60000000000002</c:v>
                </c:pt>
                <c:pt idx="5">
                  <c:v>286.2</c:v>
                </c:pt>
                <c:pt idx="6">
                  <c:v>294.3</c:v>
                </c:pt>
                <c:pt idx="7">
                  <c:v>289.60000000000002</c:v>
                </c:pt>
                <c:pt idx="8">
                  <c:v>282.39999999999998</c:v>
                </c:pt>
                <c:pt idx="9">
                  <c:v>244.3</c:v>
                </c:pt>
                <c:pt idx="10">
                  <c:v>228.3</c:v>
                </c:pt>
                <c:pt idx="11">
                  <c:v>239.2</c:v>
                </c:pt>
              </c:numCache>
            </c:numRef>
          </c:val>
        </c:ser>
        <c:marker val="1"/>
        <c:axId val="111018752"/>
        <c:axId val="111020672"/>
      </c:lineChart>
      <c:catAx>
        <c:axId val="111018752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020672"/>
        <c:crosses val="autoZero"/>
        <c:auto val="1"/>
        <c:lblAlgn val="ctr"/>
        <c:lblOffset val="100"/>
        <c:tickLblSkip val="1"/>
        <c:tickMarkSkip val="1"/>
      </c:catAx>
      <c:valAx>
        <c:axId val="111020672"/>
        <c:scaling>
          <c:orientation val="minMax"/>
          <c:min val="100"/>
        </c:scaling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</a:t>
                </a: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千円</a:t>
                </a:r>
                <a:r>
                  <a:rPr lang="en-US" altLang="ja-JP"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6438386968697188E-2"/>
              <c:y val="0.12895402673205988"/>
            </c:manualLayout>
          </c:layout>
          <c:spPr>
            <a:noFill/>
            <a:ln w="25400">
              <a:noFill/>
            </a:ln>
          </c:spPr>
        </c:title>
        <c:numFmt formatCode="0.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018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849374751850839"/>
          <c:y val="0.30657010939326057"/>
          <c:w val="0.11780848679055672"/>
          <c:h val="8.029222624544195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altLang="en-US"/>
              <a:t>図４　男女別・企業規模別・年齢階級別所定内賃金</a:t>
            </a:r>
          </a:p>
        </c:rich>
      </c:tx>
      <c:layout>
        <c:manualLayout>
          <c:xMode val="edge"/>
          <c:yMode val="edge"/>
          <c:x val="0.2565217391304348"/>
          <c:y val="3.96825396825396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08695652173917"/>
          <c:y val="0.16666709725089196"/>
          <c:w val="0.63152173913043474"/>
          <c:h val="0.60582167095959216"/>
        </c:manualLayout>
      </c:layout>
      <c:lineChart>
        <c:grouping val="standard"/>
        <c:ser>
          <c:idx val="0"/>
          <c:order val="0"/>
          <c:tx>
            <c:strRef>
              <c:f>'Ｐ17'!$B$2</c:f>
              <c:strCache>
                <c:ptCount val="1"/>
                <c:pt idx="0">
                  <c:v>1000人以上・男性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'Ｐ17'!$B$3:$B$14</c:f>
              <c:numCache>
                <c:formatCode>0.0_ </c:formatCode>
                <c:ptCount val="12"/>
                <c:pt idx="0">
                  <c:v>178.9</c:v>
                </c:pt>
                <c:pt idx="1">
                  <c:v>212.9</c:v>
                </c:pt>
                <c:pt idx="2">
                  <c:v>261.7</c:v>
                </c:pt>
                <c:pt idx="3">
                  <c:v>325.60000000000002</c:v>
                </c:pt>
                <c:pt idx="4">
                  <c:v>377</c:v>
                </c:pt>
                <c:pt idx="5">
                  <c:v>410.7</c:v>
                </c:pt>
                <c:pt idx="6">
                  <c:v>483.6</c:v>
                </c:pt>
                <c:pt idx="7">
                  <c:v>514.79999999999995</c:v>
                </c:pt>
                <c:pt idx="8">
                  <c:v>522.6</c:v>
                </c:pt>
                <c:pt idx="9">
                  <c:v>323.60000000000002</c:v>
                </c:pt>
                <c:pt idx="10">
                  <c:v>451.2</c:v>
                </c:pt>
                <c:pt idx="11">
                  <c:v>215.5</c:v>
                </c:pt>
              </c:numCache>
            </c:numRef>
          </c:val>
        </c:ser>
        <c:ser>
          <c:idx val="1"/>
          <c:order val="1"/>
          <c:tx>
            <c:strRef>
              <c:f>'Ｐ17'!$C$2</c:f>
              <c:strCache>
                <c:ptCount val="1"/>
                <c:pt idx="0">
                  <c:v>100人～999人・男性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'Ｐ17'!$C$3:$C$14</c:f>
              <c:numCache>
                <c:formatCode>0.0_ </c:formatCode>
                <c:ptCount val="12"/>
                <c:pt idx="0">
                  <c:v>186.3</c:v>
                </c:pt>
                <c:pt idx="1">
                  <c:v>209.9</c:v>
                </c:pt>
                <c:pt idx="2">
                  <c:v>239.1</c:v>
                </c:pt>
                <c:pt idx="3">
                  <c:v>281</c:v>
                </c:pt>
                <c:pt idx="4">
                  <c:v>321.89999999999998</c:v>
                </c:pt>
                <c:pt idx="5">
                  <c:v>351.1</c:v>
                </c:pt>
                <c:pt idx="6">
                  <c:v>396.4</c:v>
                </c:pt>
                <c:pt idx="7">
                  <c:v>453.2</c:v>
                </c:pt>
                <c:pt idx="8">
                  <c:v>442.6</c:v>
                </c:pt>
                <c:pt idx="9">
                  <c:v>277.7</c:v>
                </c:pt>
                <c:pt idx="10">
                  <c:v>273</c:v>
                </c:pt>
                <c:pt idx="11">
                  <c:v>275.7</c:v>
                </c:pt>
              </c:numCache>
            </c:numRef>
          </c:val>
        </c:ser>
        <c:ser>
          <c:idx val="2"/>
          <c:order val="2"/>
          <c:tx>
            <c:strRef>
              <c:f>'Ｐ17'!$D$2</c:f>
              <c:strCache>
                <c:ptCount val="1"/>
                <c:pt idx="0">
                  <c:v>10人～99人・男性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'Ｐ17'!$D$3:$D$14</c:f>
              <c:numCache>
                <c:formatCode>0.0_ </c:formatCode>
                <c:ptCount val="12"/>
                <c:pt idx="0">
                  <c:v>173.1</c:v>
                </c:pt>
                <c:pt idx="1">
                  <c:v>210.4</c:v>
                </c:pt>
                <c:pt idx="2">
                  <c:v>252.4</c:v>
                </c:pt>
                <c:pt idx="3">
                  <c:v>282.89999999999998</c:v>
                </c:pt>
                <c:pt idx="4">
                  <c:v>337.8</c:v>
                </c:pt>
                <c:pt idx="5">
                  <c:v>360.1</c:v>
                </c:pt>
                <c:pt idx="6">
                  <c:v>362</c:v>
                </c:pt>
                <c:pt idx="7">
                  <c:v>383.2</c:v>
                </c:pt>
                <c:pt idx="8">
                  <c:v>391.4</c:v>
                </c:pt>
                <c:pt idx="9">
                  <c:v>325</c:v>
                </c:pt>
                <c:pt idx="10">
                  <c:v>291.60000000000002</c:v>
                </c:pt>
                <c:pt idx="11">
                  <c:v>221.5</c:v>
                </c:pt>
              </c:numCache>
            </c:numRef>
          </c:val>
        </c:ser>
        <c:ser>
          <c:idx val="3"/>
          <c:order val="3"/>
          <c:tx>
            <c:strRef>
              <c:f>'Ｐ17'!$E$2</c:f>
              <c:strCache>
                <c:ptCount val="1"/>
                <c:pt idx="0">
                  <c:v>1000人以上・女性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'Ｐ17'!$E$3:$E$14</c:f>
              <c:numCache>
                <c:formatCode>0.0_ </c:formatCode>
                <c:ptCount val="12"/>
                <c:pt idx="0">
                  <c:v>182.5</c:v>
                </c:pt>
                <c:pt idx="1">
                  <c:v>220.4</c:v>
                </c:pt>
                <c:pt idx="2">
                  <c:v>257.2</c:v>
                </c:pt>
                <c:pt idx="3">
                  <c:v>278.2</c:v>
                </c:pt>
                <c:pt idx="4">
                  <c:v>292.39999999999998</c:v>
                </c:pt>
                <c:pt idx="5">
                  <c:v>310.10000000000002</c:v>
                </c:pt>
                <c:pt idx="6">
                  <c:v>316</c:v>
                </c:pt>
                <c:pt idx="7">
                  <c:v>313.89999999999998</c:v>
                </c:pt>
                <c:pt idx="8">
                  <c:v>292.2</c:v>
                </c:pt>
                <c:pt idx="9">
                  <c:v>285.89999999999998</c:v>
                </c:pt>
                <c:pt idx="10">
                  <c:v>305</c:v>
                </c:pt>
                <c:pt idx="11">
                  <c:v>240.3</c:v>
                </c:pt>
              </c:numCache>
            </c:numRef>
          </c:val>
        </c:ser>
        <c:ser>
          <c:idx val="4"/>
          <c:order val="4"/>
          <c:tx>
            <c:strRef>
              <c:f>'Ｐ17'!$F$2</c:f>
              <c:strCache>
                <c:ptCount val="1"/>
                <c:pt idx="0">
                  <c:v>100人～999人・女性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'Ｐ17'!$F$3:$F$14</c:f>
              <c:numCache>
                <c:formatCode>0.0_ </c:formatCode>
                <c:ptCount val="12"/>
                <c:pt idx="0">
                  <c:v>187.2</c:v>
                </c:pt>
                <c:pt idx="1">
                  <c:v>205.4</c:v>
                </c:pt>
                <c:pt idx="2">
                  <c:v>229.4</c:v>
                </c:pt>
                <c:pt idx="3">
                  <c:v>248.3</c:v>
                </c:pt>
                <c:pt idx="4">
                  <c:v>282.39999999999998</c:v>
                </c:pt>
                <c:pt idx="5">
                  <c:v>262.7</c:v>
                </c:pt>
                <c:pt idx="6">
                  <c:v>289.3</c:v>
                </c:pt>
                <c:pt idx="7">
                  <c:v>265.10000000000002</c:v>
                </c:pt>
                <c:pt idx="8">
                  <c:v>282.89999999999998</c:v>
                </c:pt>
                <c:pt idx="9">
                  <c:v>201.3</c:v>
                </c:pt>
                <c:pt idx="10">
                  <c:v>171.4</c:v>
                </c:pt>
                <c:pt idx="11">
                  <c:v>220.5</c:v>
                </c:pt>
              </c:numCache>
            </c:numRef>
          </c:val>
        </c:ser>
        <c:ser>
          <c:idx val="5"/>
          <c:order val="5"/>
          <c:tx>
            <c:strRef>
              <c:f>'Ｐ17'!$G$2</c:f>
              <c:strCache>
                <c:ptCount val="1"/>
                <c:pt idx="0">
                  <c:v>10人～99人・女性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'Ｐ17'!$A$3:$A$14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f>'Ｐ17'!$G$3:$G$14</c:f>
              <c:numCache>
                <c:formatCode>0.0_ </c:formatCode>
                <c:ptCount val="12"/>
                <c:pt idx="0">
                  <c:v>174.2</c:v>
                </c:pt>
                <c:pt idx="1">
                  <c:v>202.7</c:v>
                </c:pt>
                <c:pt idx="2">
                  <c:v>221.5</c:v>
                </c:pt>
                <c:pt idx="3">
                  <c:v>244.1</c:v>
                </c:pt>
                <c:pt idx="4">
                  <c:v>260.39999999999998</c:v>
                </c:pt>
                <c:pt idx="5">
                  <c:v>270.10000000000002</c:v>
                </c:pt>
                <c:pt idx="6">
                  <c:v>265</c:v>
                </c:pt>
                <c:pt idx="7">
                  <c:v>288.7</c:v>
                </c:pt>
                <c:pt idx="8">
                  <c:v>272.10000000000002</c:v>
                </c:pt>
                <c:pt idx="9">
                  <c:v>250.2</c:v>
                </c:pt>
                <c:pt idx="10">
                  <c:v>232.8</c:v>
                </c:pt>
                <c:pt idx="11">
                  <c:v>239.7</c:v>
                </c:pt>
              </c:numCache>
            </c:numRef>
          </c:val>
        </c:ser>
        <c:marker val="1"/>
        <c:axId val="110819968"/>
        <c:axId val="111223552"/>
      </c:lineChart>
      <c:catAx>
        <c:axId val="110819968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1223552"/>
        <c:crosses val="autoZero"/>
        <c:auto val="1"/>
        <c:lblAlgn val="ctr"/>
        <c:lblOffset val="100"/>
        <c:tickLblSkip val="1"/>
        <c:tickMarkSkip val="1"/>
      </c:catAx>
      <c:valAx>
        <c:axId val="111223552"/>
        <c:scaling>
          <c:orientation val="minMax"/>
          <c:min val="1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5.4346684925253956E-3"/>
              <c:y val="0.11640239414517624"/>
            </c:manualLayout>
          </c:layout>
          <c:spPr>
            <a:noFill/>
            <a:ln w="25400">
              <a:noFill/>
            </a:ln>
          </c:spPr>
        </c:title>
        <c:numFmt formatCode="0.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0819968"/>
        <c:crosses val="autoZero"/>
        <c:crossBetween val="between"/>
      </c:valAx>
      <c:spPr>
        <a:solidFill>
          <a:srgbClr val="CC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521739130434752"/>
          <c:y val="0.26719632268188681"/>
          <c:w val="0.9793478260869567"/>
          <c:h val="0.6428585315724426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66675</xdr:rowOff>
    </xdr:from>
    <xdr:to>
      <xdr:col>9</xdr:col>
      <xdr:colOff>676275</xdr:colOff>
      <xdr:row>34</xdr:row>
      <xdr:rowOff>9525</xdr:rowOff>
    </xdr:to>
    <xdr:graphicFrame macro="">
      <xdr:nvGraphicFramePr>
        <xdr:cNvPr id="131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33</xdr:row>
      <xdr:rowOff>9525</xdr:rowOff>
    </xdr:from>
    <xdr:to>
      <xdr:col>8</xdr:col>
      <xdr:colOff>219075</xdr:colOff>
      <xdr:row>50</xdr:row>
      <xdr:rowOff>28575</xdr:rowOff>
    </xdr:to>
    <xdr:graphicFrame macro="">
      <xdr:nvGraphicFramePr>
        <xdr:cNvPr id="125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16</xdr:row>
      <xdr:rowOff>0</xdr:rowOff>
    </xdr:from>
    <xdr:to>
      <xdr:col>8</xdr:col>
      <xdr:colOff>314325</xdr:colOff>
      <xdr:row>38</xdr:row>
      <xdr:rowOff>142875</xdr:rowOff>
    </xdr:to>
    <xdr:graphicFrame macro="">
      <xdr:nvGraphicFramePr>
        <xdr:cNvPr id="136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76200</xdr:rowOff>
    </xdr:from>
    <xdr:to>
      <xdr:col>12</xdr:col>
      <xdr:colOff>419100</xdr:colOff>
      <xdr:row>37</xdr:row>
      <xdr:rowOff>76200</xdr:rowOff>
    </xdr:to>
    <xdr:graphicFrame macro="">
      <xdr:nvGraphicFramePr>
        <xdr:cNvPr id="146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B38"/>
  <sheetViews>
    <sheetView tabSelected="1" workbookViewId="0">
      <selection activeCell="I9" sqref="I9"/>
    </sheetView>
  </sheetViews>
  <sheetFormatPr defaultRowHeight="13.5"/>
  <cols>
    <col min="1" max="1" width="4.125" customWidth="1"/>
    <col min="2" max="2" width="81.125" customWidth="1"/>
    <col min="3" max="3" width="4.125" customWidth="1"/>
  </cols>
  <sheetData>
    <row r="1" spans="2:2" ht="14.25">
      <c r="B1" s="416" t="s">
        <v>162</v>
      </c>
    </row>
    <row r="2" spans="2:2" ht="14.25">
      <c r="B2" s="416"/>
    </row>
    <row r="3" spans="2:2" ht="28.5">
      <c r="B3" s="417" t="s">
        <v>183</v>
      </c>
    </row>
    <row r="4" spans="2:2" ht="14.25">
      <c r="B4" s="418"/>
    </row>
    <row r="5" spans="2:2" ht="20.100000000000001" customHeight="1">
      <c r="B5" s="419" t="s">
        <v>163</v>
      </c>
    </row>
    <row r="6" spans="2:2" ht="20.100000000000001" customHeight="1">
      <c r="B6" s="420"/>
    </row>
    <row r="7" spans="2:2" ht="20.100000000000001" customHeight="1">
      <c r="B7" s="421" t="s">
        <v>184</v>
      </c>
    </row>
    <row r="8" spans="2:2" ht="20.100000000000001" customHeight="1">
      <c r="B8" s="422" t="s">
        <v>185</v>
      </c>
    </row>
    <row r="9" spans="2:2" ht="20.100000000000001" customHeight="1">
      <c r="B9" s="421" t="s">
        <v>194</v>
      </c>
    </row>
    <row r="10" spans="2:2" ht="20.100000000000001" customHeight="1">
      <c r="B10" s="421" t="s">
        <v>189</v>
      </c>
    </row>
    <row r="11" spans="2:2" ht="20.100000000000001" customHeight="1">
      <c r="B11" s="421" t="s">
        <v>190</v>
      </c>
    </row>
    <row r="12" spans="2:2" ht="20.100000000000001" customHeight="1">
      <c r="B12" s="421" t="s">
        <v>195</v>
      </c>
    </row>
    <row r="13" spans="2:2" ht="20.100000000000001" customHeight="1">
      <c r="B13" s="421" t="s">
        <v>191</v>
      </c>
    </row>
    <row r="14" spans="2:2" ht="20.100000000000001" customHeight="1">
      <c r="B14" s="421"/>
    </row>
    <row r="15" spans="2:2" ht="20.100000000000001" customHeight="1">
      <c r="B15" s="421" t="s">
        <v>165</v>
      </c>
    </row>
    <row r="16" spans="2:2" ht="20.100000000000001" customHeight="1">
      <c r="B16" s="421" t="s">
        <v>192</v>
      </c>
    </row>
    <row r="17" spans="2:2" ht="20.100000000000001" customHeight="1">
      <c r="B17" s="421" t="s">
        <v>193</v>
      </c>
    </row>
    <row r="18" spans="2:2" ht="20.100000000000001" customHeight="1">
      <c r="B18" s="421" t="s">
        <v>196</v>
      </c>
    </row>
    <row r="19" spans="2:2" ht="20.100000000000001" customHeight="1">
      <c r="B19" s="421" t="s">
        <v>197</v>
      </c>
    </row>
    <row r="20" spans="2:2" ht="20.100000000000001" customHeight="1">
      <c r="B20" s="421" t="s">
        <v>198</v>
      </c>
    </row>
    <row r="21" spans="2:2" ht="20.100000000000001" customHeight="1">
      <c r="B21" s="421" t="s">
        <v>199</v>
      </c>
    </row>
    <row r="22" spans="2:2" ht="20.100000000000001" customHeight="1">
      <c r="B22" s="421" t="s">
        <v>200</v>
      </c>
    </row>
    <row r="23" spans="2:2" ht="20.100000000000001" customHeight="1">
      <c r="B23" s="421" t="s">
        <v>202</v>
      </c>
    </row>
    <row r="24" spans="2:2" ht="20.100000000000001" customHeight="1">
      <c r="B24" s="421" t="s">
        <v>201</v>
      </c>
    </row>
    <row r="25" spans="2:2" ht="20.100000000000001" customHeight="1">
      <c r="B25" s="421" t="s">
        <v>203</v>
      </c>
    </row>
    <row r="26" spans="2:2" ht="20.100000000000001" customHeight="1">
      <c r="B26" s="421" t="s">
        <v>204</v>
      </c>
    </row>
    <row r="27" spans="2:2" ht="20.100000000000001" customHeight="1">
      <c r="B27" s="421" t="s">
        <v>205</v>
      </c>
    </row>
    <row r="28" spans="2:2" ht="20.100000000000001" customHeight="1">
      <c r="B28" s="421" t="s">
        <v>206</v>
      </c>
    </row>
    <row r="29" spans="2:2" ht="20.100000000000001" customHeight="1">
      <c r="B29" s="421" t="s">
        <v>223</v>
      </c>
    </row>
    <row r="30" spans="2:2" ht="20.100000000000001" customHeight="1">
      <c r="B30" s="421" t="s">
        <v>224</v>
      </c>
    </row>
    <row r="31" spans="2:2" ht="20.100000000000001" customHeight="1">
      <c r="B31" s="421" t="s">
        <v>207</v>
      </c>
    </row>
    <row r="32" spans="2:2" ht="20.100000000000001" customHeight="1">
      <c r="B32" s="423"/>
    </row>
    <row r="33" spans="2:2" ht="20.100000000000001" customHeight="1">
      <c r="B33" s="638"/>
    </row>
    <row r="34" spans="2:2" ht="20.100000000000001" customHeight="1">
      <c r="B34" s="424"/>
    </row>
    <row r="35" spans="2:2" ht="17.25">
      <c r="B35" s="425" t="s">
        <v>226</v>
      </c>
    </row>
    <row r="38" spans="2:2" ht="17.25">
      <c r="B38" s="425" t="s">
        <v>164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B1:AC163"/>
  <sheetViews>
    <sheetView showWhiteSpace="0" topLeftCell="B49" zoomScaleNormal="100" zoomScaleSheetLayoutView="100" workbookViewId="0">
      <selection activeCell="D78" sqref="D78"/>
    </sheetView>
  </sheetViews>
  <sheetFormatPr defaultRowHeight="13.5"/>
  <cols>
    <col min="1" max="1" width="1.625" customWidth="1"/>
    <col min="2" max="2" width="36.75" style="95" customWidth="1"/>
    <col min="3" max="3" width="9.75" style="116" bestFit="1" customWidth="1"/>
    <col min="4" max="4" width="9.75" bestFit="1" customWidth="1"/>
    <col min="5" max="5" width="10.625" style="95" bestFit="1" customWidth="1"/>
    <col min="6" max="6" width="9.375" bestFit="1" customWidth="1"/>
    <col min="7" max="7" width="9.75" bestFit="1" customWidth="1"/>
    <col min="8" max="9" width="9.5" bestFit="1" customWidth="1"/>
    <col min="10" max="12" width="9.125" bestFit="1" customWidth="1"/>
    <col min="22" max="22" width="5.125" customWidth="1"/>
    <col min="23" max="23" width="37.5" style="95" bestFit="1" customWidth="1"/>
    <col min="25" max="25" width="9" style="116"/>
    <col min="28" max="28" width="9" style="100"/>
    <col min="29" max="29" width="9" style="116"/>
  </cols>
  <sheetData>
    <row r="1" spans="2:9" ht="18.75" customHeight="1" thickBot="1">
      <c r="B1" s="81" t="s">
        <v>176</v>
      </c>
      <c r="H1" s="857" t="s">
        <v>215</v>
      </c>
      <c r="I1" s="857"/>
    </row>
    <row r="2" spans="2:9" ht="10.5" customHeight="1">
      <c r="B2" s="847" t="s">
        <v>29</v>
      </c>
      <c r="C2" s="851" t="s">
        <v>86</v>
      </c>
      <c r="D2" s="117"/>
      <c r="E2" s="838" t="s">
        <v>88</v>
      </c>
      <c r="F2" s="836" t="s">
        <v>89</v>
      </c>
      <c r="G2" s="838" t="s">
        <v>90</v>
      </c>
      <c r="H2" s="849" t="s">
        <v>91</v>
      </c>
      <c r="I2" s="840" t="s">
        <v>92</v>
      </c>
    </row>
    <row r="3" spans="2:9" ht="35.25" customHeight="1" thickBot="1">
      <c r="B3" s="848"/>
      <c r="C3" s="852"/>
      <c r="D3" s="120" t="s">
        <v>87</v>
      </c>
      <c r="E3" s="846"/>
      <c r="F3" s="837"/>
      <c r="G3" s="839"/>
      <c r="H3" s="850"/>
      <c r="I3" s="841"/>
    </row>
    <row r="4" spans="2:9" ht="15" customHeight="1" thickBot="1">
      <c r="B4" s="321" t="s">
        <v>161</v>
      </c>
      <c r="C4" s="334">
        <v>371.1</v>
      </c>
      <c r="D4" s="335">
        <v>336</v>
      </c>
      <c r="E4" s="336">
        <v>989.2</v>
      </c>
      <c r="F4" s="334">
        <v>42.2</v>
      </c>
      <c r="G4" s="335">
        <v>12.2</v>
      </c>
      <c r="H4" s="326">
        <v>160</v>
      </c>
      <c r="I4" s="327">
        <v>15</v>
      </c>
    </row>
    <row r="5" spans="2:9" ht="15" customHeight="1" thickBot="1">
      <c r="B5" s="322" t="s">
        <v>152</v>
      </c>
      <c r="C5" s="337">
        <v>359.6</v>
      </c>
      <c r="D5" s="338">
        <v>325</v>
      </c>
      <c r="E5" s="338">
        <v>936.5</v>
      </c>
      <c r="F5" s="338">
        <v>41.9</v>
      </c>
      <c r="G5" s="339">
        <v>11.6</v>
      </c>
      <c r="H5" s="319">
        <v>162</v>
      </c>
      <c r="I5" s="320">
        <v>16</v>
      </c>
    </row>
    <row r="6" spans="2:9" ht="15" customHeight="1" thickBot="1">
      <c r="B6" s="323" t="s">
        <v>97</v>
      </c>
      <c r="C6" s="340">
        <f>C4-C5</f>
        <v>11.5</v>
      </c>
      <c r="D6" s="341">
        <f>D4-D5</f>
        <v>11</v>
      </c>
      <c r="E6" s="340">
        <f>E4-E5</f>
        <v>52.700000000000045</v>
      </c>
      <c r="F6" s="342"/>
      <c r="G6" s="343"/>
      <c r="H6" s="144"/>
      <c r="I6" s="144"/>
    </row>
    <row r="7" spans="2:9" ht="15" customHeight="1" thickBot="1">
      <c r="B7" s="324" t="s">
        <v>96</v>
      </c>
      <c r="C7" s="344">
        <f>C4/C5*100-100</f>
        <v>3.1979977753058932</v>
      </c>
      <c r="D7" s="345">
        <f>D4/D5*100-100</f>
        <v>3.3846153846153868</v>
      </c>
      <c r="E7" s="346">
        <f>E4/E5*100-100</f>
        <v>5.6273358248798928</v>
      </c>
      <c r="F7" s="347"/>
      <c r="G7" s="348"/>
      <c r="H7" s="263"/>
      <c r="I7" s="263"/>
    </row>
    <row r="8" spans="2:9" ht="15" customHeight="1" thickTop="1">
      <c r="B8" s="273" t="s">
        <v>1</v>
      </c>
      <c r="C8" s="489">
        <v>356.1</v>
      </c>
      <c r="D8" s="490">
        <v>323.7</v>
      </c>
      <c r="E8" s="490">
        <v>1026.0999999999999</v>
      </c>
      <c r="F8" s="490">
        <v>45.4</v>
      </c>
      <c r="G8" s="490">
        <v>14.3</v>
      </c>
      <c r="H8" s="491">
        <v>183</v>
      </c>
      <c r="I8" s="492">
        <v>15</v>
      </c>
    </row>
    <row r="9" spans="2:9" ht="15" customHeight="1">
      <c r="B9" s="325" t="s">
        <v>2</v>
      </c>
      <c r="C9" s="493">
        <v>383.1</v>
      </c>
      <c r="D9" s="482">
        <v>343.5</v>
      </c>
      <c r="E9" s="482">
        <v>1070</v>
      </c>
      <c r="F9" s="482">
        <v>44.6</v>
      </c>
      <c r="G9" s="482">
        <v>13</v>
      </c>
      <c r="H9" s="494">
        <v>164</v>
      </c>
      <c r="I9" s="495">
        <v>18</v>
      </c>
    </row>
    <row r="10" spans="2:9" ht="15" customHeight="1">
      <c r="B10" s="325" t="s">
        <v>3</v>
      </c>
      <c r="C10" s="493">
        <v>378.3</v>
      </c>
      <c r="D10" s="482">
        <v>336.7</v>
      </c>
      <c r="E10" s="482">
        <v>1128.5</v>
      </c>
      <c r="F10" s="482">
        <v>43.1</v>
      </c>
      <c r="G10" s="482">
        <v>14.2</v>
      </c>
      <c r="H10" s="494">
        <v>159</v>
      </c>
      <c r="I10" s="495">
        <v>17</v>
      </c>
    </row>
    <row r="11" spans="2:9" ht="15" customHeight="1">
      <c r="B11" s="325" t="s">
        <v>4</v>
      </c>
      <c r="C11" s="493">
        <v>519.79999999999995</v>
      </c>
      <c r="D11" s="482">
        <v>441.3</v>
      </c>
      <c r="E11" s="482">
        <v>203.7</v>
      </c>
      <c r="F11" s="482">
        <v>43.8</v>
      </c>
      <c r="G11" s="482">
        <v>21.2</v>
      </c>
      <c r="H11" s="494">
        <v>149</v>
      </c>
      <c r="I11" s="495">
        <v>19</v>
      </c>
    </row>
    <row r="12" spans="2:9" ht="15" customHeight="1">
      <c r="B12" s="325" t="s">
        <v>5</v>
      </c>
      <c r="C12" s="493">
        <v>403.5</v>
      </c>
      <c r="D12" s="482">
        <v>364.1</v>
      </c>
      <c r="E12" s="482">
        <v>1220.2</v>
      </c>
      <c r="F12" s="482">
        <v>39.9</v>
      </c>
      <c r="G12" s="482">
        <v>13.9</v>
      </c>
      <c r="H12" s="494">
        <v>152</v>
      </c>
      <c r="I12" s="495">
        <v>18</v>
      </c>
    </row>
    <row r="13" spans="2:9" ht="15" customHeight="1">
      <c r="B13" s="325" t="s">
        <v>6</v>
      </c>
      <c r="C13" s="493">
        <v>358.9</v>
      </c>
      <c r="D13" s="482">
        <v>304.2</v>
      </c>
      <c r="E13" s="482">
        <v>699.2</v>
      </c>
      <c r="F13" s="482">
        <v>45.8</v>
      </c>
      <c r="G13" s="482">
        <v>13</v>
      </c>
      <c r="H13" s="494">
        <v>165</v>
      </c>
      <c r="I13" s="495">
        <v>31</v>
      </c>
    </row>
    <row r="14" spans="2:9" ht="15" customHeight="1">
      <c r="B14" s="325" t="s">
        <v>7</v>
      </c>
      <c r="C14" s="493">
        <v>368.5</v>
      </c>
      <c r="D14" s="482">
        <v>344.1</v>
      </c>
      <c r="E14" s="482">
        <v>952.3</v>
      </c>
      <c r="F14" s="482">
        <v>40.9</v>
      </c>
      <c r="G14" s="482">
        <v>13.3</v>
      </c>
      <c r="H14" s="494">
        <v>164</v>
      </c>
      <c r="I14" s="495">
        <v>12</v>
      </c>
    </row>
    <row r="15" spans="2:9" ht="15" customHeight="1">
      <c r="B15" s="325" t="s">
        <v>21</v>
      </c>
      <c r="C15" s="493">
        <v>399.9</v>
      </c>
      <c r="D15" s="482">
        <v>369.1</v>
      </c>
      <c r="E15" s="482">
        <v>1389.7</v>
      </c>
      <c r="F15" s="482">
        <v>41.8</v>
      </c>
      <c r="G15" s="482">
        <v>13.3</v>
      </c>
      <c r="H15" s="494">
        <v>148</v>
      </c>
      <c r="I15" s="495">
        <v>13</v>
      </c>
    </row>
    <row r="16" spans="2:9" ht="15" customHeight="1">
      <c r="B16" s="325" t="s">
        <v>20</v>
      </c>
      <c r="C16" s="493">
        <v>344.8</v>
      </c>
      <c r="D16" s="482">
        <v>310.10000000000002</v>
      </c>
      <c r="E16" s="482">
        <v>891.7</v>
      </c>
      <c r="F16" s="482">
        <v>43.1</v>
      </c>
      <c r="G16" s="482">
        <v>9.1</v>
      </c>
      <c r="H16" s="494">
        <v>161</v>
      </c>
      <c r="I16" s="495">
        <v>16</v>
      </c>
    </row>
    <row r="17" spans="2:10" ht="15" customHeight="1">
      <c r="B17" s="325" t="s">
        <v>19</v>
      </c>
      <c r="C17" s="493">
        <v>484.2</v>
      </c>
      <c r="D17" s="482">
        <v>455.1</v>
      </c>
      <c r="E17" s="482">
        <v>1873.8</v>
      </c>
      <c r="F17" s="482">
        <v>42.6</v>
      </c>
      <c r="G17" s="482">
        <v>15.9</v>
      </c>
      <c r="H17" s="494">
        <v>157</v>
      </c>
      <c r="I17" s="495">
        <v>11</v>
      </c>
    </row>
    <row r="18" spans="2:10" ht="15" customHeight="1">
      <c r="B18" s="325" t="s">
        <v>18</v>
      </c>
      <c r="C18" s="493">
        <v>291.2</v>
      </c>
      <c r="D18" s="482">
        <v>264</v>
      </c>
      <c r="E18" s="482">
        <v>362</v>
      </c>
      <c r="F18" s="482">
        <v>39.9</v>
      </c>
      <c r="G18" s="482">
        <v>8.6999999999999993</v>
      </c>
      <c r="H18" s="494">
        <v>173</v>
      </c>
      <c r="I18" s="495">
        <v>16</v>
      </c>
    </row>
    <row r="19" spans="2:10" ht="15" customHeight="1">
      <c r="B19" s="325" t="s">
        <v>17</v>
      </c>
      <c r="C19" s="493">
        <v>285.7</v>
      </c>
      <c r="D19" s="482">
        <v>263.8</v>
      </c>
      <c r="E19" s="482">
        <v>422.9</v>
      </c>
      <c r="F19" s="482">
        <v>39.1</v>
      </c>
      <c r="G19" s="482">
        <v>8.8000000000000007</v>
      </c>
      <c r="H19" s="494">
        <v>170</v>
      </c>
      <c r="I19" s="495">
        <v>12</v>
      </c>
    </row>
    <row r="20" spans="2:10" ht="15" customHeight="1">
      <c r="B20" s="325" t="s">
        <v>16</v>
      </c>
      <c r="C20" s="493">
        <v>447</v>
      </c>
      <c r="D20" s="482">
        <v>434.3</v>
      </c>
      <c r="E20" s="482">
        <v>1722.5</v>
      </c>
      <c r="F20" s="482">
        <v>43.4</v>
      </c>
      <c r="G20" s="482">
        <v>12.9</v>
      </c>
      <c r="H20" s="494">
        <v>159</v>
      </c>
      <c r="I20" s="495">
        <v>5</v>
      </c>
    </row>
    <row r="21" spans="2:10" ht="15" customHeight="1">
      <c r="B21" s="325" t="s">
        <v>15</v>
      </c>
      <c r="C21" s="493">
        <v>338.3</v>
      </c>
      <c r="D21" s="482">
        <v>307.2</v>
      </c>
      <c r="E21" s="482">
        <v>588.4</v>
      </c>
      <c r="F21" s="482">
        <v>39.5</v>
      </c>
      <c r="G21" s="482">
        <v>5.9</v>
      </c>
      <c r="H21" s="494">
        <v>161</v>
      </c>
      <c r="I21" s="495">
        <v>9</v>
      </c>
    </row>
    <row r="22" spans="2:10" ht="15" customHeight="1">
      <c r="B22" s="325" t="s">
        <v>14</v>
      </c>
      <c r="C22" s="493">
        <v>336.1</v>
      </c>
      <c r="D22" s="482">
        <v>300.2</v>
      </c>
      <c r="E22" s="482">
        <v>921.4</v>
      </c>
      <c r="F22" s="482">
        <v>41.1</v>
      </c>
      <c r="G22" s="482">
        <v>12.9</v>
      </c>
      <c r="H22" s="494">
        <v>157</v>
      </c>
      <c r="I22" s="495">
        <v>16</v>
      </c>
    </row>
    <row r="23" spans="2:10" ht="15" customHeight="1" thickBot="1">
      <c r="B23" s="129" t="s">
        <v>13</v>
      </c>
      <c r="C23" s="485">
        <v>310.2</v>
      </c>
      <c r="D23" s="486">
        <v>279.60000000000002</v>
      </c>
      <c r="E23" s="486">
        <v>592.4</v>
      </c>
      <c r="F23" s="486">
        <v>44.4</v>
      </c>
      <c r="G23" s="486">
        <v>10.3</v>
      </c>
      <c r="H23" s="496">
        <v>161</v>
      </c>
      <c r="I23" s="497">
        <v>17</v>
      </c>
    </row>
    <row r="24" spans="2:10" ht="15" customHeight="1"/>
    <row r="25" spans="2:10" ht="18.75" customHeight="1" thickBot="1">
      <c r="B25" s="81" t="s">
        <v>177</v>
      </c>
      <c r="H25" s="857" t="s">
        <v>215</v>
      </c>
      <c r="I25" s="857"/>
    </row>
    <row r="26" spans="2:10" ht="10.5" customHeight="1">
      <c r="B26" s="847" t="s">
        <v>29</v>
      </c>
      <c r="C26" s="851" t="s">
        <v>86</v>
      </c>
      <c r="D26" s="117"/>
      <c r="E26" s="838" t="s">
        <v>88</v>
      </c>
      <c r="F26" s="836" t="s">
        <v>89</v>
      </c>
      <c r="G26" s="838" t="s">
        <v>90</v>
      </c>
      <c r="H26" s="849" t="s">
        <v>91</v>
      </c>
      <c r="I26" s="840" t="s">
        <v>92</v>
      </c>
    </row>
    <row r="27" spans="2:10" ht="35.25" customHeight="1" thickBot="1">
      <c r="B27" s="848"/>
      <c r="C27" s="853"/>
      <c r="D27" s="120" t="s">
        <v>87</v>
      </c>
      <c r="E27" s="846"/>
      <c r="F27" s="837"/>
      <c r="G27" s="839"/>
      <c r="H27" s="850"/>
      <c r="I27" s="841"/>
    </row>
    <row r="28" spans="2:10" ht="15" customHeight="1" thickBot="1">
      <c r="B28" s="321" t="s">
        <v>161</v>
      </c>
      <c r="C28" s="334">
        <v>410.7</v>
      </c>
      <c r="D28" s="335">
        <v>370.4</v>
      </c>
      <c r="E28" s="335">
        <v>1357.6</v>
      </c>
      <c r="F28" s="335">
        <v>41.7</v>
      </c>
      <c r="G28" s="335">
        <v>13.8</v>
      </c>
      <c r="H28" s="330">
        <v>157</v>
      </c>
      <c r="I28" s="330">
        <v>16</v>
      </c>
      <c r="J28" s="331"/>
    </row>
    <row r="29" spans="2:10" ht="15" customHeight="1" thickBot="1">
      <c r="B29" s="167" t="s">
        <v>152</v>
      </c>
      <c r="C29" s="349">
        <v>401.5</v>
      </c>
      <c r="D29" s="338">
        <v>361.1</v>
      </c>
      <c r="E29" s="338">
        <v>1374.6</v>
      </c>
      <c r="F29" s="338">
        <v>41.4</v>
      </c>
      <c r="G29" s="339">
        <v>14</v>
      </c>
      <c r="H29" s="328">
        <v>155</v>
      </c>
      <c r="I29" s="329">
        <v>16</v>
      </c>
    </row>
    <row r="30" spans="2:10" ht="15" customHeight="1" thickBot="1">
      <c r="B30" s="265" t="s">
        <v>97</v>
      </c>
      <c r="C30" s="264">
        <f>C28-C29</f>
        <v>9.1999999999999886</v>
      </c>
      <c r="D30" s="264">
        <f>D28-D29</f>
        <v>9.2999999999999545</v>
      </c>
      <c r="E30" s="264">
        <f>E28-E29</f>
        <v>-17</v>
      </c>
      <c r="F30" s="142"/>
      <c r="G30" s="143"/>
      <c r="H30" s="144"/>
      <c r="I30" s="144"/>
    </row>
    <row r="31" spans="2:10" ht="15" customHeight="1" thickBot="1">
      <c r="B31" s="153" t="s">
        <v>96</v>
      </c>
      <c r="C31" s="154">
        <f>C28/C29*100-100</f>
        <v>2.2914072229140743</v>
      </c>
      <c r="D31" s="155">
        <f>D28/D29*100-100</f>
        <v>2.575463860426467</v>
      </c>
      <c r="E31" s="262">
        <f>E28/E29*100-100</f>
        <v>-1.2367234104466718</v>
      </c>
      <c r="F31" s="145"/>
      <c r="G31" s="146"/>
      <c r="H31" s="147"/>
      <c r="I31" s="147"/>
    </row>
    <row r="32" spans="2:10" ht="15" customHeight="1" thickTop="1">
      <c r="B32" s="4" t="s">
        <v>1</v>
      </c>
      <c r="C32" s="498" t="s">
        <v>12</v>
      </c>
      <c r="D32" s="499" t="s">
        <v>12</v>
      </c>
      <c r="E32" s="499" t="s">
        <v>12</v>
      </c>
      <c r="F32" s="499" t="s">
        <v>12</v>
      </c>
      <c r="G32" s="500" t="s">
        <v>12</v>
      </c>
      <c r="H32" s="501" t="s">
        <v>12</v>
      </c>
      <c r="I32" s="502" t="s">
        <v>12</v>
      </c>
      <c r="J32" s="332"/>
    </row>
    <row r="33" spans="2:11" ht="15" customHeight="1">
      <c r="B33" s="325" t="s">
        <v>2</v>
      </c>
      <c r="C33" s="481">
        <v>453.2</v>
      </c>
      <c r="D33" s="482">
        <v>386.4</v>
      </c>
      <c r="E33" s="482">
        <v>2032.5</v>
      </c>
      <c r="F33" s="482">
        <v>41.3</v>
      </c>
      <c r="G33" s="482">
        <v>17</v>
      </c>
      <c r="H33" s="494">
        <v>154</v>
      </c>
      <c r="I33" s="503">
        <v>30</v>
      </c>
      <c r="J33" s="332"/>
    </row>
    <row r="34" spans="2:11" ht="15" customHeight="1">
      <c r="B34" s="325" t="s">
        <v>3</v>
      </c>
      <c r="C34" s="481">
        <v>434.1</v>
      </c>
      <c r="D34" s="482">
        <v>389</v>
      </c>
      <c r="E34" s="482">
        <v>1600.3</v>
      </c>
      <c r="F34" s="482">
        <v>42.4</v>
      </c>
      <c r="G34" s="482">
        <v>15.3</v>
      </c>
      <c r="H34" s="494">
        <v>156</v>
      </c>
      <c r="I34" s="503">
        <v>15</v>
      </c>
      <c r="J34" s="332"/>
    </row>
    <row r="35" spans="2:11" ht="15" customHeight="1">
      <c r="B35" s="325" t="s">
        <v>4</v>
      </c>
      <c r="C35" s="481">
        <v>556.5</v>
      </c>
      <c r="D35" s="482">
        <v>469.1</v>
      </c>
      <c r="E35" s="482">
        <v>126.4</v>
      </c>
      <c r="F35" s="482">
        <v>43.3</v>
      </c>
      <c r="G35" s="482">
        <v>22.4</v>
      </c>
      <c r="H35" s="494">
        <v>147</v>
      </c>
      <c r="I35" s="503">
        <v>21</v>
      </c>
      <c r="J35" s="332"/>
    </row>
    <row r="36" spans="2:11" ht="15" customHeight="1">
      <c r="B36" s="325" t="s">
        <v>5</v>
      </c>
      <c r="C36" s="481">
        <v>447.9</v>
      </c>
      <c r="D36" s="482">
        <v>401</v>
      </c>
      <c r="E36" s="482">
        <v>1648.3</v>
      </c>
      <c r="F36" s="482">
        <v>40.6</v>
      </c>
      <c r="G36" s="482">
        <v>16.3</v>
      </c>
      <c r="H36" s="494">
        <v>150</v>
      </c>
      <c r="I36" s="503">
        <v>19</v>
      </c>
      <c r="J36" s="332"/>
    </row>
    <row r="37" spans="2:11" ht="15" customHeight="1">
      <c r="B37" s="325" t="s">
        <v>6</v>
      </c>
      <c r="C37" s="481">
        <v>389.6</v>
      </c>
      <c r="D37" s="482">
        <v>316.5</v>
      </c>
      <c r="E37" s="482">
        <v>1141.8</v>
      </c>
      <c r="F37" s="482">
        <v>45.2</v>
      </c>
      <c r="G37" s="482">
        <v>16.7</v>
      </c>
      <c r="H37" s="494">
        <v>158</v>
      </c>
      <c r="I37" s="503">
        <v>33</v>
      </c>
      <c r="J37" s="332"/>
    </row>
    <row r="38" spans="2:11" ht="15" customHeight="1">
      <c r="B38" s="325" t="s">
        <v>7</v>
      </c>
      <c r="C38" s="481">
        <v>387.1</v>
      </c>
      <c r="D38" s="482">
        <v>362.4</v>
      </c>
      <c r="E38" s="482">
        <v>1244.0999999999999</v>
      </c>
      <c r="F38" s="482">
        <v>40.200000000000003</v>
      </c>
      <c r="G38" s="482">
        <v>14.9</v>
      </c>
      <c r="H38" s="494">
        <v>162</v>
      </c>
      <c r="I38" s="503">
        <v>11</v>
      </c>
      <c r="J38" s="332"/>
    </row>
    <row r="39" spans="2:11" ht="15" customHeight="1">
      <c r="B39" s="325" t="s">
        <v>21</v>
      </c>
      <c r="C39" s="481">
        <v>402.1</v>
      </c>
      <c r="D39" s="482">
        <v>370.2</v>
      </c>
      <c r="E39" s="482">
        <v>1430.1</v>
      </c>
      <c r="F39" s="482">
        <v>42.1</v>
      </c>
      <c r="G39" s="482">
        <v>13.1</v>
      </c>
      <c r="H39" s="494">
        <v>148</v>
      </c>
      <c r="I39" s="503">
        <v>13</v>
      </c>
      <c r="J39" s="332"/>
    </row>
    <row r="40" spans="2:11" ht="15" customHeight="1">
      <c r="B40" s="325" t="s">
        <v>20</v>
      </c>
      <c r="C40" s="481">
        <v>333.7</v>
      </c>
      <c r="D40" s="482">
        <v>297.89999999999998</v>
      </c>
      <c r="E40" s="482">
        <v>1070.8</v>
      </c>
      <c r="F40" s="482">
        <v>43.7</v>
      </c>
      <c r="G40" s="482">
        <v>9</v>
      </c>
      <c r="H40" s="494">
        <v>157</v>
      </c>
      <c r="I40" s="503">
        <v>18</v>
      </c>
      <c r="J40" s="332"/>
    </row>
    <row r="41" spans="2:11" ht="15" customHeight="1">
      <c r="B41" s="325" t="s">
        <v>19</v>
      </c>
      <c r="C41" s="481">
        <v>489</v>
      </c>
      <c r="D41" s="482">
        <v>464.5</v>
      </c>
      <c r="E41" s="482">
        <v>2021.9</v>
      </c>
      <c r="F41" s="482">
        <v>41.8</v>
      </c>
      <c r="G41" s="482">
        <v>15.3</v>
      </c>
      <c r="H41" s="494">
        <v>152</v>
      </c>
      <c r="I41" s="503">
        <v>10</v>
      </c>
      <c r="J41" s="332"/>
    </row>
    <row r="42" spans="2:11" ht="15" customHeight="1">
      <c r="B42" s="325" t="s">
        <v>18</v>
      </c>
      <c r="C42" s="481">
        <v>303.10000000000002</v>
      </c>
      <c r="D42" s="482">
        <v>271.3</v>
      </c>
      <c r="E42" s="482">
        <v>504.3</v>
      </c>
      <c r="F42" s="482">
        <v>39.1</v>
      </c>
      <c r="G42" s="482">
        <v>9.5</v>
      </c>
      <c r="H42" s="494">
        <v>169</v>
      </c>
      <c r="I42" s="503">
        <v>18</v>
      </c>
      <c r="J42" s="332"/>
    </row>
    <row r="43" spans="2:11" ht="15" customHeight="1">
      <c r="B43" s="325" t="s">
        <v>17</v>
      </c>
      <c r="C43" s="481">
        <v>283.10000000000002</v>
      </c>
      <c r="D43" s="482">
        <v>268.60000000000002</v>
      </c>
      <c r="E43" s="482">
        <v>584.70000000000005</v>
      </c>
      <c r="F43" s="482">
        <v>39.200000000000003</v>
      </c>
      <c r="G43" s="482">
        <v>9.4</v>
      </c>
      <c r="H43" s="494">
        <v>165</v>
      </c>
      <c r="I43" s="503">
        <v>8</v>
      </c>
      <c r="J43" s="332"/>
    </row>
    <row r="44" spans="2:11" ht="15" customHeight="1">
      <c r="B44" s="325" t="s">
        <v>16</v>
      </c>
      <c r="C44" s="481">
        <v>544.29999999999995</v>
      </c>
      <c r="D44" s="482">
        <v>533</v>
      </c>
      <c r="E44" s="482">
        <v>2336.9</v>
      </c>
      <c r="F44" s="482">
        <v>46.1</v>
      </c>
      <c r="G44" s="482">
        <v>14.1</v>
      </c>
      <c r="H44" s="494">
        <v>155</v>
      </c>
      <c r="I44" s="503">
        <v>4</v>
      </c>
      <c r="J44" s="332"/>
    </row>
    <row r="45" spans="2:11" ht="15" customHeight="1">
      <c r="B45" s="325" t="s">
        <v>15</v>
      </c>
      <c r="C45" s="481">
        <v>363.3</v>
      </c>
      <c r="D45" s="482">
        <v>324.7</v>
      </c>
      <c r="E45" s="482">
        <v>550.5</v>
      </c>
      <c r="F45" s="482">
        <v>39.9</v>
      </c>
      <c r="G45" s="482">
        <v>5.0999999999999996</v>
      </c>
      <c r="H45" s="494">
        <v>166</v>
      </c>
      <c r="I45" s="503">
        <v>12</v>
      </c>
      <c r="J45" s="332"/>
    </row>
    <row r="46" spans="2:11" ht="15" customHeight="1">
      <c r="B46" s="325" t="s">
        <v>14</v>
      </c>
      <c r="C46" s="481">
        <v>336.8</v>
      </c>
      <c r="D46" s="482">
        <v>299</v>
      </c>
      <c r="E46" s="482">
        <v>896.3</v>
      </c>
      <c r="F46" s="482">
        <v>41.2</v>
      </c>
      <c r="G46" s="482">
        <v>12.7</v>
      </c>
      <c r="H46" s="494">
        <v>157</v>
      </c>
      <c r="I46" s="503">
        <v>17</v>
      </c>
      <c r="J46" s="332"/>
      <c r="K46" s="333"/>
    </row>
    <row r="47" spans="2:11" ht="15" customHeight="1" thickBot="1">
      <c r="B47" s="129" t="s">
        <v>13</v>
      </c>
      <c r="C47" s="485">
        <v>329.7</v>
      </c>
      <c r="D47" s="486">
        <v>288.5</v>
      </c>
      <c r="E47" s="486">
        <v>861.2</v>
      </c>
      <c r="F47" s="486">
        <v>42</v>
      </c>
      <c r="G47" s="486">
        <v>11.1</v>
      </c>
      <c r="H47" s="496">
        <v>157</v>
      </c>
      <c r="I47" s="504">
        <v>20</v>
      </c>
      <c r="J47" s="332"/>
    </row>
    <row r="48" spans="2:11" ht="15" customHeight="1"/>
    <row r="49" spans="2:10" ht="18.75" customHeight="1" thickBot="1">
      <c r="B49" s="81" t="s">
        <v>178</v>
      </c>
      <c r="C49"/>
      <c r="E49"/>
      <c r="G49" s="116"/>
      <c r="H49" s="857" t="s">
        <v>215</v>
      </c>
      <c r="I49" s="857"/>
    </row>
    <row r="50" spans="2:10" ht="10.5" customHeight="1">
      <c r="B50" s="842" t="s">
        <v>29</v>
      </c>
      <c r="C50" s="844" t="s">
        <v>86</v>
      </c>
      <c r="D50" s="117"/>
      <c r="E50" s="838" t="s">
        <v>88</v>
      </c>
      <c r="F50" s="836" t="s">
        <v>89</v>
      </c>
      <c r="G50" s="838" t="s">
        <v>90</v>
      </c>
      <c r="H50" s="849" t="s">
        <v>91</v>
      </c>
      <c r="I50" s="840" t="s">
        <v>92</v>
      </c>
    </row>
    <row r="51" spans="2:10" ht="35.25" customHeight="1" thickBot="1">
      <c r="B51" s="843"/>
      <c r="C51" s="845"/>
      <c r="D51" s="120" t="s">
        <v>87</v>
      </c>
      <c r="E51" s="846"/>
      <c r="F51" s="837"/>
      <c r="G51" s="839"/>
      <c r="H51" s="850"/>
      <c r="I51" s="841"/>
    </row>
    <row r="52" spans="2:10" ht="15" customHeight="1" thickBot="1">
      <c r="B52" s="321" t="s">
        <v>161</v>
      </c>
      <c r="C52" s="334">
        <v>343.8</v>
      </c>
      <c r="D52" s="335">
        <v>307.5</v>
      </c>
      <c r="E52" s="335">
        <v>838.4</v>
      </c>
      <c r="F52" s="336">
        <v>41.7</v>
      </c>
      <c r="G52" s="334">
        <v>11.8</v>
      </c>
      <c r="H52" s="402">
        <v>161</v>
      </c>
      <c r="I52" s="403">
        <v>17</v>
      </c>
      <c r="J52" s="331"/>
    </row>
    <row r="53" spans="2:10" ht="15" customHeight="1" thickBot="1">
      <c r="B53" s="167" t="s">
        <v>152</v>
      </c>
      <c r="C53" s="349">
        <v>340.4</v>
      </c>
      <c r="D53" s="338">
        <v>305.89999999999998</v>
      </c>
      <c r="E53" s="338">
        <v>740.7</v>
      </c>
      <c r="F53" s="338">
        <v>41.2</v>
      </c>
      <c r="G53" s="339">
        <v>10</v>
      </c>
      <c r="H53" s="319">
        <v>165</v>
      </c>
      <c r="I53" s="320">
        <v>18</v>
      </c>
    </row>
    <row r="54" spans="2:10" ht="15" customHeight="1" thickBot="1">
      <c r="B54" s="14" t="s">
        <v>97</v>
      </c>
      <c r="C54" s="395">
        <f>C52-C53</f>
        <v>3.4000000000000341</v>
      </c>
      <c r="D54" s="395">
        <f>D52-D53</f>
        <v>1.6000000000000227</v>
      </c>
      <c r="E54" s="395">
        <f>E52-E53</f>
        <v>97.699999999999932</v>
      </c>
      <c r="F54" s="343"/>
      <c r="G54" s="343"/>
      <c r="H54" s="398"/>
      <c r="I54" s="398"/>
    </row>
    <row r="55" spans="2:10" ht="15" customHeight="1" thickBot="1">
      <c r="B55" s="266" t="s">
        <v>150</v>
      </c>
      <c r="C55" s="397">
        <f>C54/C53*100</f>
        <v>0.99882491186840028</v>
      </c>
      <c r="D55" s="397">
        <f>D54/D53*100</f>
        <v>0.52304674730304768</v>
      </c>
      <c r="E55" s="397">
        <f>E54/E53*100</f>
        <v>13.190225462400424</v>
      </c>
      <c r="F55" s="348"/>
      <c r="G55" s="348"/>
      <c r="H55" s="400"/>
      <c r="I55" s="400"/>
    </row>
    <row r="56" spans="2:10" ht="15" customHeight="1" thickTop="1">
      <c r="B56" s="4" t="s">
        <v>1</v>
      </c>
      <c r="C56" s="505" t="s">
        <v>12</v>
      </c>
      <c r="D56" s="506" t="s">
        <v>12</v>
      </c>
      <c r="E56" s="506" t="s">
        <v>12</v>
      </c>
      <c r="F56" s="506" t="s">
        <v>12</v>
      </c>
      <c r="G56" s="507" t="s">
        <v>12</v>
      </c>
      <c r="H56" s="508" t="s">
        <v>12</v>
      </c>
      <c r="I56" s="509" t="s">
        <v>12</v>
      </c>
      <c r="J56" s="401"/>
    </row>
    <row r="57" spans="2:10" ht="15" customHeight="1">
      <c r="B57" s="325" t="s">
        <v>2</v>
      </c>
      <c r="C57" s="481">
        <v>316.5</v>
      </c>
      <c r="D57" s="482">
        <v>293.8</v>
      </c>
      <c r="E57" s="482">
        <v>1173.7</v>
      </c>
      <c r="F57" s="482">
        <v>46.8</v>
      </c>
      <c r="G57" s="482">
        <v>10.9</v>
      </c>
      <c r="H57" s="483">
        <v>169</v>
      </c>
      <c r="I57" s="484">
        <v>12</v>
      </c>
      <c r="J57" s="401"/>
    </row>
    <row r="58" spans="2:10" ht="15" customHeight="1">
      <c r="B58" s="325" t="s">
        <v>3</v>
      </c>
      <c r="C58" s="481">
        <v>326.7</v>
      </c>
      <c r="D58" s="482">
        <v>283.10000000000002</v>
      </c>
      <c r="E58" s="482">
        <v>802</v>
      </c>
      <c r="F58" s="482">
        <v>42.4</v>
      </c>
      <c r="G58" s="482">
        <v>14</v>
      </c>
      <c r="H58" s="483">
        <v>159</v>
      </c>
      <c r="I58" s="484">
        <v>20</v>
      </c>
      <c r="J58" s="401"/>
    </row>
    <row r="59" spans="2:10" ht="15" customHeight="1">
      <c r="B59" s="325" t="s">
        <v>4</v>
      </c>
      <c r="C59" s="481">
        <v>260.8</v>
      </c>
      <c r="D59" s="482">
        <v>243.7</v>
      </c>
      <c r="E59" s="482">
        <v>566.29999999999995</v>
      </c>
      <c r="F59" s="482">
        <v>48.2</v>
      </c>
      <c r="G59" s="482">
        <v>13.8</v>
      </c>
      <c r="H59" s="483">
        <v>154</v>
      </c>
      <c r="I59" s="484">
        <v>6</v>
      </c>
      <c r="J59" s="401"/>
    </row>
    <row r="60" spans="2:10" ht="15" customHeight="1">
      <c r="B60" s="325" t="s">
        <v>5</v>
      </c>
      <c r="C60" s="481">
        <v>373.9</v>
      </c>
      <c r="D60" s="482">
        <v>335.7</v>
      </c>
      <c r="E60" s="482">
        <v>1057.7</v>
      </c>
      <c r="F60" s="482">
        <v>38.200000000000003</v>
      </c>
      <c r="G60" s="482">
        <v>12.8</v>
      </c>
      <c r="H60" s="483">
        <v>155</v>
      </c>
      <c r="I60" s="484">
        <v>20</v>
      </c>
      <c r="J60" s="401"/>
    </row>
    <row r="61" spans="2:10" ht="15" customHeight="1">
      <c r="B61" s="325" t="s">
        <v>6</v>
      </c>
      <c r="C61" s="481">
        <v>339.2</v>
      </c>
      <c r="D61" s="482">
        <v>276.2</v>
      </c>
      <c r="E61" s="482">
        <v>633</v>
      </c>
      <c r="F61" s="482">
        <v>45.6</v>
      </c>
      <c r="G61" s="482">
        <v>11.7</v>
      </c>
      <c r="H61" s="483">
        <v>167</v>
      </c>
      <c r="I61" s="484">
        <v>44</v>
      </c>
      <c r="J61" s="401"/>
    </row>
    <row r="62" spans="2:10" ht="15" customHeight="1">
      <c r="B62" s="325" t="s">
        <v>7</v>
      </c>
      <c r="C62" s="481">
        <v>357.2</v>
      </c>
      <c r="D62" s="482">
        <v>327.7</v>
      </c>
      <c r="E62" s="482">
        <v>871.4</v>
      </c>
      <c r="F62" s="482">
        <v>40.9</v>
      </c>
      <c r="G62" s="482">
        <v>13.6</v>
      </c>
      <c r="H62" s="483">
        <v>163</v>
      </c>
      <c r="I62" s="484">
        <v>15</v>
      </c>
      <c r="J62" s="401"/>
    </row>
    <row r="63" spans="2:10" ht="15" customHeight="1">
      <c r="B63" s="325" t="s">
        <v>21</v>
      </c>
      <c r="C63" s="481">
        <v>386.1</v>
      </c>
      <c r="D63" s="482">
        <v>361.2</v>
      </c>
      <c r="E63" s="482">
        <v>1173.5</v>
      </c>
      <c r="F63" s="482">
        <v>39.200000000000003</v>
      </c>
      <c r="G63" s="482">
        <v>13.8</v>
      </c>
      <c r="H63" s="483">
        <v>152</v>
      </c>
      <c r="I63" s="484">
        <v>13</v>
      </c>
      <c r="J63" s="401"/>
    </row>
    <row r="64" spans="2:10" ht="15" customHeight="1">
      <c r="B64" s="325" t="s">
        <v>20</v>
      </c>
      <c r="C64" s="481">
        <v>336.8</v>
      </c>
      <c r="D64" s="482">
        <v>302</v>
      </c>
      <c r="E64" s="482">
        <v>925.9</v>
      </c>
      <c r="F64" s="482">
        <v>42.9</v>
      </c>
      <c r="G64" s="482">
        <v>8.6999999999999993</v>
      </c>
      <c r="H64" s="483">
        <v>157</v>
      </c>
      <c r="I64" s="484">
        <v>15</v>
      </c>
      <c r="J64" s="401"/>
    </row>
    <row r="65" spans="2:10" ht="15" customHeight="1">
      <c r="B65" s="325" t="s">
        <v>19</v>
      </c>
      <c r="C65" s="481">
        <v>482.3</v>
      </c>
      <c r="D65" s="482">
        <v>443.3</v>
      </c>
      <c r="E65" s="482">
        <v>1832.5</v>
      </c>
      <c r="F65" s="482">
        <v>44.8</v>
      </c>
      <c r="G65" s="482">
        <v>20.100000000000001</v>
      </c>
      <c r="H65" s="483">
        <v>165</v>
      </c>
      <c r="I65" s="484">
        <v>12</v>
      </c>
      <c r="J65" s="401"/>
    </row>
    <row r="66" spans="2:10" ht="15" customHeight="1">
      <c r="B66" s="325" t="s">
        <v>18</v>
      </c>
      <c r="C66" s="481">
        <v>288.5</v>
      </c>
      <c r="D66" s="482">
        <v>259.39999999999998</v>
      </c>
      <c r="E66" s="482">
        <v>316.3</v>
      </c>
      <c r="F66" s="482">
        <v>38.9</v>
      </c>
      <c r="G66" s="482">
        <v>8.1999999999999993</v>
      </c>
      <c r="H66" s="483">
        <v>172</v>
      </c>
      <c r="I66" s="484">
        <v>18</v>
      </c>
      <c r="J66" s="401"/>
    </row>
    <row r="67" spans="2:10" ht="15" customHeight="1">
      <c r="B67" s="325" t="s">
        <v>17</v>
      </c>
      <c r="C67" s="481">
        <v>293.8</v>
      </c>
      <c r="D67" s="482">
        <v>261.39999999999998</v>
      </c>
      <c r="E67" s="482">
        <v>401.4</v>
      </c>
      <c r="F67" s="482">
        <v>40.5</v>
      </c>
      <c r="G67" s="482">
        <v>8.9</v>
      </c>
      <c r="H67" s="483">
        <v>171</v>
      </c>
      <c r="I67" s="484">
        <v>18</v>
      </c>
      <c r="J67" s="401"/>
    </row>
    <row r="68" spans="2:10" ht="15" customHeight="1">
      <c r="B68" s="325" t="s">
        <v>16</v>
      </c>
      <c r="C68" s="481">
        <v>464.3</v>
      </c>
      <c r="D68" s="482">
        <v>449.1</v>
      </c>
      <c r="E68" s="482">
        <v>1683.9</v>
      </c>
      <c r="F68" s="482">
        <v>43.6</v>
      </c>
      <c r="G68" s="482">
        <v>13.7</v>
      </c>
      <c r="H68" s="483">
        <v>160</v>
      </c>
      <c r="I68" s="484">
        <v>6</v>
      </c>
      <c r="J68" s="401"/>
    </row>
    <row r="69" spans="2:10" ht="15" customHeight="1">
      <c r="B69" s="325" t="s">
        <v>15</v>
      </c>
      <c r="C69" s="481">
        <v>333.9</v>
      </c>
      <c r="D69" s="482">
        <v>297.5</v>
      </c>
      <c r="E69" s="482">
        <v>653.6</v>
      </c>
      <c r="F69" s="482">
        <v>38.5</v>
      </c>
      <c r="G69" s="482">
        <v>6.6</v>
      </c>
      <c r="H69" s="483">
        <v>158</v>
      </c>
      <c r="I69" s="484">
        <v>8</v>
      </c>
      <c r="J69" s="401"/>
    </row>
    <row r="70" spans="2:10" ht="15" customHeight="1">
      <c r="B70" s="325" t="s">
        <v>14</v>
      </c>
      <c r="C70" s="481">
        <v>325.5</v>
      </c>
      <c r="D70" s="482">
        <v>315.3</v>
      </c>
      <c r="E70" s="482">
        <v>1375.9</v>
      </c>
      <c r="F70" s="482">
        <v>39</v>
      </c>
      <c r="G70" s="482">
        <v>16</v>
      </c>
      <c r="H70" s="483">
        <v>150</v>
      </c>
      <c r="I70" s="484">
        <v>5</v>
      </c>
      <c r="J70" s="401"/>
    </row>
    <row r="71" spans="2:10" ht="15" customHeight="1" thickBot="1">
      <c r="B71" s="129" t="s">
        <v>13</v>
      </c>
      <c r="C71" s="485">
        <v>308.2</v>
      </c>
      <c r="D71" s="486">
        <v>279.2</v>
      </c>
      <c r="E71" s="486">
        <v>562</v>
      </c>
      <c r="F71" s="486">
        <v>44</v>
      </c>
      <c r="G71" s="486">
        <v>10.7</v>
      </c>
      <c r="H71" s="487">
        <v>161</v>
      </c>
      <c r="I71" s="488">
        <v>17</v>
      </c>
      <c r="J71" s="401"/>
    </row>
    <row r="81" spans="2:12">
      <c r="B81" s="835">
        <v>9</v>
      </c>
      <c r="C81" s="835"/>
      <c r="D81" s="835"/>
      <c r="E81" s="835"/>
      <c r="F81" s="835"/>
      <c r="G81" s="835"/>
      <c r="H81" s="835"/>
      <c r="I81" s="835"/>
      <c r="J81" s="835"/>
      <c r="K81" s="835"/>
      <c r="L81" s="835"/>
    </row>
    <row r="82" spans="2:12" ht="18.75" customHeight="1" thickBot="1">
      <c r="B82" s="81" t="s">
        <v>179</v>
      </c>
      <c r="C82"/>
      <c r="E82"/>
      <c r="G82" s="116"/>
      <c r="H82" s="857" t="s">
        <v>215</v>
      </c>
      <c r="I82" s="857"/>
    </row>
    <row r="83" spans="2:12" ht="10.5" customHeight="1">
      <c r="B83" s="842" t="s">
        <v>29</v>
      </c>
      <c r="C83" s="844" t="s">
        <v>86</v>
      </c>
      <c r="D83" s="117"/>
      <c r="E83" s="838" t="s">
        <v>88</v>
      </c>
      <c r="F83" s="836" t="s">
        <v>89</v>
      </c>
      <c r="G83" s="838" t="s">
        <v>90</v>
      </c>
      <c r="H83" s="849" t="s">
        <v>91</v>
      </c>
      <c r="I83" s="840" t="s">
        <v>92</v>
      </c>
    </row>
    <row r="84" spans="2:12" ht="35.25" customHeight="1" thickBot="1">
      <c r="B84" s="843"/>
      <c r="C84" s="845"/>
      <c r="D84" s="120" t="s">
        <v>87</v>
      </c>
      <c r="E84" s="846"/>
      <c r="F84" s="837"/>
      <c r="G84" s="839"/>
      <c r="H84" s="850"/>
      <c r="I84" s="841"/>
    </row>
    <row r="85" spans="2:12" ht="15" customHeight="1" thickBot="1">
      <c r="B85" s="321" t="s">
        <v>161</v>
      </c>
      <c r="C85" s="405">
        <v>330.3</v>
      </c>
      <c r="D85" s="336">
        <v>307.60000000000002</v>
      </c>
      <c r="E85" s="334">
        <v>461.6</v>
      </c>
      <c r="F85" s="336">
        <v>44</v>
      </c>
      <c r="G85" s="334">
        <v>9.9</v>
      </c>
      <c r="H85" s="326">
        <v>167</v>
      </c>
      <c r="I85" s="326">
        <v>13</v>
      </c>
      <c r="J85" s="331"/>
    </row>
    <row r="86" spans="2:12" ht="15" customHeight="1" thickBot="1">
      <c r="B86" s="167" t="s">
        <v>152</v>
      </c>
      <c r="C86" s="349">
        <v>311.7</v>
      </c>
      <c r="D86" s="338">
        <v>286.5</v>
      </c>
      <c r="E86" s="338">
        <v>429.3</v>
      </c>
      <c r="F86" s="338">
        <v>43.3</v>
      </c>
      <c r="G86" s="339">
        <v>9.3000000000000007</v>
      </c>
      <c r="H86" s="319">
        <v>171</v>
      </c>
      <c r="I86" s="320">
        <v>13</v>
      </c>
      <c r="J86" s="331"/>
    </row>
    <row r="87" spans="2:12" ht="15" customHeight="1" thickBot="1">
      <c r="B87" s="14" t="s">
        <v>97</v>
      </c>
      <c r="C87" s="406">
        <f>C85-C86</f>
        <v>18.600000000000023</v>
      </c>
      <c r="D87" s="407">
        <f>D85-D86</f>
        <v>21.100000000000023</v>
      </c>
      <c r="E87" s="408">
        <f>E85-E86</f>
        <v>32.300000000000011</v>
      </c>
      <c r="F87" s="342"/>
      <c r="G87" s="343"/>
      <c r="H87" s="398"/>
      <c r="I87" s="398"/>
      <c r="J87" s="331"/>
    </row>
    <row r="88" spans="2:12" ht="15" customHeight="1" thickBot="1">
      <c r="B88" s="153" t="s">
        <v>96</v>
      </c>
      <c r="C88" s="409">
        <f>C85/C86*100-100</f>
        <v>5.9672762271414825</v>
      </c>
      <c r="D88" s="410">
        <f>D85/D86*100-100</f>
        <v>7.3647469458987871</v>
      </c>
      <c r="E88" s="411">
        <f>E85/E86*100-100</f>
        <v>7.5238760773352027</v>
      </c>
      <c r="F88" s="412"/>
      <c r="G88" s="396"/>
      <c r="H88" s="399"/>
      <c r="I88" s="399"/>
      <c r="J88" s="331"/>
    </row>
    <row r="89" spans="2:12" ht="15" customHeight="1" thickTop="1">
      <c r="B89" s="404" t="s">
        <v>1</v>
      </c>
      <c r="C89" s="476">
        <v>356.1</v>
      </c>
      <c r="D89" s="477">
        <v>323.7</v>
      </c>
      <c r="E89" s="477">
        <v>1026.0999999999999</v>
      </c>
      <c r="F89" s="478">
        <v>45.4</v>
      </c>
      <c r="G89" s="478">
        <v>14.3</v>
      </c>
      <c r="H89" s="479">
        <v>183</v>
      </c>
      <c r="I89" s="480">
        <v>15</v>
      </c>
      <c r="J89" s="331"/>
    </row>
    <row r="90" spans="2:12" ht="15" customHeight="1">
      <c r="B90" s="325" t="s">
        <v>2</v>
      </c>
      <c r="C90" s="481">
        <v>369.8</v>
      </c>
      <c r="D90" s="482">
        <v>339.5</v>
      </c>
      <c r="E90" s="482">
        <v>412</v>
      </c>
      <c r="F90" s="482">
        <v>45.6</v>
      </c>
      <c r="G90" s="482">
        <v>11.5</v>
      </c>
      <c r="H90" s="483">
        <v>169</v>
      </c>
      <c r="I90" s="484">
        <v>15</v>
      </c>
      <c r="J90" s="331"/>
    </row>
    <row r="91" spans="2:12" ht="15" customHeight="1">
      <c r="B91" s="325" t="s">
        <v>3</v>
      </c>
      <c r="C91" s="481">
        <v>311</v>
      </c>
      <c r="D91" s="482">
        <v>281.10000000000002</v>
      </c>
      <c r="E91" s="482">
        <v>403.9</v>
      </c>
      <c r="F91" s="482">
        <v>46</v>
      </c>
      <c r="G91" s="482">
        <v>11.8</v>
      </c>
      <c r="H91" s="483">
        <v>168</v>
      </c>
      <c r="I91" s="484">
        <v>17</v>
      </c>
      <c r="J91" s="331"/>
    </row>
    <row r="92" spans="2:12" ht="15" customHeight="1">
      <c r="B92" s="325" t="s">
        <v>4</v>
      </c>
      <c r="C92" s="481">
        <v>390.6</v>
      </c>
      <c r="D92" s="482">
        <v>347.9</v>
      </c>
      <c r="E92" s="482">
        <v>1076.7</v>
      </c>
      <c r="F92" s="482">
        <v>43.5</v>
      </c>
      <c r="G92" s="482">
        <v>13.1</v>
      </c>
      <c r="H92" s="483">
        <v>171</v>
      </c>
      <c r="I92" s="484">
        <v>18</v>
      </c>
      <c r="J92" s="331"/>
    </row>
    <row r="93" spans="2:12" ht="15" customHeight="1">
      <c r="B93" s="325" t="s">
        <v>5</v>
      </c>
      <c r="C93" s="481">
        <v>349.5</v>
      </c>
      <c r="D93" s="482">
        <v>325.10000000000002</v>
      </c>
      <c r="E93" s="482">
        <v>499.5</v>
      </c>
      <c r="F93" s="482">
        <v>41.2</v>
      </c>
      <c r="G93" s="482">
        <v>10</v>
      </c>
      <c r="H93" s="483">
        <v>153</v>
      </c>
      <c r="I93" s="484">
        <v>12</v>
      </c>
      <c r="J93" s="331"/>
    </row>
    <row r="94" spans="2:12" ht="15" customHeight="1">
      <c r="B94" s="325" t="s">
        <v>6</v>
      </c>
      <c r="C94" s="481">
        <v>338.2</v>
      </c>
      <c r="D94" s="482">
        <v>312.3</v>
      </c>
      <c r="E94" s="482">
        <v>227</v>
      </c>
      <c r="F94" s="482">
        <v>46.6</v>
      </c>
      <c r="G94" s="482">
        <v>9.8000000000000007</v>
      </c>
      <c r="H94" s="483">
        <v>172</v>
      </c>
      <c r="I94" s="484">
        <v>18</v>
      </c>
      <c r="J94" s="331"/>
    </row>
    <row r="95" spans="2:12" ht="15" customHeight="1">
      <c r="B95" s="325" t="s">
        <v>7</v>
      </c>
      <c r="C95" s="481">
        <v>349.1</v>
      </c>
      <c r="D95" s="482">
        <v>332.8</v>
      </c>
      <c r="E95" s="482">
        <v>504.2</v>
      </c>
      <c r="F95" s="482">
        <v>42.2</v>
      </c>
      <c r="G95" s="482">
        <v>9.8000000000000007</v>
      </c>
      <c r="H95" s="483">
        <v>168</v>
      </c>
      <c r="I95" s="484">
        <v>9</v>
      </c>
      <c r="J95" s="331"/>
    </row>
    <row r="96" spans="2:12" ht="15" customHeight="1">
      <c r="B96" s="325" t="s">
        <v>21</v>
      </c>
      <c r="C96" s="481">
        <v>398.7</v>
      </c>
      <c r="D96" s="482">
        <v>374.4</v>
      </c>
      <c r="E96" s="482">
        <v>1071.7</v>
      </c>
      <c r="F96" s="482">
        <v>45.4</v>
      </c>
      <c r="G96" s="482">
        <v>15.1</v>
      </c>
      <c r="H96" s="483">
        <v>157</v>
      </c>
      <c r="I96" s="484">
        <v>9</v>
      </c>
      <c r="J96" s="331"/>
    </row>
    <row r="97" spans="2:12" ht="15" customHeight="1">
      <c r="B97" s="325" t="s">
        <v>20</v>
      </c>
      <c r="C97" s="481">
        <v>368.3</v>
      </c>
      <c r="D97" s="482">
        <v>334.9</v>
      </c>
      <c r="E97" s="482">
        <v>632.29999999999995</v>
      </c>
      <c r="F97" s="482">
        <v>42.7</v>
      </c>
      <c r="G97" s="482">
        <v>9.8000000000000007</v>
      </c>
      <c r="H97" s="483">
        <v>170</v>
      </c>
      <c r="I97" s="484">
        <v>15</v>
      </c>
      <c r="J97" s="331"/>
    </row>
    <row r="98" spans="2:12" ht="15" customHeight="1">
      <c r="B98" s="325" t="s">
        <v>19</v>
      </c>
      <c r="C98" s="481">
        <v>462.2</v>
      </c>
      <c r="D98" s="482">
        <v>429.5</v>
      </c>
      <c r="E98" s="482">
        <v>1150.2</v>
      </c>
      <c r="F98" s="482">
        <v>42</v>
      </c>
      <c r="G98" s="482">
        <v>9.9</v>
      </c>
      <c r="H98" s="483">
        <v>165</v>
      </c>
      <c r="I98" s="484">
        <v>20</v>
      </c>
      <c r="J98" s="331"/>
    </row>
    <row r="99" spans="2:12" ht="15" customHeight="1">
      <c r="B99" s="325" t="s">
        <v>18</v>
      </c>
      <c r="C99" s="481">
        <v>273</v>
      </c>
      <c r="D99" s="482">
        <v>257</v>
      </c>
      <c r="E99" s="482">
        <v>164.9</v>
      </c>
      <c r="F99" s="482">
        <v>42.6</v>
      </c>
      <c r="G99" s="482">
        <v>7.8</v>
      </c>
      <c r="H99" s="483">
        <v>181</v>
      </c>
      <c r="I99" s="484">
        <v>10</v>
      </c>
      <c r="J99" s="331"/>
    </row>
    <row r="100" spans="2:12" ht="15" customHeight="1">
      <c r="B100" s="325" t="s">
        <v>17</v>
      </c>
      <c r="C100" s="481">
        <v>277.60000000000002</v>
      </c>
      <c r="D100" s="482">
        <v>263.2</v>
      </c>
      <c r="E100" s="482">
        <v>323</v>
      </c>
      <c r="F100" s="482">
        <v>37.4</v>
      </c>
      <c r="G100" s="482">
        <v>8.1999999999999993</v>
      </c>
      <c r="H100" s="483">
        <v>172</v>
      </c>
      <c r="I100" s="484">
        <v>8</v>
      </c>
      <c r="J100" s="331"/>
    </row>
    <row r="101" spans="2:12" ht="15" customHeight="1">
      <c r="B101" s="325" t="s">
        <v>16</v>
      </c>
      <c r="C101" s="481">
        <v>307.5</v>
      </c>
      <c r="D101" s="482">
        <v>296</v>
      </c>
      <c r="E101" s="482">
        <v>1014.2</v>
      </c>
      <c r="F101" s="482">
        <v>39.9</v>
      </c>
      <c r="G101" s="482">
        <v>10.6</v>
      </c>
      <c r="H101" s="483">
        <v>163</v>
      </c>
      <c r="I101" s="484">
        <v>6</v>
      </c>
      <c r="J101" s="331"/>
    </row>
    <row r="102" spans="2:12" ht="15" customHeight="1">
      <c r="B102" s="325" t="s">
        <v>15</v>
      </c>
      <c r="C102" s="481">
        <v>306.10000000000002</v>
      </c>
      <c r="D102" s="482">
        <v>299.10000000000002</v>
      </c>
      <c r="E102" s="482">
        <v>511</v>
      </c>
      <c r="F102" s="482">
        <v>40.9</v>
      </c>
      <c r="G102" s="482">
        <v>5.6</v>
      </c>
      <c r="H102" s="483">
        <v>160</v>
      </c>
      <c r="I102" s="484">
        <v>5</v>
      </c>
      <c r="J102" s="331"/>
    </row>
    <row r="103" spans="2:12" ht="15" customHeight="1">
      <c r="B103" s="325" t="s">
        <v>14</v>
      </c>
      <c r="C103" s="481">
        <v>336.3</v>
      </c>
      <c r="D103" s="482">
        <v>328.6</v>
      </c>
      <c r="E103" s="482">
        <v>646.70000000000005</v>
      </c>
      <c r="F103" s="482">
        <v>46.4</v>
      </c>
      <c r="G103" s="482">
        <v>15.9</v>
      </c>
      <c r="H103" s="483">
        <v>163</v>
      </c>
      <c r="I103" s="484">
        <v>6</v>
      </c>
      <c r="J103" s="331"/>
    </row>
    <row r="104" spans="2:12" ht="15" customHeight="1" thickBot="1">
      <c r="B104" s="129" t="s">
        <v>13</v>
      </c>
      <c r="C104" s="485">
        <v>296.5</v>
      </c>
      <c r="D104" s="486">
        <v>272.3</v>
      </c>
      <c r="E104" s="486">
        <v>408.6</v>
      </c>
      <c r="F104" s="486">
        <v>47.4</v>
      </c>
      <c r="G104" s="486">
        <v>8.5</v>
      </c>
      <c r="H104" s="487">
        <v>164</v>
      </c>
      <c r="I104" s="488">
        <v>13</v>
      </c>
      <c r="J104" s="331"/>
    </row>
    <row r="105" spans="2:12" ht="13.5" customHeight="1"/>
    <row r="106" spans="2:12" ht="18.75" customHeight="1" thickBot="1">
      <c r="B106" s="854" t="s">
        <v>157</v>
      </c>
      <c r="C106" s="854"/>
      <c r="D106" s="116"/>
      <c r="E106"/>
      <c r="G106" s="95"/>
      <c r="H106" s="95"/>
      <c r="K106" s="857" t="s">
        <v>215</v>
      </c>
      <c r="L106" s="857"/>
    </row>
    <row r="107" spans="2:12" ht="10.5" customHeight="1">
      <c r="B107" s="842" t="s">
        <v>29</v>
      </c>
      <c r="C107" s="844" t="s">
        <v>86</v>
      </c>
      <c r="D107" s="121"/>
      <c r="E107" s="127"/>
      <c r="F107" s="117"/>
      <c r="G107" s="856" t="s">
        <v>88</v>
      </c>
      <c r="H107" s="117"/>
      <c r="I107" s="836" t="s">
        <v>89</v>
      </c>
      <c r="J107" s="838" t="s">
        <v>90</v>
      </c>
      <c r="K107" s="849" t="s">
        <v>91</v>
      </c>
      <c r="L107" s="840" t="s">
        <v>92</v>
      </c>
    </row>
    <row r="108" spans="2:12" ht="35.25" customHeight="1" thickBot="1">
      <c r="B108" s="843"/>
      <c r="C108" s="855"/>
      <c r="D108" s="122" t="s">
        <v>95</v>
      </c>
      <c r="E108" s="120" t="s">
        <v>87</v>
      </c>
      <c r="F108" s="125" t="s">
        <v>95</v>
      </c>
      <c r="G108" s="839"/>
      <c r="H108" s="126" t="s">
        <v>95</v>
      </c>
      <c r="I108" s="837"/>
      <c r="J108" s="839"/>
      <c r="K108" s="850"/>
      <c r="L108" s="841"/>
    </row>
    <row r="109" spans="2:12" ht="20.100000000000001" customHeight="1">
      <c r="B109" s="123" t="s">
        <v>98</v>
      </c>
      <c r="C109" s="510">
        <v>369.8</v>
      </c>
      <c r="D109" s="124">
        <v>-0.64481461579795496</v>
      </c>
      <c r="E109" s="516">
        <v>333.2</v>
      </c>
      <c r="F109" s="124">
        <v>-0.6559332140727463</v>
      </c>
      <c r="G109" s="516">
        <v>1028.8</v>
      </c>
      <c r="H109" s="124">
        <v>-4.5994065281899168</v>
      </c>
      <c r="I109" s="524">
        <v>40.5</v>
      </c>
      <c r="J109" s="516">
        <v>12.2</v>
      </c>
      <c r="K109" s="525">
        <v>164</v>
      </c>
      <c r="L109" s="526">
        <v>16</v>
      </c>
    </row>
    <row r="110" spans="2:12" ht="20.100000000000001" customHeight="1">
      <c r="B110" s="123" t="s">
        <v>99</v>
      </c>
      <c r="C110" s="510">
        <v>365.4</v>
      </c>
      <c r="D110" s="124">
        <f t="shared" ref="D110:D118" si="0">C110/C109*100-100</f>
        <v>-1.1898323418063939</v>
      </c>
      <c r="E110" s="516">
        <v>326.8</v>
      </c>
      <c r="F110" s="124">
        <f t="shared" ref="F110:F118" si="1">E110/E109*100-100</f>
        <v>-1.9207683073229163</v>
      </c>
      <c r="G110" s="516">
        <v>1053.7</v>
      </c>
      <c r="H110" s="124">
        <f t="shared" ref="H110:H118" si="2">G110/G109*100-100</f>
        <v>2.4202954898911315</v>
      </c>
      <c r="I110" s="524">
        <v>40.799999999999997</v>
      </c>
      <c r="J110" s="516">
        <v>12.2</v>
      </c>
      <c r="K110" s="525">
        <v>163</v>
      </c>
      <c r="L110" s="527">
        <v>17</v>
      </c>
    </row>
    <row r="111" spans="2:12" ht="20.100000000000001" customHeight="1">
      <c r="B111" s="123" t="s">
        <v>100</v>
      </c>
      <c r="C111" s="510">
        <v>368.6</v>
      </c>
      <c r="D111" s="124">
        <f t="shared" si="0"/>
        <v>0.87575259989054643</v>
      </c>
      <c r="E111" s="516">
        <v>332.5</v>
      </c>
      <c r="F111" s="124">
        <f t="shared" si="1"/>
        <v>1.7441860465116292</v>
      </c>
      <c r="G111" s="516">
        <v>1079.2</v>
      </c>
      <c r="H111" s="124">
        <f t="shared" si="2"/>
        <v>2.4200436556894829</v>
      </c>
      <c r="I111" s="524">
        <v>41.5</v>
      </c>
      <c r="J111" s="516">
        <v>12.2</v>
      </c>
      <c r="K111" s="525">
        <v>164</v>
      </c>
      <c r="L111" s="527">
        <v>16</v>
      </c>
    </row>
    <row r="112" spans="2:12" ht="20.100000000000001" customHeight="1">
      <c r="B112" s="123" t="s">
        <v>101</v>
      </c>
      <c r="C112" s="510">
        <v>371.7</v>
      </c>
      <c r="D112" s="124">
        <f t="shared" si="0"/>
        <v>0.84102007596310102</v>
      </c>
      <c r="E112" s="516">
        <v>334.3</v>
      </c>
      <c r="F112" s="124">
        <f t="shared" si="1"/>
        <v>0.5413533834586417</v>
      </c>
      <c r="G112" s="516">
        <v>1052.3</v>
      </c>
      <c r="H112" s="124">
        <f t="shared" si="2"/>
        <v>-2.4925871015567225</v>
      </c>
      <c r="I112" s="524">
        <v>41.5</v>
      </c>
      <c r="J112" s="516">
        <v>12.1</v>
      </c>
      <c r="K112" s="525">
        <v>164</v>
      </c>
      <c r="L112" s="527">
        <v>17</v>
      </c>
    </row>
    <row r="113" spans="2:12" ht="20.100000000000001" customHeight="1">
      <c r="B113" s="123" t="s">
        <v>94</v>
      </c>
      <c r="C113" s="511">
        <v>371</v>
      </c>
      <c r="D113" s="124">
        <f t="shared" si="0"/>
        <v>-0.18832391713748109</v>
      </c>
      <c r="E113" s="517">
        <v>333.6</v>
      </c>
      <c r="F113" s="124">
        <f t="shared" si="1"/>
        <v>-0.20939276099312565</v>
      </c>
      <c r="G113" s="517">
        <v>1088</v>
      </c>
      <c r="H113" s="124">
        <f t="shared" si="2"/>
        <v>3.392568659127619</v>
      </c>
      <c r="I113" s="517">
        <v>41.2</v>
      </c>
      <c r="J113" s="517">
        <v>11.7</v>
      </c>
      <c r="K113" s="528">
        <v>162</v>
      </c>
      <c r="L113" s="529">
        <v>16</v>
      </c>
    </row>
    <row r="114" spans="2:12" ht="20.100000000000001" customHeight="1">
      <c r="B114" s="119" t="s">
        <v>93</v>
      </c>
      <c r="C114" s="512">
        <v>347</v>
      </c>
      <c r="D114" s="124">
        <f t="shared" si="0"/>
        <v>-6.4690026954177853</v>
      </c>
      <c r="E114" s="518">
        <v>318.3</v>
      </c>
      <c r="F114" s="124">
        <f t="shared" si="1"/>
        <v>-4.5863309352518087</v>
      </c>
      <c r="G114" s="518">
        <v>1029.3</v>
      </c>
      <c r="H114" s="124">
        <f t="shared" si="2"/>
        <v>-5.3952205882352899</v>
      </c>
      <c r="I114" s="518">
        <v>40.9</v>
      </c>
      <c r="J114" s="518">
        <v>11.3</v>
      </c>
      <c r="K114" s="530">
        <v>160</v>
      </c>
      <c r="L114" s="531">
        <v>13</v>
      </c>
    </row>
    <row r="115" spans="2:12" ht="20.100000000000001" customHeight="1">
      <c r="B115" s="261" t="s">
        <v>138</v>
      </c>
      <c r="C115" s="511">
        <v>359</v>
      </c>
      <c r="D115" s="124">
        <f t="shared" si="0"/>
        <v>3.458213256484143</v>
      </c>
      <c r="E115" s="517">
        <v>324.89999999999998</v>
      </c>
      <c r="F115" s="124">
        <f t="shared" si="1"/>
        <v>2.0735155513666399</v>
      </c>
      <c r="G115" s="517">
        <v>879.6</v>
      </c>
      <c r="H115" s="124">
        <f t="shared" si="2"/>
        <v>-14.543864762459918</v>
      </c>
      <c r="I115" s="517">
        <v>41.7</v>
      </c>
      <c r="J115" s="517">
        <v>11.8</v>
      </c>
      <c r="K115" s="528">
        <v>164</v>
      </c>
      <c r="L115" s="529">
        <v>15</v>
      </c>
    </row>
    <row r="116" spans="2:12" ht="20.100000000000001" customHeight="1">
      <c r="B116" s="261" t="s">
        <v>145</v>
      </c>
      <c r="C116" s="513">
        <v>361.5</v>
      </c>
      <c r="D116" s="124">
        <f t="shared" si="0"/>
        <v>0.69637883008356027</v>
      </c>
      <c r="E116" s="519">
        <v>329.8</v>
      </c>
      <c r="F116" s="124">
        <f t="shared" si="1"/>
        <v>1.5081563558017876</v>
      </c>
      <c r="G116" s="513">
        <v>963.2</v>
      </c>
      <c r="H116" s="124">
        <f t="shared" si="2"/>
        <v>9.504320145520694</v>
      </c>
      <c r="I116" s="532">
        <v>41.3</v>
      </c>
      <c r="J116" s="532">
        <v>11.9</v>
      </c>
      <c r="K116" s="533">
        <v>164</v>
      </c>
      <c r="L116" s="534">
        <v>14</v>
      </c>
    </row>
    <row r="117" spans="2:12" ht="20.100000000000001" customHeight="1">
      <c r="B117" s="268" t="s">
        <v>148</v>
      </c>
      <c r="C117" s="514">
        <v>363.3</v>
      </c>
      <c r="D117" s="124">
        <f t="shared" si="0"/>
        <v>0.49792531120331773</v>
      </c>
      <c r="E117" s="520">
        <v>329</v>
      </c>
      <c r="F117" s="124">
        <f t="shared" si="1"/>
        <v>-0.24257125530624535</v>
      </c>
      <c r="G117" s="522">
        <v>964.6</v>
      </c>
      <c r="H117" s="124">
        <f t="shared" si="2"/>
        <v>0.1453488372092977</v>
      </c>
      <c r="I117" s="532">
        <v>41.7</v>
      </c>
      <c r="J117" s="532">
        <v>11.7</v>
      </c>
      <c r="K117" s="533">
        <v>163</v>
      </c>
      <c r="L117" s="534">
        <v>15</v>
      </c>
    </row>
    <row r="118" spans="2:12" ht="20.100000000000001" customHeight="1">
      <c r="B118" s="123" t="s">
        <v>152</v>
      </c>
      <c r="C118" s="513">
        <v>359.6</v>
      </c>
      <c r="D118" s="415">
        <f t="shared" si="0"/>
        <v>-1.0184420589044834</v>
      </c>
      <c r="E118" s="520">
        <v>325</v>
      </c>
      <c r="F118" s="415">
        <f t="shared" si="1"/>
        <v>-1.2158054711246251</v>
      </c>
      <c r="G118" s="522">
        <v>936.5</v>
      </c>
      <c r="H118" s="415">
        <f t="shared" si="2"/>
        <v>-2.9131246112378193</v>
      </c>
      <c r="I118" s="532">
        <v>41.9</v>
      </c>
      <c r="J118" s="532">
        <v>11.6</v>
      </c>
      <c r="K118" s="533">
        <v>162</v>
      </c>
      <c r="L118" s="534">
        <v>16</v>
      </c>
    </row>
    <row r="119" spans="2:12" ht="20.100000000000001" customHeight="1" thickBot="1">
      <c r="B119" s="414" t="s">
        <v>161</v>
      </c>
      <c r="C119" s="515">
        <v>371.1</v>
      </c>
      <c r="D119" s="413">
        <f>C119/C118*100-100</f>
        <v>3.1979977753058932</v>
      </c>
      <c r="E119" s="521">
        <v>336</v>
      </c>
      <c r="F119" s="413">
        <f>E119/E118*100-100</f>
        <v>3.3846153846153868</v>
      </c>
      <c r="G119" s="523">
        <v>989.2</v>
      </c>
      <c r="H119" s="413">
        <f>G119/G118*100-100</f>
        <v>5.6273358248798928</v>
      </c>
      <c r="I119" s="535">
        <v>42.2</v>
      </c>
      <c r="J119" s="535">
        <v>12.2</v>
      </c>
      <c r="K119" s="536">
        <v>160</v>
      </c>
      <c r="L119" s="537">
        <v>15</v>
      </c>
    </row>
    <row r="120" spans="2:12" ht="5.25" customHeight="1"/>
    <row r="163" spans="2:12">
      <c r="B163" s="835">
        <v>10</v>
      </c>
      <c r="C163" s="835"/>
      <c r="D163" s="835"/>
      <c r="E163" s="835"/>
      <c r="F163" s="835"/>
      <c r="G163" s="835"/>
      <c r="H163" s="835"/>
      <c r="I163" s="835"/>
      <c r="J163" s="835"/>
      <c r="K163" s="835"/>
      <c r="L163" s="835"/>
    </row>
  </sheetData>
  <mergeCells count="43">
    <mergeCell ref="H82:I82"/>
    <mergeCell ref="K106:L106"/>
    <mergeCell ref="I50:I51"/>
    <mergeCell ref="H83:H84"/>
    <mergeCell ref="H26:H27"/>
    <mergeCell ref="I26:I27"/>
    <mergeCell ref="H50:H51"/>
    <mergeCell ref="G50:G51"/>
    <mergeCell ref="E26:E27"/>
    <mergeCell ref="H1:I1"/>
    <mergeCell ref="H25:I25"/>
    <mergeCell ref="H49:I49"/>
    <mergeCell ref="B26:B27"/>
    <mergeCell ref="B50:B51"/>
    <mergeCell ref="C50:C51"/>
    <mergeCell ref="E50:E51"/>
    <mergeCell ref="F50:F51"/>
    <mergeCell ref="B2:B3"/>
    <mergeCell ref="F2:F3"/>
    <mergeCell ref="G2:G3"/>
    <mergeCell ref="H2:H3"/>
    <mergeCell ref="K107:K108"/>
    <mergeCell ref="I2:I3"/>
    <mergeCell ref="C2:C3"/>
    <mergeCell ref="E2:E3"/>
    <mergeCell ref="C26:C27"/>
    <mergeCell ref="B81:L81"/>
    <mergeCell ref="B106:C106"/>
    <mergeCell ref="B107:B108"/>
    <mergeCell ref="C107:C108"/>
    <mergeCell ref="G107:G108"/>
    <mergeCell ref="F26:F27"/>
    <mergeCell ref="G26:G27"/>
    <mergeCell ref="B163:L163"/>
    <mergeCell ref="I107:I108"/>
    <mergeCell ref="J107:J108"/>
    <mergeCell ref="I83:I84"/>
    <mergeCell ref="B83:B84"/>
    <mergeCell ref="C83:C84"/>
    <mergeCell ref="E83:E84"/>
    <mergeCell ref="F83:F84"/>
    <mergeCell ref="G83:G84"/>
    <mergeCell ref="L107:L108"/>
  </mergeCells>
  <phoneticPr fontId="2"/>
  <pageMargins left="0.75" right="0.3" top="0.65" bottom="0.47" header="0.3" footer="0.3"/>
  <pageSetup paperSize="9"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AD69"/>
  <sheetViews>
    <sheetView zoomScaleNormal="100" workbookViewId="0">
      <selection activeCell="G67" sqref="G66:G67"/>
    </sheetView>
  </sheetViews>
  <sheetFormatPr defaultRowHeight="13.5"/>
  <cols>
    <col min="1" max="1" width="1.625" customWidth="1"/>
    <col min="2" max="2" width="33.625" style="95" customWidth="1"/>
    <col min="3" max="3" width="3.625" style="95" customWidth="1"/>
    <col min="4" max="4" width="9.75" style="116" bestFit="1" customWidth="1"/>
    <col min="5" max="5" width="9.75" bestFit="1" customWidth="1"/>
    <col min="6" max="6" width="10.625" style="95" bestFit="1" customWidth="1"/>
    <col min="7" max="10" width="9.375" bestFit="1" customWidth="1"/>
    <col min="23" max="23" width="5.125" customWidth="1"/>
    <col min="24" max="24" width="37.5" style="95" bestFit="1" customWidth="1"/>
    <col min="26" max="26" width="9" style="116"/>
    <col min="29" max="29" width="9" style="100"/>
    <col min="30" max="30" width="9" style="116"/>
  </cols>
  <sheetData>
    <row r="1" spans="2:10" ht="18.75" customHeight="1" thickBot="1">
      <c r="B1" s="81" t="s">
        <v>180</v>
      </c>
      <c r="I1" s="857" t="s">
        <v>215</v>
      </c>
      <c r="J1" s="857"/>
    </row>
    <row r="2" spans="2:10" ht="10.5" customHeight="1">
      <c r="B2" s="865" t="s">
        <v>29</v>
      </c>
      <c r="C2" s="867" t="s">
        <v>143</v>
      </c>
      <c r="D2" s="851" t="s">
        <v>86</v>
      </c>
      <c r="E2" s="117"/>
      <c r="F2" s="838" t="s">
        <v>88</v>
      </c>
      <c r="G2" s="836" t="s">
        <v>89</v>
      </c>
      <c r="H2" s="838" t="s">
        <v>90</v>
      </c>
      <c r="I2" s="849" t="s">
        <v>91</v>
      </c>
      <c r="J2" s="840" t="s">
        <v>92</v>
      </c>
    </row>
    <row r="3" spans="2:10" ht="35.25" customHeight="1" thickBot="1">
      <c r="B3" s="866"/>
      <c r="C3" s="868"/>
      <c r="D3" s="853"/>
      <c r="E3" s="120" t="s">
        <v>87</v>
      </c>
      <c r="F3" s="846"/>
      <c r="G3" s="837"/>
      <c r="H3" s="839"/>
      <c r="I3" s="850"/>
      <c r="J3" s="841"/>
    </row>
    <row r="4" spans="2:10">
      <c r="B4" s="860" t="s">
        <v>161</v>
      </c>
      <c r="C4" s="699" t="s">
        <v>102</v>
      </c>
      <c r="D4" s="546">
        <v>405.1</v>
      </c>
      <c r="E4" s="538">
        <v>364.4</v>
      </c>
      <c r="F4" s="538">
        <v>1143</v>
      </c>
      <c r="G4" s="538">
        <v>43</v>
      </c>
      <c r="H4" s="538">
        <v>13.7</v>
      </c>
      <c r="I4" s="539">
        <v>161</v>
      </c>
      <c r="J4" s="540">
        <v>18</v>
      </c>
    </row>
    <row r="5" spans="2:10" ht="14.25" thickBot="1">
      <c r="B5" s="869"/>
      <c r="C5" s="696" t="s">
        <v>103</v>
      </c>
      <c r="D5" s="506">
        <v>286.3</v>
      </c>
      <c r="E5" s="507">
        <v>265.2</v>
      </c>
      <c r="F5" s="507">
        <v>605.29999999999995</v>
      </c>
      <c r="G5" s="507">
        <v>40.4</v>
      </c>
      <c r="H5" s="507">
        <v>8.6</v>
      </c>
      <c r="I5" s="541">
        <v>159</v>
      </c>
      <c r="J5" s="542">
        <v>9</v>
      </c>
    </row>
    <row r="6" spans="2:10">
      <c r="B6" s="860" t="s">
        <v>1</v>
      </c>
      <c r="C6" s="697" t="s">
        <v>102</v>
      </c>
      <c r="D6" s="546">
        <v>375.6</v>
      </c>
      <c r="E6" s="538">
        <v>337.5</v>
      </c>
      <c r="F6" s="538">
        <v>1063.0999999999999</v>
      </c>
      <c r="G6" s="538">
        <v>46.1</v>
      </c>
      <c r="H6" s="538">
        <v>14.9</v>
      </c>
      <c r="I6" s="539">
        <v>184</v>
      </c>
      <c r="J6" s="540">
        <v>18</v>
      </c>
    </row>
    <row r="7" spans="2:10">
      <c r="B7" s="861"/>
      <c r="C7" s="700" t="s">
        <v>103</v>
      </c>
      <c r="D7" s="506">
        <v>261.5</v>
      </c>
      <c r="E7" s="507">
        <v>256.60000000000002</v>
      </c>
      <c r="F7" s="507">
        <v>846.3</v>
      </c>
      <c r="G7" s="507">
        <v>42.2</v>
      </c>
      <c r="H7" s="507">
        <v>11.2</v>
      </c>
      <c r="I7" s="541">
        <v>179</v>
      </c>
      <c r="J7" s="542">
        <v>3</v>
      </c>
    </row>
    <row r="8" spans="2:10">
      <c r="B8" s="858" t="s">
        <v>2</v>
      </c>
      <c r="C8" s="695" t="s">
        <v>102</v>
      </c>
      <c r="D8" s="739">
        <v>403.1</v>
      </c>
      <c r="E8" s="740">
        <v>359.7</v>
      </c>
      <c r="F8" s="740">
        <v>1151.2</v>
      </c>
      <c r="G8" s="740">
        <v>44</v>
      </c>
      <c r="H8" s="740">
        <v>13.5</v>
      </c>
      <c r="I8" s="741">
        <v>164</v>
      </c>
      <c r="J8" s="756">
        <v>20</v>
      </c>
    </row>
    <row r="9" spans="2:10">
      <c r="B9" s="859"/>
      <c r="C9" s="698" t="s">
        <v>103</v>
      </c>
      <c r="D9" s="742">
        <v>259.60000000000002</v>
      </c>
      <c r="E9" s="743">
        <v>243.4</v>
      </c>
      <c r="F9" s="743">
        <v>569.70000000000005</v>
      </c>
      <c r="G9" s="743">
        <v>47.9</v>
      </c>
      <c r="H9" s="743">
        <v>10</v>
      </c>
      <c r="I9" s="744">
        <v>167</v>
      </c>
      <c r="J9" s="752">
        <v>9</v>
      </c>
    </row>
    <row r="10" spans="2:10">
      <c r="B10" s="861" t="s">
        <v>3</v>
      </c>
      <c r="C10" s="699" t="s">
        <v>102</v>
      </c>
      <c r="D10" s="751">
        <v>401.6</v>
      </c>
      <c r="E10" s="547">
        <v>355.7</v>
      </c>
      <c r="F10" s="547">
        <v>1249.9000000000001</v>
      </c>
      <c r="G10" s="547">
        <v>43.2</v>
      </c>
      <c r="H10" s="547">
        <v>14.8</v>
      </c>
      <c r="I10" s="548">
        <v>159</v>
      </c>
      <c r="J10" s="738">
        <v>18</v>
      </c>
    </row>
    <row r="11" spans="2:10">
      <c r="B11" s="861"/>
      <c r="C11" s="700" t="s">
        <v>103</v>
      </c>
      <c r="D11" s="506">
        <v>267.3</v>
      </c>
      <c r="E11" s="507">
        <v>246.1</v>
      </c>
      <c r="F11" s="507">
        <v>549.70000000000005</v>
      </c>
      <c r="G11" s="507">
        <v>42.9</v>
      </c>
      <c r="H11" s="507">
        <v>11.3</v>
      </c>
      <c r="I11" s="541">
        <v>158</v>
      </c>
      <c r="J11" s="542">
        <v>12</v>
      </c>
    </row>
    <row r="12" spans="2:10">
      <c r="B12" s="858" t="s">
        <v>4</v>
      </c>
      <c r="C12" s="754" t="s">
        <v>102</v>
      </c>
      <c r="D12" s="745">
        <v>532</v>
      </c>
      <c r="E12" s="746">
        <v>450.7</v>
      </c>
      <c r="F12" s="746">
        <v>202.4</v>
      </c>
      <c r="G12" s="746">
        <v>43.9</v>
      </c>
      <c r="H12" s="746">
        <v>21.4</v>
      </c>
      <c r="I12" s="747">
        <v>149</v>
      </c>
      <c r="J12" s="757">
        <v>20</v>
      </c>
    </row>
    <row r="13" spans="2:10">
      <c r="B13" s="859"/>
      <c r="C13" s="755" t="s">
        <v>103</v>
      </c>
      <c r="D13" s="748">
        <v>443.8</v>
      </c>
      <c r="E13" s="749">
        <v>382.9</v>
      </c>
      <c r="F13" s="749">
        <v>211.6</v>
      </c>
      <c r="G13" s="749">
        <v>43.5</v>
      </c>
      <c r="H13" s="749">
        <v>20</v>
      </c>
      <c r="I13" s="750">
        <v>146</v>
      </c>
      <c r="J13" s="758">
        <v>17</v>
      </c>
    </row>
    <row r="14" spans="2:10">
      <c r="B14" s="861" t="s">
        <v>5</v>
      </c>
      <c r="C14" s="699" t="s">
        <v>102</v>
      </c>
      <c r="D14" s="751">
        <v>419.9</v>
      </c>
      <c r="E14" s="547">
        <v>378.7</v>
      </c>
      <c r="F14" s="547">
        <v>1295.0999999999999</v>
      </c>
      <c r="G14" s="547">
        <v>40.700000000000003</v>
      </c>
      <c r="H14" s="547">
        <v>14.6</v>
      </c>
      <c r="I14" s="548">
        <v>152</v>
      </c>
      <c r="J14" s="738">
        <v>19</v>
      </c>
    </row>
    <row r="15" spans="2:10">
      <c r="B15" s="861"/>
      <c r="C15" s="700" t="s">
        <v>103</v>
      </c>
      <c r="D15" s="506">
        <v>327.3</v>
      </c>
      <c r="E15" s="507">
        <v>295.7</v>
      </c>
      <c r="F15" s="507">
        <v>871.6</v>
      </c>
      <c r="G15" s="507">
        <v>36.4</v>
      </c>
      <c r="H15" s="507">
        <v>10.5</v>
      </c>
      <c r="I15" s="541">
        <v>151</v>
      </c>
      <c r="J15" s="542">
        <v>15</v>
      </c>
    </row>
    <row r="16" spans="2:10">
      <c r="B16" s="858" t="s">
        <v>6</v>
      </c>
      <c r="C16" s="695" t="s">
        <v>102</v>
      </c>
      <c r="D16" s="739">
        <v>370.6</v>
      </c>
      <c r="E16" s="740">
        <v>313</v>
      </c>
      <c r="F16" s="740">
        <v>722.9</v>
      </c>
      <c r="G16" s="740">
        <v>46.3</v>
      </c>
      <c r="H16" s="740">
        <v>13.6</v>
      </c>
      <c r="I16" s="741">
        <v>165</v>
      </c>
      <c r="J16" s="756">
        <v>33</v>
      </c>
    </row>
    <row r="17" spans="2:10">
      <c r="B17" s="859"/>
      <c r="C17" s="698" t="s">
        <v>103</v>
      </c>
      <c r="D17" s="742">
        <v>257.10000000000002</v>
      </c>
      <c r="E17" s="743">
        <v>228.3</v>
      </c>
      <c r="F17" s="743">
        <v>493.6</v>
      </c>
      <c r="G17" s="743">
        <v>41.4</v>
      </c>
      <c r="H17" s="743">
        <v>8.6</v>
      </c>
      <c r="I17" s="744">
        <v>163</v>
      </c>
      <c r="J17" s="752">
        <v>15</v>
      </c>
    </row>
    <row r="18" spans="2:10">
      <c r="B18" s="861" t="s">
        <v>7</v>
      </c>
      <c r="C18" s="699" t="s">
        <v>102</v>
      </c>
      <c r="D18" s="751">
        <v>401.6</v>
      </c>
      <c r="E18" s="547">
        <v>373.2</v>
      </c>
      <c r="F18" s="547">
        <v>1088.5999999999999</v>
      </c>
      <c r="G18" s="547">
        <v>41.3</v>
      </c>
      <c r="H18" s="547">
        <v>14.4</v>
      </c>
      <c r="I18" s="548">
        <v>164</v>
      </c>
      <c r="J18" s="738">
        <v>13</v>
      </c>
    </row>
    <row r="19" spans="2:10">
      <c r="B19" s="861"/>
      <c r="C19" s="700" t="s">
        <v>103</v>
      </c>
      <c r="D19" s="506">
        <v>275.10000000000002</v>
      </c>
      <c r="E19" s="507">
        <v>261.89999999999998</v>
      </c>
      <c r="F19" s="507">
        <v>568.5</v>
      </c>
      <c r="G19" s="507">
        <v>39.5</v>
      </c>
      <c r="H19" s="507">
        <v>10.3</v>
      </c>
      <c r="I19" s="541">
        <v>162</v>
      </c>
      <c r="J19" s="542">
        <v>7</v>
      </c>
    </row>
    <row r="20" spans="2:10">
      <c r="B20" s="858" t="s">
        <v>21</v>
      </c>
      <c r="C20" s="695" t="s">
        <v>102</v>
      </c>
      <c r="D20" s="739">
        <v>506.1</v>
      </c>
      <c r="E20" s="740">
        <v>467.2</v>
      </c>
      <c r="F20" s="740">
        <v>1945.4</v>
      </c>
      <c r="G20" s="740">
        <v>42.1</v>
      </c>
      <c r="H20" s="740">
        <v>15.7</v>
      </c>
      <c r="I20" s="741">
        <v>151</v>
      </c>
      <c r="J20" s="756">
        <v>15</v>
      </c>
    </row>
    <row r="21" spans="2:10">
      <c r="B21" s="859"/>
      <c r="C21" s="698" t="s">
        <v>103</v>
      </c>
      <c r="D21" s="742">
        <v>301</v>
      </c>
      <c r="E21" s="743">
        <v>277.60000000000002</v>
      </c>
      <c r="F21" s="743">
        <v>871.9</v>
      </c>
      <c r="G21" s="743">
        <v>41.5</v>
      </c>
      <c r="H21" s="743">
        <v>11</v>
      </c>
      <c r="I21" s="744">
        <v>146</v>
      </c>
      <c r="J21" s="752">
        <v>11</v>
      </c>
    </row>
    <row r="22" spans="2:10">
      <c r="B22" s="861" t="s">
        <v>20</v>
      </c>
      <c r="C22" s="699" t="s">
        <v>102</v>
      </c>
      <c r="D22" s="751">
        <v>374.1</v>
      </c>
      <c r="E22" s="547">
        <v>335.8</v>
      </c>
      <c r="F22" s="547">
        <v>962.1</v>
      </c>
      <c r="G22" s="547">
        <v>44.4</v>
      </c>
      <c r="H22" s="547">
        <v>9.6</v>
      </c>
      <c r="I22" s="548">
        <v>162</v>
      </c>
      <c r="J22" s="738">
        <v>18</v>
      </c>
    </row>
    <row r="23" spans="2:10">
      <c r="B23" s="861"/>
      <c r="C23" s="700" t="s">
        <v>103</v>
      </c>
      <c r="D23" s="506">
        <v>269.8</v>
      </c>
      <c r="E23" s="507">
        <v>244.2</v>
      </c>
      <c r="F23" s="507">
        <v>711.6</v>
      </c>
      <c r="G23" s="507">
        <v>39.700000000000003</v>
      </c>
      <c r="H23" s="507">
        <v>8</v>
      </c>
      <c r="I23" s="541">
        <v>156</v>
      </c>
      <c r="J23" s="542">
        <v>13</v>
      </c>
    </row>
    <row r="24" spans="2:10">
      <c r="B24" s="858" t="s">
        <v>19</v>
      </c>
      <c r="C24" s="695" t="s">
        <v>102</v>
      </c>
      <c r="D24" s="739">
        <v>519.9</v>
      </c>
      <c r="E24" s="740">
        <v>488.5</v>
      </c>
      <c r="F24" s="740">
        <v>2068.5</v>
      </c>
      <c r="G24" s="740">
        <v>43.3</v>
      </c>
      <c r="H24" s="740">
        <v>16.7</v>
      </c>
      <c r="I24" s="741">
        <v>158</v>
      </c>
      <c r="J24" s="756">
        <v>12</v>
      </c>
    </row>
    <row r="25" spans="2:10">
      <c r="B25" s="859"/>
      <c r="C25" s="698" t="s">
        <v>103</v>
      </c>
      <c r="D25" s="742">
        <v>333.1</v>
      </c>
      <c r="E25" s="743">
        <v>313.3</v>
      </c>
      <c r="F25" s="743">
        <v>1048.7</v>
      </c>
      <c r="G25" s="743">
        <v>39.700000000000003</v>
      </c>
      <c r="H25" s="743">
        <v>12.5</v>
      </c>
      <c r="I25" s="744">
        <v>153</v>
      </c>
      <c r="J25" s="752">
        <v>9</v>
      </c>
    </row>
    <row r="26" spans="2:10">
      <c r="B26" s="862" t="s">
        <v>18</v>
      </c>
      <c r="C26" s="699" t="s">
        <v>102</v>
      </c>
      <c r="D26" s="751">
        <v>320.89999999999998</v>
      </c>
      <c r="E26" s="547">
        <v>289.60000000000002</v>
      </c>
      <c r="F26" s="547">
        <v>435.5</v>
      </c>
      <c r="G26" s="547">
        <v>40.200000000000003</v>
      </c>
      <c r="H26" s="547">
        <v>9.6999999999999993</v>
      </c>
      <c r="I26" s="548">
        <v>175</v>
      </c>
      <c r="J26" s="738">
        <v>17</v>
      </c>
    </row>
    <row r="27" spans="2:10">
      <c r="B27" s="862"/>
      <c r="C27" s="700" t="s">
        <v>103</v>
      </c>
      <c r="D27" s="506">
        <v>231.3</v>
      </c>
      <c r="E27" s="507">
        <v>212.5</v>
      </c>
      <c r="F27" s="507">
        <v>213.8</v>
      </c>
      <c r="G27" s="507">
        <v>39.299999999999997</v>
      </c>
      <c r="H27" s="507">
        <v>6.6</v>
      </c>
      <c r="I27" s="541">
        <v>167</v>
      </c>
      <c r="J27" s="542">
        <v>14</v>
      </c>
    </row>
    <row r="28" spans="2:10">
      <c r="B28" s="864" t="s">
        <v>17</v>
      </c>
      <c r="C28" s="695" t="s">
        <v>102</v>
      </c>
      <c r="D28" s="739">
        <v>322.89999999999998</v>
      </c>
      <c r="E28" s="740">
        <v>293.7</v>
      </c>
      <c r="F28" s="740">
        <v>557.79999999999995</v>
      </c>
      <c r="G28" s="740">
        <v>39.9</v>
      </c>
      <c r="H28" s="740">
        <v>9.9</v>
      </c>
      <c r="I28" s="741">
        <v>172</v>
      </c>
      <c r="J28" s="756">
        <v>16</v>
      </c>
    </row>
    <row r="29" spans="2:10">
      <c r="B29" s="863"/>
      <c r="C29" s="698" t="s">
        <v>103</v>
      </c>
      <c r="D29" s="742">
        <v>231.8</v>
      </c>
      <c r="E29" s="743">
        <v>220.5</v>
      </c>
      <c r="F29" s="743">
        <v>227.7</v>
      </c>
      <c r="G29" s="743">
        <v>38</v>
      </c>
      <c r="H29" s="743">
        <v>7.3</v>
      </c>
      <c r="I29" s="744">
        <v>166</v>
      </c>
      <c r="J29" s="752">
        <v>7</v>
      </c>
    </row>
    <row r="30" spans="2:10">
      <c r="B30" s="862" t="s">
        <v>16</v>
      </c>
      <c r="C30" s="699" t="s">
        <v>102</v>
      </c>
      <c r="D30" s="751">
        <v>514.20000000000005</v>
      </c>
      <c r="E30" s="547">
        <v>500</v>
      </c>
      <c r="F30" s="547">
        <v>2020.2</v>
      </c>
      <c r="G30" s="547">
        <v>46.8</v>
      </c>
      <c r="H30" s="547">
        <v>14.7</v>
      </c>
      <c r="I30" s="548">
        <v>158</v>
      </c>
      <c r="J30" s="738">
        <v>6</v>
      </c>
    </row>
    <row r="31" spans="2:10">
      <c r="B31" s="862"/>
      <c r="C31" s="700" t="s">
        <v>103</v>
      </c>
      <c r="D31" s="506">
        <v>345.2</v>
      </c>
      <c r="E31" s="507">
        <v>334.7</v>
      </c>
      <c r="F31" s="507">
        <v>1271.0999999999999</v>
      </c>
      <c r="G31" s="507">
        <v>38.299999999999997</v>
      </c>
      <c r="H31" s="507">
        <v>10.3</v>
      </c>
      <c r="I31" s="541">
        <v>161</v>
      </c>
      <c r="J31" s="542">
        <v>5</v>
      </c>
    </row>
    <row r="32" spans="2:10">
      <c r="B32" s="864" t="s">
        <v>15</v>
      </c>
      <c r="C32" s="695" t="s">
        <v>102</v>
      </c>
      <c r="D32" s="739">
        <v>434.3</v>
      </c>
      <c r="E32" s="740">
        <v>386.9</v>
      </c>
      <c r="F32" s="740">
        <v>711</v>
      </c>
      <c r="G32" s="740">
        <v>39.9</v>
      </c>
      <c r="H32" s="740">
        <v>6.3</v>
      </c>
      <c r="I32" s="741">
        <v>162</v>
      </c>
      <c r="J32" s="756">
        <v>12</v>
      </c>
    </row>
    <row r="33" spans="2:30">
      <c r="B33" s="863"/>
      <c r="C33" s="698" t="s">
        <v>103</v>
      </c>
      <c r="D33" s="742">
        <v>301.10000000000002</v>
      </c>
      <c r="E33" s="743">
        <v>276.3</v>
      </c>
      <c r="F33" s="743">
        <v>540.9</v>
      </c>
      <c r="G33" s="743">
        <v>39.299999999999997</v>
      </c>
      <c r="H33" s="743">
        <v>5.8</v>
      </c>
      <c r="I33" s="744">
        <v>161</v>
      </c>
      <c r="J33" s="752">
        <v>7</v>
      </c>
    </row>
    <row r="34" spans="2:30">
      <c r="B34" s="862" t="s">
        <v>14</v>
      </c>
      <c r="C34" s="699" t="s">
        <v>102</v>
      </c>
      <c r="D34" s="751">
        <v>354.5</v>
      </c>
      <c r="E34" s="547">
        <v>314.60000000000002</v>
      </c>
      <c r="F34" s="547">
        <v>964.5</v>
      </c>
      <c r="G34" s="547">
        <v>41.5</v>
      </c>
      <c r="H34" s="547">
        <v>13.7</v>
      </c>
      <c r="I34" s="548">
        <v>157</v>
      </c>
      <c r="J34" s="738">
        <v>17</v>
      </c>
    </row>
    <row r="35" spans="2:30">
      <c r="B35" s="863"/>
      <c r="C35" s="698" t="s">
        <v>103</v>
      </c>
      <c r="D35" s="742">
        <v>262.7</v>
      </c>
      <c r="E35" s="743">
        <v>242.7</v>
      </c>
      <c r="F35" s="743">
        <v>749.5</v>
      </c>
      <c r="G35" s="743">
        <v>39.700000000000003</v>
      </c>
      <c r="H35" s="743">
        <v>9.5</v>
      </c>
      <c r="I35" s="744">
        <v>156</v>
      </c>
      <c r="J35" s="752">
        <v>11</v>
      </c>
    </row>
    <row r="36" spans="2:30">
      <c r="B36" s="861" t="s">
        <v>13</v>
      </c>
      <c r="C36" s="699" t="s">
        <v>102</v>
      </c>
      <c r="D36" s="751">
        <v>330.2</v>
      </c>
      <c r="E36" s="547">
        <v>295.8</v>
      </c>
      <c r="F36" s="547">
        <v>661.5</v>
      </c>
      <c r="G36" s="547">
        <v>44.9</v>
      </c>
      <c r="H36" s="547">
        <v>11</v>
      </c>
      <c r="I36" s="548">
        <v>161</v>
      </c>
      <c r="J36" s="738">
        <v>19</v>
      </c>
    </row>
    <row r="37" spans="2:30" ht="14.25" thickBot="1">
      <c r="B37" s="869"/>
      <c r="C37" s="759" t="s">
        <v>103</v>
      </c>
      <c r="D37" s="753">
        <v>240</v>
      </c>
      <c r="E37" s="543">
        <v>222.7</v>
      </c>
      <c r="F37" s="543">
        <v>349.9</v>
      </c>
      <c r="G37" s="543">
        <v>42.4</v>
      </c>
      <c r="H37" s="543">
        <v>7.6</v>
      </c>
      <c r="I37" s="544">
        <v>158</v>
      </c>
      <c r="J37" s="545">
        <v>12</v>
      </c>
    </row>
    <row r="38" spans="2:30">
      <c r="C38" s="426"/>
      <c r="D38" s="108"/>
      <c r="E38" s="108"/>
      <c r="F38" s="128"/>
      <c r="G38" s="128"/>
      <c r="H38" s="2"/>
      <c r="I38" s="2"/>
      <c r="J38" s="3"/>
      <c r="Q38" s="95"/>
      <c r="S38" s="116"/>
      <c r="V38" s="100"/>
      <c r="W38" s="116"/>
      <c r="X38"/>
      <c r="Z38"/>
      <c r="AC38"/>
      <c r="AD38"/>
    </row>
    <row r="39" spans="2:30" ht="13.5" customHeight="1">
      <c r="D39" s="108"/>
      <c r="E39" s="108"/>
      <c r="F39" s="128"/>
      <c r="G39" s="128"/>
      <c r="H39" s="2"/>
      <c r="I39" s="2"/>
      <c r="J39" s="3"/>
      <c r="P39" s="95"/>
      <c r="S39" s="100"/>
      <c r="T39" s="116"/>
      <c r="X39"/>
      <c r="Z39"/>
      <c r="AC39"/>
      <c r="AD39"/>
    </row>
    <row r="40" spans="2:30">
      <c r="D40"/>
      <c r="F40"/>
      <c r="P40" s="95"/>
      <c r="S40" s="100"/>
      <c r="T40" s="116"/>
      <c r="X40"/>
      <c r="Z40"/>
      <c r="AC40"/>
      <c r="AD40"/>
    </row>
    <row r="41" spans="2:30">
      <c r="D41"/>
      <c r="F41"/>
      <c r="P41" s="95"/>
      <c r="R41" s="116"/>
      <c r="U41" s="100"/>
      <c r="V41" s="116"/>
      <c r="X41"/>
      <c r="Z41"/>
      <c r="AC41"/>
      <c r="AD41"/>
    </row>
    <row r="42" spans="2:30">
      <c r="D42" s="118"/>
      <c r="F42"/>
      <c r="Q42" s="95"/>
      <c r="S42" s="116"/>
      <c r="V42" s="100"/>
      <c r="W42" s="116"/>
      <c r="X42"/>
      <c r="Z42"/>
      <c r="AC42"/>
      <c r="AD42"/>
    </row>
    <row r="43" spans="2:30">
      <c r="D43"/>
      <c r="F43"/>
      <c r="Q43" s="95"/>
      <c r="S43" s="116"/>
      <c r="V43" s="100"/>
      <c r="W43" s="116"/>
      <c r="X43"/>
      <c r="Z43"/>
      <c r="AC43"/>
      <c r="AD43"/>
    </row>
    <row r="44" spans="2:30">
      <c r="D44"/>
      <c r="F44"/>
      <c r="Q44" s="95"/>
      <c r="S44" s="116"/>
      <c r="V44" s="100"/>
      <c r="W44" s="116"/>
      <c r="X44"/>
      <c r="Z44"/>
      <c r="AC44"/>
      <c r="AD44"/>
    </row>
    <row r="69" spans="1:10">
      <c r="A69" s="794">
        <v>11</v>
      </c>
      <c r="B69" s="794"/>
      <c r="C69" s="794"/>
      <c r="D69" s="794"/>
      <c r="E69" s="794"/>
      <c r="F69" s="794"/>
      <c r="G69" s="794"/>
      <c r="H69" s="794"/>
      <c r="I69" s="794"/>
      <c r="J69" s="794"/>
    </row>
  </sheetData>
  <mergeCells count="27">
    <mergeCell ref="A69:J69"/>
    <mergeCell ref="I1:J1"/>
    <mergeCell ref="J2:J3"/>
    <mergeCell ref="D2:D3"/>
    <mergeCell ref="F2:F3"/>
    <mergeCell ref="B2:B3"/>
    <mergeCell ref="G2:G3"/>
    <mergeCell ref="H2:H3"/>
    <mergeCell ref="I2:I3"/>
    <mergeCell ref="C2:C3"/>
    <mergeCell ref="B36:B37"/>
    <mergeCell ref="B4:B5"/>
    <mergeCell ref="B24:B25"/>
    <mergeCell ref="B22:B23"/>
    <mergeCell ref="B20:B21"/>
    <mergeCell ref="B8:B9"/>
    <mergeCell ref="B6:B7"/>
    <mergeCell ref="B34:B35"/>
    <mergeCell ref="B32:B33"/>
    <mergeCell ref="B30:B31"/>
    <mergeCell ref="B28:B29"/>
    <mergeCell ref="B18:B19"/>
    <mergeCell ref="B16:B17"/>
    <mergeCell ref="B14:B15"/>
    <mergeCell ref="B12:B13"/>
    <mergeCell ref="B10:B11"/>
    <mergeCell ref="B26:B27"/>
  </mergeCells>
  <phoneticPr fontId="2"/>
  <pageMargins left="0.76" right="0.26" top="1.03" bottom="0.47" header="0.3" footer="0.3"/>
  <pageSetup paperSize="9" scale="8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B1:N140"/>
  <sheetViews>
    <sheetView showWhiteSpace="0" zoomScaleNormal="100" workbookViewId="0">
      <selection activeCell="M21" sqref="M21"/>
    </sheetView>
  </sheetViews>
  <sheetFormatPr defaultRowHeight="13.5"/>
  <cols>
    <col min="1" max="1" width="5.75" customWidth="1"/>
    <col min="2" max="2" width="3.75" bestFit="1" customWidth="1"/>
    <col min="3" max="3" width="33.625" customWidth="1"/>
    <col min="4" max="4" width="3.125" customWidth="1"/>
    <col min="5" max="6" width="8.125" customWidth="1"/>
    <col min="7" max="7" width="9.375" customWidth="1"/>
    <col min="8" max="11" width="5.875" customWidth="1"/>
  </cols>
  <sheetData>
    <row r="1" spans="2:11" ht="14.25" thickBot="1">
      <c r="B1" s="674"/>
      <c r="C1" s="81" t="s">
        <v>181</v>
      </c>
      <c r="D1" s="95"/>
      <c r="E1" s="116"/>
      <c r="G1" s="95"/>
      <c r="I1" s="789" t="s">
        <v>215</v>
      </c>
      <c r="J1" s="789"/>
      <c r="K1" s="789"/>
    </row>
    <row r="2" spans="2:11" ht="10.5" customHeight="1">
      <c r="B2" s="716"/>
      <c r="C2" s="865" t="s">
        <v>29</v>
      </c>
      <c r="D2" s="867" t="s">
        <v>143</v>
      </c>
      <c r="E2" s="851" t="s">
        <v>86</v>
      </c>
      <c r="F2" s="117"/>
      <c r="G2" s="838" t="s">
        <v>88</v>
      </c>
      <c r="H2" s="836" t="s">
        <v>89</v>
      </c>
      <c r="I2" s="838" t="s">
        <v>90</v>
      </c>
      <c r="J2" s="849" t="s">
        <v>91</v>
      </c>
      <c r="K2" s="840" t="s">
        <v>92</v>
      </c>
    </row>
    <row r="3" spans="2:11" ht="31.5" customHeight="1" thickBot="1">
      <c r="B3" s="717"/>
      <c r="C3" s="866"/>
      <c r="D3" s="868"/>
      <c r="E3" s="853"/>
      <c r="F3" s="120" t="s">
        <v>87</v>
      </c>
      <c r="G3" s="846"/>
      <c r="H3" s="837"/>
      <c r="I3" s="839"/>
      <c r="J3" s="850"/>
      <c r="K3" s="841"/>
    </row>
    <row r="4" spans="2:11" ht="10.7" customHeight="1">
      <c r="B4" s="813" t="s">
        <v>115</v>
      </c>
      <c r="C4" s="860" t="s">
        <v>161</v>
      </c>
      <c r="D4" s="699" t="s">
        <v>102</v>
      </c>
      <c r="E4" s="690">
        <v>446.5</v>
      </c>
      <c r="F4" s="639">
        <v>400.5</v>
      </c>
      <c r="G4" s="639">
        <v>1581.1</v>
      </c>
      <c r="H4" s="639">
        <v>42.5</v>
      </c>
      <c r="I4" s="639">
        <v>15.4</v>
      </c>
      <c r="J4" s="640">
        <v>157</v>
      </c>
      <c r="K4" s="641">
        <v>17</v>
      </c>
    </row>
    <row r="5" spans="2:11" ht="10.7" customHeight="1" thickBot="1">
      <c r="B5" s="813"/>
      <c r="C5" s="869"/>
      <c r="D5" s="696" t="s">
        <v>103</v>
      </c>
      <c r="E5" s="648">
        <v>308.3</v>
      </c>
      <c r="F5" s="642">
        <v>283.8</v>
      </c>
      <c r="G5" s="642">
        <v>716</v>
      </c>
      <c r="H5" s="642">
        <v>39.4</v>
      </c>
      <c r="I5" s="642">
        <v>8.9</v>
      </c>
      <c r="J5" s="643">
        <v>157</v>
      </c>
      <c r="K5" s="644">
        <v>11</v>
      </c>
    </row>
    <row r="6" spans="2:11" ht="10.7" customHeight="1">
      <c r="B6" s="870"/>
      <c r="C6" s="872" t="s">
        <v>1</v>
      </c>
      <c r="D6" s="697" t="s">
        <v>102</v>
      </c>
      <c r="E6" s="691" t="s">
        <v>12</v>
      </c>
      <c r="F6" s="645" t="s">
        <v>12</v>
      </c>
      <c r="G6" s="645" t="s">
        <v>12</v>
      </c>
      <c r="H6" s="645" t="s">
        <v>12</v>
      </c>
      <c r="I6" s="639" t="s">
        <v>12</v>
      </c>
      <c r="J6" s="646" t="s">
        <v>12</v>
      </c>
      <c r="K6" s="647" t="s">
        <v>12</v>
      </c>
    </row>
    <row r="7" spans="2:11" ht="10.7" customHeight="1">
      <c r="B7" s="870"/>
      <c r="C7" s="873"/>
      <c r="D7" s="698" t="s">
        <v>103</v>
      </c>
      <c r="E7" s="692" t="s">
        <v>12</v>
      </c>
      <c r="F7" s="678" t="s">
        <v>12</v>
      </c>
      <c r="G7" s="678" t="s">
        <v>12</v>
      </c>
      <c r="H7" s="678" t="s">
        <v>12</v>
      </c>
      <c r="I7" s="679" t="s">
        <v>12</v>
      </c>
      <c r="J7" s="680" t="s">
        <v>12</v>
      </c>
      <c r="K7" s="681" t="s">
        <v>12</v>
      </c>
    </row>
    <row r="8" spans="2:11" ht="10.7" customHeight="1">
      <c r="B8" s="870"/>
      <c r="C8" s="874" t="s">
        <v>2</v>
      </c>
      <c r="D8" s="699" t="s">
        <v>102</v>
      </c>
      <c r="E8" s="675">
        <v>466.7</v>
      </c>
      <c r="F8" s="676">
        <v>396.3</v>
      </c>
      <c r="G8" s="676">
        <v>2120.1</v>
      </c>
      <c r="H8" s="676">
        <v>41.3</v>
      </c>
      <c r="I8" s="676">
        <v>17.2</v>
      </c>
      <c r="J8" s="677">
        <v>154</v>
      </c>
      <c r="K8" s="660">
        <v>31</v>
      </c>
    </row>
    <row r="9" spans="2:11" ht="10.7" customHeight="1">
      <c r="B9" s="870"/>
      <c r="C9" s="873"/>
      <c r="D9" s="698" t="s">
        <v>103</v>
      </c>
      <c r="E9" s="678">
        <v>319.89999999999998</v>
      </c>
      <c r="F9" s="679">
        <v>287.7</v>
      </c>
      <c r="G9" s="679">
        <v>1166.7</v>
      </c>
      <c r="H9" s="679">
        <v>41.2</v>
      </c>
      <c r="I9" s="679">
        <v>15.3</v>
      </c>
      <c r="J9" s="683">
        <v>157</v>
      </c>
      <c r="K9" s="684">
        <v>16</v>
      </c>
    </row>
    <row r="10" spans="2:11" ht="10.7" customHeight="1">
      <c r="B10" s="870"/>
      <c r="C10" s="874" t="s">
        <v>3</v>
      </c>
      <c r="D10" s="699" t="s">
        <v>102</v>
      </c>
      <c r="E10" s="675">
        <v>449.6</v>
      </c>
      <c r="F10" s="676">
        <v>401.7</v>
      </c>
      <c r="G10" s="676">
        <v>1699.6</v>
      </c>
      <c r="H10" s="676">
        <v>42.9</v>
      </c>
      <c r="I10" s="676">
        <v>15.9</v>
      </c>
      <c r="J10" s="682">
        <v>156</v>
      </c>
      <c r="K10" s="660">
        <v>15</v>
      </c>
    </row>
    <row r="11" spans="2:11" ht="10.7" customHeight="1">
      <c r="B11" s="870"/>
      <c r="C11" s="873"/>
      <c r="D11" s="698" t="s">
        <v>103</v>
      </c>
      <c r="E11" s="678">
        <v>322.8</v>
      </c>
      <c r="F11" s="679">
        <v>297.2</v>
      </c>
      <c r="G11" s="679">
        <v>882.7</v>
      </c>
      <c r="H11" s="679">
        <v>38.799999999999997</v>
      </c>
      <c r="I11" s="679">
        <v>10.7</v>
      </c>
      <c r="J11" s="683">
        <v>152</v>
      </c>
      <c r="K11" s="684">
        <v>12</v>
      </c>
    </row>
    <row r="12" spans="2:11" ht="10.7" customHeight="1">
      <c r="B12" s="870"/>
      <c r="C12" s="874" t="s">
        <v>4</v>
      </c>
      <c r="D12" s="699" t="s">
        <v>102</v>
      </c>
      <c r="E12" s="675">
        <v>569.1</v>
      </c>
      <c r="F12" s="676">
        <v>479</v>
      </c>
      <c r="G12" s="676">
        <v>125.1</v>
      </c>
      <c r="H12" s="676">
        <v>43.4</v>
      </c>
      <c r="I12" s="676">
        <v>22.6</v>
      </c>
      <c r="J12" s="682">
        <v>148</v>
      </c>
      <c r="K12" s="660">
        <v>21</v>
      </c>
    </row>
    <row r="13" spans="2:11" ht="10.7" customHeight="1">
      <c r="B13" s="870"/>
      <c r="C13" s="873"/>
      <c r="D13" s="698" t="s">
        <v>103</v>
      </c>
      <c r="E13" s="678">
        <v>477.8</v>
      </c>
      <c r="F13" s="679">
        <v>407.3</v>
      </c>
      <c r="G13" s="679">
        <v>134.5</v>
      </c>
      <c r="H13" s="679">
        <v>42.8</v>
      </c>
      <c r="I13" s="679">
        <v>20.9</v>
      </c>
      <c r="J13" s="683">
        <v>145</v>
      </c>
      <c r="K13" s="684">
        <v>20</v>
      </c>
    </row>
    <row r="14" spans="2:11" ht="10.7" customHeight="1">
      <c r="B14" s="870"/>
      <c r="C14" s="874" t="s">
        <v>5</v>
      </c>
      <c r="D14" s="699" t="s">
        <v>102</v>
      </c>
      <c r="E14" s="675">
        <v>462.7</v>
      </c>
      <c r="F14" s="676">
        <v>414.7</v>
      </c>
      <c r="G14" s="676">
        <v>1739.7</v>
      </c>
      <c r="H14" s="676">
        <v>41.2</v>
      </c>
      <c r="I14" s="676">
        <v>17</v>
      </c>
      <c r="J14" s="682">
        <v>150</v>
      </c>
      <c r="K14" s="660">
        <v>20</v>
      </c>
    </row>
    <row r="15" spans="2:11" ht="10.7" customHeight="1">
      <c r="B15" s="870"/>
      <c r="C15" s="874"/>
      <c r="D15" s="700" t="s">
        <v>103</v>
      </c>
      <c r="E15" s="693">
        <v>367.2</v>
      </c>
      <c r="F15" s="685">
        <v>326.7</v>
      </c>
      <c r="G15" s="685">
        <v>1152.4000000000001</v>
      </c>
      <c r="H15" s="685">
        <v>37.299999999999997</v>
      </c>
      <c r="I15" s="685">
        <v>12.9</v>
      </c>
      <c r="J15" s="686">
        <v>150</v>
      </c>
      <c r="K15" s="644">
        <v>17</v>
      </c>
    </row>
    <row r="16" spans="2:11" ht="10.7" customHeight="1">
      <c r="B16" s="870"/>
      <c r="C16" s="875" t="s">
        <v>6</v>
      </c>
      <c r="D16" s="695" t="s">
        <v>102</v>
      </c>
      <c r="E16" s="687">
        <v>406.1</v>
      </c>
      <c r="F16" s="688">
        <v>327.9</v>
      </c>
      <c r="G16" s="688">
        <v>1203</v>
      </c>
      <c r="H16" s="688">
        <v>46.1</v>
      </c>
      <c r="I16" s="688">
        <v>17.8</v>
      </c>
      <c r="J16" s="689">
        <v>158</v>
      </c>
      <c r="K16" s="718">
        <v>35</v>
      </c>
    </row>
    <row r="17" spans="2:11" ht="10.7" customHeight="1">
      <c r="B17" s="870"/>
      <c r="C17" s="873"/>
      <c r="D17" s="698" t="s">
        <v>103</v>
      </c>
      <c r="E17" s="678">
        <v>252.9</v>
      </c>
      <c r="F17" s="679">
        <v>221.5</v>
      </c>
      <c r="G17" s="679">
        <v>633.4</v>
      </c>
      <c r="H17" s="679">
        <v>37.5</v>
      </c>
      <c r="I17" s="679">
        <v>7.3</v>
      </c>
      <c r="J17" s="683">
        <v>159</v>
      </c>
      <c r="K17" s="684">
        <v>17</v>
      </c>
    </row>
    <row r="18" spans="2:11" ht="10.7" customHeight="1">
      <c r="B18" s="870"/>
      <c r="C18" s="874" t="s">
        <v>7</v>
      </c>
      <c r="D18" s="699" t="s">
        <v>102</v>
      </c>
      <c r="E18" s="675">
        <v>425.1</v>
      </c>
      <c r="F18" s="676">
        <v>397</v>
      </c>
      <c r="G18" s="676">
        <v>1445</v>
      </c>
      <c r="H18" s="676">
        <v>40.700000000000003</v>
      </c>
      <c r="I18" s="676">
        <v>16.100000000000001</v>
      </c>
      <c r="J18" s="682">
        <v>162</v>
      </c>
      <c r="K18" s="660">
        <v>12</v>
      </c>
    </row>
    <row r="19" spans="2:11" ht="10.7" customHeight="1">
      <c r="B19" s="870"/>
      <c r="C19" s="874"/>
      <c r="D19" s="700" t="s">
        <v>103</v>
      </c>
      <c r="E19" s="693">
        <v>279.8</v>
      </c>
      <c r="F19" s="685">
        <v>265</v>
      </c>
      <c r="G19" s="685">
        <v>678.5</v>
      </c>
      <c r="H19" s="685">
        <v>38.700000000000003</v>
      </c>
      <c r="I19" s="685">
        <v>11.5</v>
      </c>
      <c r="J19" s="686">
        <v>161</v>
      </c>
      <c r="K19" s="644">
        <v>8</v>
      </c>
    </row>
    <row r="20" spans="2:11" ht="10.7" customHeight="1">
      <c r="B20" s="870"/>
      <c r="C20" s="875" t="s">
        <v>21</v>
      </c>
      <c r="D20" s="695" t="s">
        <v>102</v>
      </c>
      <c r="E20" s="687">
        <v>525.4</v>
      </c>
      <c r="F20" s="688">
        <v>483.1</v>
      </c>
      <c r="G20" s="688">
        <v>2108.4</v>
      </c>
      <c r="H20" s="688">
        <v>42.2</v>
      </c>
      <c r="I20" s="688">
        <v>15.8</v>
      </c>
      <c r="J20" s="689">
        <v>150</v>
      </c>
      <c r="K20" s="718">
        <v>16</v>
      </c>
    </row>
    <row r="21" spans="2:11" ht="10.7" customHeight="1">
      <c r="B21" s="870"/>
      <c r="C21" s="873"/>
      <c r="D21" s="698" t="s">
        <v>103</v>
      </c>
      <c r="E21" s="678">
        <v>300.10000000000002</v>
      </c>
      <c r="F21" s="679">
        <v>276.8</v>
      </c>
      <c r="G21" s="679">
        <v>869</v>
      </c>
      <c r="H21" s="679">
        <v>42.1</v>
      </c>
      <c r="I21" s="679">
        <v>10.9</v>
      </c>
      <c r="J21" s="683">
        <v>145</v>
      </c>
      <c r="K21" s="684">
        <v>11</v>
      </c>
    </row>
    <row r="22" spans="2:11" ht="10.7" customHeight="1">
      <c r="B22" s="870"/>
      <c r="C22" s="874" t="s">
        <v>20</v>
      </c>
      <c r="D22" s="699" t="s">
        <v>102</v>
      </c>
      <c r="E22" s="675">
        <v>360.5</v>
      </c>
      <c r="F22" s="676">
        <v>321.39999999999998</v>
      </c>
      <c r="G22" s="676">
        <v>1203.9000000000001</v>
      </c>
      <c r="H22" s="676">
        <v>45.3</v>
      </c>
      <c r="I22" s="676">
        <v>9.5</v>
      </c>
      <c r="J22" s="682">
        <v>158</v>
      </c>
      <c r="K22" s="660">
        <v>20</v>
      </c>
    </row>
    <row r="23" spans="2:11" ht="10.7" customHeight="1">
      <c r="B23" s="870"/>
      <c r="C23" s="874"/>
      <c r="D23" s="700" t="s">
        <v>103</v>
      </c>
      <c r="E23" s="693">
        <v>252.2</v>
      </c>
      <c r="F23" s="685">
        <v>226.7</v>
      </c>
      <c r="G23" s="685">
        <v>666.4</v>
      </c>
      <c r="H23" s="685">
        <v>38.6</v>
      </c>
      <c r="I23" s="685">
        <v>7.5</v>
      </c>
      <c r="J23" s="686">
        <v>153</v>
      </c>
      <c r="K23" s="644">
        <v>13</v>
      </c>
    </row>
    <row r="24" spans="2:11" ht="10.7" customHeight="1">
      <c r="B24" s="870"/>
      <c r="C24" s="875" t="s">
        <v>19</v>
      </c>
      <c r="D24" s="695" t="s">
        <v>102</v>
      </c>
      <c r="E24" s="687">
        <v>524.20000000000005</v>
      </c>
      <c r="F24" s="688">
        <v>498.8</v>
      </c>
      <c r="G24" s="688">
        <v>2222.6999999999998</v>
      </c>
      <c r="H24" s="688">
        <v>42.7</v>
      </c>
      <c r="I24" s="688">
        <v>16.100000000000001</v>
      </c>
      <c r="J24" s="689">
        <v>153</v>
      </c>
      <c r="K24" s="718">
        <v>10</v>
      </c>
    </row>
    <row r="25" spans="2:11" ht="10.7" customHeight="1">
      <c r="B25" s="870"/>
      <c r="C25" s="873"/>
      <c r="D25" s="698" t="s">
        <v>103</v>
      </c>
      <c r="E25" s="678">
        <v>339.8</v>
      </c>
      <c r="F25" s="679">
        <v>319.2</v>
      </c>
      <c r="G25" s="679">
        <v>1171.7</v>
      </c>
      <c r="H25" s="679">
        <v>38.1</v>
      </c>
      <c r="I25" s="679">
        <v>11.8</v>
      </c>
      <c r="J25" s="683">
        <v>148</v>
      </c>
      <c r="K25" s="684">
        <v>9</v>
      </c>
    </row>
    <row r="26" spans="2:11" ht="10.7" customHeight="1">
      <c r="B26" s="870"/>
      <c r="C26" s="876" t="s">
        <v>18</v>
      </c>
      <c r="D26" s="699" t="s">
        <v>102</v>
      </c>
      <c r="E26" s="675">
        <v>336</v>
      </c>
      <c r="F26" s="676">
        <v>298.60000000000002</v>
      </c>
      <c r="G26" s="676">
        <v>614.1</v>
      </c>
      <c r="H26" s="676">
        <v>40</v>
      </c>
      <c r="I26" s="676">
        <v>10.9</v>
      </c>
      <c r="J26" s="682">
        <v>171</v>
      </c>
      <c r="K26" s="660">
        <v>19</v>
      </c>
    </row>
    <row r="27" spans="2:11" ht="10.7" customHeight="1">
      <c r="B27" s="870"/>
      <c r="C27" s="876"/>
      <c r="D27" s="700" t="s">
        <v>103</v>
      </c>
      <c r="E27" s="693">
        <v>236.1</v>
      </c>
      <c r="F27" s="685">
        <v>215.5</v>
      </c>
      <c r="G27" s="685">
        <v>279.89999999999998</v>
      </c>
      <c r="H27" s="685">
        <v>37.299999999999997</v>
      </c>
      <c r="I27" s="685">
        <v>6.6</v>
      </c>
      <c r="J27" s="686">
        <v>166</v>
      </c>
      <c r="K27" s="644">
        <v>15</v>
      </c>
    </row>
    <row r="28" spans="2:11" ht="10.7" customHeight="1">
      <c r="B28" s="870"/>
      <c r="C28" s="877" t="s">
        <v>17</v>
      </c>
      <c r="D28" s="695" t="s">
        <v>102</v>
      </c>
      <c r="E28" s="687">
        <v>323.10000000000002</v>
      </c>
      <c r="F28" s="688">
        <v>305.7</v>
      </c>
      <c r="G28" s="688">
        <v>809.7</v>
      </c>
      <c r="H28" s="688">
        <v>40.9</v>
      </c>
      <c r="I28" s="688">
        <v>11.5</v>
      </c>
      <c r="J28" s="689">
        <v>165</v>
      </c>
      <c r="K28" s="718">
        <v>9</v>
      </c>
    </row>
    <row r="29" spans="2:11" ht="10.7" customHeight="1">
      <c r="B29" s="870"/>
      <c r="C29" s="878"/>
      <c r="D29" s="698" t="s">
        <v>103</v>
      </c>
      <c r="E29" s="678">
        <v>226.6</v>
      </c>
      <c r="F29" s="679">
        <v>216.2</v>
      </c>
      <c r="G29" s="679">
        <v>267.10000000000002</v>
      </c>
      <c r="H29" s="679">
        <v>36.9</v>
      </c>
      <c r="I29" s="679">
        <v>6.5</v>
      </c>
      <c r="J29" s="683">
        <v>165</v>
      </c>
      <c r="K29" s="684">
        <v>7</v>
      </c>
    </row>
    <row r="30" spans="2:11" ht="10.7" customHeight="1">
      <c r="B30" s="870"/>
      <c r="C30" s="876" t="s">
        <v>16</v>
      </c>
      <c r="D30" s="699" t="s">
        <v>102</v>
      </c>
      <c r="E30" s="675">
        <v>574.1</v>
      </c>
      <c r="F30" s="676">
        <v>564.6</v>
      </c>
      <c r="G30" s="676">
        <v>2525.3000000000002</v>
      </c>
      <c r="H30" s="676">
        <v>47.1</v>
      </c>
      <c r="I30" s="676">
        <v>14.6</v>
      </c>
      <c r="J30" s="682">
        <v>156</v>
      </c>
      <c r="K30" s="660">
        <v>3</v>
      </c>
    </row>
    <row r="31" spans="2:11" ht="10.7" customHeight="1">
      <c r="B31" s="870"/>
      <c r="C31" s="876"/>
      <c r="D31" s="700" t="s">
        <v>103</v>
      </c>
      <c r="E31" s="693">
        <v>463.3</v>
      </c>
      <c r="F31" s="685">
        <v>447.2</v>
      </c>
      <c r="G31" s="685">
        <v>1824.3</v>
      </c>
      <c r="H31" s="685">
        <v>43.3</v>
      </c>
      <c r="I31" s="685">
        <v>13</v>
      </c>
      <c r="J31" s="686">
        <v>154</v>
      </c>
      <c r="K31" s="644">
        <v>6</v>
      </c>
    </row>
    <row r="32" spans="2:11" ht="10.7" customHeight="1">
      <c r="B32" s="870"/>
      <c r="C32" s="877" t="s">
        <v>15</v>
      </c>
      <c r="D32" s="695" t="s">
        <v>102</v>
      </c>
      <c r="E32" s="687">
        <v>464.6</v>
      </c>
      <c r="F32" s="688">
        <v>399.9</v>
      </c>
      <c r="G32" s="688">
        <v>756.3</v>
      </c>
      <c r="H32" s="688">
        <v>41.8</v>
      </c>
      <c r="I32" s="688">
        <v>6.2</v>
      </c>
      <c r="J32" s="689">
        <v>167</v>
      </c>
      <c r="K32" s="718">
        <v>17</v>
      </c>
    </row>
    <row r="33" spans="2:14" ht="10.7" customHeight="1">
      <c r="B33" s="870"/>
      <c r="C33" s="878"/>
      <c r="D33" s="698" t="s">
        <v>103</v>
      </c>
      <c r="E33" s="678">
        <v>322.7</v>
      </c>
      <c r="F33" s="679">
        <v>294.5</v>
      </c>
      <c r="G33" s="679">
        <v>467.8</v>
      </c>
      <c r="H33" s="679">
        <v>39.1</v>
      </c>
      <c r="I33" s="679">
        <v>4.7</v>
      </c>
      <c r="J33" s="683">
        <v>165</v>
      </c>
      <c r="K33" s="684">
        <v>10</v>
      </c>
    </row>
    <row r="34" spans="2:14" ht="10.7" customHeight="1">
      <c r="B34" s="870"/>
      <c r="C34" s="876" t="s">
        <v>14</v>
      </c>
      <c r="D34" s="699" t="s">
        <v>102</v>
      </c>
      <c r="E34" s="675">
        <v>354.5</v>
      </c>
      <c r="F34" s="676">
        <v>313</v>
      </c>
      <c r="G34" s="676">
        <v>942.7</v>
      </c>
      <c r="H34" s="676">
        <v>41.5</v>
      </c>
      <c r="I34" s="676">
        <v>13.5</v>
      </c>
      <c r="J34" s="682">
        <v>157</v>
      </c>
      <c r="K34" s="660">
        <v>18</v>
      </c>
    </row>
    <row r="35" spans="2:14" ht="10.7" customHeight="1">
      <c r="B35" s="870"/>
      <c r="C35" s="878"/>
      <c r="D35" s="698" t="s">
        <v>103</v>
      </c>
      <c r="E35" s="678">
        <v>259.60000000000002</v>
      </c>
      <c r="F35" s="679">
        <v>238.2</v>
      </c>
      <c r="G35" s="679">
        <v>694.3</v>
      </c>
      <c r="H35" s="679">
        <v>40.1</v>
      </c>
      <c r="I35" s="679">
        <v>8.8000000000000007</v>
      </c>
      <c r="J35" s="683">
        <v>157</v>
      </c>
      <c r="K35" s="684">
        <v>12</v>
      </c>
    </row>
    <row r="36" spans="2:14" ht="10.7" customHeight="1">
      <c r="B36" s="870"/>
      <c r="C36" s="874" t="s">
        <v>13</v>
      </c>
      <c r="D36" s="699" t="s">
        <v>102</v>
      </c>
      <c r="E36" s="675">
        <v>373.9</v>
      </c>
      <c r="F36" s="676">
        <v>323.2</v>
      </c>
      <c r="G36" s="676">
        <v>1157.2</v>
      </c>
      <c r="H36" s="676">
        <v>42.7</v>
      </c>
      <c r="I36" s="676">
        <v>13.3</v>
      </c>
      <c r="J36" s="682">
        <v>158</v>
      </c>
      <c r="K36" s="660">
        <v>23</v>
      </c>
    </row>
    <row r="37" spans="2:14" ht="10.7" customHeight="1" thickBot="1">
      <c r="B37" s="871"/>
      <c r="C37" s="879"/>
      <c r="D37" s="723" t="s">
        <v>103</v>
      </c>
      <c r="E37" s="694">
        <v>252.6</v>
      </c>
      <c r="F37" s="642">
        <v>228</v>
      </c>
      <c r="G37" s="642">
        <v>345.2</v>
      </c>
      <c r="H37" s="642">
        <v>40.6</v>
      </c>
      <c r="I37" s="642">
        <v>7.3</v>
      </c>
      <c r="J37" s="643">
        <v>155</v>
      </c>
      <c r="K37" s="649">
        <v>16</v>
      </c>
    </row>
    <row r="38" spans="2:14" ht="10.7" customHeight="1" thickBot="1">
      <c r="C38" s="95"/>
      <c r="D38" s="427"/>
      <c r="E38" s="719"/>
      <c r="F38" s="719"/>
      <c r="G38" s="720"/>
      <c r="H38" s="720"/>
      <c r="I38" s="721"/>
      <c r="J38" s="721"/>
      <c r="K38" s="722"/>
    </row>
    <row r="39" spans="2:14" ht="10.7" customHeight="1">
      <c r="B39" s="812" t="s">
        <v>116</v>
      </c>
      <c r="C39" s="872" t="s">
        <v>161</v>
      </c>
      <c r="D39" s="697" t="s">
        <v>102</v>
      </c>
      <c r="E39" s="727">
        <v>375.1</v>
      </c>
      <c r="F39" s="654">
        <v>333.1</v>
      </c>
      <c r="G39" s="654">
        <v>958.8</v>
      </c>
      <c r="H39" s="654">
        <v>42.3</v>
      </c>
      <c r="I39" s="654">
        <v>13.3</v>
      </c>
      <c r="J39" s="657">
        <v>162</v>
      </c>
      <c r="K39" s="641">
        <v>20</v>
      </c>
    </row>
    <row r="40" spans="2:14" ht="10.7" customHeight="1" thickBot="1">
      <c r="B40" s="813"/>
      <c r="C40" s="879"/>
      <c r="D40" s="696" t="s">
        <v>103</v>
      </c>
      <c r="E40" s="728">
        <v>277</v>
      </c>
      <c r="F40" s="652">
        <v>252.7</v>
      </c>
      <c r="G40" s="652">
        <v>581.29999999999995</v>
      </c>
      <c r="H40" s="652">
        <v>40.299999999999997</v>
      </c>
      <c r="I40" s="652">
        <v>8.4</v>
      </c>
      <c r="J40" s="653">
        <v>159</v>
      </c>
      <c r="K40" s="644">
        <v>9</v>
      </c>
    </row>
    <row r="41" spans="2:14" ht="10.7" customHeight="1">
      <c r="B41" s="870"/>
      <c r="C41" s="872" t="s">
        <v>1</v>
      </c>
      <c r="D41" s="697" t="s">
        <v>102</v>
      </c>
      <c r="E41" s="729" t="s">
        <v>12</v>
      </c>
      <c r="F41" s="654" t="s">
        <v>12</v>
      </c>
      <c r="G41" s="654" t="s">
        <v>12</v>
      </c>
      <c r="H41" s="654" t="s">
        <v>12</v>
      </c>
      <c r="I41" s="654" t="s">
        <v>12</v>
      </c>
      <c r="J41" s="655" t="s">
        <v>12</v>
      </c>
      <c r="K41" s="647" t="s">
        <v>12</v>
      </c>
    </row>
    <row r="42" spans="2:14" ht="10.7" customHeight="1">
      <c r="B42" s="870"/>
      <c r="C42" s="874"/>
      <c r="D42" s="700" t="s">
        <v>103</v>
      </c>
      <c r="E42" s="730" t="s">
        <v>12</v>
      </c>
      <c r="F42" s="652" t="s">
        <v>12</v>
      </c>
      <c r="G42" s="652" t="s">
        <v>12</v>
      </c>
      <c r="H42" s="652" t="s">
        <v>12</v>
      </c>
      <c r="I42" s="652" t="s">
        <v>12</v>
      </c>
      <c r="J42" s="701" t="s">
        <v>12</v>
      </c>
      <c r="K42" s="702" t="s">
        <v>12</v>
      </c>
    </row>
    <row r="43" spans="2:14" ht="10.7" customHeight="1">
      <c r="B43" s="870"/>
      <c r="C43" s="875" t="s">
        <v>2</v>
      </c>
      <c r="D43" s="695" t="s">
        <v>102</v>
      </c>
      <c r="E43" s="731">
        <v>355.7</v>
      </c>
      <c r="F43" s="703">
        <v>326</v>
      </c>
      <c r="G43" s="703">
        <v>1400.9</v>
      </c>
      <c r="H43" s="703">
        <v>44.7</v>
      </c>
      <c r="I43" s="703">
        <v>12.3</v>
      </c>
      <c r="J43" s="704">
        <v>168</v>
      </c>
      <c r="K43" s="718">
        <v>15</v>
      </c>
    </row>
    <row r="44" spans="2:14" ht="10.7" customHeight="1">
      <c r="B44" s="870"/>
      <c r="C44" s="873"/>
      <c r="D44" s="698" t="s">
        <v>103</v>
      </c>
      <c r="E44" s="732">
        <v>204.8</v>
      </c>
      <c r="F44" s="705">
        <v>202.2</v>
      </c>
      <c r="G44" s="705">
        <v>527.29999999999995</v>
      </c>
      <c r="H44" s="705">
        <v>52.7</v>
      </c>
      <c r="I44" s="705">
        <v>6.9</v>
      </c>
      <c r="J44" s="706">
        <v>174</v>
      </c>
      <c r="K44" s="684">
        <v>2</v>
      </c>
      <c r="N44" s="428"/>
    </row>
    <row r="45" spans="2:14" ht="10.7" customHeight="1">
      <c r="B45" s="870"/>
      <c r="C45" s="874" t="s">
        <v>3</v>
      </c>
      <c r="D45" s="699" t="s">
        <v>102</v>
      </c>
      <c r="E45" s="733">
        <v>356.1</v>
      </c>
      <c r="F45" s="650">
        <v>306.7</v>
      </c>
      <c r="G45" s="650">
        <v>932.8</v>
      </c>
      <c r="H45" s="650">
        <v>42.3</v>
      </c>
      <c r="I45" s="650">
        <v>15.1</v>
      </c>
      <c r="J45" s="651">
        <v>159</v>
      </c>
      <c r="K45" s="660">
        <v>22</v>
      </c>
    </row>
    <row r="46" spans="2:14" ht="10.7" customHeight="1">
      <c r="B46" s="870"/>
      <c r="C46" s="874"/>
      <c r="D46" s="700" t="s">
        <v>103</v>
      </c>
      <c r="E46" s="734">
        <v>227.3</v>
      </c>
      <c r="F46" s="707">
        <v>203.6</v>
      </c>
      <c r="G46" s="707">
        <v>360.2</v>
      </c>
      <c r="H46" s="707">
        <v>42.8</v>
      </c>
      <c r="I46" s="707">
        <v>10.4</v>
      </c>
      <c r="J46" s="708">
        <v>158</v>
      </c>
      <c r="K46" s="709">
        <v>14</v>
      </c>
    </row>
    <row r="47" spans="2:14" ht="10.7" customHeight="1">
      <c r="B47" s="870"/>
      <c r="C47" s="875" t="s">
        <v>4</v>
      </c>
      <c r="D47" s="695" t="s">
        <v>102</v>
      </c>
      <c r="E47" s="731">
        <v>266.5</v>
      </c>
      <c r="F47" s="703">
        <v>247.1</v>
      </c>
      <c r="G47" s="703">
        <v>563.1</v>
      </c>
      <c r="H47" s="703">
        <v>47.9</v>
      </c>
      <c r="I47" s="703">
        <v>13.5</v>
      </c>
      <c r="J47" s="704">
        <v>154</v>
      </c>
      <c r="K47" s="718">
        <v>6</v>
      </c>
    </row>
    <row r="48" spans="2:14" ht="10.7" customHeight="1">
      <c r="B48" s="870"/>
      <c r="C48" s="873"/>
      <c r="D48" s="698" t="s">
        <v>103</v>
      </c>
      <c r="E48" s="732">
        <v>229.4</v>
      </c>
      <c r="F48" s="705">
        <v>225.5</v>
      </c>
      <c r="G48" s="705">
        <v>583.29999999999995</v>
      </c>
      <c r="H48" s="705">
        <v>49.7</v>
      </c>
      <c r="I48" s="705">
        <v>15.4</v>
      </c>
      <c r="J48" s="706">
        <v>154</v>
      </c>
      <c r="K48" s="684">
        <v>2</v>
      </c>
    </row>
    <row r="49" spans="2:14" ht="10.7" customHeight="1">
      <c r="B49" s="870"/>
      <c r="C49" s="874" t="s">
        <v>5</v>
      </c>
      <c r="D49" s="699" t="s">
        <v>102</v>
      </c>
      <c r="E49" s="733">
        <v>390.9</v>
      </c>
      <c r="F49" s="650">
        <v>350.1</v>
      </c>
      <c r="G49" s="650">
        <v>1120.3</v>
      </c>
      <c r="H49" s="650">
        <v>38.9</v>
      </c>
      <c r="I49" s="650">
        <v>13.7</v>
      </c>
      <c r="J49" s="651">
        <v>156</v>
      </c>
      <c r="K49" s="660">
        <v>22</v>
      </c>
    </row>
    <row r="50" spans="2:14" ht="10.7" customHeight="1">
      <c r="B50" s="870"/>
      <c r="C50" s="874"/>
      <c r="D50" s="700" t="s">
        <v>103</v>
      </c>
      <c r="E50" s="734">
        <v>308.60000000000002</v>
      </c>
      <c r="F50" s="707">
        <v>280.2</v>
      </c>
      <c r="G50" s="707">
        <v>816.7</v>
      </c>
      <c r="H50" s="707">
        <v>35.5</v>
      </c>
      <c r="I50" s="707">
        <v>9.1999999999999993</v>
      </c>
      <c r="J50" s="708">
        <v>151</v>
      </c>
      <c r="K50" s="709">
        <v>14</v>
      </c>
    </row>
    <row r="51" spans="2:14" ht="10.7" customHeight="1">
      <c r="B51" s="870"/>
      <c r="C51" s="875" t="s">
        <v>6</v>
      </c>
      <c r="D51" s="695" t="s">
        <v>102</v>
      </c>
      <c r="E51" s="731">
        <v>347.6</v>
      </c>
      <c r="F51" s="703">
        <v>281.2</v>
      </c>
      <c r="G51" s="703">
        <v>626.29999999999995</v>
      </c>
      <c r="H51" s="703">
        <v>46</v>
      </c>
      <c r="I51" s="703">
        <v>11.8</v>
      </c>
      <c r="J51" s="704">
        <v>168</v>
      </c>
      <c r="K51" s="718">
        <v>47</v>
      </c>
    </row>
    <row r="52" spans="2:14" ht="10.7" customHeight="1">
      <c r="B52" s="870"/>
      <c r="C52" s="873"/>
      <c r="D52" s="698" t="s">
        <v>103</v>
      </c>
      <c r="E52" s="735">
        <v>263.8</v>
      </c>
      <c r="F52" s="710">
        <v>231.7</v>
      </c>
      <c r="G52" s="710">
        <v>693.5</v>
      </c>
      <c r="H52" s="710">
        <v>42.2</v>
      </c>
      <c r="I52" s="710">
        <v>11.1</v>
      </c>
      <c r="J52" s="711">
        <v>159</v>
      </c>
      <c r="K52" s="712">
        <v>12</v>
      </c>
    </row>
    <row r="53" spans="2:14" ht="10.7" customHeight="1">
      <c r="B53" s="870"/>
      <c r="C53" s="874" t="s">
        <v>7</v>
      </c>
      <c r="D53" s="699" t="s">
        <v>102</v>
      </c>
      <c r="E53" s="733">
        <v>382.1</v>
      </c>
      <c r="F53" s="650">
        <v>348.1</v>
      </c>
      <c r="G53" s="650">
        <v>965.6</v>
      </c>
      <c r="H53" s="650">
        <v>41.3</v>
      </c>
      <c r="I53" s="650">
        <v>14.7</v>
      </c>
      <c r="J53" s="651">
        <v>164</v>
      </c>
      <c r="K53" s="660">
        <v>17</v>
      </c>
      <c r="N53" s="100"/>
    </row>
    <row r="54" spans="2:14" ht="10.7" customHeight="1">
      <c r="B54" s="870"/>
      <c r="C54" s="874"/>
      <c r="D54" s="700" t="s">
        <v>103</v>
      </c>
      <c r="E54" s="734">
        <v>276.3</v>
      </c>
      <c r="F54" s="707">
        <v>261.60000000000002</v>
      </c>
      <c r="G54" s="707">
        <v>566.4</v>
      </c>
      <c r="H54" s="707">
        <v>39.4</v>
      </c>
      <c r="I54" s="707">
        <v>9.9</v>
      </c>
      <c r="J54" s="708">
        <v>161</v>
      </c>
      <c r="K54" s="709">
        <v>8</v>
      </c>
    </row>
    <row r="55" spans="2:14" ht="10.7" customHeight="1">
      <c r="B55" s="870"/>
      <c r="C55" s="875" t="s">
        <v>21</v>
      </c>
      <c r="D55" s="695" t="s">
        <v>102</v>
      </c>
      <c r="E55" s="731">
        <v>424.6</v>
      </c>
      <c r="F55" s="703">
        <v>399.9</v>
      </c>
      <c r="G55" s="703">
        <v>1307.0999999999999</v>
      </c>
      <c r="H55" s="703">
        <v>41.3</v>
      </c>
      <c r="I55" s="703">
        <v>15.1</v>
      </c>
      <c r="J55" s="704">
        <v>153</v>
      </c>
      <c r="K55" s="718">
        <v>12</v>
      </c>
    </row>
    <row r="56" spans="2:14" ht="10.7" customHeight="1">
      <c r="B56" s="870"/>
      <c r="C56" s="873"/>
      <c r="D56" s="698" t="s">
        <v>103</v>
      </c>
      <c r="E56" s="735">
        <v>312.8</v>
      </c>
      <c r="F56" s="710">
        <v>287.60000000000002</v>
      </c>
      <c r="G56" s="710">
        <v>919.4</v>
      </c>
      <c r="H56" s="710">
        <v>35.200000000000003</v>
      </c>
      <c r="I56" s="710">
        <v>11.5</v>
      </c>
      <c r="J56" s="711">
        <v>150</v>
      </c>
      <c r="K56" s="712">
        <v>14</v>
      </c>
    </row>
    <row r="57" spans="2:14" ht="10.7" customHeight="1">
      <c r="B57" s="870"/>
      <c r="C57" s="874" t="s">
        <v>20</v>
      </c>
      <c r="D57" s="699" t="s">
        <v>102</v>
      </c>
      <c r="E57" s="733">
        <v>359.9</v>
      </c>
      <c r="F57" s="650">
        <v>326.2</v>
      </c>
      <c r="G57" s="650">
        <v>958.8</v>
      </c>
      <c r="H57" s="650">
        <v>43.4</v>
      </c>
      <c r="I57" s="650">
        <v>8.9</v>
      </c>
      <c r="J57" s="651">
        <v>159</v>
      </c>
      <c r="K57" s="660">
        <v>15</v>
      </c>
    </row>
    <row r="58" spans="2:14" ht="10.7" customHeight="1">
      <c r="B58" s="870"/>
      <c r="C58" s="874"/>
      <c r="D58" s="700" t="s">
        <v>103</v>
      </c>
      <c r="E58" s="734">
        <v>281.7</v>
      </c>
      <c r="F58" s="707">
        <v>244.3</v>
      </c>
      <c r="G58" s="707">
        <v>847.6</v>
      </c>
      <c r="H58" s="707">
        <v>41.7</v>
      </c>
      <c r="I58" s="707">
        <v>8.3000000000000007</v>
      </c>
      <c r="J58" s="708">
        <v>153</v>
      </c>
      <c r="K58" s="709">
        <v>17</v>
      </c>
    </row>
    <row r="59" spans="2:14" ht="10.7" customHeight="1">
      <c r="B59" s="870"/>
      <c r="C59" s="875" t="s">
        <v>19</v>
      </c>
      <c r="D59" s="695" t="s">
        <v>102</v>
      </c>
      <c r="E59" s="731">
        <v>517.29999999999995</v>
      </c>
      <c r="F59" s="703">
        <v>474.4</v>
      </c>
      <c r="G59" s="703">
        <v>2035.4</v>
      </c>
      <c r="H59" s="703">
        <v>45.8</v>
      </c>
      <c r="I59" s="703">
        <v>21.4</v>
      </c>
      <c r="J59" s="704">
        <v>166</v>
      </c>
      <c r="K59" s="718">
        <v>12</v>
      </c>
    </row>
    <row r="60" spans="2:14" ht="10.7" customHeight="1">
      <c r="B60" s="870"/>
      <c r="C60" s="873"/>
      <c r="D60" s="698" t="s">
        <v>103</v>
      </c>
      <c r="E60" s="735">
        <v>338.6</v>
      </c>
      <c r="F60" s="710">
        <v>315.60000000000002</v>
      </c>
      <c r="G60" s="710">
        <v>998.8</v>
      </c>
      <c r="H60" s="710">
        <v>40.9</v>
      </c>
      <c r="I60" s="710">
        <v>15.1</v>
      </c>
      <c r="J60" s="711">
        <v>160</v>
      </c>
      <c r="K60" s="712">
        <v>10</v>
      </c>
    </row>
    <row r="61" spans="2:14" ht="10.7" customHeight="1">
      <c r="B61" s="870"/>
      <c r="C61" s="876" t="s">
        <v>18</v>
      </c>
      <c r="D61" s="699" t="s">
        <v>102</v>
      </c>
      <c r="E61" s="733">
        <v>317.3</v>
      </c>
      <c r="F61" s="650">
        <v>284.10000000000002</v>
      </c>
      <c r="G61" s="650">
        <v>385.2</v>
      </c>
      <c r="H61" s="650">
        <v>40</v>
      </c>
      <c r="I61" s="650">
        <v>9.6</v>
      </c>
      <c r="J61" s="651">
        <v>174</v>
      </c>
      <c r="K61" s="660">
        <v>20</v>
      </c>
    </row>
    <row r="62" spans="2:14" ht="10.7" customHeight="1">
      <c r="B62" s="870"/>
      <c r="C62" s="876"/>
      <c r="D62" s="700" t="s">
        <v>103</v>
      </c>
      <c r="E62" s="734">
        <v>233.9</v>
      </c>
      <c r="F62" s="707">
        <v>212.6</v>
      </c>
      <c r="G62" s="707">
        <v>185.6</v>
      </c>
      <c r="H62" s="707">
        <v>36.799999999999997</v>
      </c>
      <c r="I62" s="707">
        <v>5.7</v>
      </c>
      <c r="J62" s="708">
        <v>168</v>
      </c>
      <c r="K62" s="709">
        <v>16</v>
      </c>
    </row>
    <row r="63" spans="2:14" ht="10.7" customHeight="1">
      <c r="B63" s="870"/>
      <c r="C63" s="877" t="s">
        <v>17</v>
      </c>
      <c r="D63" s="695" t="s">
        <v>102</v>
      </c>
      <c r="E63" s="731">
        <v>339.5</v>
      </c>
      <c r="F63" s="703">
        <v>293.5</v>
      </c>
      <c r="G63" s="703">
        <v>515.79999999999995</v>
      </c>
      <c r="H63" s="703">
        <v>40.6</v>
      </c>
      <c r="I63" s="703">
        <v>10.1</v>
      </c>
      <c r="J63" s="704">
        <v>174</v>
      </c>
      <c r="K63" s="718">
        <v>25</v>
      </c>
    </row>
    <row r="64" spans="2:14" ht="10.7" customHeight="1">
      <c r="B64" s="870"/>
      <c r="C64" s="878"/>
      <c r="D64" s="698" t="s">
        <v>103</v>
      </c>
      <c r="E64" s="735">
        <v>230.1</v>
      </c>
      <c r="F64" s="710">
        <v>216.5</v>
      </c>
      <c r="G64" s="710">
        <v>241.7</v>
      </c>
      <c r="H64" s="710">
        <v>40.299999999999997</v>
      </c>
      <c r="I64" s="710">
        <v>7.2</v>
      </c>
      <c r="J64" s="711">
        <v>166</v>
      </c>
      <c r="K64" s="712">
        <v>10</v>
      </c>
    </row>
    <row r="65" spans="2:12" ht="10.7" customHeight="1">
      <c r="B65" s="870"/>
      <c r="C65" s="876" t="s">
        <v>16</v>
      </c>
      <c r="D65" s="699" t="s">
        <v>102</v>
      </c>
      <c r="E65" s="733">
        <v>506.2</v>
      </c>
      <c r="F65" s="650">
        <v>489.5</v>
      </c>
      <c r="G65" s="650">
        <v>1830.1</v>
      </c>
      <c r="H65" s="650">
        <v>45.7</v>
      </c>
      <c r="I65" s="650">
        <v>15.1</v>
      </c>
      <c r="J65" s="651">
        <v>160</v>
      </c>
      <c r="K65" s="660">
        <v>6</v>
      </c>
    </row>
    <row r="66" spans="2:12" ht="10.7" customHeight="1">
      <c r="B66" s="870"/>
      <c r="C66" s="876"/>
      <c r="D66" s="700" t="s">
        <v>103</v>
      </c>
      <c r="E66" s="734">
        <v>380.8</v>
      </c>
      <c r="F66" s="707">
        <v>368.6</v>
      </c>
      <c r="G66" s="707">
        <v>1392.9</v>
      </c>
      <c r="H66" s="707">
        <v>39.5</v>
      </c>
      <c r="I66" s="707">
        <v>10.9</v>
      </c>
      <c r="J66" s="708">
        <v>160</v>
      </c>
      <c r="K66" s="709">
        <v>6</v>
      </c>
    </row>
    <row r="67" spans="2:12" ht="10.7" customHeight="1">
      <c r="B67" s="870"/>
      <c r="C67" s="877" t="s">
        <v>15</v>
      </c>
      <c r="D67" s="695" t="s">
        <v>102</v>
      </c>
      <c r="E67" s="731">
        <v>415.2</v>
      </c>
      <c r="F67" s="703">
        <v>366</v>
      </c>
      <c r="G67" s="703">
        <v>751.1</v>
      </c>
      <c r="H67" s="703">
        <v>37.200000000000003</v>
      </c>
      <c r="I67" s="703">
        <v>6.4</v>
      </c>
      <c r="J67" s="704">
        <v>158</v>
      </c>
      <c r="K67" s="718">
        <v>12</v>
      </c>
    </row>
    <row r="68" spans="2:12" ht="10.7" customHeight="1">
      <c r="B68" s="870"/>
      <c r="C68" s="878"/>
      <c r="D68" s="698" t="s">
        <v>103</v>
      </c>
      <c r="E68" s="735">
        <v>299.89999999999998</v>
      </c>
      <c r="F68" s="710">
        <v>268.89999999999998</v>
      </c>
      <c r="G68" s="710">
        <v>612.79999999999995</v>
      </c>
      <c r="H68" s="710">
        <v>39</v>
      </c>
      <c r="I68" s="710">
        <v>6.7</v>
      </c>
      <c r="J68" s="711">
        <v>159</v>
      </c>
      <c r="K68" s="712">
        <v>7</v>
      </c>
    </row>
    <row r="69" spans="2:12" ht="10.7" customHeight="1">
      <c r="B69" s="813"/>
      <c r="C69" s="876" t="s">
        <v>14</v>
      </c>
      <c r="D69" s="699" t="s">
        <v>102</v>
      </c>
      <c r="E69" s="733">
        <v>352.9</v>
      </c>
      <c r="F69" s="650">
        <v>343.3</v>
      </c>
      <c r="G69" s="650">
        <v>1514.3</v>
      </c>
      <c r="H69" s="650">
        <v>41.2</v>
      </c>
      <c r="I69" s="650">
        <v>17.399999999999999</v>
      </c>
      <c r="J69" s="651">
        <v>151</v>
      </c>
      <c r="K69" s="660">
        <v>5</v>
      </c>
    </row>
    <row r="70" spans="2:12" ht="10.7" customHeight="1">
      <c r="B70" s="813"/>
      <c r="C70" s="878"/>
      <c r="D70" s="698" t="s">
        <v>103</v>
      </c>
      <c r="E70" s="735">
        <v>286.3</v>
      </c>
      <c r="F70" s="710">
        <v>275.2</v>
      </c>
      <c r="G70" s="710">
        <v>1178.0999999999999</v>
      </c>
      <c r="H70" s="710">
        <v>36</v>
      </c>
      <c r="I70" s="710">
        <v>14</v>
      </c>
      <c r="J70" s="711">
        <v>149</v>
      </c>
      <c r="K70" s="712">
        <v>6</v>
      </c>
    </row>
    <row r="71" spans="2:12" ht="10.7" customHeight="1">
      <c r="B71" s="813"/>
      <c r="C71" s="874" t="s">
        <v>13</v>
      </c>
      <c r="D71" s="699" t="s">
        <v>102</v>
      </c>
      <c r="E71" s="733">
        <v>324.39999999999998</v>
      </c>
      <c r="F71" s="650">
        <v>292.39999999999998</v>
      </c>
      <c r="G71" s="650">
        <v>606</v>
      </c>
      <c r="H71" s="650">
        <v>44.2</v>
      </c>
      <c r="I71" s="650">
        <v>11.3</v>
      </c>
      <c r="J71" s="651">
        <v>161</v>
      </c>
      <c r="K71" s="660">
        <v>19</v>
      </c>
    </row>
    <row r="72" spans="2:12" ht="10.7" customHeight="1" thickBot="1">
      <c r="B72" s="814"/>
      <c r="C72" s="879"/>
      <c r="D72" s="723" t="s">
        <v>103</v>
      </c>
      <c r="E72" s="736">
        <v>230.9</v>
      </c>
      <c r="F72" s="658">
        <v>215.9</v>
      </c>
      <c r="G72" s="658">
        <v>352.3</v>
      </c>
      <c r="H72" s="658">
        <v>42.7</v>
      </c>
      <c r="I72" s="661">
        <v>7.7</v>
      </c>
      <c r="J72" s="662">
        <v>160</v>
      </c>
      <c r="K72" s="659">
        <v>11</v>
      </c>
    </row>
    <row r="73" spans="2:12" ht="10.7" customHeight="1">
      <c r="B73" s="636"/>
      <c r="C73" s="637"/>
      <c r="D73" s="663"/>
      <c r="E73" s="664"/>
      <c r="F73" s="664"/>
      <c r="G73" s="664"/>
      <c r="H73" s="664"/>
      <c r="I73" s="664"/>
      <c r="J73" s="665"/>
      <c r="K73" s="665"/>
    </row>
    <row r="74" spans="2:12" ht="10.7" customHeight="1" thickBot="1">
      <c r="B74" s="794">
        <v>12</v>
      </c>
      <c r="C74" s="794"/>
      <c r="D74" s="794"/>
      <c r="E74" s="794"/>
      <c r="F74" s="794"/>
      <c r="G74" s="794"/>
      <c r="H74" s="794"/>
      <c r="I74" s="794"/>
      <c r="J74" s="794"/>
      <c r="K74" s="794"/>
      <c r="L74" s="794"/>
    </row>
    <row r="75" spans="2:12" ht="10.5" customHeight="1">
      <c r="B75" s="716"/>
      <c r="C75" s="865" t="s">
        <v>29</v>
      </c>
      <c r="D75" s="867" t="s">
        <v>143</v>
      </c>
      <c r="E75" s="851" t="s">
        <v>86</v>
      </c>
      <c r="F75" s="117"/>
      <c r="G75" s="838" t="s">
        <v>88</v>
      </c>
      <c r="H75" s="836" t="s">
        <v>89</v>
      </c>
      <c r="I75" s="838" t="s">
        <v>90</v>
      </c>
      <c r="J75" s="849" t="s">
        <v>91</v>
      </c>
      <c r="K75" s="840" t="s">
        <v>92</v>
      </c>
    </row>
    <row r="76" spans="2:12" ht="31.5" customHeight="1" thickBot="1">
      <c r="B76" s="717"/>
      <c r="C76" s="866"/>
      <c r="D76" s="868"/>
      <c r="E76" s="853"/>
      <c r="F76" s="120" t="s">
        <v>87</v>
      </c>
      <c r="G76" s="846"/>
      <c r="H76" s="837"/>
      <c r="I76" s="839"/>
      <c r="J76" s="850"/>
      <c r="K76" s="841"/>
    </row>
    <row r="77" spans="2:12" ht="10.7" customHeight="1">
      <c r="B77" s="812" t="s">
        <v>117</v>
      </c>
      <c r="C77" s="872" t="s">
        <v>161</v>
      </c>
      <c r="D77" s="697" t="s">
        <v>102</v>
      </c>
      <c r="E77" s="727">
        <v>359</v>
      </c>
      <c r="F77" s="654">
        <v>331</v>
      </c>
      <c r="G77" s="654">
        <v>467.9</v>
      </c>
      <c r="H77" s="654">
        <v>44.7</v>
      </c>
      <c r="I77" s="654">
        <v>10.4</v>
      </c>
      <c r="J77" s="666">
        <v>168</v>
      </c>
      <c r="K77" s="667">
        <v>16</v>
      </c>
    </row>
    <row r="78" spans="2:12" ht="10.7" customHeight="1" thickBot="1">
      <c r="B78" s="813"/>
      <c r="C78" s="879"/>
      <c r="D78" s="696" t="s">
        <v>103</v>
      </c>
      <c r="E78" s="728">
        <v>261.7</v>
      </c>
      <c r="F78" s="652">
        <v>251.5</v>
      </c>
      <c r="G78" s="652">
        <v>446.6</v>
      </c>
      <c r="H78" s="652">
        <v>42.1</v>
      </c>
      <c r="I78" s="652">
        <v>8.5</v>
      </c>
      <c r="J78" s="668">
        <v>163</v>
      </c>
      <c r="K78" s="669">
        <v>7</v>
      </c>
    </row>
    <row r="79" spans="2:12" ht="10.7" customHeight="1">
      <c r="B79" s="870"/>
      <c r="C79" s="872" t="s">
        <v>1</v>
      </c>
      <c r="D79" s="697" t="s">
        <v>102</v>
      </c>
      <c r="E79" s="727">
        <v>375.6</v>
      </c>
      <c r="F79" s="654">
        <v>337.5</v>
      </c>
      <c r="G79" s="654">
        <v>1063.0999999999999</v>
      </c>
      <c r="H79" s="654">
        <v>46.1</v>
      </c>
      <c r="I79" s="654">
        <v>14.9</v>
      </c>
      <c r="J79" s="666">
        <v>184</v>
      </c>
      <c r="K79" s="667">
        <v>18</v>
      </c>
    </row>
    <row r="80" spans="2:12" ht="10.7" customHeight="1">
      <c r="B80" s="870"/>
      <c r="C80" s="874"/>
      <c r="D80" s="700" t="s">
        <v>103</v>
      </c>
      <c r="E80" s="728">
        <v>261.5</v>
      </c>
      <c r="F80" s="652">
        <v>256.60000000000002</v>
      </c>
      <c r="G80" s="652">
        <v>846.3</v>
      </c>
      <c r="H80" s="652">
        <v>42.2</v>
      </c>
      <c r="I80" s="652">
        <v>11.2</v>
      </c>
      <c r="J80" s="668">
        <v>179</v>
      </c>
      <c r="K80" s="669">
        <v>3</v>
      </c>
    </row>
    <row r="81" spans="2:11" ht="10.7" customHeight="1">
      <c r="B81" s="870"/>
      <c r="C81" s="875" t="s">
        <v>2</v>
      </c>
      <c r="D81" s="695" t="s">
        <v>102</v>
      </c>
      <c r="E81" s="731">
        <v>380.3</v>
      </c>
      <c r="F81" s="703">
        <v>349.1</v>
      </c>
      <c r="G81" s="703">
        <v>425.2</v>
      </c>
      <c r="H81" s="703">
        <v>45.5</v>
      </c>
      <c r="I81" s="703">
        <v>11.6</v>
      </c>
      <c r="J81" s="713">
        <v>169</v>
      </c>
      <c r="K81" s="724">
        <v>15</v>
      </c>
    </row>
    <row r="82" spans="2:11" ht="10.7" customHeight="1">
      <c r="B82" s="870"/>
      <c r="C82" s="873"/>
      <c r="D82" s="698" t="s">
        <v>103</v>
      </c>
      <c r="E82" s="732">
        <v>287.3</v>
      </c>
      <c r="F82" s="705">
        <v>264.60000000000002</v>
      </c>
      <c r="G82" s="705">
        <v>309.39999999999998</v>
      </c>
      <c r="H82" s="705">
        <v>46.2</v>
      </c>
      <c r="I82" s="705">
        <v>10.5</v>
      </c>
      <c r="J82" s="714">
        <v>164</v>
      </c>
      <c r="K82" s="715">
        <v>15</v>
      </c>
    </row>
    <row r="83" spans="2:11" ht="10.7" customHeight="1">
      <c r="B83" s="870"/>
      <c r="C83" s="874" t="s">
        <v>3</v>
      </c>
      <c r="D83" s="699" t="s">
        <v>102</v>
      </c>
      <c r="E83" s="733">
        <v>328.8</v>
      </c>
      <c r="F83" s="650">
        <v>293.7</v>
      </c>
      <c r="G83" s="650">
        <v>413.8</v>
      </c>
      <c r="H83" s="650">
        <v>45.2</v>
      </c>
      <c r="I83" s="650">
        <v>11.4</v>
      </c>
      <c r="J83" s="672">
        <v>169</v>
      </c>
      <c r="K83" s="673">
        <v>20</v>
      </c>
    </row>
    <row r="84" spans="2:11" ht="10.7" customHeight="1">
      <c r="B84" s="870"/>
      <c r="C84" s="874"/>
      <c r="D84" s="700" t="s">
        <v>103</v>
      </c>
      <c r="E84" s="728">
        <v>249.7</v>
      </c>
      <c r="F84" s="652">
        <v>238</v>
      </c>
      <c r="G84" s="652">
        <v>369.8</v>
      </c>
      <c r="H84" s="652">
        <v>48.7</v>
      </c>
      <c r="I84" s="652">
        <v>13.3</v>
      </c>
      <c r="J84" s="668">
        <v>164</v>
      </c>
      <c r="K84" s="669">
        <v>8</v>
      </c>
    </row>
    <row r="85" spans="2:11" ht="10.7" customHeight="1">
      <c r="B85" s="870"/>
      <c r="C85" s="875" t="s">
        <v>4</v>
      </c>
      <c r="D85" s="695" t="s">
        <v>102</v>
      </c>
      <c r="E85" s="731">
        <v>401.1</v>
      </c>
      <c r="F85" s="703">
        <v>353.5</v>
      </c>
      <c r="G85" s="703">
        <v>1084.2</v>
      </c>
      <c r="H85" s="703">
        <v>44.3</v>
      </c>
      <c r="I85" s="703">
        <v>13.5</v>
      </c>
      <c r="J85" s="713">
        <v>175</v>
      </c>
      <c r="K85" s="724">
        <v>20</v>
      </c>
    </row>
    <row r="86" spans="2:11" ht="10.7" customHeight="1">
      <c r="B86" s="870"/>
      <c r="C86" s="873"/>
      <c r="D86" s="698" t="s">
        <v>103</v>
      </c>
      <c r="E86" s="732">
        <v>310.7</v>
      </c>
      <c r="F86" s="705">
        <v>304.89999999999998</v>
      </c>
      <c r="G86" s="705">
        <v>1019.2</v>
      </c>
      <c r="H86" s="705">
        <v>37.1</v>
      </c>
      <c r="I86" s="705">
        <v>10.1</v>
      </c>
      <c r="J86" s="714">
        <v>148</v>
      </c>
      <c r="K86" s="715">
        <v>3</v>
      </c>
    </row>
    <row r="87" spans="2:11" ht="10.7" customHeight="1">
      <c r="B87" s="870"/>
      <c r="C87" s="874" t="s">
        <v>5</v>
      </c>
      <c r="D87" s="699" t="s">
        <v>102</v>
      </c>
      <c r="E87" s="733">
        <v>364.1</v>
      </c>
      <c r="F87" s="650">
        <v>338.7</v>
      </c>
      <c r="G87" s="650">
        <v>518.6</v>
      </c>
      <c r="H87" s="650">
        <v>42.2</v>
      </c>
      <c r="I87" s="650">
        <v>10.4</v>
      </c>
      <c r="J87" s="672">
        <v>152</v>
      </c>
      <c r="K87" s="673">
        <v>13</v>
      </c>
    </row>
    <row r="88" spans="2:11" ht="10.7" customHeight="1">
      <c r="B88" s="870"/>
      <c r="C88" s="874"/>
      <c r="D88" s="700" t="s">
        <v>103</v>
      </c>
      <c r="E88" s="728">
        <v>282.10000000000002</v>
      </c>
      <c r="F88" s="652">
        <v>262.5</v>
      </c>
      <c r="G88" s="652">
        <v>411.8</v>
      </c>
      <c r="H88" s="652">
        <v>36.299999999999997</v>
      </c>
      <c r="I88" s="652">
        <v>8</v>
      </c>
      <c r="J88" s="668">
        <v>153</v>
      </c>
      <c r="K88" s="669">
        <v>10</v>
      </c>
    </row>
    <row r="89" spans="2:11" ht="10.7" customHeight="1">
      <c r="B89" s="870"/>
      <c r="C89" s="875" t="s">
        <v>6</v>
      </c>
      <c r="D89" s="695" t="s">
        <v>102</v>
      </c>
      <c r="E89" s="731">
        <v>347.4</v>
      </c>
      <c r="F89" s="703">
        <v>321.2</v>
      </c>
      <c r="G89" s="703">
        <v>234.5</v>
      </c>
      <c r="H89" s="703">
        <v>46.8</v>
      </c>
      <c r="I89" s="703">
        <v>10</v>
      </c>
      <c r="J89" s="713">
        <v>172</v>
      </c>
      <c r="K89" s="724">
        <v>18</v>
      </c>
    </row>
    <row r="90" spans="2:11" ht="10.7" customHeight="1">
      <c r="B90" s="870"/>
      <c r="C90" s="873"/>
      <c r="D90" s="698" t="s">
        <v>103</v>
      </c>
      <c r="E90" s="732">
        <v>257.10000000000002</v>
      </c>
      <c r="F90" s="705">
        <v>234.2</v>
      </c>
      <c r="G90" s="705">
        <v>161.5</v>
      </c>
      <c r="H90" s="705">
        <v>45.4</v>
      </c>
      <c r="I90" s="705">
        <v>8.1999999999999993</v>
      </c>
      <c r="J90" s="714">
        <v>170</v>
      </c>
      <c r="K90" s="715">
        <v>16</v>
      </c>
    </row>
    <row r="91" spans="2:11" ht="10.7" customHeight="1">
      <c r="B91" s="870"/>
      <c r="C91" s="874" t="s">
        <v>7</v>
      </c>
      <c r="D91" s="699" t="s">
        <v>102</v>
      </c>
      <c r="E91" s="733">
        <v>384.9</v>
      </c>
      <c r="F91" s="650">
        <v>365.3</v>
      </c>
      <c r="G91" s="650">
        <v>555.79999999999995</v>
      </c>
      <c r="H91" s="650">
        <v>42.6</v>
      </c>
      <c r="I91" s="650">
        <v>10.3</v>
      </c>
      <c r="J91" s="672">
        <v>169</v>
      </c>
      <c r="K91" s="673">
        <v>11</v>
      </c>
    </row>
    <row r="92" spans="2:11" ht="10.7" customHeight="1">
      <c r="B92" s="870"/>
      <c r="C92" s="874"/>
      <c r="D92" s="700" t="s">
        <v>103</v>
      </c>
      <c r="E92" s="728">
        <v>265.8</v>
      </c>
      <c r="F92" s="652">
        <v>257.10000000000002</v>
      </c>
      <c r="G92" s="652">
        <v>384</v>
      </c>
      <c r="H92" s="652">
        <v>41.3</v>
      </c>
      <c r="I92" s="652">
        <v>8.8000000000000007</v>
      </c>
      <c r="J92" s="668">
        <v>165</v>
      </c>
      <c r="K92" s="669">
        <v>5</v>
      </c>
    </row>
    <row r="93" spans="2:11" ht="10.7" customHeight="1">
      <c r="B93" s="870"/>
      <c r="C93" s="875" t="s">
        <v>21</v>
      </c>
      <c r="D93" s="695" t="s">
        <v>102</v>
      </c>
      <c r="E93" s="731">
        <v>474.2</v>
      </c>
      <c r="F93" s="703">
        <v>445</v>
      </c>
      <c r="G93" s="703">
        <v>1276.4000000000001</v>
      </c>
      <c r="H93" s="703">
        <v>46.2</v>
      </c>
      <c r="I93" s="703">
        <v>19.100000000000001</v>
      </c>
      <c r="J93" s="713">
        <v>158</v>
      </c>
      <c r="K93" s="725">
        <v>10</v>
      </c>
    </row>
    <row r="94" spans="2:11" ht="10.7" customHeight="1">
      <c r="B94" s="870"/>
      <c r="C94" s="873"/>
      <c r="D94" s="698" t="s">
        <v>103</v>
      </c>
      <c r="E94" s="732">
        <v>283.7</v>
      </c>
      <c r="F94" s="705">
        <v>266.8</v>
      </c>
      <c r="G94" s="705">
        <v>759.9</v>
      </c>
      <c r="H94" s="705">
        <v>44.2</v>
      </c>
      <c r="I94" s="705">
        <v>9</v>
      </c>
      <c r="J94" s="714">
        <v>156</v>
      </c>
      <c r="K94" s="726">
        <v>8</v>
      </c>
    </row>
    <row r="95" spans="2:11" ht="10.7" customHeight="1">
      <c r="B95" s="870"/>
      <c r="C95" s="874" t="s">
        <v>20</v>
      </c>
      <c r="D95" s="699" t="s">
        <v>102</v>
      </c>
      <c r="E95" s="733">
        <v>409.9</v>
      </c>
      <c r="F95" s="650">
        <v>366.8</v>
      </c>
      <c r="G95" s="650">
        <v>651.70000000000005</v>
      </c>
      <c r="H95" s="650">
        <v>44.6</v>
      </c>
      <c r="I95" s="650">
        <v>10.5</v>
      </c>
      <c r="J95" s="672">
        <v>173</v>
      </c>
      <c r="K95" s="673">
        <v>19</v>
      </c>
    </row>
    <row r="96" spans="2:11" ht="10.7" customHeight="1">
      <c r="B96" s="870"/>
      <c r="C96" s="874"/>
      <c r="D96" s="700" t="s">
        <v>103</v>
      </c>
      <c r="E96" s="728">
        <v>272.3</v>
      </c>
      <c r="F96" s="652">
        <v>261.3</v>
      </c>
      <c r="G96" s="652">
        <v>587.6</v>
      </c>
      <c r="H96" s="652">
        <v>38.299999999999997</v>
      </c>
      <c r="I96" s="652">
        <v>8</v>
      </c>
      <c r="J96" s="668">
        <v>163</v>
      </c>
      <c r="K96" s="669">
        <v>8</v>
      </c>
    </row>
    <row r="97" spans="2:11" ht="10.7" customHeight="1">
      <c r="B97" s="870"/>
      <c r="C97" s="875" t="s">
        <v>19</v>
      </c>
      <c r="D97" s="695" t="s">
        <v>102</v>
      </c>
      <c r="E97" s="731">
        <v>502</v>
      </c>
      <c r="F97" s="703">
        <v>463.7</v>
      </c>
      <c r="G97" s="703">
        <v>1303.4000000000001</v>
      </c>
      <c r="H97" s="703">
        <v>41.1</v>
      </c>
      <c r="I97" s="703">
        <v>9.8000000000000007</v>
      </c>
      <c r="J97" s="713">
        <v>165</v>
      </c>
      <c r="K97" s="724">
        <v>24</v>
      </c>
    </row>
    <row r="98" spans="2:11" ht="10.7" customHeight="1">
      <c r="B98" s="870"/>
      <c r="C98" s="873"/>
      <c r="D98" s="698" t="s">
        <v>103</v>
      </c>
      <c r="E98" s="732">
        <v>280.2</v>
      </c>
      <c r="F98" s="705">
        <v>273</v>
      </c>
      <c r="G98" s="705">
        <v>449.4</v>
      </c>
      <c r="H98" s="705">
        <v>46.1</v>
      </c>
      <c r="I98" s="705">
        <v>10.3</v>
      </c>
      <c r="J98" s="714">
        <v>167</v>
      </c>
      <c r="K98" s="715">
        <v>5</v>
      </c>
    </row>
    <row r="99" spans="2:11" ht="10.7" customHeight="1">
      <c r="B99" s="870"/>
      <c r="C99" s="876" t="s">
        <v>18</v>
      </c>
      <c r="D99" s="699" t="s">
        <v>102</v>
      </c>
      <c r="E99" s="733">
        <v>298.39999999999998</v>
      </c>
      <c r="F99" s="650">
        <v>280.5</v>
      </c>
      <c r="G99" s="650">
        <v>180.5</v>
      </c>
      <c r="H99" s="650">
        <v>40.700000000000003</v>
      </c>
      <c r="I99" s="650">
        <v>7.6</v>
      </c>
      <c r="J99" s="672">
        <v>186</v>
      </c>
      <c r="K99" s="673">
        <v>11</v>
      </c>
    </row>
    <row r="100" spans="2:11" ht="10.7" customHeight="1">
      <c r="B100" s="870"/>
      <c r="C100" s="876"/>
      <c r="D100" s="700" t="s">
        <v>103</v>
      </c>
      <c r="E100" s="728">
        <v>218.7</v>
      </c>
      <c r="F100" s="652">
        <v>206.7</v>
      </c>
      <c r="G100" s="652">
        <v>131.4</v>
      </c>
      <c r="H100" s="652">
        <v>46.9</v>
      </c>
      <c r="I100" s="652">
        <v>8.1</v>
      </c>
      <c r="J100" s="668">
        <v>170</v>
      </c>
      <c r="K100" s="669">
        <v>8</v>
      </c>
    </row>
    <row r="101" spans="2:11" ht="10.7" customHeight="1">
      <c r="B101" s="870"/>
      <c r="C101" s="877" t="s">
        <v>17</v>
      </c>
      <c r="D101" s="695" t="s">
        <v>102</v>
      </c>
      <c r="E101" s="731">
        <v>303</v>
      </c>
      <c r="F101" s="703">
        <v>285</v>
      </c>
      <c r="G101" s="703">
        <v>417.7</v>
      </c>
      <c r="H101" s="703">
        <v>38.4</v>
      </c>
      <c r="I101" s="703">
        <v>8.4</v>
      </c>
      <c r="J101" s="713">
        <v>175</v>
      </c>
      <c r="K101" s="724">
        <v>10</v>
      </c>
    </row>
    <row r="102" spans="2:11" ht="10.7" customHeight="1">
      <c r="B102" s="870"/>
      <c r="C102" s="878"/>
      <c r="D102" s="698" t="s">
        <v>103</v>
      </c>
      <c r="E102" s="732">
        <v>238.3</v>
      </c>
      <c r="F102" s="705">
        <v>229.4</v>
      </c>
      <c r="G102" s="705">
        <v>176.6</v>
      </c>
      <c r="H102" s="705">
        <v>35.799999999999997</v>
      </c>
      <c r="I102" s="705">
        <v>8</v>
      </c>
      <c r="J102" s="714">
        <v>167</v>
      </c>
      <c r="K102" s="715">
        <v>5</v>
      </c>
    </row>
    <row r="103" spans="2:11" ht="10.7" customHeight="1">
      <c r="B103" s="870"/>
      <c r="C103" s="876" t="s">
        <v>16</v>
      </c>
      <c r="D103" s="699" t="s">
        <v>102</v>
      </c>
      <c r="E103" s="733">
        <v>386.2</v>
      </c>
      <c r="F103" s="650">
        <v>365.9</v>
      </c>
      <c r="G103" s="650">
        <v>1198.8</v>
      </c>
      <c r="H103" s="650">
        <v>48.2</v>
      </c>
      <c r="I103" s="650">
        <v>14.2</v>
      </c>
      <c r="J103" s="672">
        <v>160</v>
      </c>
      <c r="K103" s="673">
        <v>10</v>
      </c>
    </row>
    <row r="104" spans="2:11" ht="10.7" customHeight="1">
      <c r="B104" s="870"/>
      <c r="C104" s="876"/>
      <c r="D104" s="700" t="s">
        <v>103</v>
      </c>
      <c r="E104" s="728">
        <v>261</v>
      </c>
      <c r="F104" s="652">
        <v>254.7</v>
      </c>
      <c r="G104" s="652">
        <v>905.1</v>
      </c>
      <c r="H104" s="652">
        <v>35</v>
      </c>
      <c r="I104" s="652">
        <v>8.5</v>
      </c>
      <c r="J104" s="668">
        <v>164</v>
      </c>
      <c r="K104" s="669">
        <v>4</v>
      </c>
    </row>
    <row r="105" spans="2:11" ht="10.7" customHeight="1">
      <c r="B105" s="870"/>
      <c r="C105" s="877" t="s">
        <v>15</v>
      </c>
      <c r="D105" s="695" t="s">
        <v>102</v>
      </c>
      <c r="E105" s="731">
        <v>424</v>
      </c>
      <c r="F105" s="703">
        <v>416.9</v>
      </c>
      <c r="G105" s="703">
        <v>510</v>
      </c>
      <c r="H105" s="703">
        <v>43.1</v>
      </c>
      <c r="I105" s="703">
        <v>5.9</v>
      </c>
      <c r="J105" s="713">
        <v>161</v>
      </c>
      <c r="K105" s="724">
        <v>4</v>
      </c>
    </row>
    <row r="106" spans="2:11" ht="10.7" customHeight="1">
      <c r="B106" s="870"/>
      <c r="C106" s="878"/>
      <c r="D106" s="698" t="s">
        <v>103</v>
      </c>
      <c r="E106" s="732">
        <v>269.89999999999998</v>
      </c>
      <c r="F106" s="705">
        <v>262.8</v>
      </c>
      <c r="G106" s="705">
        <v>511.3</v>
      </c>
      <c r="H106" s="705">
        <v>40.299999999999997</v>
      </c>
      <c r="I106" s="705">
        <v>5.6</v>
      </c>
      <c r="J106" s="714">
        <v>160</v>
      </c>
      <c r="K106" s="715">
        <v>5</v>
      </c>
    </row>
    <row r="107" spans="2:11" ht="10.7" customHeight="1">
      <c r="B107" s="813"/>
      <c r="C107" s="876" t="s">
        <v>14</v>
      </c>
      <c r="D107" s="699" t="s">
        <v>102</v>
      </c>
      <c r="E107" s="733">
        <v>370.4</v>
      </c>
      <c r="F107" s="650">
        <v>361.3</v>
      </c>
      <c r="G107" s="650">
        <v>662.1</v>
      </c>
      <c r="H107" s="650">
        <v>45.7</v>
      </c>
      <c r="I107" s="650">
        <v>16.100000000000001</v>
      </c>
      <c r="J107" s="672">
        <v>162</v>
      </c>
      <c r="K107" s="673">
        <v>8</v>
      </c>
    </row>
    <row r="108" spans="2:11" ht="10.7" customHeight="1">
      <c r="B108" s="813"/>
      <c r="C108" s="878"/>
      <c r="D108" s="698" t="s">
        <v>103</v>
      </c>
      <c r="E108" s="732">
        <v>257.10000000000002</v>
      </c>
      <c r="F108" s="705">
        <v>253</v>
      </c>
      <c r="G108" s="705">
        <v>611.20000000000005</v>
      </c>
      <c r="H108" s="705">
        <v>48.1</v>
      </c>
      <c r="I108" s="705">
        <v>15.5</v>
      </c>
      <c r="J108" s="714">
        <v>165</v>
      </c>
      <c r="K108" s="715">
        <v>1</v>
      </c>
    </row>
    <row r="109" spans="2:11" ht="10.7" customHeight="1">
      <c r="B109" s="813"/>
      <c r="C109" s="874" t="s">
        <v>13</v>
      </c>
      <c r="D109" s="699" t="s">
        <v>102</v>
      </c>
      <c r="E109" s="733">
        <v>311.2</v>
      </c>
      <c r="F109" s="650">
        <v>283.39999999999998</v>
      </c>
      <c r="G109" s="650">
        <v>421.9</v>
      </c>
      <c r="H109" s="650">
        <v>48.1</v>
      </c>
      <c r="I109" s="650">
        <v>8.6</v>
      </c>
      <c r="J109" s="672">
        <v>165</v>
      </c>
      <c r="K109" s="673">
        <v>15</v>
      </c>
    </row>
    <row r="110" spans="2:11" ht="10.7" customHeight="1" thickBot="1">
      <c r="B110" s="814"/>
      <c r="C110" s="879"/>
      <c r="D110" s="723" t="s">
        <v>103</v>
      </c>
      <c r="E110" s="737">
        <v>235.5</v>
      </c>
      <c r="F110" s="656">
        <v>226.5</v>
      </c>
      <c r="G110" s="656">
        <v>353.2</v>
      </c>
      <c r="H110" s="656">
        <v>44.8</v>
      </c>
      <c r="I110" s="656">
        <v>8</v>
      </c>
      <c r="J110" s="670">
        <v>159</v>
      </c>
      <c r="K110" s="671">
        <v>5</v>
      </c>
    </row>
    <row r="140" spans="2:12">
      <c r="B140" s="794">
        <v>13</v>
      </c>
      <c r="C140" s="794"/>
      <c r="D140" s="794"/>
      <c r="E140" s="794"/>
      <c r="F140" s="794"/>
      <c r="G140" s="794"/>
      <c r="H140" s="794"/>
      <c r="I140" s="794"/>
      <c r="J140" s="794"/>
      <c r="K140" s="794"/>
      <c r="L140" s="794"/>
    </row>
  </sheetData>
  <mergeCells count="72">
    <mergeCell ref="C89:C90"/>
    <mergeCell ref="C91:C92"/>
    <mergeCell ref="C93:C94"/>
    <mergeCell ref="C81:C82"/>
    <mergeCell ref="C83:C84"/>
    <mergeCell ref="C87:C88"/>
    <mergeCell ref="C103:C104"/>
    <mergeCell ref="C107:C108"/>
    <mergeCell ref="C109:C110"/>
    <mergeCell ref="C95:C96"/>
    <mergeCell ref="C97:C98"/>
    <mergeCell ref="C99:C100"/>
    <mergeCell ref="C101:C102"/>
    <mergeCell ref="C105:C106"/>
    <mergeCell ref="C61:C62"/>
    <mergeCell ref="C63:C64"/>
    <mergeCell ref="C77:C78"/>
    <mergeCell ref="C79:C80"/>
    <mergeCell ref="C65:C66"/>
    <mergeCell ref="C67:C68"/>
    <mergeCell ref="C69:C70"/>
    <mergeCell ref="C71:C72"/>
    <mergeCell ref="B74:L74"/>
    <mergeCell ref="I75:I76"/>
    <mergeCell ref="J75:J76"/>
    <mergeCell ref="K75:K76"/>
    <mergeCell ref="G75:G76"/>
    <mergeCell ref="H75:H76"/>
    <mergeCell ref="B77:B110"/>
    <mergeCell ref="C85:C86"/>
    <mergeCell ref="C30:C31"/>
    <mergeCell ref="C32:C33"/>
    <mergeCell ref="C34:C35"/>
    <mergeCell ref="C36:C37"/>
    <mergeCell ref="B39:B72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20:C21"/>
    <mergeCell ref="C22:C23"/>
    <mergeCell ref="C24:C25"/>
    <mergeCell ref="C26:C27"/>
    <mergeCell ref="C28:C29"/>
    <mergeCell ref="C10:C11"/>
    <mergeCell ref="C12:C13"/>
    <mergeCell ref="C14:C15"/>
    <mergeCell ref="C16:C17"/>
    <mergeCell ref="C18:C19"/>
    <mergeCell ref="B140:L140"/>
    <mergeCell ref="C2:C3"/>
    <mergeCell ref="D2:D3"/>
    <mergeCell ref="E2:E3"/>
    <mergeCell ref="G2:G3"/>
    <mergeCell ref="H2:H3"/>
    <mergeCell ref="I2:I3"/>
    <mergeCell ref="J2:J3"/>
    <mergeCell ref="K2:K3"/>
    <mergeCell ref="B4:B37"/>
    <mergeCell ref="C4:C5"/>
    <mergeCell ref="C6:C7"/>
    <mergeCell ref="C8:C9"/>
    <mergeCell ref="C75:C76"/>
    <mergeCell ref="D75:D76"/>
    <mergeCell ref="E75:E76"/>
  </mergeCells>
  <phoneticPr fontId="2"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B68"/>
  <sheetViews>
    <sheetView topLeftCell="A19" zoomScaleNormal="100" workbookViewId="0">
      <selection activeCell="K42" sqref="K42"/>
    </sheetView>
  </sheetViews>
  <sheetFormatPr defaultRowHeight="13.5"/>
  <cols>
    <col min="1" max="1" width="6.875" customWidth="1"/>
    <col min="2" max="2" width="22.875" style="95" bestFit="1" customWidth="1"/>
    <col min="3" max="4" width="13" bestFit="1" customWidth="1"/>
    <col min="5" max="5" width="12.75" bestFit="1" customWidth="1"/>
    <col min="6" max="6" width="9.375" bestFit="1" customWidth="1"/>
    <col min="7" max="7" width="9.75" style="116" bestFit="1" customWidth="1"/>
    <col min="8" max="8" width="9.75" bestFit="1" customWidth="1"/>
    <col min="9" max="9" width="10.625" style="95" bestFit="1" customWidth="1"/>
    <col min="21" max="21" width="5.125" customWidth="1"/>
    <col min="22" max="22" width="37.5" style="95" bestFit="1" customWidth="1"/>
    <col min="24" max="24" width="9" style="116"/>
    <col min="27" max="27" width="9" style="100"/>
    <col min="28" max="28" width="9" style="116"/>
  </cols>
  <sheetData>
    <row r="1" spans="1:9" ht="14.25" thickBot="1">
      <c r="A1" s="270" t="s">
        <v>182</v>
      </c>
      <c r="B1" s="132"/>
      <c r="H1" s="880" t="s">
        <v>215</v>
      </c>
      <c r="I1" s="880"/>
    </row>
    <row r="2" spans="1:9">
      <c r="A2" s="865" t="s">
        <v>30</v>
      </c>
      <c r="B2" s="887"/>
      <c r="C2" s="889" t="s">
        <v>86</v>
      </c>
      <c r="D2" s="117"/>
      <c r="E2" s="838" t="s">
        <v>88</v>
      </c>
      <c r="F2" s="836" t="s">
        <v>89</v>
      </c>
      <c r="G2" s="838" t="s">
        <v>90</v>
      </c>
      <c r="H2" s="849" t="s">
        <v>91</v>
      </c>
      <c r="I2" s="840" t="s">
        <v>92</v>
      </c>
    </row>
    <row r="3" spans="1:9" ht="38.25" customHeight="1" thickBot="1">
      <c r="A3" s="866"/>
      <c r="B3" s="888"/>
      <c r="C3" s="890"/>
      <c r="D3" s="131" t="s">
        <v>87</v>
      </c>
      <c r="E3" s="891"/>
      <c r="F3" s="892"/>
      <c r="G3" s="893"/>
      <c r="H3" s="894"/>
      <c r="I3" s="881"/>
    </row>
    <row r="4" spans="1:9">
      <c r="A4" s="882" t="s">
        <v>33</v>
      </c>
      <c r="B4" s="549" t="s">
        <v>166</v>
      </c>
      <c r="C4" s="580">
        <v>405.1</v>
      </c>
      <c r="D4" s="581">
        <v>364.4</v>
      </c>
      <c r="E4" s="582">
        <v>1143</v>
      </c>
      <c r="F4" s="583">
        <v>43</v>
      </c>
      <c r="G4" s="583">
        <v>13.7</v>
      </c>
      <c r="H4" s="550">
        <v>161</v>
      </c>
      <c r="I4" s="551">
        <v>18</v>
      </c>
    </row>
    <row r="5" spans="1:9" ht="14.25" thickBot="1">
      <c r="A5" s="883"/>
      <c r="B5" s="552" t="s">
        <v>167</v>
      </c>
      <c r="C5" s="584">
        <v>390.4</v>
      </c>
      <c r="D5" s="585">
        <v>350.9</v>
      </c>
      <c r="E5" s="586">
        <v>1056.3</v>
      </c>
      <c r="F5" s="587">
        <v>42.6</v>
      </c>
      <c r="G5" s="587">
        <v>12.7</v>
      </c>
      <c r="H5" s="553">
        <v>164</v>
      </c>
      <c r="I5" s="554">
        <v>18</v>
      </c>
    </row>
    <row r="6" spans="1:9">
      <c r="A6" s="883"/>
      <c r="B6" s="429" t="s">
        <v>97</v>
      </c>
      <c r="C6" s="588">
        <f>C4-C5</f>
        <v>14.700000000000045</v>
      </c>
      <c r="D6" s="589">
        <f>D4-D5</f>
        <v>13.5</v>
      </c>
      <c r="E6" s="590">
        <f>E4-E5</f>
        <v>86.700000000000045</v>
      </c>
      <c r="F6" s="591"/>
      <c r="G6" s="592"/>
      <c r="H6" s="430"/>
      <c r="I6" s="430"/>
    </row>
    <row r="7" spans="1:9" ht="14.25" thickBot="1">
      <c r="A7" s="884"/>
      <c r="B7" s="431" t="s">
        <v>96</v>
      </c>
      <c r="C7" s="593">
        <f>C4/C5*100-100</f>
        <v>3.7653688524590336</v>
      </c>
      <c r="D7" s="594">
        <f>D4/D5*100-100</f>
        <v>3.8472499287546214</v>
      </c>
      <c r="E7" s="595">
        <f>E4/E5*100-100</f>
        <v>8.2078954842374401</v>
      </c>
      <c r="F7" s="596"/>
      <c r="G7" s="597"/>
      <c r="H7" s="432"/>
      <c r="I7" s="432"/>
    </row>
    <row r="8" spans="1:9">
      <c r="A8" s="882" t="s">
        <v>34</v>
      </c>
      <c r="B8" s="549" t="s">
        <v>170</v>
      </c>
      <c r="C8" s="598">
        <v>286.3</v>
      </c>
      <c r="D8" s="583">
        <v>265.2</v>
      </c>
      <c r="E8" s="599">
        <v>605.29999999999995</v>
      </c>
      <c r="F8" s="583">
        <v>40.4</v>
      </c>
      <c r="G8" s="583">
        <v>8.6</v>
      </c>
      <c r="H8" s="550">
        <v>159</v>
      </c>
      <c r="I8" s="551">
        <v>9</v>
      </c>
    </row>
    <row r="9" spans="1:9" ht="14.25" thickBot="1">
      <c r="A9" s="883"/>
      <c r="B9" s="552" t="s">
        <v>171</v>
      </c>
      <c r="C9" s="600">
        <v>277.3</v>
      </c>
      <c r="D9" s="587">
        <v>255.6</v>
      </c>
      <c r="E9" s="601">
        <v>616.4</v>
      </c>
      <c r="F9" s="587">
        <v>39.700000000000003</v>
      </c>
      <c r="G9" s="587">
        <v>8.4</v>
      </c>
      <c r="H9" s="553">
        <v>158</v>
      </c>
      <c r="I9" s="554">
        <v>10</v>
      </c>
    </row>
    <row r="10" spans="1:9">
      <c r="A10" s="883"/>
      <c r="B10" s="429" t="s">
        <v>97</v>
      </c>
      <c r="C10" s="588">
        <f>C8-C9</f>
        <v>9</v>
      </c>
      <c r="D10" s="589">
        <f>D8-D9</f>
        <v>9.5999999999999943</v>
      </c>
      <c r="E10" s="590">
        <f>E8-E9</f>
        <v>-11.100000000000023</v>
      </c>
      <c r="F10" s="591"/>
      <c r="G10" s="592"/>
      <c r="H10" s="430"/>
      <c r="I10" s="430"/>
    </row>
    <row r="11" spans="1:9" ht="14.25" thickBot="1">
      <c r="A11" s="884"/>
      <c r="B11" s="431" t="s">
        <v>96</v>
      </c>
      <c r="C11" s="593">
        <f>C8/C9*100-100</f>
        <v>3.2455824017309851</v>
      </c>
      <c r="D11" s="594">
        <f>D8/D9*100-100</f>
        <v>3.7558685446009292</v>
      </c>
      <c r="E11" s="595">
        <f>E8/E9*100-100</f>
        <v>-1.8007787151200603</v>
      </c>
      <c r="F11" s="596"/>
      <c r="G11" s="597"/>
      <c r="H11" s="432"/>
      <c r="I11" s="432"/>
    </row>
    <row r="12" spans="1:9">
      <c r="A12" s="885" t="s">
        <v>106</v>
      </c>
      <c r="B12" s="555" t="s">
        <v>168</v>
      </c>
      <c r="C12" s="602">
        <f>C4-C8</f>
        <v>118.80000000000001</v>
      </c>
      <c r="D12" s="603">
        <f t="shared" ref="C12:I13" si="0">D4-D8</f>
        <v>99.199999999999989</v>
      </c>
      <c r="E12" s="604">
        <f t="shared" si="0"/>
        <v>537.70000000000005</v>
      </c>
      <c r="F12" s="603">
        <f t="shared" si="0"/>
        <v>2.6000000000000014</v>
      </c>
      <c r="G12" s="603">
        <f t="shared" si="0"/>
        <v>5.0999999999999996</v>
      </c>
      <c r="H12" s="556">
        <f t="shared" si="0"/>
        <v>2</v>
      </c>
      <c r="I12" s="557">
        <f>I4-I8</f>
        <v>9</v>
      </c>
    </row>
    <row r="13" spans="1:9" ht="14.25" thickBot="1">
      <c r="A13" s="886"/>
      <c r="B13" s="558" t="s">
        <v>169</v>
      </c>
      <c r="C13" s="605">
        <f t="shared" si="0"/>
        <v>113.09999999999997</v>
      </c>
      <c r="D13" s="606">
        <f t="shared" si="0"/>
        <v>95.299999999999983</v>
      </c>
      <c r="E13" s="607">
        <f t="shared" si="0"/>
        <v>439.9</v>
      </c>
      <c r="F13" s="606">
        <f t="shared" si="0"/>
        <v>2.8999999999999986</v>
      </c>
      <c r="G13" s="606">
        <f t="shared" si="0"/>
        <v>4.2999999999999989</v>
      </c>
      <c r="H13" s="559">
        <f t="shared" si="0"/>
        <v>6</v>
      </c>
      <c r="I13" s="560">
        <f t="shared" si="0"/>
        <v>8</v>
      </c>
    </row>
    <row r="14" spans="1:9" ht="104.25" customHeight="1"/>
    <row r="15" spans="1:9" ht="18.75" customHeight="1">
      <c r="A15" s="271" t="s">
        <v>216</v>
      </c>
      <c r="E15" s="152" t="s">
        <v>208</v>
      </c>
    </row>
    <row r="16" spans="1:9">
      <c r="B16" s="130"/>
      <c r="C16" s="59" t="s">
        <v>113</v>
      </c>
      <c r="D16" s="59" t="s">
        <v>114</v>
      </c>
      <c r="E16" s="59"/>
    </row>
    <row r="17" spans="2:9">
      <c r="B17" s="561" t="s">
        <v>173</v>
      </c>
      <c r="C17" s="575">
        <v>404.5</v>
      </c>
      <c r="D17" s="575">
        <v>269.39999999999998</v>
      </c>
      <c r="E17" s="576">
        <f>D17/C17*100</f>
        <v>66.600741656365884</v>
      </c>
    </row>
    <row r="18" spans="2:9">
      <c r="B18" s="562" t="s">
        <v>107</v>
      </c>
      <c r="C18" s="575">
        <v>399</v>
      </c>
      <c r="D18" s="575">
        <v>272.3</v>
      </c>
      <c r="E18" s="576">
        <f>D18/C18*100</f>
        <v>68.245614035087726</v>
      </c>
    </row>
    <row r="19" spans="2:9">
      <c r="B19" s="562" t="s">
        <v>108</v>
      </c>
      <c r="C19" s="575">
        <v>401</v>
      </c>
      <c r="D19" s="575">
        <v>278</v>
      </c>
      <c r="E19" s="576">
        <f t="shared" ref="E19:E29" si="1">D19/C19*100</f>
        <v>69.326683291770578</v>
      </c>
    </row>
    <row r="20" spans="2:9">
      <c r="B20" s="562" t="s">
        <v>109</v>
      </c>
      <c r="C20" s="575">
        <v>400.1</v>
      </c>
      <c r="D20" s="575">
        <v>270.8</v>
      </c>
      <c r="E20" s="576">
        <f t="shared" si="1"/>
        <v>67.683079230192462</v>
      </c>
      <c r="G20" s="133"/>
    </row>
    <row r="21" spans="2:9">
      <c r="B21" s="562" t="s">
        <v>110</v>
      </c>
      <c r="C21" s="577">
        <v>400.8</v>
      </c>
      <c r="D21" s="577">
        <v>264</v>
      </c>
      <c r="E21" s="576">
        <f t="shared" si="1"/>
        <v>65.868263473053887</v>
      </c>
      <c r="G21" s="133"/>
    </row>
    <row r="22" spans="2:9">
      <c r="B22" s="562" t="s">
        <v>111</v>
      </c>
      <c r="C22" s="577">
        <v>406.1</v>
      </c>
      <c r="D22" s="577">
        <v>268.10000000000002</v>
      </c>
      <c r="E22" s="576">
        <f t="shared" si="1"/>
        <v>66.018222112780094</v>
      </c>
      <c r="G22" s="133"/>
    </row>
    <row r="23" spans="2:9">
      <c r="B23" s="562" t="s">
        <v>112</v>
      </c>
      <c r="C23" s="578">
        <v>408.3</v>
      </c>
      <c r="D23" s="578">
        <v>271.2</v>
      </c>
      <c r="E23" s="576">
        <f t="shared" si="1"/>
        <v>66.421748714180737</v>
      </c>
      <c r="G23" s="133"/>
      <c r="H23" s="133"/>
      <c r="I23" s="133"/>
    </row>
    <row r="24" spans="2:9">
      <c r="B24" s="562" t="s">
        <v>105</v>
      </c>
      <c r="C24" s="579">
        <v>406.9</v>
      </c>
      <c r="D24" s="579">
        <v>277.10000000000002</v>
      </c>
      <c r="E24" s="576">
        <f t="shared" si="1"/>
        <v>68.100270336692077</v>
      </c>
      <c r="H24" s="133"/>
      <c r="I24" s="133"/>
    </row>
    <row r="25" spans="2:9">
      <c r="B25" s="562" t="s">
        <v>104</v>
      </c>
      <c r="C25" s="579">
        <v>377.8</v>
      </c>
      <c r="D25" s="579">
        <v>271</v>
      </c>
      <c r="E25" s="576">
        <f t="shared" si="1"/>
        <v>71.731074642668077</v>
      </c>
      <c r="H25" s="133"/>
      <c r="I25" s="133"/>
    </row>
    <row r="26" spans="2:9">
      <c r="B26" s="562" t="s">
        <v>139</v>
      </c>
      <c r="C26" s="579">
        <v>392</v>
      </c>
      <c r="D26" s="579">
        <v>271.89999999999998</v>
      </c>
      <c r="E26" s="576">
        <f t="shared" si="1"/>
        <v>69.362244897959187</v>
      </c>
      <c r="H26" s="133"/>
      <c r="I26" s="133"/>
    </row>
    <row r="27" spans="2:9">
      <c r="B27" s="562" t="s">
        <v>146</v>
      </c>
      <c r="C27" s="579">
        <v>393.7</v>
      </c>
      <c r="D27" s="579">
        <v>279.10000000000002</v>
      </c>
      <c r="E27" s="576">
        <f t="shared" si="1"/>
        <v>70.891541783083582</v>
      </c>
      <c r="H27" s="133"/>
      <c r="I27" s="133"/>
    </row>
    <row r="28" spans="2:9">
      <c r="B28" s="562" t="s">
        <v>149</v>
      </c>
      <c r="C28" s="579">
        <v>395.7</v>
      </c>
      <c r="D28" s="579">
        <v>282</v>
      </c>
      <c r="E28" s="576">
        <f t="shared" si="1"/>
        <v>71.266110689916601</v>
      </c>
      <c r="H28" s="133"/>
      <c r="I28" s="133"/>
    </row>
    <row r="29" spans="2:9">
      <c r="B29" s="562" t="s">
        <v>153</v>
      </c>
      <c r="C29" s="575">
        <v>390.4</v>
      </c>
      <c r="D29" s="575">
        <v>277.3</v>
      </c>
      <c r="E29" s="576">
        <f t="shared" si="1"/>
        <v>71.029713114754102</v>
      </c>
      <c r="H29" s="133"/>
      <c r="I29" s="133"/>
    </row>
    <row r="30" spans="2:9">
      <c r="B30" s="562" t="s">
        <v>172</v>
      </c>
      <c r="C30" s="575">
        <v>405.1</v>
      </c>
      <c r="D30" s="575">
        <v>286.3</v>
      </c>
      <c r="E30" s="576">
        <f>D30/C30*100</f>
        <v>70.673907677116759</v>
      </c>
      <c r="H30" s="133"/>
    </row>
    <row r="68" spans="1:9">
      <c r="A68" s="794">
        <v>14</v>
      </c>
      <c r="B68" s="794"/>
      <c r="C68" s="794"/>
      <c r="D68" s="794"/>
      <c r="E68" s="794"/>
      <c r="F68" s="794"/>
      <c r="G68" s="794"/>
      <c r="H68" s="794"/>
      <c r="I68" s="794"/>
    </row>
  </sheetData>
  <mergeCells count="12">
    <mergeCell ref="H1:I1"/>
    <mergeCell ref="A68:I68"/>
    <mergeCell ref="I2:I3"/>
    <mergeCell ref="A4:A7"/>
    <mergeCell ref="A8:A11"/>
    <mergeCell ref="A12:A13"/>
    <mergeCell ref="A2:B3"/>
    <mergeCell ref="C2:C3"/>
    <mergeCell ref="E2:E3"/>
    <mergeCell ref="F2:F3"/>
    <mergeCell ref="G2:G3"/>
    <mergeCell ref="H2:H3"/>
  </mergeCells>
  <phoneticPr fontId="2"/>
  <pageMargins left="1.1499999999999999" right="0.35" top="0.75" bottom="0.47" header="0.3" footer="0.3"/>
  <pageSetup paperSize="9" scale="80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75"/>
  <sheetViews>
    <sheetView topLeftCell="A25" zoomScaleNormal="100" workbookViewId="0">
      <selection activeCell="K18" sqref="K18"/>
    </sheetView>
  </sheetViews>
  <sheetFormatPr defaultRowHeight="13.5"/>
  <cols>
    <col min="1" max="1" width="15" customWidth="1"/>
    <col min="2" max="2" width="13.875" style="116" bestFit="1" customWidth="1"/>
    <col min="3" max="3" width="13.875" style="134" bestFit="1" customWidth="1"/>
    <col min="7" max="7" width="11.125" customWidth="1"/>
  </cols>
  <sheetData>
    <row r="1" spans="1:7" ht="19.5" customHeight="1" thickBot="1">
      <c r="A1" t="s">
        <v>214</v>
      </c>
    </row>
    <row r="2" spans="1:7" ht="13.5" customHeight="1">
      <c r="A2" s="136"/>
      <c r="B2" s="770" t="s">
        <v>79</v>
      </c>
      <c r="C2" s="771" t="s">
        <v>80</v>
      </c>
      <c r="D2" s="895"/>
      <c r="E2" s="895"/>
      <c r="F2" s="895"/>
      <c r="G2" s="895"/>
    </row>
    <row r="3" spans="1:7" ht="13.5" customHeight="1">
      <c r="A3" s="106" t="s">
        <v>66</v>
      </c>
      <c r="B3" s="571">
        <v>180.6</v>
      </c>
      <c r="C3" s="572">
        <v>182</v>
      </c>
      <c r="D3" s="895"/>
      <c r="E3" s="895"/>
      <c r="F3" s="895"/>
      <c r="G3" s="895"/>
    </row>
    <row r="4" spans="1:7">
      <c r="A4" s="106" t="s">
        <v>67</v>
      </c>
      <c r="B4" s="571">
        <v>211.4</v>
      </c>
      <c r="C4" s="572">
        <v>211.4</v>
      </c>
    </row>
    <row r="5" spans="1:7">
      <c r="A5" s="99" t="s">
        <v>68</v>
      </c>
      <c r="B5" s="571">
        <v>252</v>
      </c>
      <c r="C5" s="572">
        <v>239.6</v>
      </c>
    </row>
    <row r="6" spans="1:7">
      <c r="A6" s="106" t="s">
        <v>69</v>
      </c>
      <c r="B6" s="571">
        <v>302.3</v>
      </c>
      <c r="C6" s="572">
        <v>259.3</v>
      </c>
    </row>
    <row r="7" spans="1:7">
      <c r="A7" s="106" t="s">
        <v>70</v>
      </c>
      <c r="B7" s="571">
        <v>352.2</v>
      </c>
      <c r="C7" s="572">
        <v>281.60000000000002</v>
      </c>
    </row>
    <row r="8" spans="1:7">
      <c r="A8" s="106" t="s">
        <v>71</v>
      </c>
      <c r="B8" s="571">
        <v>381.6</v>
      </c>
      <c r="C8" s="572">
        <v>286.2</v>
      </c>
    </row>
    <row r="9" spans="1:7">
      <c r="A9" s="106" t="s">
        <v>72</v>
      </c>
      <c r="B9" s="571">
        <v>433.3</v>
      </c>
      <c r="C9" s="572">
        <v>294.3</v>
      </c>
    </row>
    <row r="10" spans="1:7">
      <c r="A10" s="106" t="s">
        <v>73</v>
      </c>
      <c r="B10" s="571">
        <v>470.2</v>
      </c>
      <c r="C10" s="572">
        <v>289.60000000000002</v>
      </c>
    </row>
    <row r="11" spans="1:7">
      <c r="A11" s="106" t="s">
        <v>74</v>
      </c>
      <c r="B11" s="571">
        <v>470.2</v>
      </c>
      <c r="C11" s="572">
        <v>282.39999999999998</v>
      </c>
    </row>
    <row r="12" spans="1:7">
      <c r="A12" s="106" t="s">
        <v>75</v>
      </c>
      <c r="B12" s="571">
        <v>307.7</v>
      </c>
      <c r="C12" s="572">
        <v>244.3</v>
      </c>
    </row>
    <row r="13" spans="1:7">
      <c r="A13" s="106" t="s">
        <v>76</v>
      </c>
      <c r="B13" s="571">
        <v>325.10000000000002</v>
      </c>
      <c r="C13" s="572">
        <v>228.3</v>
      </c>
    </row>
    <row r="14" spans="1:7" ht="14.25" thickBot="1">
      <c r="A14" s="107" t="s">
        <v>77</v>
      </c>
      <c r="B14" s="573">
        <v>233.3</v>
      </c>
      <c r="C14" s="574">
        <v>239.2</v>
      </c>
    </row>
    <row r="15" spans="1:7">
      <c r="C15" s="116"/>
    </row>
    <row r="21" spans="3:3">
      <c r="C21" s="135"/>
    </row>
    <row r="46" spans="1:7" ht="14.25" thickBot="1">
      <c r="A46" t="s">
        <v>225</v>
      </c>
      <c r="C46" s="116"/>
      <c r="D46" s="116"/>
      <c r="E46" s="134"/>
      <c r="F46" s="880" t="s">
        <v>215</v>
      </c>
      <c r="G46" s="880"/>
    </row>
    <row r="47" spans="1:7">
      <c r="A47" s="136" t="s">
        <v>30</v>
      </c>
      <c r="B47" s="896" t="s">
        <v>79</v>
      </c>
      <c r="C47" s="897"/>
      <c r="D47" s="898"/>
      <c r="E47" s="896" t="s">
        <v>80</v>
      </c>
      <c r="F47" s="897"/>
      <c r="G47" s="899"/>
    </row>
    <row r="48" spans="1:7">
      <c r="A48" s="99"/>
      <c r="B48" s="563" t="s">
        <v>118</v>
      </c>
      <c r="C48" s="563" t="s">
        <v>119</v>
      </c>
      <c r="D48" s="564" t="s">
        <v>120</v>
      </c>
      <c r="E48" s="563" t="s">
        <v>118</v>
      </c>
      <c r="F48" s="563" t="s">
        <v>119</v>
      </c>
      <c r="G48" s="137" t="s">
        <v>120</v>
      </c>
    </row>
    <row r="49" spans="1:7">
      <c r="A49" s="110" t="s">
        <v>22</v>
      </c>
      <c r="B49" s="565">
        <v>364.4</v>
      </c>
      <c r="C49" s="565">
        <v>13.7</v>
      </c>
      <c r="D49" s="566">
        <f>B49/$B$51*100</f>
        <v>172.37464522232733</v>
      </c>
      <c r="E49" s="565">
        <v>265.2</v>
      </c>
      <c r="F49" s="565">
        <v>8.6</v>
      </c>
      <c r="G49" s="567">
        <f>E49/$E$51*100</f>
        <v>125.44938505203405</v>
      </c>
    </row>
    <row r="50" spans="1:7">
      <c r="A50" s="109" t="s">
        <v>66</v>
      </c>
      <c r="B50" s="565">
        <v>180.6</v>
      </c>
      <c r="C50" s="565">
        <v>1</v>
      </c>
      <c r="D50" s="566">
        <f t="shared" ref="D50:D61" si="0">B50/$B$51*100</f>
        <v>85.430463576158928</v>
      </c>
      <c r="E50" s="565">
        <v>182</v>
      </c>
      <c r="F50" s="565">
        <v>0.8</v>
      </c>
      <c r="G50" s="567">
        <f t="shared" ref="G50:G61" si="1">E50/$E$51*100</f>
        <v>86.092715231788077</v>
      </c>
    </row>
    <row r="51" spans="1:7">
      <c r="A51" s="109" t="s">
        <v>67</v>
      </c>
      <c r="B51" s="565">
        <v>211.4</v>
      </c>
      <c r="C51" s="565">
        <v>2.2000000000000002</v>
      </c>
      <c r="D51" s="566">
        <f t="shared" si="0"/>
        <v>100</v>
      </c>
      <c r="E51" s="565">
        <v>211.4</v>
      </c>
      <c r="F51" s="565">
        <v>1.8</v>
      </c>
      <c r="G51" s="567">
        <f t="shared" si="1"/>
        <v>100</v>
      </c>
    </row>
    <row r="52" spans="1:7">
      <c r="A52" s="110" t="s">
        <v>68</v>
      </c>
      <c r="B52" s="565">
        <v>252</v>
      </c>
      <c r="C52" s="565">
        <v>4.4000000000000004</v>
      </c>
      <c r="D52" s="566">
        <f t="shared" si="0"/>
        <v>119.20529801324503</v>
      </c>
      <c r="E52" s="565">
        <v>239.6</v>
      </c>
      <c r="F52" s="565">
        <v>4.2</v>
      </c>
      <c r="G52" s="567">
        <f t="shared" si="1"/>
        <v>113.33964049195838</v>
      </c>
    </row>
    <row r="53" spans="1:7">
      <c r="A53" s="109" t="s">
        <v>69</v>
      </c>
      <c r="B53" s="565">
        <v>302.3</v>
      </c>
      <c r="C53" s="565">
        <v>7.2</v>
      </c>
      <c r="D53" s="566">
        <f t="shared" si="0"/>
        <v>142.99905392620624</v>
      </c>
      <c r="E53" s="565">
        <v>259.3</v>
      </c>
      <c r="F53" s="565">
        <v>6.4</v>
      </c>
      <c r="G53" s="567">
        <f t="shared" si="1"/>
        <v>122.65846736045411</v>
      </c>
    </row>
    <row r="54" spans="1:7">
      <c r="A54" s="109" t="s">
        <v>70</v>
      </c>
      <c r="B54" s="565">
        <v>352.2</v>
      </c>
      <c r="C54" s="565">
        <v>10.8</v>
      </c>
      <c r="D54" s="566">
        <f t="shared" si="0"/>
        <v>166.60359508041626</v>
      </c>
      <c r="E54" s="565">
        <v>281.60000000000002</v>
      </c>
      <c r="F54" s="565">
        <v>8.4</v>
      </c>
      <c r="G54" s="567">
        <f t="shared" si="1"/>
        <v>133.20719016083257</v>
      </c>
    </row>
    <row r="55" spans="1:7">
      <c r="A55" s="109" t="s">
        <v>71</v>
      </c>
      <c r="B55" s="565">
        <v>381.6</v>
      </c>
      <c r="C55" s="565">
        <v>14.5</v>
      </c>
      <c r="D55" s="566">
        <f t="shared" si="0"/>
        <v>180.51087984862818</v>
      </c>
      <c r="E55" s="565">
        <v>286.2</v>
      </c>
      <c r="F55" s="565">
        <v>10.3</v>
      </c>
      <c r="G55" s="567">
        <f t="shared" si="1"/>
        <v>135.38315988647113</v>
      </c>
    </row>
    <row r="56" spans="1:7">
      <c r="A56" s="109" t="s">
        <v>72</v>
      </c>
      <c r="B56" s="565">
        <v>433.3</v>
      </c>
      <c r="C56" s="565">
        <v>17.7</v>
      </c>
      <c r="D56" s="566">
        <f t="shared" si="0"/>
        <v>204.96688741721854</v>
      </c>
      <c r="E56" s="565">
        <v>294.3</v>
      </c>
      <c r="F56" s="565">
        <v>11.1</v>
      </c>
      <c r="G56" s="567">
        <f t="shared" si="1"/>
        <v>139.21475875118259</v>
      </c>
    </row>
    <row r="57" spans="1:7">
      <c r="A57" s="109" t="s">
        <v>73</v>
      </c>
      <c r="B57" s="565">
        <v>470.2</v>
      </c>
      <c r="C57" s="565">
        <v>21.6</v>
      </c>
      <c r="D57" s="566">
        <f t="shared" si="0"/>
        <v>222.42194891201513</v>
      </c>
      <c r="E57" s="565">
        <v>289.60000000000002</v>
      </c>
      <c r="F57" s="565">
        <v>12.2</v>
      </c>
      <c r="G57" s="567">
        <f t="shared" si="1"/>
        <v>136.99148533585623</v>
      </c>
    </row>
    <row r="58" spans="1:7">
      <c r="A58" s="109" t="s">
        <v>74</v>
      </c>
      <c r="B58" s="565">
        <v>470.2</v>
      </c>
      <c r="C58" s="565">
        <v>23.9</v>
      </c>
      <c r="D58" s="566">
        <f t="shared" si="0"/>
        <v>222.42194891201513</v>
      </c>
      <c r="E58" s="565">
        <v>282.39999999999998</v>
      </c>
      <c r="F58" s="565">
        <v>13.3</v>
      </c>
      <c r="G58" s="567">
        <f t="shared" si="1"/>
        <v>133.58561967833489</v>
      </c>
    </row>
    <row r="59" spans="1:7">
      <c r="A59" s="109" t="s">
        <v>75</v>
      </c>
      <c r="B59" s="565">
        <v>307.7</v>
      </c>
      <c r="C59" s="565">
        <v>17.100000000000001</v>
      </c>
      <c r="D59" s="566">
        <f t="shared" si="0"/>
        <v>145.55345316934719</v>
      </c>
      <c r="E59" s="565">
        <v>244.3</v>
      </c>
      <c r="F59" s="565">
        <v>15.1</v>
      </c>
      <c r="G59" s="567">
        <f t="shared" si="1"/>
        <v>115.56291390728477</v>
      </c>
    </row>
    <row r="60" spans="1:7">
      <c r="A60" s="109" t="s">
        <v>76</v>
      </c>
      <c r="B60" s="565">
        <v>325.10000000000002</v>
      </c>
      <c r="C60" s="565">
        <v>14.9</v>
      </c>
      <c r="D60" s="566">
        <f t="shared" si="0"/>
        <v>153.78429517502366</v>
      </c>
      <c r="E60" s="565">
        <v>228.3</v>
      </c>
      <c r="F60" s="565">
        <v>15.4</v>
      </c>
      <c r="G60" s="567">
        <f t="shared" si="1"/>
        <v>107.99432355723746</v>
      </c>
    </row>
    <row r="61" spans="1:7" ht="14.25" thickBot="1">
      <c r="A61" s="111" t="s">
        <v>77</v>
      </c>
      <c r="B61" s="568">
        <v>233.3</v>
      </c>
      <c r="C61" s="568">
        <v>16.7</v>
      </c>
      <c r="D61" s="569">
        <f t="shared" si="0"/>
        <v>110.35950804162724</v>
      </c>
      <c r="E61" s="568">
        <v>239.2</v>
      </c>
      <c r="F61" s="568">
        <v>26.7</v>
      </c>
      <c r="G61" s="570">
        <f t="shared" si="1"/>
        <v>113.15042573320717</v>
      </c>
    </row>
    <row r="75" spans="1:9">
      <c r="A75" s="794">
        <v>15</v>
      </c>
      <c r="B75" s="794"/>
      <c r="C75" s="794"/>
      <c r="D75" s="794"/>
      <c r="E75" s="794"/>
      <c r="F75" s="794"/>
      <c r="G75" s="794"/>
      <c r="H75" s="794"/>
      <c r="I75" s="794"/>
    </row>
  </sheetData>
  <mergeCells count="5">
    <mergeCell ref="D2:G3"/>
    <mergeCell ref="B47:D47"/>
    <mergeCell ref="E47:G47"/>
    <mergeCell ref="A75:I75"/>
    <mergeCell ref="F46:G46"/>
  </mergeCells>
  <phoneticPr fontId="2"/>
  <pageMargins left="0.91" right="0.7" top="0.75" bottom="0.47" header="0.3" footer="0.3"/>
  <pageSetup paperSize="9" scale="8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67"/>
  <sheetViews>
    <sheetView topLeftCell="A10" zoomScaleNormal="100" workbookViewId="0">
      <selection activeCell="L34" sqref="L34"/>
    </sheetView>
  </sheetViews>
  <sheetFormatPr defaultRowHeight="13.5"/>
  <cols>
    <col min="1" max="1" width="11.625" customWidth="1"/>
    <col min="2" max="9" width="8.625" customWidth="1"/>
  </cols>
  <sheetData>
    <row r="1" spans="1:9" ht="14.25" thickBot="1">
      <c r="A1" t="s">
        <v>222</v>
      </c>
      <c r="B1" s="116"/>
      <c r="C1" s="116"/>
      <c r="D1" s="116"/>
      <c r="E1" s="116"/>
      <c r="F1" s="116"/>
      <c r="G1" s="116"/>
      <c r="H1" s="789" t="s">
        <v>215</v>
      </c>
      <c r="I1" s="789"/>
    </row>
    <row r="2" spans="1:9">
      <c r="A2" s="900" t="s">
        <v>30</v>
      </c>
      <c r="B2" s="897" t="s">
        <v>79</v>
      </c>
      <c r="C2" s="897"/>
      <c r="D2" s="897"/>
      <c r="E2" s="897"/>
      <c r="F2" s="897"/>
      <c r="G2" s="897"/>
      <c r="H2" s="897"/>
      <c r="I2" s="899"/>
    </row>
    <row r="3" spans="1:9">
      <c r="A3" s="901"/>
      <c r="B3" s="903" t="s">
        <v>121</v>
      </c>
      <c r="C3" s="903"/>
      <c r="D3" s="904" t="s">
        <v>116</v>
      </c>
      <c r="E3" s="903"/>
      <c r="F3" s="905"/>
      <c r="G3" s="904" t="s">
        <v>117</v>
      </c>
      <c r="H3" s="903"/>
      <c r="I3" s="906"/>
    </row>
    <row r="4" spans="1:9" ht="27.75" thickBot="1">
      <c r="A4" s="902"/>
      <c r="B4" s="611" t="s">
        <v>123</v>
      </c>
      <c r="C4" s="608" t="s">
        <v>124</v>
      </c>
      <c r="D4" s="608" t="s">
        <v>123</v>
      </c>
      <c r="E4" s="608" t="s">
        <v>124</v>
      </c>
      <c r="F4" s="609" t="s">
        <v>125</v>
      </c>
      <c r="G4" s="608" t="s">
        <v>123</v>
      </c>
      <c r="H4" s="608" t="s">
        <v>124</v>
      </c>
      <c r="I4" s="610" t="s">
        <v>125</v>
      </c>
    </row>
    <row r="5" spans="1:9">
      <c r="A5" s="612" t="s">
        <v>22</v>
      </c>
      <c r="B5" s="616">
        <v>400.5</v>
      </c>
      <c r="C5" s="617">
        <v>15.4</v>
      </c>
      <c r="D5" s="617">
        <v>333.1</v>
      </c>
      <c r="E5" s="617">
        <v>13.3</v>
      </c>
      <c r="F5" s="617">
        <f>D5/B5*100</f>
        <v>83.17103620474407</v>
      </c>
      <c r="G5" s="617">
        <v>331</v>
      </c>
      <c r="H5" s="617">
        <v>10.4</v>
      </c>
      <c r="I5" s="618">
        <f>G5/B5*100</f>
        <v>82.646691635455682</v>
      </c>
    </row>
    <row r="6" spans="1:9">
      <c r="A6" s="613" t="s">
        <v>66</v>
      </c>
      <c r="B6" s="619">
        <v>178.9</v>
      </c>
      <c r="C6" s="565">
        <v>1</v>
      </c>
      <c r="D6" s="565">
        <v>186.3</v>
      </c>
      <c r="E6" s="565">
        <v>1.1000000000000001</v>
      </c>
      <c r="F6" s="565">
        <f t="shared" ref="F6:F17" si="0">D6/B6*100</f>
        <v>104.13638904415876</v>
      </c>
      <c r="G6" s="565">
        <v>173.1</v>
      </c>
      <c r="H6" s="565">
        <v>1</v>
      </c>
      <c r="I6" s="620">
        <f t="shared" ref="I6:I17" si="1">G6/B6*100</f>
        <v>96.757965343767466</v>
      </c>
    </row>
    <row r="7" spans="1:9">
      <c r="A7" s="613" t="s">
        <v>67</v>
      </c>
      <c r="B7" s="619">
        <v>212.9</v>
      </c>
      <c r="C7" s="565">
        <v>2.2999999999999998</v>
      </c>
      <c r="D7" s="565">
        <v>209.9</v>
      </c>
      <c r="E7" s="565">
        <v>2</v>
      </c>
      <c r="F7" s="565">
        <f t="shared" si="0"/>
        <v>98.590887740723346</v>
      </c>
      <c r="G7" s="565">
        <v>210.4</v>
      </c>
      <c r="H7" s="565">
        <v>2.2000000000000002</v>
      </c>
      <c r="I7" s="620">
        <f t="shared" si="1"/>
        <v>98.825739783936115</v>
      </c>
    </row>
    <row r="8" spans="1:9">
      <c r="A8" s="614" t="s">
        <v>68</v>
      </c>
      <c r="B8" s="619">
        <v>261.7</v>
      </c>
      <c r="C8" s="565">
        <v>4.4000000000000004</v>
      </c>
      <c r="D8" s="565">
        <v>239.1</v>
      </c>
      <c r="E8" s="565">
        <v>4.5</v>
      </c>
      <c r="F8" s="565">
        <f t="shared" si="0"/>
        <v>91.364157432174238</v>
      </c>
      <c r="G8" s="565">
        <v>252.4</v>
      </c>
      <c r="H8" s="565">
        <v>4.4000000000000004</v>
      </c>
      <c r="I8" s="620">
        <f t="shared" si="1"/>
        <v>96.446312571646928</v>
      </c>
    </row>
    <row r="9" spans="1:9">
      <c r="A9" s="613" t="s">
        <v>69</v>
      </c>
      <c r="B9" s="619">
        <v>325.60000000000002</v>
      </c>
      <c r="C9" s="565">
        <v>7.6</v>
      </c>
      <c r="D9" s="565">
        <v>281</v>
      </c>
      <c r="E9" s="565">
        <v>7.2</v>
      </c>
      <c r="F9" s="565">
        <f t="shared" si="0"/>
        <v>86.30221130221129</v>
      </c>
      <c r="G9" s="565">
        <v>282.89999999999998</v>
      </c>
      <c r="H9" s="565">
        <v>6.3</v>
      </c>
      <c r="I9" s="620">
        <f t="shared" si="1"/>
        <v>86.885749385749378</v>
      </c>
    </row>
    <row r="10" spans="1:9">
      <c r="A10" s="613" t="s">
        <v>70</v>
      </c>
      <c r="B10" s="619">
        <v>377</v>
      </c>
      <c r="C10" s="565">
        <v>11.7</v>
      </c>
      <c r="D10" s="565">
        <v>321.89999999999998</v>
      </c>
      <c r="E10" s="565">
        <v>10.9</v>
      </c>
      <c r="F10" s="565">
        <f t="shared" si="0"/>
        <v>85.384615384615387</v>
      </c>
      <c r="G10" s="565">
        <v>337.8</v>
      </c>
      <c r="H10" s="565">
        <v>8.6999999999999993</v>
      </c>
      <c r="I10" s="620">
        <f t="shared" si="1"/>
        <v>89.602122015915114</v>
      </c>
    </row>
    <row r="11" spans="1:9">
      <c r="A11" s="613" t="s">
        <v>71</v>
      </c>
      <c r="B11" s="619">
        <v>410.7</v>
      </c>
      <c r="C11" s="565">
        <v>16.399999999999999</v>
      </c>
      <c r="D11" s="565">
        <v>351.1</v>
      </c>
      <c r="E11" s="565">
        <v>14.6</v>
      </c>
      <c r="F11" s="565">
        <f t="shared" si="0"/>
        <v>85.488190893596311</v>
      </c>
      <c r="G11" s="565">
        <v>360.1</v>
      </c>
      <c r="H11" s="565">
        <v>10.1</v>
      </c>
      <c r="I11" s="620">
        <f t="shared" si="1"/>
        <v>87.679571463355259</v>
      </c>
    </row>
    <row r="12" spans="1:9">
      <c r="A12" s="613" t="s">
        <v>72</v>
      </c>
      <c r="B12" s="619">
        <v>483.6</v>
      </c>
      <c r="C12" s="565">
        <v>19.899999999999999</v>
      </c>
      <c r="D12" s="565">
        <v>396.4</v>
      </c>
      <c r="E12" s="565">
        <v>18.100000000000001</v>
      </c>
      <c r="F12" s="565">
        <f t="shared" si="0"/>
        <v>81.96856906534326</v>
      </c>
      <c r="G12" s="565">
        <v>362</v>
      </c>
      <c r="H12" s="565">
        <v>11.8</v>
      </c>
      <c r="I12" s="620">
        <f t="shared" si="1"/>
        <v>74.855252274607111</v>
      </c>
    </row>
    <row r="13" spans="1:9">
      <c r="A13" s="613" t="s">
        <v>73</v>
      </c>
      <c r="B13" s="619">
        <v>514.79999999999995</v>
      </c>
      <c r="C13" s="565">
        <v>25.2</v>
      </c>
      <c r="D13" s="565">
        <v>453.2</v>
      </c>
      <c r="E13" s="565">
        <v>21.4</v>
      </c>
      <c r="F13" s="565">
        <f t="shared" si="0"/>
        <v>88.034188034188048</v>
      </c>
      <c r="G13" s="565">
        <v>383.2</v>
      </c>
      <c r="H13" s="565">
        <v>12.9</v>
      </c>
      <c r="I13" s="620">
        <f t="shared" si="1"/>
        <v>74.436674436674437</v>
      </c>
    </row>
    <row r="14" spans="1:9">
      <c r="A14" s="613" t="s">
        <v>74</v>
      </c>
      <c r="B14" s="619">
        <v>522.6</v>
      </c>
      <c r="C14" s="565">
        <v>27.5</v>
      </c>
      <c r="D14" s="565">
        <v>442.6</v>
      </c>
      <c r="E14" s="565">
        <v>24.7</v>
      </c>
      <c r="F14" s="565">
        <f t="shared" si="0"/>
        <v>84.691924990432454</v>
      </c>
      <c r="G14" s="565">
        <v>391.4</v>
      </c>
      <c r="H14" s="565">
        <v>15.5</v>
      </c>
      <c r="I14" s="620">
        <f t="shared" si="1"/>
        <v>74.894756984309225</v>
      </c>
    </row>
    <row r="15" spans="1:9">
      <c r="A15" s="613" t="s">
        <v>75</v>
      </c>
      <c r="B15" s="619">
        <v>323.60000000000002</v>
      </c>
      <c r="C15" s="565">
        <v>19.100000000000001</v>
      </c>
      <c r="D15" s="565">
        <v>277.7</v>
      </c>
      <c r="E15" s="565">
        <v>17.3</v>
      </c>
      <c r="F15" s="565">
        <f t="shared" si="0"/>
        <v>85.815822002472174</v>
      </c>
      <c r="G15" s="565">
        <v>325</v>
      </c>
      <c r="H15" s="565">
        <v>14.5</v>
      </c>
      <c r="I15" s="620">
        <f t="shared" si="1"/>
        <v>100.43263288009886</v>
      </c>
    </row>
    <row r="16" spans="1:9">
      <c r="A16" s="613" t="s">
        <v>76</v>
      </c>
      <c r="B16" s="619">
        <v>451.2</v>
      </c>
      <c r="C16" s="565">
        <v>13.9</v>
      </c>
      <c r="D16" s="565">
        <v>273</v>
      </c>
      <c r="E16" s="565">
        <v>11.1</v>
      </c>
      <c r="F16" s="565">
        <f t="shared" si="0"/>
        <v>60.505319148936174</v>
      </c>
      <c r="G16" s="565">
        <v>291.60000000000002</v>
      </c>
      <c r="H16" s="565">
        <v>17.600000000000001</v>
      </c>
      <c r="I16" s="620">
        <f t="shared" si="1"/>
        <v>64.627659574468083</v>
      </c>
    </row>
    <row r="17" spans="1:9" ht="14.25" thickBot="1">
      <c r="A17" s="615" t="s">
        <v>77</v>
      </c>
      <c r="B17" s="621">
        <v>215.5</v>
      </c>
      <c r="C17" s="568">
        <v>18.100000000000001</v>
      </c>
      <c r="D17" s="568">
        <v>275.7</v>
      </c>
      <c r="E17" s="568">
        <v>21.8</v>
      </c>
      <c r="F17" s="568">
        <f t="shared" si="0"/>
        <v>127.9350348027842</v>
      </c>
      <c r="G17" s="568">
        <v>221.5</v>
      </c>
      <c r="H17" s="568">
        <v>14.3</v>
      </c>
      <c r="I17" s="622">
        <f t="shared" si="1"/>
        <v>102.78422273781902</v>
      </c>
    </row>
    <row r="18" spans="1:9">
      <c r="B18" s="116"/>
      <c r="C18" s="116"/>
      <c r="D18" s="116"/>
      <c r="E18" s="116"/>
      <c r="F18" s="116"/>
      <c r="G18" s="116"/>
      <c r="H18" s="116"/>
      <c r="I18" s="116"/>
    </row>
    <row r="19" spans="1:9" ht="14.25" thickBot="1">
      <c r="B19" s="116"/>
      <c r="C19" s="116"/>
      <c r="D19" s="116"/>
      <c r="E19" s="116"/>
      <c r="F19" s="116"/>
      <c r="G19" s="116"/>
      <c r="H19" s="116"/>
      <c r="I19" s="116"/>
    </row>
    <row r="20" spans="1:9">
      <c r="A20" s="900" t="s">
        <v>30</v>
      </c>
      <c r="B20" s="897" t="s">
        <v>122</v>
      </c>
      <c r="C20" s="897"/>
      <c r="D20" s="897"/>
      <c r="E20" s="897"/>
      <c r="F20" s="897"/>
      <c r="G20" s="897"/>
      <c r="H20" s="897"/>
      <c r="I20" s="899"/>
    </row>
    <row r="21" spans="1:9">
      <c r="A21" s="901"/>
      <c r="B21" s="903" t="s">
        <v>121</v>
      </c>
      <c r="C21" s="903"/>
      <c r="D21" s="904" t="s">
        <v>116</v>
      </c>
      <c r="E21" s="903"/>
      <c r="F21" s="905"/>
      <c r="G21" s="904" t="s">
        <v>117</v>
      </c>
      <c r="H21" s="903"/>
      <c r="I21" s="906"/>
    </row>
    <row r="22" spans="1:9" ht="27.75" thickBot="1">
      <c r="A22" s="902"/>
      <c r="B22" s="611" t="s">
        <v>123</v>
      </c>
      <c r="C22" s="608" t="s">
        <v>124</v>
      </c>
      <c r="D22" s="608" t="s">
        <v>123</v>
      </c>
      <c r="E22" s="608" t="s">
        <v>124</v>
      </c>
      <c r="F22" s="609" t="s">
        <v>125</v>
      </c>
      <c r="G22" s="608" t="s">
        <v>123</v>
      </c>
      <c r="H22" s="608" t="s">
        <v>124</v>
      </c>
      <c r="I22" s="610" t="s">
        <v>125</v>
      </c>
    </row>
    <row r="23" spans="1:9">
      <c r="A23" s="612" t="s">
        <v>22</v>
      </c>
      <c r="B23" s="616">
        <v>283.8</v>
      </c>
      <c r="C23" s="617">
        <v>8.9</v>
      </c>
      <c r="D23" s="617">
        <v>252.7</v>
      </c>
      <c r="E23" s="617">
        <v>8.4</v>
      </c>
      <c r="F23" s="617">
        <f>D23/B23*100</f>
        <v>89.041578576462285</v>
      </c>
      <c r="G23" s="617">
        <v>251.5</v>
      </c>
      <c r="H23" s="617">
        <v>8.5</v>
      </c>
      <c r="I23" s="623">
        <f>G23/B23*100</f>
        <v>88.618745595489784</v>
      </c>
    </row>
    <row r="24" spans="1:9">
      <c r="A24" s="613" t="s">
        <v>66</v>
      </c>
      <c r="B24" s="619">
        <v>182.5</v>
      </c>
      <c r="C24" s="565">
        <v>0.8</v>
      </c>
      <c r="D24" s="565">
        <v>187.2</v>
      </c>
      <c r="E24" s="565">
        <v>0.9</v>
      </c>
      <c r="F24" s="565">
        <f t="shared" ref="F24:F35" si="2">D24/B24*100</f>
        <v>102.57534246575342</v>
      </c>
      <c r="G24" s="565">
        <v>174.2</v>
      </c>
      <c r="H24" s="565">
        <v>0.9</v>
      </c>
      <c r="I24" s="624">
        <f t="shared" ref="I24:I35" si="3">G24/B24*100</f>
        <v>95.452054794520549</v>
      </c>
    </row>
    <row r="25" spans="1:9">
      <c r="A25" s="613" t="s">
        <v>67</v>
      </c>
      <c r="B25" s="619">
        <v>220.4</v>
      </c>
      <c r="C25" s="565">
        <v>1.7</v>
      </c>
      <c r="D25" s="565">
        <v>205.4</v>
      </c>
      <c r="E25" s="565">
        <v>1.8</v>
      </c>
      <c r="F25" s="565">
        <f t="shared" si="2"/>
        <v>93.194192377495469</v>
      </c>
      <c r="G25" s="565">
        <v>202.7</v>
      </c>
      <c r="H25" s="565">
        <v>2.1</v>
      </c>
      <c r="I25" s="624">
        <f t="shared" si="3"/>
        <v>91.96914700544464</v>
      </c>
    </row>
    <row r="26" spans="1:9">
      <c r="A26" s="614" t="s">
        <v>68</v>
      </c>
      <c r="B26" s="619">
        <v>257.2</v>
      </c>
      <c r="C26" s="565">
        <v>4.5</v>
      </c>
      <c r="D26" s="565">
        <v>229.4</v>
      </c>
      <c r="E26" s="565">
        <v>4.0999999999999996</v>
      </c>
      <c r="F26" s="565">
        <f t="shared" si="2"/>
        <v>89.191290824261287</v>
      </c>
      <c r="G26" s="565">
        <v>221.5</v>
      </c>
      <c r="H26" s="565">
        <v>4</v>
      </c>
      <c r="I26" s="624">
        <f t="shared" si="3"/>
        <v>86.119751166407468</v>
      </c>
    </row>
    <row r="27" spans="1:9">
      <c r="A27" s="613" t="s">
        <v>69</v>
      </c>
      <c r="B27" s="619">
        <v>278.2</v>
      </c>
      <c r="C27" s="565">
        <v>6.8</v>
      </c>
      <c r="D27" s="565">
        <v>248.3</v>
      </c>
      <c r="E27" s="565">
        <v>6.3</v>
      </c>
      <c r="F27" s="565">
        <f t="shared" si="2"/>
        <v>89.252336448598129</v>
      </c>
      <c r="G27" s="565">
        <v>244.1</v>
      </c>
      <c r="H27" s="565">
        <v>5.8</v>
      </c>
      <c r="I27" s="624">
        <f t="shared" si="3"/>
        <v>87.742631200575133</v>
      </c>
    </row>
    <row r="28" spans="1:9">
      <c r="A28" s="613" t="s">
        <v>70</v>
      </c>
      <c r="B28" s="619">
        <v>292.39999999999998</v>
      </c>
      <c r="C28" s="565">
        <v>8.6999999999999993</v>
      </c>
      <c r="D28" s="565">
        <v>282.39999999999998</v>
      </c>
      <c r="E28" s="565">
        <v>8.6999999999999993</v>
      </c>
      <c r="F28" s="565">
        <f t="shared" si="2"/>
        <v>96.580027359781113</v>
      </c>
      <c r="G28" s="565">
        <v>260.39999999999998</v>
      </c>
      <c r="H28" s="565">
        <v>7.3</v>
      </c>
      <c r="I28" s="624">
        <f t="shared" si="3"/>
        <v>89.056087551299584</v>
      </c>
    </row>
    <row r="29" spans="1:9">
      <c r="A29" s="613" t="s">
        <v>71</v>
      </c>
      <c r="B29" s="619">
        <v>310.10000000000002</v>
      </c>
      <c r="C29" s="565">
        <v>11.5</v>
      </c>
      <c r="D29" s="565">
        <v>262.7</v>
      </c>
      <c r="E29" s="565">
        <v>10.1</v>
      </c>
      <c r="F29" s="565">
        <f t="shared" si="2"/>
        <v>84.714608190906148</v>
      </c>
      <c r="G29" s="565">
        <v>270.10000000000002</v>
      </c>
      <c r="H29" s="565">
        <v>8.1</v>
      </c>
      <c r="I29" s="624">
        <f t="shared" si="3"/>
        <v>87.100935182199294</v>
      </c>
    </row>
    <row r="30" spans="1:9">
      <c r="A30" s="613" t="s">
        <v>72</v>
      </c>
      <c r="B30" s="619">
        <v>316</v>
      </c>
      <c r="C30" s="565">
        <v>12.9</v>
      </c>
      <c r="D30" s="565">
        <v>289.3</v>
      </c>
      <c r="E30" s="565">
        <v>10.6</v>
      </c>
      <c r="F30" s="565">
        <f t="shared" si="2"/>
        <v>91.550632911392398</v>
      </c>
      <c r="G30" s="565">
        <v>265</v>
      </c>
      <c r="H30" s="565">
        <v>8.5</v>
      </c>
      <c r="I30" s="624">
        <f t="shared" si="3"/>
        <v>83.860759493670884</v>
      </c>
    </row>
    <row r="31" spans="1:9">
      <c r="A31" s="613" t="s">
        <v>73</v>
      </c>
      <c r="B31" s="619">
        <v>313.89999999999998</v>
      </c>
      <c r="C31" s="565">
        <v>12.7</v>
      </c>
      <c r="D31" s="565">
        <v>265.10000000000002</v>
      </c>
      <c r="E31" s="565">
        <v>12.5</v>
      </c>
      <c r="F31" s="565">
        <f>D31/B31*100</f>
        <v>84.453647658489984</v>
      </c>
      <c r="G31" s="565">
        <v>288.7</v>
      </c>
      <c r="H31" s="565">
        <v>10.8</v>
      </c>
      <c r="I31" s="624">
        <f t="shared" si="3"/>
        <v>91.971965594138254</v>
      </c>
    </row>
    <row r="32" spans="1:9">
      <c r="A32" s="613" t="s">
        <v>74</v>
      </c>
      <c r="B32" s="619">
        <v>292.2</v>
      </c>
      <c r="C32" s="565">
        <v>13.8</v>
      </c>
      <c r="D32" s="565">
        <v>282.89999999999998</v>
      </c>
      <c r="E32" s="565">
        <v>14.3</v>
      </c>
      <c r="F32" s="565">
        <f t="shared" si="2"/>
        <v>96.817248459958932</v>
      </c>
      <c r="G32" s="565">
        <v>272.10000000000002</v>
      </c>
      <c r="H32" s="565">
        <v>11.8</v>
      </c>
      <c r="I32" s="624">
        <f t="shared" si="3"/>
        <v>93.121149897330596</v>
      </c>
    </row>
    <row r="33" spans="1:12">
      <c r="A33" s="613" t="s">
        <v>75</v>
      </c>
      <c r="B33" s="619">
        <v>285.89999999999998</v>
      </c>
      <c r="C33" s="565">
        <v>14</v>
      </c>
      <c r="D33" s="565">
        <v>201.3</v>
      </c>
      <c r="E33" s="565">
        <v>14.5</v>
      </c>
      <c r="F33" s="565">
        <f t="shared" si="2"/>
        <v>70.409233997901381</v>
      </c>
      <c r="G33" s="565">
        <v>250.2</v>
      </c>
      <c r="H33" s="565">
        <v>17.399999999999999</v>
      </c>
      <c r="I33" s="624">
        <f t="shared" si="3"/>
        <v>87.513116474291721</v>
      </c>
    </row>
    <row r="34" spans="1:12">
      <c r="A34" s="613" t="s">
        <v>76</v>
      </c>
      <c r="B34" s="619">
        <v>305</v>
      </c>
      <c r="C34" s="565">
        <v>14.9</v>
      </c>
      <c r="D34" s="565">
        <v>171.4</v>
      </c>
      <c r="E34" s="565">
        <v>8.5</v>
      </c>
      <c r="F34" s="565">
        <f t="shared" si="2"/>
        <v>56.196721311475414</v>
      </c>
      <c r="G34" s="565">
        <v>232.8</v>
      </c>
      <c r="H34" s="565">
        <v>20.8</v>
      </c>
      <c r="I34" s="624">
        <f t="shared" si="3"/>
        <v>76.327868852459019</v>
      </c>
    </row>
    <row r="35" spans="1:12" ht="14.25" thickBot="1">
      <c r="A35" s="615" t="s">
        <v>77</v>
      </c>
      <c r="B35" s="621">
        <v>240.3</v>
      </c>
      <c r="C35" s="568">
        <v>19.600000000000001</v>
      </c>
      <c r="D35" s="568">
        <v>220.5</v>
      </c>
      <c r="E35" s="568">
        <v>14.6</v>
      </c>
      <c r="F35" s="568">
        <f t="shared" si="2"/>
        <v>91.76029962546815</v>
      </c>
      <c r="G35" s="568">
        <v>239.7</v>
      </c>
      <c r="H35" s="568">
        <v>30.6</v>
      </c>
      <c r="I35" s="625">
        <f t="shared" si="3"/>
        <v>99.750312109862662</v>
      </c>
    </row>
    <row r="36" spans="1:12">
      <c r="B36" s="116"/>
      <c r="C36" s="116"/>
      <c r="D36" s="116"/>
      <c r="E36" s="116"/>
      <c r="F36" s="116"/>
      <c r="G36" s="116"/>
      <c r="H36" s="116"/>
      <c r="I36" s="116"/>
    </row>
    <row r="37" spans="1:12">
      <c r="B37" s="116"/>
      <c r="C37" s="116"/>
      <c r="D37" s="116"/>
      <c r="E37" s="116"/>
      <c r="F37" s="116"/>
      <c r="G37" s="116"/>
      <c r="H37" s="116"/>
      <c r="I37" s="116"/>
    </row>
    <row r="38" spans="1:12">
      <c r="B38" s="116"/>
      <c r="C38" s="116"/>
      <c r="D38" s="116"/>
      <c r="E38" s="116"/>
      <c r="F38" s="116"/>
      <c r="G38" s="116"/>
      <c r="H38" s="116"/>
      <c r="I38" s="116"/>
      <c r="L38" s="152"/>
    </row>
    <row r="39" spans="1:12">
      <c r="B39" s="116"/>
      <c r="C39" s="116"/>
      <c r="D39" s="116"/>
      <c r="E39" s="116"/>
      <c r="F39" s="116"/>
      <c r="G39" s="116"/>
      <c r="H39" s="116"/>
      <c r="I39" s="116"/>
    </row>
    <row r="40" spans="1:12">
      <c r="B40" s="116"/>
      <c r="C40" s="116"/>
      <c r="D40" s="116"/>
      <c r="E40" s="116"/>
      <c r="F40" s="116"/>
      <c r="G40" s="116"/>
      <c r="H40" s="116"/>
      <c r="I40" s="116"/>
    </row>
    <row r="41" spans="1:12">
      <c r="B41" s="116"/>
      <c r="C41" s="116"/>
      <c r="D41" s="116"/>
      <c r="E41" s="116"/>
      <c r="F41" s="116"/>
      <c r="G41" s="116"/>
      <c r="H41" s="116"/>
      <c r="I41" s="116"/>
    </row>
    <row r="42" spans="1:12">
      <c r="B42" s="116"/>
      <c r="C42" s="116"/>
      <c r="D42" s="116"/>
      <c r="E42" s="116"/>
      <c r="F42" s="116"/>
      <c r="G42" s="116"/>
      <c r="H42" s="116"/>
      <c r="I42" s="116"/>
    </row>
    <row r="43" spans="1:12">
      <c r="B43" s="116"/>
      <c r="C43" s="116"/>
      <c r="D43" s="116"/>
      <c r="E43" s="116"/>
      <c r="F43" s="116"/>
      <c r="G43" s="116"/>
      <c r="H43" s="116"/>
      <c r="I43" s="116"/>
    </row>
    <row r="44" spans="1:12">
      <c r="B44" s="116"/>
      <c r="C44" s="116"/>
      <c r="D44" s="116"/>
      <c r="E44" s="116"/>
      <c r="F44" s="116"/>
      <c r="G44" s="116"/>
      <c r="H44" s="116"/>
      <c r="I44" s="116"/>
    </row>
    <row r="45" spans="1:12">
      <c r="B45" s="116"/>
      <c r="C45" s="116"/>
      <c r="D45" s="116"/>
      <c r="E45" s="116"/>
      <c r="F45" s="116"/>
      <c r="G45" s="116"/>
      <c r="H45" s="116"/>
      <c r="I45" s="116"/>
    </row>
    <row r="46" spans="1:12">
      <c r="B46" s="116"/>
      <c r="C46" s="116"/>
      <c r="D46" s="116"/>
      <c r="E46" s="116"/>
      <c r="F46" s="116"/>
      <c r="G46" s="116"/>
      <c r="H46" s="116"/>
      <c r="I46" s="116"/>
    </row>
    <row r="47" spans="1:12">
      <c r="B47" s="116"/>
      <c r="C47" s="116"/>
      <c r="D47" s="116"/>
      <c r="E47" s="116"/>
      <c r="F47" s="116"/>
      <c r="G47" s="116"/>
      <c r="H47" s="116"/>
      <c r="I47" s="116"/>
    </row>
    <row r="48" spans="1:12">
      <c r="B48" s="116"/>
      <c r="C48" s="116"/>
      <c r="D48" s="116"/>
      <c r="E48" s="116"/>
      <c r="F48" s="116"/>
      <c r="G48" s="116"/>
      <c r="H48" s="116"/>
      <c r="I48" s="116"/>
    </row>
    <row r="49" spans="2:9">
      <c r="B49" s="116"/>
      <c r="C49" s="116"/>
      <c r="D49" s="116"/>
      <c r="E49" s="116"/>
      <c r="F49" s="116"/>
      <c r="G49" s="116"/>
      <c r="H49" s="116"/>
      <c r="I49" s="116"/>
    </row>
    <row r="50" spans="2:9">
      <c r="B50" s="116"/>
      <c r="C50" s="116"/>
      <c r="D50" s="116"/>
      <c r="E50" s="116"/>
      <c r="F50" s="116"/>
      <c r="G50" s="116"/>
      <c r="H50" s="116"/>
      <c r="I50" s="116"/>
    </row>
    <row r="51" spans="2:9">
      <c r="B51" s="116"/>
      <c r="C51" s="116"/>
      <c r="D51" s="116"/>
      <c r="E51" s="116"/>
      <c r="F51" s="116"/>
      <c r="G51" s="116"/>
      <c r="H51" s="116"/>
      <c r="I51" s="116"/>
    </row>
    <row r="52" spans="2:9">
      <c r="B52" s="116"/>
      <c r="C52" s="116"/>
      <c r="D52" s="116"/>
      <c r="E52" s="116"/>
      <c r="F52" s="116"/>
      <c r="G52" s="116"/>
      <c r="H52" s="116"/>
      <c r="I52" s="116"/>
    </row>
    <row r="53" spans="2:9">
      <c r="B53" s="116"/>
      <c r="C53" s="116"/>
      <c r="D53" s="116"/>
      <c r="E53" s="116"/>
      <c r="F53" s="116"/>
      <c r="G53" s="116"/>
      <c r="H53" s="116"/>
      <c r="I53" s="116"/>
    </row>
    <row r="54" spans="2:9">
      <c r="B54" s="116"/>
      <c r="C54" s="116"/>
      <c r="D54" s="116"/>
      <c r="E54" s="116"/>
      <c r="F54" s="116"/>
      <c r="G54" s="116"/>
      <c r="H54" s="116"/>
      <c r="I54" s="116"/>
    </row>
    <row r="55" spans="2:9">
      <c r="B55" s="116"/>
      <c r="C55" s="116"/>
      <c r="D55" s="116"/>
      <c r="E55" s="116"/>
      <c r="F55" s="116"/>
      <c r="G55" s="116"/>
      <c r="H55" s="116"/>
      <c r="I55" s="116"/>
    </row>
    <row r="56" spans="2:9">
      <c r="B56" s="116"/>
      <c r="C56" s="116"/>
      <c r="D56" s="116"/>
      <c r="E56" s="116"/>
      <c r="F56" s="116"/>
      <c r="G56" s="116"/>
      <c r="H56" s="116"/>
      <c r="I56" s="116"/>
    </row>
    <row r="57" spans="2:9">
      <c r="B57" s="116"/>
      <c r="C57" s="116"/>
      <c r="D57" s="116"/>
      <c r="E57" s="116"/>
      <c r="F57" s="116"/>
      <c r="G57" s="116"/>
      <c r="H57" s="116"/>
      <c r="I57" s="116"/>
    </row>
    <row r="58" spans="2:9">
      <c r="B58" s="116"/>
      <c r="C58" s="116"/>
      <c r="D58" s="116"/>
      <c r="E58" s="116"/>
      <c r="F58" s="116"/>
      <c r="G58" s="116"/>
      <c r="H58" s="116"/>
      <c r="I58" s="116"/>
    </row>
    <row r="67" spans="1:11" ht="14.25">
      <c r="A67" s="821">
        <v>16</v>
      </c>
      <c r="B67" s="821"/>
      <c r="C67" s="821"/>
      <c r="D67" s="821"/>
      <c r="E67" s="821"/>
      <c r="F67" s="821"/>
      <c r="G67" s="821"/>
      <c r="H67" s="821"/>
      <c r="I67" s="821"/>
      <c r="J67" s="821"/>
      <c r="K67" s="821"/>
    </row>
  </sheetData>
  <mergeCells count="11">
    <mergeCell ref="A67:K67"/>
    <mergeCell ref="A20:A22"/>
    <mergeCell ref="B20:I20"/>
    <mergeCell ref="B21:C21"/>
    <mergeCell ref="D21:F21"/>
    <mergeCell ref="G21:I21"/>
    <mergeCell ref="A2:A4"/>
    <mergeCell ref="B2:I2"/>
    <mergeCell ref="B3:C3"/>
    <mergeCell ref="D3:F3"/>
    <mergeCell ref="G3:I3"/>
  </mergeCells>
  <phoneticPr fontId="2"/>
  <pageMargins left="0.7" right="0.7" top="0.75" bottom="0.75" header="0.3" footer="0.3"/>
  <pageSetup paperSize="9" scale="8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Q74"/>
  <sheetViews>
    <sheetView zoomScaleNormal="100" workbookViewId="0">
      <selection activeCell="I67" sqref="I67"/>
    </sheetView>
  </sheetViews>
  <sheetFormatPr defaultRowHeight="13.5"/>
  <cols>
    <col min="1" max="1" width="11.625" customWidth="1"/>
    <col min="2" max="4" width="8.625" style="116" customWidth="1"/>
  </cols>
  <sheetData>
    <row r="1" spans="1:17" ht="19.5" customHeight="1" thickBot="1">
      <c r="A1" t="s">
        <v>217</v>
      </c>
      <c r="G1" s="788" t="s">
        <v>208</v>
      </c>
    </row>
    <row r="2" spans="1:17" ht="22.5" customHeight="1" thickBot="1">
      <c r="A2" s="629"/>
      <c r="B2" s="628" t="s">
        <v>129</v>
      </c>
      <c r="C2" s="626" t="s">
        <v>130</v>
      </c>
      <c r="D2" s="627" t="s">
        <v>131</v>
      </c>
      <c r="E2" s="628" t="s">
        <v>126</v>
      </c>
      <c r="F2" s="626" t="s">
        <v>127</v>
      </c>
      <c r="G2" s="627" t="s">
        <v>128</v>
      </c>
      <c r="H2" s="907"/>
      <c r="I2" s="908"/>
      <c r="J2" s="908"/>
      <c r="K2" s="908"/>
      <c r="N2" s="909"/>
      <c r="O2" s="909"/>
      <c r="P2" s="909"/>
      <c r="Q2" s="909"/>
    </row>
    <row r="3" spans="1:17">
      <c r="A3" s="630" t="s">
        <v>66</v>
      </c>
      <c r="B3" s="631">
        <v>178.9</v>
      </c>
      <c r="C3" s="632">
        <v>186.3</v>
      </c>
      <c r="D3" s="633">
        <v>173.1</v>
      </c>
      <c r="E3" s="631">
        <v>182.5</v>
      </c>
      <c r="F3" s="632">
        <v>187.2</v>
      </c>
      <c r="G3" s="633">
        <v>174.2</v>
      </c>
    </row>
    <row r="4" spans="1:17">
      <c r="A4" s="613" t="s">
        <v>67</v>
      </c>
      <c r="B4" s="634">
        <v>212.9</v>
      </c>
      <c r="C4" s="571">
        <v>209.9</v>
      </c>
      <c r="D4" s="572">
        <v>210.4</v>
      </c>
      <c r="E4" s="634">
        <v>220.4</v>
      </c>
      <c r="F4" s="571">
        <v>205.4</v>
      </c>
      <c r="G4" s="572">
        <v>202.7</v>
      </c>
    </row>
    <row r="5" spans="1:17">
      <c r="A5" s="614" t="s">
        <v>68</v>
      </c>
      <c r="B5" s="634">
        <v>261.7</v>
      </c>
      <c r="C5" s="571">
        <v>239.1</v>
      </c>
      <c r="D5" s="572">
        <v>252.4</v>
      </c>
      <c r="E5" s="634">
        <v>257.2</v>
      </c>
      <c r="F5" s="571">
        <v>229.4</v>
      </c>
      <c r="G5" s="572">
        <v>221.5</v>
      </c>
    </row>
    <row r="6" spans="1:17">
      <c r="A6" s="613" t="s">
        <v>69</v>
      </c>
      <c r="B6" s="634">
        <v>325.60000000000002</v>
      </c>
      <c r="C6" s="571">
        <v>281</v>
      </c>
      <c r="D6" s="572">
        <v>282.89999999999998</v>
      </c>
      <c r="E6" s="634">
        <v>278.2</v>
      </c>
      <c r="F6" s="571">
        <v>248.3</v>
      </c>
      <c r="G6" s="572">
        <v>244.1</v>
      </c>
    </row>
    <row r="7" spans="1:17">
      <c r="A7" s="613" t="s">
        <v>70</v>
      </c>
      <c r="B7" s="634">
        <v>377</v>
      </c>
      <c r="C7" s="571">
        <v>321.89999999999998</v>
      </c>
      <c r="D7" s="572">
        <v>337.8</v>
      </c>
      <c r="E7" s="634">
        <v>292.39999999999998</v>
      </c>
      <c r="F7" s="571">
        <v>282.39999999999998</v>
      </c>
      <c r="G7" s="572">
        <v>260.39999999999998</v>
      </c>
    </row>
    <row r="8" spans="1:17">
      <c r="A8" s="613" t="s">
        <v>71</v>
      </c>
      <c r="B8" s="634">
        <v>410.7</v>
      </c>
      <c r="C8" s="571">
        <v>351.1</v>
      </c>
      <c r="D8" s="572">
        <v>360.1</v>
      </c>
      <c r="E8" s="634">
        <v>310.10000000000002</v>
      </c>
      <c r="F8" s="571">
        <v>262.7</v>
      </c>
      <c r="G8" s="572">
        <v>270.10000000000002</v>
      </c>
    </row>
    <row r="9" spans="1:17">
      <c r="A9" s="613" t="s">
        <v>72</v>
      </c>
      <c r="B9" s="634">
        <v>483.6</v>
      </c>
      <c r="C9" s="571">
        <v>396.4</v>
      </c>
      <c r="D9" s="572">
        <v>362</v>
      </c>
      <c r="E9" s="634">
        <v>316</v>
      </c>
      <c r="F9" s="571">
        <v>289.3</v>
      </c>
      <c r="G9" s="572">
        <v>265</v>
      </c>
    </row>
    <row r="10" spans="1:17">
      <c r="A10" s="613" t="s">
        <v>73</v>
      </c>
      <c r="B10" s="634">
        <v>514.79999999999995</v>
      </c>
      <c r="C10" s="571">
        <v>453.2</v>
      </c>
      <c r="D10" s="572">
        <v>383.2</v>
      </c>
      <c r="E10" s="634">
        <v>313.89999999999998</v>
      </c>
      <c r="F10" s="571">
        <v>265.10000000000002</v>
      </c>
      <c r="G10" s="572">
        <v>288.7</v>
      </c>
    </row>
    <row r="11" spans="1:17">
      <c r="A11" s="613" t="s">
        <v>74</v>
      </c>
      <c r="B11" s="634">
        <v>522.6</v>
      </c>
      <c r="C11" s="571">
        <v>442.6</v>
      </c>
      <c r="D11" s="572">
        <v>391.4</v>
      </c>
      <c r="E11" s="634">
        <v>292.2</v>
      </c>
      <c r="F11" s="571">
        <v>282.89999999999998</v>
      </c>
      <c r="G11" s="572">
        <v>272.10000000000002</v>
      </c>
    </row>
    <row r="12" spans="1:17">
      <c r="A12" s="613" t="s">
        <v>75</v>
      </c>
      <c r="B12" s="634">
        <v>323.60000000000002</v>
      </c>
      <c r="C12" s="571">
        <v>277.7</v>
      </c>
      <c r="D12" s="572">
        <v>325</v>
      </c>
      <c r="E12" s="634">
        <v>285.89999999999998</v>
      </c>
      <c r="F12" s="571">
        <v>201.3</v>
      </c>
      <c r="G12" s="572">
        <v>250.2</v>
      </c>
    </row>
    <row r="13" spans="1:17">
      <c r="A13" s="613" t="s">
        <v>76</v>
      </c>
      <c r="B13" s="634">
        <v>451.2</v>
      </c>
      <c r="C13" s="571">
        <v>273</v>
      </c>
      <c r="D13" s="572">
        <v>291.60000000000002</v>
      </c>
      <c r="E13" s="634">
        <v>305</v>
      </c>
      <c r="F13" s="571">
        <v>171.4</v>
      </c>
      <c r="G13" s="572">
        <v>232.8</v>
      </c>
    </row>
    <row r="14" spans="1:17" ht="14.25" thickBot="1">
      <c r="A14" s="615" t="s">
        <v>77</v>
      </c>
      <c r="B14" s="635">
        <v>215.5</v>
      </c>
      <c r="C14" s="573">
        <v>275.7</v>
      </c>
      <c r="D14" s="574">
        <v>221.5</v>
      </c>
      <c r="E14" s="635">
        <v>240.3</v>
      </c>
      <c r="F14" s="573">
        <v>220.5</v>
      </c>
      <c r="G14" s="574">
        <v>239.7</v>
      </c>
    </row>
    <row r="74" spans="1:13">
      <c r="A74" s="794">
        <v>17</v>
      </c>
      <c r="B74" s="794"/>
      <c r="C74" s="794"/>
      <c r="D74" s="794"/>
      <c r="E74" s="794"/>
      <c r="F74" s="794"/>
      <c r="G74" s="794"/>
      <c r="H74" s="794"/>
      <c r="I74" s="794"/>
      <c r="J74" s="794"/>
      <c r="K74" s="794"/>
      <c r="L74" s="794"/>
      <c r="M74" s="794"/>
    </row>
  </sheetData>
  <mergeCells count="3">
    <mergeCell ref="H2:K2"/>
    <mergeCell ref="N2:Q2"/>
    <mergeCell ref="A74:M74"/>
  </mergeCells>
  <phoneticPr fontId="2"/>
  <pageMargins left="0.49" right="0.2" top="0.75" bottom="0.47" header="0.3" footer="0.3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Q72"/>
  <sheetViews>
    <sheetView topLeftCell="A25" zoomScale="80" zoomScaleNormal="80" zoomScaleSheetLayoutView="50" workbookViewId="0">
      <selection activeCell="I63" sqref="I63"/>
    </sheetView>
  </sheetViews>
  <sheetFormatPr defaultRowHeight="13.5"/>
  <cols>
    <col min="1" max="1" width="12.625" customWidth="1"/>
    <col min="2" max="24" width="7.5" customWidth="1"/>
  </cols>
  <sheetData>
    <row r="1" spans="1:17" ht="15" thickBot="1">
      <c r="A1" s="795" t="s">
        <v>209</v>
      </c>
      <c r="B1" s="795"/>
      <c r="C1" s="795"/>
      <c r="D1" s="795"/>
      <c r="E1" s="795"/>
      <c r="F1" s="795"/>
      <c r="G1" s="795"/>
      <c r="H1" s="795"/>
      <c r="I1" s="795"/>
      <c r="J1" s="795"/>
      <c r="K1" s="781"/>
      <c r="L1" s="781"/>
      <c r="M1" s="781"/>
      <c r="N1" s="781"/>
      <c r="O1" s="781"/>
      <c r="P1" s="781"/>
    </row>
    <row r="2" spans="1:17" ht="32.25" thickBot="1">
      <c r="A2" s="20" t="s">
        <v>30</v>
      </c>
      <c r="B2" s="21" t="s">
        <v>9</v>
      </c>
      <c r="C2" s="22" t="s">
        <v>10</v>
      </c>
      <c r="D2" s="23" t="s">
        <v>27</v>
      </c>
      <c r="E2" s="24" t="s">
        <v>11</v>
      </c>
      <c r="F2" s="25" t="s">
        <v>26</v>
      </c>
    </row>
    <row r="3" spans="1:17" ht="14.25" thickTop="1">
      <c r="A3" s="272" t="s">
        <v>158</v>
      </c>
      <c r="B3" s="433">
        <v>198.4</v>
      </c>
      <c r="C3" s="434">
        <v>174.1</v>
      </c>
      <c r="D3" s="434">
        <v>182</v>
      </c>
      <c r="E3" s="433">
        <v>204.4</v>
      </c>
      <c r="F3" s="435">
        <v>227.9</v>
      </c>
    </row>
    <row r="4" spans="1:17">
      <c r="A4" s="272" t="s">
        <v>151</v>
      </c>
      <c r="B4" s="433">
        <v>196.1</v>
      </c>
      <c r="C4" s="434">
        <v>166.1</v>
      </c>
      <c r="D4" s="433">
        <v>174.1</v>
      </c>
      <c r="E4" s="433">
        <v>205.2</v>
      </c>
      <c r="F4" s="435">
        <v>228.4</v>
      </c>
    </row>
    <row r="5" spans="1:17">
      <c r="A5" s="138" t="s">
        <v>136</v>
      </c>
      <c r="B5" s="168">
        <f>B3-B4</f>
        <v>2.3000000000000114</v>
      </c>
      <c r="C5" s="168">
        <f>C3-C4</f>
        <v>8</v>
      </c>
      <c r="D5" s="139">
        <f>D3-D4</f>
        <v>7.9000000000000057</v>
      </c>
      <c r="E5" s="139">
        <f>E3-E4</f>
        <v>-0.79999999999998295</v>
      </c>
      <c r="F5" s="222">
        <f>F3-F4</f>
        <v>-0.5</v>
      </c>
    </row>
    <row r="6" spans="1:17" ht="14.25" thickBot="1">
      <c r="A6" s="140" t="s">
        <v>137</v>
      </c>
      <c r="B6" s="148">
        <f>(B3/B4:4:4*100)-100</f>
        <v>1.1728709841917464</v>
      </c>
      <c r="C6" s="148">
        <f>(C3/C4:4:4*100)-100</f>
        <v>4.8163756773028155</v>
      </c>
      <c r="D6" s="148">
        <f>(D3/D4:4:4*100)-100</f>
        <v>4.5376220562894929</v>
      </c>
      <c r="E6" s="148">
        <f>(E3/E4:4:4*100)-100</f>
        <v>-0.38986354775826726</v>
      </c>
      <c r="F6" s="223">
        <f>(F3/F4:4:4*100)-100</f>
        <v>-0.21891418563923537</v>
      </c>
      <c r="G6" s="17"/>
    </row>
    <row r="7" spans="1:17">
      <c r="A7" s="149"/>
      <c r="B7" s="149"/>
      <c r="C7" s="150"/>
      <c r="D7" s="151"/>
      <c r="E7" s="151"/>
      <c r="F7" s="149"/>
      <c r="G7" s="17"/>
    </row>
    <row r="9" spans="1:17" ht="19.5" customHeight="1" thickBot="1">
      <c r="A9" s="795" t="s">
        <v>210</v>
      </c>
      <c r="B9" s="795"/>
      <c r="C9" s="795"/>
      <c r="D9" s="795"/>
      <c r="E9" s="795"/>
      <c r="F9" s="795"/>
      <c r="G9" s="795"/>
      <c r="H9" s="795"/>
      <c r="I9" s="795"/>
      <c r="J9" s="795"/>
      <c r="K9" s="795"/>
      <c r="L9" s="795"/>
      <c r="M9" s="795"/>
      <c r="N9" s="795"/>
      <c r="O9" s="795"/>
      <c r="P9" s="795"/>
      <c r="Q9" s="795"/>
    </row>
    <row r="10" spans="1:17" ht="29.25" customHeight="1" thickBot="1">
      <c r="A10" s="26" t="s">
        <v>30</v>
      </c>
      <c r="B10" s="796" t="s">
        <v>9</v>
      </c>
      <c r="C10" s="797"/>
      <c r="D10" s="798"/>
      <c r="E10" s="799" t="s">
        <v>10</v>
      </c>
      <c r="F10" s="799"/>
      <c r="G10" s="799"/>
      <c r="H10" s="800" t="s">
        <v>27</v>
      </c>
      <c r="I10" s="801"/>
      <c r="J10" s="802"/>
      <c r="K10" s="803" t="s">
        <v>11</v>
      </c>
      <c r="L10" s="799"/>
      <c r="M10" s="804"/>
      <c r="N10" s="805" t="s">
        <v>26</v>
      </c>
      <c r="O10" s="806"/>
      <c r="P10" s="807"/>
    </row>
    <row r="11" spans="1:17" ht="36" customHeight="1" thickTop="1" thickBot="1">
      <c r="A11" s="240"/>
      <c r="B11" s="241" t="s">
        <v>8</v>
      </c>
      <c r="C11" s="242" t="s">
        <v>33</v>
      </c>
      <c r="D11" s="243" t="s">
        <v>34</v>
      </c>
      <c r="E11" s="244" t="s">
        <v>8</v>
      </c>
      <c r="F11" s="242" t="s">
        <v>33</v>
      </c>
      <c r="G11" s="245" t="s">
        <v>34</v>
      </c>
      <c r="H11" s="241" t="s">
        <v>8</v>
      </c>
      <c r="I11" s="242" t="s">
        <v>33</v>
      </c>
      <c r="J11" s="243" t="s">
        <v>34</v>
      </c>
      <c r="K11" s="241" t="s">
        <v>8</v>
      </c>
      <c r="L11" s="242" t="s">
        <v>33</v>
      </c>
      <c r="M11" s="243" t="s">
        <v>34</v>
      </c>
      <c r="N11" s="241" t="s">
        <v>8</v>
      </c>
      <c r="O11" s="242" t="s">
        <v>33</v>
      </c>
      <c r="P11" s="243" t="s">
        <v>34</v>
      </c>
    </row>
    <row r="12" spans="1:17" ht="36" customHeight="1">
      <c r="A12" s="173" t="s">
        <v>158</v>
      </c>
      <c r="B12" s="228">
        <v>198.4</v>
      </c>
      <c r="C12" s="229">
        <v>201.7</v>
      </c>
      <c r="D12" s="176">
        <v>193.5</v>
      </c>
      <c r="E12" s="209">
        <v>174.1</v>
      </c>
      <c r="F12" s="178">
        <v>174.3</v>
      </c>
      <c r="G12" s="179">
        <v>173.8</v>
      </c>
      <c r="H12" s="209">
        <v>182</v>
      </c>
      <c r="I12" s="210">
        <v>177.9</v>
      </c>
      <c r="J12" s="176">
        <v>184.4</v>
      </c>
      <c r="K12" s="174">
        <v>204.4</v>
      </c>
      <c r="L12" s="210">
        <v>206.8</v>
      </c>
      <c r="M12" s="211">
        <v>201.1</v>
      </c>
      <c r="N12" s="212">
        <v>227.9</v>
      </c>
      <c r="O12" s="260">
        <v>228.9</v>
      </c>
      <c r="P12" s="211">
        <v>222.5</v>
      </c>
    </row>
    <row r="13" spans="1:17" ht="28.5" customHeight="1" thickBot="1">
      <c r="A13" s="33" t="s">
        <v>40</v>
      </c>
      <c r="B13" s="224">
        <f>(B12/B14*100)-100</f>
        <v>1.1728709841917464</v>
      </c>
      <c r="C13" s="225">
        <f>(C12/C14*100)-100</f>
        <v>1.1027568922305591</v>
      </c>
      <c r="D13" s="226">
        <f t="shared" ref="D13:N13" si="0">(D12/D14*100)-100</f>
        <v>1.7885323513939966</v>
      </c>
      <c r="E13" s="162">
        <f t="shared" si="0"/>
        <v>4.8163756773028155</v>
      </c>
      <c r="F13" s="156">
        <f t="shared" si="0"/>
        <v>4.3712574850299575</v>
      </c>
      <c r="G13" s="163">
        <f t="shared" si="0"/>
        <v>6.8880688806888202</v>
      </c>
      <c r="H13" s="162">
        <f t="shared" si="0"/>
        <v>4.5376220562894929</v>
      </c>
      <c r="I13" s="156">
        <f t="shared" si="0"/>
        <v>-5.6179775280895683E-2</v>
      </c>
      <c r="J13" s="163">
        <f t="shared" si="0"/>
        <v>7.3966220151427109</v>
      </c>
      <c r="K13" s="162">
        <f t="shared" si="0"/>
        <v>-0.38986354775826726</v>
      </c>
      <c r="L13" s="156">
        <f t="shared" si="0"/>
        <v>0.19379844961240167</v>
      </c>
      <c r="M13" s="227">
        <f t="shared" si="0"/>
        <v>-1.0334645669291262</v>
      </c>
      <c r="N13" s="163">
        <f t="shared" si="0"/>
        <v>-0.21891418563923537</v>
      </c>
      <c r="O13" s="163">
        <f>(O12/O14*100)-100</f>
        <v>0.13123359580053773</v>
      </c>
      <c r="P13" s="227">
        <f>(P12/P14*100)-100</f>
        <v>-2.1978021978022042</v>
      </c>
    </row>
    <row r="14" spans="1:17" ht="36" customHeight="1">
      <c r="A14" s="173" t="s">
        <v>151</v>
      </c>
      <c r="B14" s="228">
        <v>196.1</v>
      </c>
      <c r="C14" s="229">
        <v>199.5</v>
      </c>
      <c r="D14" s="176">
        <v>190.1</v>
      </c>
      <c r="E14" s="209">
        <v>166.1</v>
      </c>
      <c r="F14" s="178">
        <v>167</v>
      </c>
      <c r="G14" s="179">
        <v>162.6</v>
      </c>
      <c r="H14" s="174">
        <v>174.1</v>
      </c>
      <c r="I14" s="210">
        <v>178</v>
      </c>
      <c r="J14" s="176">
        <v>171.7</v>
      </c>
      <c r="K14" s="174">
        <v>205.2</v>
      </c>
      <c r="L14" s="210">
        <v>206.4</v>
      </c>
      <c r="M14" s="211">
        <v>203.2</v>
      </c>
      <c r="N14" s="212">
        <v>228.4</v>
      </c>
      <c r="O14" s="260">
        <v>228.6</v>
      </c>
      <c r="P14" s="211">
        <v>227.5</v>
      </c>
    </row>
    <row r="15" spans="1:17" ht="28.5" customHeight="1" thickBot="1">
      <c r="A15" s="33" t="s">
        <v>40</v>
      </c>
      <c r="B15" s="224">
        <f>(B14/B16*100)-100</f>
        <v>-0.50735667174024002</v>
      </c>
      <c r="C15" s="225">
        <f>(C14/C16*100)-100</f>
        <v>1.1663286004056914</v>
      </c>
      <c r="D15" s="226">
        <f t="shared" ref="D15:N15" si="1">(D14/D16*100)-100</f>
        <v>-3.5514967021816375</v>
      </c>
      <c r="E15" s="162">
        <f t="shared" si="1"/>
        <v>1.714635639926513</v>
      </c>
      <c r="F15" s="156">
        <f t="shared" si="1"/>
        <v>2.6429010448678696</v>
      </c>
      <c r="G15" s="163">
        <f t="shared" si="1"/>
        <v>-1.5142337976983669</v>
      </c>
      <c r="H15" s="162">
        <f t="shared" si="1"/>
        <v>-6.1961206896551744</v>
      </c>
      <c r="I15" s="156">
        <f t="shared" si="1"/>
        <v>-0.61418202121718934</v>
      </c>
      <c r="J15" s="163">
        <f t="shared" si="1"/>
        <v>-8.4754797441364644</v>
      </c>
      <c r="K15" s="162">
        <f t="shared" si="1"/>
        <v>0.34229828850855881</v>
      </c>
      <c r="L15" s="156">
        <f t="shared" si="1"/>
        <v>0.97847358121330785</v>
      </c>
      <c r="M15" s="227">
        <f t="shared" si="1"/>
        <v>-0.68426197458455817</v>
      </c>
      <c r="N15" s="163">
        <f t="shared" si="1"/>
        <v>-1.0827197921177998</v>
      </c>
      <c r="O15" s="163">
        <f>(O14/O16*100)-100</f>
        <v>-0.60869565217392108</v>
      </c>
      <c r="P15" s="227">
        <f>(P14/P16*100)-100</f>
        <v>-3.1914893617021249</v>
      </c>
    </row>
    <row r="16" spans="1:17" ht="36" customHeight="1">
      <c r="A16" s="173" t="s">
        <v>147</v>
      </c>
      <c r="B16" s="228">
        <v>197.1</v>
      </c>
      <c r="C16" s="229">
        <v>197.2</v>
      </c>
      <c r="D16" s="176">
        <v>197.1</v>
      </c>
      <c r="E16" s="209">
        <v>163.30000000000001</v>
      </c>
      <c r="F16" s="178">
        <v>162.69999999999999</v>
      </c>
      <c r="G16" s="179">
        <v>165.1</v>
      </c>
      <c r="H16" s="174">
        <v>185.6</v>
      </c>
      <c r="I16" s="175">
        <v>179.1</v>
      </c>
      <c r="J16" s="176">
        <v>187.6</v>
      </c>
      <c r="K16" s="174">
        <v>204.5</v>
      </c>
      <c r="L16" s="210">
        <v>204.4</v>
      </c>
      <c r="M16" s="211">
        <v>204.6</v>
      </c>
      <c r="N16" s="212">
        <v>230.9</v>
      </c>
      <c r="O16" s="260">
        <v>230</v>
      </c>
      <c r="P16" s="211">
        <v>235</v>
      </c>
    </row>
    <row r="17" spans="1:16" ht="24.75" thickBot="1">
      <c r="A17" s="33" t="s">
        <v>40</v>
      </c>
      <c r="B17" s="224">
        <f>(B16/B18*100)-100</f>
        <v>2.4428274428274506</v>
      </c>
      <c r="C17" s="225">
        <f>(C16/C18*100)-100</f>
        <v>1.2840267077555154</v>
      </c>
      <c r="D17" s="226">
        <f t="shared" ref="D17:N17" si="2">(D16/D18*100)-100</f>
        <v>4.2305658381808655</v>
      </c>
      <c r="E17" s="162">
        <f t="shared" si="2"/>
        <v>-0.30525030525029706</v>
      </c>
      <c r="F17" s="156">
        <f t="shared" si="2"/>
        <v>-0.36742192284141595</v>
      </c>
      <c r="G17" s="163">
        <f t="shared" si="2"/>
        <v>0.12128562765312267</v>
      </c>
      <c r="H17" s="162">
        <f t="shared" si="2"/>
        <v>3.2258064516128968</v>
      </c>
      <c r="I17" s="156">
        <f t="shared" si="2"/>
        <v>-1.3223140495867796</v>
      </c>
      <c r="J17" s="163">
        <f t="shared" si="2"/>
        <v>5.0391937290033724</v>
      </c>
      <c r="K17" s="162">
        <f t="shared" si="2"/>
        <v>0.9378084896347616</v>
      </c>
      <c r="L17" s="156">
        <f t="shared" si="2"/>
        <v>0</v>
      </c>
      <c r="M17" s="227">
        <f t="shared" si="2"/>
        <v>2.0958083832335319</v>
      </c>
      <c r="N17" s="163">
        <f t="shared" si="2"/>
        <v>0.39130434782607892</v>
      </c>
      <c r="O17" s="163">
        <f>(O16/O18*100)-100</f>
        <v>0.13060513713540445</v>
      </c>
      <c r="P17" s="227">
        <f>(P16/P18*100)-100</f>
        <v>0.98839707778255104</v>
      </c>
    </row>
    <row r="18" spans="1:16" s="213" customFormat="1" ht="36" customHeight="1">
      <c r="A18" s="173" t="s">
        <v>144</v>
      </c>
      <c r="B18" s="228">
        <v>192.4</v>
      </c>
      <c r="C18" s="229">
        <v>194.7</v>
      </c>
      <c r="D18" s="176">
        <v>189.1</v>
      </c>
      <c r="E18" s="209">
        <v>163.80000000000001</v>
      </c>
      <c r="F18" s="178">
        <v>163.30000000000001</v>
      </c>
      <c r="G18" s="179">
        <v>164.9</v>
      </c>
      <c r="H18" s="174">
        <v>179.8</v>
      </c>
      <c r="I18" s="175">
        <v>181.5</v>
      </c>
      <c r="J18" s="176">
        <v>178.6</v>
      </c>
      <c r="K18" s="174">
        <v>202.6</v>
      </c>
      <c r="L18" s="210">
        <v>204.4</v>
      </c>
      <c r="M18" s="211">
        <v>200.4</v>
      </c>
      <c r="N18" s="212">
        <v>230</v>
      </c>
      <c r="O18" s="175">
        <v>229.7</v>
      </c>
      <c r="P18" s="211">
        <v>232.7</v>
      </c>
    </row>
    <row r="19" spans="1:16" ht="24.75" thickBot="1">
      <c r="A19" s="33" t="s">
        <v>40</v>
      </c>
      <c r="B19" s="224">
        <f>(B18/B20*100)-100</f>
        <v>-0.31088082901553094</v>
      </c>
      <c r="C19" s="225">
        <f>(C18/C20*100)-100</f>
        <v>-0.46012269938651684</v>
      </c>
      <c r="D19" s="226">
        <f t="shared" ref="D19:N19" si="3">(D18/D20*100)-100</f>
        <v>0.31830238726790583</v>
      </c>
      <c r="E19" s="162">
        <f t="shared" si="3"/>
        <v>-3.8167938931297698</v>
      </c>
      <c r="F19" s="156">
        <f t="shared" si="3"/>
        <v>-5.2234474753337139</v>
      </c>
      <c r="G19" s="163">
        <f t="shared" si="3"/>
        <v>-0.48280024140009914</v>
      </c>
      <c r="H19" s="162">
        <f t="shared" si="3"/>
        <v>0.84127874369039546</v>
      </c>
      <c r="I19" s="156">
        <f t="shared" si="3"/>
        <v>3.8329519450800831</v>
      </c>
      <c r="J19" s="163">
        <f t="shared" si="3"/>
        <v>-0.99778270509978029</v>
      </c>
      <c r="K19" s="162">
        <f t="shared" si="3"/>
        <v>0.39643211100097631</v>
      </c>
      <c r="L19" s="156">
        <f t="shared" si="3"/>
        <v>0.68965517241379359</v>
      </c>
      <c r="M19" s="227">
        <f t="shared" si="3"/>
        <v>0.20000000000000284</v>
      </c>
      <c r="N19" s="163">
        <f t="shared" si="3"/>
        <v>-0.13026487190622049</v>
      </c>
      <c r="O19" s="163">
        <f>(O18/O20*100)-100</f>
        <v>-0.21720243266723571</v>
      </c>
      <c r="P19" s="227">
        <f>(P18/P20*100)-100</f>
        <v>0.7795582503248113</v>
      </c>
    </row>
    <row r="20" spans="1:16" ht="36" customHeight="1">
      <c r="A20" s="173" t="s">
        <v>135</v>
      </c>
      <c r="B20" s="174">
        <v>193</v>
      </c>
      <c r="C20" s="175">
        <v>195.6</v>
      </c>
      <c r="D20" s="176">
        <v>188.5</v>
      </c>
      <c r="E20" s="177">
        <v>170.3</v>
      </c>
      <c r="F20" s="178">
        <v>172.3</v>
      </c>
      <c r="G20" s="179">
        <v>165.7</v>
      </c>
      <c r="H20" s="174">
        <v>178.3</v>
      </c>
      <c r="I20" s="175">
        <v>174.8</v>
      </c>
      <c r="J20" s="176">
        <v>180.4</v>
      </c>
      <c r="K20" s="174">
        <v>201.8</v>
      </c>
      <c r="L20" s="175">
        <v>203</v>
      </c>
      <c r="M20" s="176">
        <v>200</v>
      </c>
      <c r="N20" s="212">
        <v>230.3</v>
      </c>
      <c r="O20" s="175">
        <v>230.2</v>
      </c>
      <c r="P20" s="211">
        <v>230.9</v>
      </c>
    </row>
    <row r="21" spans="1:16" ht="24.75" thickBot="1">
      <c r="A21" s="34" t="s">
        <v>40</v>
      </c>
      <c r="B21" s="214">
        <f t="shared" ref="B21:P21" si="4">(B20/B22*100)-100</f>
        <v>-0.66906845084920974</v>
      </c>
      <c r="C21" s="215">
        <f t="shared" si="4"/>
        <v>-0.40733197556008349</v>
      </c>
      <c r="D21" s="216">
        <f t="shared" si="4"/>
        <v>-1.3605442176870781</v>
      </c>
      <c r="E21" s="170">
        <f t="shared" si="4"/>
        <v>3.2121212121212182</v>
      </c>
      <c r="F21" s="171">
        <f t="shared" si="4"/>
        <v>4.9330085261875922</v>
      </c>
      <c r="G21" s="172">
        <f t="shared" si="4"/>
        <v>-0.83782166367444688</v>
      </c>
      <c r="H21" s="170">
        <f t="shared" si="4"/>
        <v>-0.50223214285712459</v>
      </c>
      <c r="I21" s="171">
        <f t="shared" si="4"/>
        <v>-2.2917831190609235</v>
      </c>
      <c r="J21" s="172">
        <f t="shared" si="4"/>
        <v>0.61349693251533211</v>
      </c>
      <c r="K21" s="170">
        <f t="shared" si="4"/>
        <v>-1.3685239491691021</v>
      </c>
      <c r="L21" s="171">
        <f t="shared" si="4"/>
        <v>-0.83048363458719621</v>
      </c>
      <c r="M21" s="172">
        <f t="shared" si="4"/>
        <v>-2.2004889975550128</v>
      </c>
      <c r="N21" s="214">
        <f t="shared" si="4"/>
        <v>-0.30303030303029743</v>
      </c>
      <c r="O21" s="215">
        <f t="shared" si="4"/>
        <v>-0.69025021570320177</v>
      </c>
      <c r="P21" s="216">
        <f t="shared" si="4"/>
        <v>2.62222222222222</v>
      </c>
    </row>
    <row r="22" spans="1:16" ht="36" customHeight="1">
      <c r="A22" s="29" t="s">
        <v>31</v>
      </c>
      <c r="B22" s="173">
        <v>194.3</v>
      </c>
      <c r="C22" s="217">
        <v>196.4</v>
      </c>
      <c r="D22" s="218">
        <v>191.1</v>
      </c>
      <c r="E22" s="157">
        <v>165</v>
      </c>
      <c r="F22" s="158">
        <v>164.2</v>
      </c>
      <c r="G22" s="159">
        <v>167.1</v>
      </c>
      <c r="H22" s="160">
        <v>179.2</v>
      </c>
      <c r="I22" s="158">
        <v>178.9</v>
      </c>
      <c r="J22" s="161">
        <v>179.3</v>
      </c>
      <c r="K22" s="160">
        <v>204.6</v>
      </c>
      <c r="L22" s="158">
        <v>204.7</v>
      </c>
      <c r="M22" s="161">
        <v>204.5</v>
      </c>
      <c r="N22" s="173">
        <v>231</v>
      </c>
      <c r="O22" s="217">
        <v>231.8</v>
      </c>
      <c r="P22" s="218">
        <v>225</v>
      </c>
    </row>
    <row r="23" spans="1:16" ht="24.75" thickBot="1">
      <c r="A23" s="33" t="s">
        <v>40</v>
      </c>
      <c r="B23" s="219"/>
      <c r="C23" s="220"/>
      <c r="D23" s="221"/>
      <c r="E23" s="162">
        <f t="shared" ref="E23:M23" si="5">(E22/E24*100)-100</f>
        <v>0.54844606946984698</v>
      </c>
      <c r="F23" s="156">
        <f t="shared" si="5"/>
        <v>-0.18237082066869448</v>
      </c>
      <c r="G23" s="163">
        <f t="shared" si="5"/>
        <v>2.4524831391784119</v>
      </c>
      <c r="H23" s="162">
        <f t="shared" si="5"/>
        <v>-2.8726287262872745</v>
      </c>
      <c r="I23" s="156">
        <f t="shared" si="5"/>
        <v>-0.11166945840311371</v>
      </c>
      <c r="J23" s="163">
        <f t="shared" si="5"/>
        <v>-4.6783625730994061</v>
      </c>
      <c r="K23" s="162">
        <f t="shared" si="5"/>
        <v>0.7385524372230492</v>
      </c>
      <c r="L23" s="156">
        <f t="shared" si="5"/>
        <v>-0.43774319066147882</v>
      </c>
      <c r="M23" s="163">
        <f t="shared" si="5"/>
        <v>2.9189733266230462</v>
      </c>
      <c r="N23" s="219"/>
      <c r="O23" s="220"/>
      <c r="P23" s="221"/>
    </row>
    <row r="24" spans="1:16" ht="36" customHeight="1">
      <c r="A24" s="29" t="s">
        <v>32</v>
      </c>
      <c r="B24" s="35"/>
      <c r="C24" s="36"/>
      <c r="D24" s="37"/>
      <c r="E24" s="41">
        <v>164.1</v>
      </c>
      <c r="F24" s="31">
        <v>164.5</v>
      </c>
      <c r="G24" s="42">
        <v>163.1</v>
      </c>
      <c r="H24" s="30">
        <v>184.5</v>
      </c>
      <c r="I24" s="31">
        <v>179.1</v>
      </c>
      <c r="J24" s="32">
        <v>188.1</v>
      </c>
      <c r="K24" s="30">
        <v>203.1</v>
      </c>
      <c r="L24" s="31">
        <v>205.6</v>
      </c>
      <c r="M24" s="32">
        <v>198.7</v>
      </c>
      <c r="N24" s="35"/>
      <c r="O24" s="36"/>
      <c r="P24" s="37"/>
    </row>
    <row r="25" spans="1:16" ht="24.75" thickBot="1">
      <c r="A25" s="169" t="s">
        <v>40</v>
      </c>
      <c r="B25" s="219"/>
      <c r="C25" s="220"/>
      <c r="D25" s="221"/>
      <c r="E25" s="162">
        <f t="shared" ref="E25:M25" si="6">(E24/E26*100)-100</f>
        <v>1.0467980295566548</v>
      </c>
      <c r="F25" s="156">
        <f t="shared" si="6"/>
        <v>0.9821976672805306</v>
      </c>
      <c r="G25" s="163">
        <f t="shared" si="6"/>
        <v>1.1786600496277941</v>
      </c>
      <c r="H25" s="162">
        <f t="shared" si="6"/>
        <v>3.1302403577417408</v>
      </c>
      <c r="I25" s="156">
        <f t="shared" si="6"/>
        <v>-0.61043285238623923</v>
      </c>
      <c r="J25" s="163">
        <f t="shared" si="6"/>
        <v>5.7335581787520908</v>
      </c>
      <c r="K25" s="162">
        <f t="shared" si="6"/>
        <v>0.59435364041604544</v>
      </c>
      <c r="L25" s="156">
        <f t="shared" si="6"/>
        <v>0.390625</v>
      </c>
      <c r="M25" s="163">
        <f t="shared" si="6"/>
        <v>0.15120967741934521</v>
      </c>
      <c r="N25" s="219"/>
      <c r="O25" s="220"/>
      <c r="P25" s="221"/>
    </row>
    <row r="26" spans="1:16" ht="36" customHeight="1">
      <c r="A26" s="27" t="s">
        <v>35</v>
      </c>
      <c r="B26" s="38"/>
      <c r="C26" s="39"/>
      <c r="D26" s="40"/>
      <c r="E26" s="48">
        <v>162.4</v>
      </c>
      <c r="F26" s="49">
        <v>162.9</v>
      </c>
      <c r="G26" s="50">
        <v>161.19999999999999</v>
      </c>
      <c r="H26" s="51">
        <v>178.9</v>
      </c>
      <c r="I26" s="49">
        <v>180.2</v>
      </c>
      <c r="J26" s="52">
        <v>177.9</v>
      </c>
      <c r="K26" s="51">
        <v>201.9</v>
      </c>
      <c r="L26" s="49">
        <v>204.8</v>
      </c>
      <c r="M26" s="52">
        <v>198.4</v>
      </c>
      <c r="N26" s="38"/>
      <c r="O26" s="39"/>
      <c r="P26" s="40"/>
    </row>
    <row r="27" spans="1:16" ht="24.75" thickBot="1">
      <c r="A27" s="33" t="s">
        <v>40</v>
      </c>
      <c r="B27" s="219"/>
      <c r="C27" s="220"/>
      <c r="D27" s="221"/>
      <c r="E27" s="162">
        <f t="shared" ref="E27:M27" si="7">(E26/E28*100)-100</f>
        <v>1.5634771732332666</v>
      </c>
      <c r="F27" s="156">
        <f t="shared" si="7"/>
        <v>1.4321295143213035</v>
      </c>
      <c r="G27" s="163">
        <f t="shared" si="7"/>
        <v>1.5113350125944436</v>
      </c>
      <c r="H27" s="162">
        <f t="shared" si="7"/>
        <v>0.67529544175577882</v>
      </c>
      <c r="I27" s="156">
        <f t="shared" si="7"/>
        <v>1.2359550561797761</v>
      </c>
      <c r="J27" s="163">
        <f t="shared" si="7"/>
        <v>0.22535211267606314</v>
      </c>
      <c r="K27" s="162">
        <f t="shared" si="7"/>
        <v>-9.8960910440368366E-2</v>
      </c>
      <c r="L27" s="156">
        <f t="shared" si="7"/>
        <v>0.39215686274509665</v>
      </c>
      <c r="M27" s="163">
        <f t="shared" si="7"/>
        <v>-0.35158211953792318</v>
      </c>
      <c r="N27" s="219"/>
      <c r="O27" s="220"/>
      <c r="P27" s="221"/>
    </row>
    <row r="28" spans="1:16" ht="36" customHeight="1">
      <c r="A28" s="29" t="s">
        <v>36</v>
      </c>
      <c r="B28" s="35"/>
      <c r="C28" s="36"/>
      <c r="D28" s="37"/>
      <c r="E28" s="48">
        <v>159.9</v>
      </c>
      <c r="F28" s="49">
        <v>160.6</v>
      </c>
      <c r="G28" s="50">
        <v>158.80000000000001</v>
      </c>
      <c r="H28" s="51">
        <v>177.7</v>
      </c>
      <c r="I28" s="49">
        <v>178</v>
      </c>
      <c r="J28" s="52">
        <v>177.5</v>
      </c>
      <c r="K28" s="51">
        <v>202.1</v>
      </c>
      <c r="L28" s="49">
        <v>204</v>
      </c>
      <c r="M28" s="52">
        <v>199.1</v>
      </c>
      <c r="N28" s="35"/>
      <c r="O28" s="36"/>
      <c r="P28" s="37"/>
    </row>
    <row r="29" spans="1:16" ht="24.75" thickBot="1">
      <c r="A29" s="169" t="s">
        <v>40</v>
      </c>
      <c r="B29" s="219"/>
      <c r="C29" s="220"/>
      <c r="D29" s="221"/>
      <c r="E29" s="162">
        <f t="shared" ref="E29:M29" si="8">(E28/E30*100)-100</f>
        <v>0.25078369905958198</v>
      </c>
      <c r="F29" s="156">
        <f t="shared" si="8"/>
        <v>0.62656641604010588</v>
      </c>
      <c r="G29" s="163">
        <f t="shared" si="8"/>
        <v>-0.18856065367691599</v>
      </c>
      <c r="H29" s="162">
        <f t="shared" si="8"/>
        <v>1.5428571428571303</v>
      </c>
      <c r="I29" s="156">
        <f t="shared" si="8"/>
        <v>0.39481105470953537</v>
      </c>
      <c r="J29" s="163">
        <f t="shared" si="8"/>
        <v>2.5418833044482909</v>
      </c>
      <c r="K29" s="162">
        <f t="shared" si="8"/>
        <v>0.84830339321355552</v>
      </c>
      <c r="L29" s="156">
        <f t="shared" si="8"/>
        <v>1.3916500994035914</v>
      </c>
      <c r="M29" s="163">
        <f t="shared" si="8"/>
        <v>5.0251256281399037E-2</v>
      </c>
      <c r="N29" s="219"/>
      <c r="O29" s="220"/>
      <c r="P29" s="221"/>
    </row>
    <row r="30" spans="1:16" ht="36" customHeight="1">
      <c r="A30" s="27" t="s">
        <v>37</v>
      </c>
      <c r="B30" s="38"/>
      <c r="C30" s="39"/>
      <c r="D30" s="40"/>
      <c r="E30" s="43">
        <v>159.5</v>
      </c>
      <c r="F30" s="44">
        <v>159.6</v>
      </c>
      <c r="G30" s="45">
        <v>159.1</v>
      </c>
      <c r="H30" s="46">
        <v>175</v>
      </c>
      <c r="I30" s="44">
        <v>177.3</v>
      </c>
      <c r="J30" s="47">
        <v>173.1</v>
      </c>
      <c r="K30" s="46">
        <v>200.4</v>
      </c>
      <c r="L30" s="44">
        <v>201.2</v>
      </c>
      <c r="M30" s="47">
        <v>199</v>
      </c>
      <c r="N30" s="38"/>
      <c r="O30" s="39"/>
      <c r="P30" s="40"/>
    </row>
    <row r="31" spans="1:16" ht="24.75" thickBot="1">
      <c r="A31" s="33" t="s">
        <v>40</v>
      </c>
      <c r="B31" s="219"/>
      <c r="C31" s="220"/>
      <c r="D31" s="221"/>
      <c r="E31" s="162">
        <f t="shared" ref="E31:M31" si="9">(E30/E32*100)-100</f>
        <v>-1.4823965410747348</v>
      </c>
      <c r="F31" s="156">
        <f t="shared" si="9"/>
        <v>-3.448275862068968</v>
      </c>
      <c r="G31" s="163">
        <f t="shared" si="9"/>
        <v>2.6451612903225765</v>
      </c>
      <c r="H31" s="162">
        <f t="shared" si="9"/>
        <v>-0.79365079365079794</v>
      </c>
      <c r="I31" s="156">
        <f t="shared" si="9"/>
        <v>-2.0982882385422386</v>
      </c>
      <c r="J31" s="163">
        <f t="shared" si="9"/>
        <v>0.87412587412588039</v>
      </c>
      <c r="K31" s="162">
        <f t="shared" si="9"/>
        <v>4.9925112331507648E-2</v>
      </c>
      <c r="L31" s="156">
        <f t="shared" si="9"/>
        <v>-0.34670629024270738</v>
      </c>
      <c r="M31" s="163">
        <f t="shared" si="9"/>
        <v>1.3238289205702642</v>
      </c>
      <c r="N31" s="219"/>
      <c r="O31" s="220"/>
      <c r="P31" s="221"/>
    </row>
    <row r="32" spans="1:16" ht="36" customHeight="1">
      <c r="A32" s="29" t="s">
        <v>38</v>
      </c>
      <c r="B32" s="35"/>
      <c r="C32" s="36"/>
      <c r="D32" s="37"/>
      <c r="E32" s="48">
        <v>161.9</v>
      </c>
      <c r="F32" s="49">
        <v>165.3</v>
      </c>
      <c r="G32" s="50">
        <v>155</v>
      </c>
      <c r="H32" s="51">
        <v>176.4</v>
      </c>
      <c r="I32" s="49">
        <v>181.1</v>
      </c>
      <c r="J32" s="52">
        <v>171.6</v>
      </c>
      <c r="K32" s="51">
        <v>200.3</v>
      </c>
      <c r="L32" s="49">
        <v>201.9</v>
      </c>
      <c r="M32" s="52">
        <v>196.4</v>
      </c>
      <c r="N32" s="35"/>
      <c r="O32" s="36"/>
      <c r="P32" s="37"/>
    </row>
    <row r="33" spans="1:17" ht="24.75" thickBot="1">
      <c r="A33" s="169" t="s">
        <v>40</v>
      </c>
      <c r="B33" s="219"/>
      <c r="C33" s="220"/>
      <c r="D33" s="221"/>
      <c r="E33" s="162">
        <f t="shared" ref="E33:M33" si="10">(E32/E34*100)-100</f>
        <v>-1.0995723885155684</v>
      </c>
      <c r="F33" s="156">
        <f t="shared" si="10"/>
        <v>-0.18115942028984477</v>
      </c>
      <c r="G33" s="163">
        <f t="shared" si="10"/>
        <v>-1.3367281985996158</v>
      </c>
      <c r="H33" s="162">
        <f t="shared" si="10"/>
        <v>-0.33898305084744607</v>
      </c>
      <c r="I33" s="156">
        <f t="shared" si="10"/>
        <v>2.4900962082625995</v>
      </c>
      <c r="J33" s="163">
        <f t="shared" si="10"/>
        <v>-3.1602708803611677</v>
      </c>
      <c r="K33" s="162">
        <f t="shared" si="10"/>
        <v>-2.197265625</v>
      </c>
      <c r="L33" s="156">
        <f t="shared" si="10"/>
        <v>-2.4166263895601787</v>
      </c>
      <c r="M33" s="163">
        <f t="shared" si="10"/>
        <v>-2.142501245640247</v>
      </c>
      <c r="N33" s="219"/>
      <c r="O33" s="220"/>
      <c r="P33" s="221"/>
    </row>
    <row r="34" spans="1:17" ht="36" customHeight="1" thickBot="1">
      <c r="A34" s="230" t="s">
        <v>39</v>
      </c>
      <c r="B34" s="231"/>
      <c r="C34" s="232"/>
      <c r="D34" s="233"/>
      <c r="E34" s="234">
        <v>163.69999999999999</v>
      </c>
      <c r="F34" s="235">
        <v>165.6</v>
      </c>
      <c r="G34" s="236">
        <v>157.1</v>
      </c>
      <c r="H34" s="237">
        <v>177</v>
      </c>
      <c r="I34" s="235">
        <v>176.7</v>
      </c>
      <c r="J34" s="238">
        <v>177.2</v>
      </c>
      <c r="K34" s="237">
        <v>204.8</v>
      </c>
      <c r="L34" s="235">
        <v>206.9</v>
      </c>
      <c r="M34" s="238">
        <v>200.7</v>
      </c>
      <c r="N34" s="231"/>
      <c r="O34" s="232"/>
      <c r="P34" s="239"/>
    </row>
    <row r="35" spans="1:17" ht="6.75" customHeight="1"/>
    <row r="36" spans="1:17">
      <c r="B36" t="s">
        <v>132</v>
      </c>
    </row>
    <row r="38" spans="1:17">
      <c r="Q38" s="152"/>
    </row>
    <row r="39" spans="1:17" ht="15.75" customHeight="1"/>
    <row r="55" spans="1:16">
      <c r="A55" s="794">
        <v>1</v>
      </c>
      <c r="B55" s="794"/>
      <c r="C55" s="794"/>
      <c r="D55" s="794"/>
      <c r="E55" s="794"/>
      <c r="F55" s="794"/>
      <c r="G55" s="794"/>
      <c r="H55" s="794"/>
      <c r="I55" s="794"/>
      <c r="J55" s="794"/>
      <c r="K55" s="794"/>
      <c r="L55" s="794"/>
      <c r="M55" s="794"/>
      <c r="N55" s="794"/>
      <c r="O55" s="794"/>
      <c r="P55" s="794"/>
    </row>
    <row r="56" spans="1:16" ht="14.25">
      <c r="A56" s="775"/>
    </row>
    <row r="63" spans="1:16">
      <c r="A63" s="1"/>
    </row>
    <row r="72" ht="15.75" customHeight="1"/>
  </sheetData>
  <mergeCells count="8">
    <mergeCell ref="A55:P55"/>
    <mergeCell ref="A1:J1"/>
    <mergeCell ref="A9:Q9"/>
    <mergeCell ref="B10:D10"/>
    <mergeCell ref="E10:G10"/>
    <mergeCell ref="H10:J10"/>
    <mergeCell ref="K10:M10"/>
    <mergeCell ref="N10:P10"/>
  </mergeCells>
  <phoneticPr fontId="2"/>
  <pageMargins left="1.0236220472440944" right="0.19685039370078741" top="0.9055118110236221" bottom="0.47244094488188981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6"/>
  <sheetViews>
    <sheetView zoomScaleNormal="100" workbookViewId="0">
      <selection activeCell="G91" sqref="G91"/>
    </sheetView>
  </sheetViews>
  <sheetFormatPr defaultRowHeight="13.5"/>
  <cols>
    <col min="1" max="11" width="11.75" customWidth="1"/>
  </cols>
  <sheetData>
    <row r="1" spans="1:13" ht="15.75" customHeight="1" thickBot="1">
      <c r="A1" t="s">
        <v>213</v>
      </c>
      <c r="J1" t="s">
        <v>208</v>
      </c>
    </row>
    <row r="2" spans="1:13" ht="36" customHeight="1">
      <c r="A2" s="180"/>
      <c r="B2" s="181" t="s">
        <v>44</v>
      </c>
      <c r="C2" s="182" t="s">
        <v>45</v>
      </c>
      <c r="D2" s="183" t="s">
        <v>46</v>
      </c>
      <c r="E2" s="184" t="s">
        <v>140</v>
      </c>
      <c r="F2" s="185" t="s">
        <v>141</v>
      </c>
      <c r="G2" s="186" t="s">
        <v>142</v>
      </c>
      <c r="H2" s="187" t="s">
        <v>41</v>
      </c>
      <c r="I2" s="182" t="s">
        <v>42</v>
      </c>
      <c r="J2" s="188" t="s">
        <v>43</v>
      </c>
      <c r="K2" s="808"/>
      <c r="L2" s="809"/>
      <c r="M2" s="809"/>
    </row>
    <row r="3" spans="1:13" ht="36" customHeight="1">
      <c r="A3" s="193" t="s">
        <v>104</v>
      </c>
      <c r="B3" s="194">
        <v>204.6</v>
      </c>
      <c r="C3" s="195">
        <v>204.7</v>
      </c>
      <c r="D3" s="196">
        <v>204.5</v>
      </c>
      <c r="E3" s="194">
        <v>179.2</v>
      </c>
      <c r="F3" s="195">
        <v>178.9</v>
      </c>
      <c r="G3" s="196">
        <v>179.3</v>
      </c>
      <c r="H3" s="197">
        <v>165</v>
      </c>
      <c r="I3" s="195">
        <v>164.2</v>
      </c>
      <c r="J3" s="198">
        <v>167.1</v>
      </c>
      <c r="K3" s="808"/>
      <c r="L3" s="809"/>
      <c r="M3" s="809"/>
    </row>
    <row r="4" spans="1:13" ht="36" customHeight="1">
      <c r="A4" s="189" t="s">
        <v>186</v>
      </c>
      <c r="B4" s="190">
        <v>201.8</v>
      </c>
      <c r="C4" s="191">
        <v>203</v>
      </c>
      <c r="D4" s="192">
        <v>200</v>
      </c>
      <c r="E4" s="190">
        <v>178.3</v>
      </c>
      <c r="F4" s="191">
        <v>174.8</v>
      </c>
      <c r="G4" s="192">
        <v>180.4</v>
      </c>
      <c r="H4" s="199">
        <v>170.3</v>
      </c>
      <c r="I4" s="200">
        <v>172.3</v>
      </c>
      <c r="J4" s="201">
        <v>165.7</v>
      </c>
      <c r="K4" s="269"/>
      <c r="L4" s="269"/>
      <c r="M4" s="269"/>
    </row>
    <row r="5" spans="1:13" ht="36" customHeight="1">
      <c r="A5" s="202" t="s">
        <v>146</v>
      </c>
      <c r="B5" s="203">
        <v>202.6</v>
      </c>
      <c r="C5" s="204">
        <v>204.4</v>
      </c>
      <c r="D5" s="205">
        <v>200.4</v>
      </c>
      <c r="E5" s="203">
        <v>179.8</v>
      </c>
      <c r="F5" s="204">
        <v>181.5</v>
      </c>
      <c r="G5" s="205">
        <v>178.6</v>
      </c>
      <c r="H5" s="206">
        <v>163.80000000000001</v>
      </c>
      <c r="I5" s="207">
        <v>163.30000000000001</v>
      </c>
      <c r="J5" s="208">
        <v>164.9</v>
      </c>
    </row>
    <row r="6" spans="1:13" ht="36" customHeight="1">
      <c r="A6" s="253" t="s">
        <v>149</v>
      </c>
      <c r="B6" s="254">
        <v>204.5</v>
      </c>
      <c r="C6" s="255">
        <v>204.4</v>
      </c>
      <c r="D6" s="256">
        <v>204.6</v>
      </c>
      <c r="E6" s="254">
        <v>185.6</v>
      </c>
      <c r="F6" s="255">
        <v>179.1</v>
      </c>
      <c r="G6" s="256">
        <v>187.6</v>
      </c>
      <c r="H6" s="257">
        <v>163.30000000000001</v>
      </c>
      <c r="I6" s="258">
        <v>162.69999999999999</v>
      </c>
      <c r="J6" s="259">
        <v>165.1</v>
      </c>
    </row>
    <row r="7" spans="1:13" ht="36" customHeight="1">
      <c r="A7" s="253" t="s">
        <v>153</v>
      </c>
      <c r="B7" s="254">
        <v>205.2</v>
      </c>
      <c r="C7" s="255">
        <v>206.4</v>
      </c>
      <c r="D7" s="256">
        <v>203.2</v>
      </c>
      <c r="E7" s="254">
        <v>174.1</v>
      </c>
      <c r="F7" s="255">
        <v>178</v>
      </c>
      <c r="G7" s="256">
        <v>171.7</v>
      </c>
      <c r="H7" s="257">
        <v>166.1</v>
      </c>
      <c r="I7" s="258">
        <v>167</v>
      </c>
      <c r="J7" s="259">
        <v>162.6</v>
      </c>
    </row>
    <row r="8" spans="1:13" ht="36" customHeight="1" thickBot="1">
      <c r="A8" s="246" t="s">
        <v>159</v>
      </c>
      <c r="B8" s="247">
        <v>204.4</v>
      </c>
      <c r="C8" s="248">
        <v>206.8</v>
      </c>
      <c r="D8" s="249">
        <v>201.1</v>
      </c>
      <c r="E8" s="247">
        <v>182</v>
      </c>
      <c r="F8" s="248">
        <v>177.9</v>
      </c>
      <c r="G8" s="249">
        <v>184.4</v>
      </c>
      <c r="H8" s="250">
        <v>174.1</v>
      </c>
      <c r="I8" s="251">
        <v>174.3</v>
      </c>
      <c r="J8" s="252">
        <v>173.8</v>
      </c>
    </row>
    <row r="18" spans="1:1" ht="14.25" customHeight="1"/>
    <row r="26" spans="1:1">
      <c r="A26" s="1"/>
    </row>
    <row r="35" ht="15.75" customHeight="1"/>
    <row r="49" spans="3:15">
      <c r="C49" s="794"/>
      <c r="D49" s="794"/>
      <c r="E49" s="794"/>
      <c r="F49" s="794"/>
      <c r="G49" s="794"/>
      <c r="H49" s="794"/>
      <c r="I49" s="794"/>
      <c r="J49" s="794"/>
      <c r="K49" s="794"/>
      <c r="L49" s="794"/>
      <c r="M49" s="794"/>
      <c r="N49" s="794"/>
      <c r="O49" s="794"/>
    </row>
    <row r="96" spans="1:15">
      <c r="A96" s="794">
        <v>2</v>
      </c>
      <c r="B96" s="794"/>
      <c r="C96" s="794"/>
      <c r="D96" s="794"/>
      <c r="E96" s="794"/>
      <c r="F96" s="794"/>
      <c r="G96" s="794"/>
      <c r="H96" s="794"/>
      <c r="I96" s="794"/>
      <c r="J96" s="794"/>
      <c r="K96" s="794"/>
      <c r="L96" s="794"/>
      <c r="M96" s="794"/>
      <c r="N96" s="794"/>
      <c r="O96" s="794"/>
    </row>
  </sheetData>
  <mergeCells count="3">
    <mergeCell ref="K2:M3"/>
    <mergeCell ref="C49:O49"/>
    <mergeCell ref="A96:O96"/>
  </mergeCells>
  <phoneticPr fontId="2"/>
  <pageMargins left="0.71" right="0.21" top="0.75" bottom="0.47" header="0.3" footer="0.3"/>
  <pageSetup paperSize="9" scale="5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2:F46"/>
  <sheetViews>
    <sheetView topLeftCell="A7" zoomScaleNormal="100" zoomScaleSheetLayoutView="100" workbookViewId="0">
      <selection activeCell="C40" sqref="C40"/>
    </sheetView>
  </sheetViews>
  <sheetFormatPr defaultRowHeight="13.5"/>
  <cols>
    <col min="1" max="1" width="17.375" customWidth="1"/>
    <col min="2" max="2" width="18.875" customWidth="1"/>
    <col min="3" max="3" width="20.125" customWidth="1"/>
    <col min="4" max="4" width="19.5" customWidth="1"/>
    <col min="5" max="5" width="11.75" customWidth="1"/>
  </cols>
  <sheetData>
    <row r="2" spans="1:5" ht="14.25">
      <c r="A2" s="811" t="s">
        <v>174</v>
      </c>
      <c r="B2" s="811"/>
      <c r="C2" s="811"/>
      <c r="D2" s="782" t="s">
        <v>208</v>
      </c>
      <c r="E2" s="780"/>
    </row>
    <row r="3" spans="1:5" ht="47.25" customHeight="1">
      <c r="A3" s="59"/>
      <c r="B3" s="62" t="s">
        <v>49</v>
      </c>
      <c r="C3" s="63" t="s">
        <v>50</v>
      </c>
      <c r="D3" s="61" t="s">
        <v>48</v>
      </c>
    </row>
    <row r="4" spans="1:5" ht="21.75" customHeight="1">
      <c r="A4" s="60" t="s">
        <v>9</v>
      </c>
      <c r="B4" s="436">
        <v>202.4</v>
      </c>
      <c r="C4" s="436">
        <v>196.4</v>
      </c>
      <c r="D4" s="437">
        <f>C4/B4*100</f>
        <v>97.035573122529641</v>
      </c>
    </row>
    <row r="5" spans="1:5" ht="21.75" customHeight="1">
      <c r="A5" s="56" t="s">
        <v>26</v>
      </c>
      <c r="B5" s="436">
        <v>231.8</v>
      </c>
      <c r="C5" s="436">
        <v>220.8</v>
      </c>
      <c r="D5" s="437">
        <f>C5/B5*100</f>
        <v>95.254529767040552</v>
      </c>
    </row>
    <row r="6" spans="1:5" ht="21.75" customHeight="1">
      <c r="A6" s="57" t="s">
        <v>11</v>
      </c>
      <c r="B6" s="436">
        <v>206.2</v>
      </c>
      <c r="C6" s="436">
        <v>203.2</v>
      </c>
      <c r="D6" s="437">
        <f>C6/B6*100</f>
        <v>98.545101842870992</v>
      </c>
    </row>
    <row r="7" spans="1:5" ht="21.75" customHeight="1">
      <c r="A7" s="58" t="s">
        <v>27</v>
      </c>
      <c r="B7" s="436">
        <v>179.5</v>
      </c>
      <c r="C7" s="436">
        <v>181.2</v>
      </c>
      <c r="D7" s="437">
        <f>C7/B7*100</f>
        <v>100.94707520891365</v>
      </c>
    </row>
    <row r="8" spans="1:5" ht="21.75" customHeight="1">
      <c r="A8" s="57" t="s">
        <v>10</v>
      </c>
      <c r="B8" s="438">
        <v>166.3</v>
      </c>
      <c r="C8" s="438">
        <v>177.6</v>
      </c>
      <c r="D8" s="437">
        <f>C8/B8*100</f>
        <v>106.79494888755261</v>
      </c>
    </row>
    <row r="10" spans="1:5" ht="47.25" customHeight="1">
      <c r="A10" s="59"/>
      <c r="B10" s="62" t="s">
        <v>49</v>
      </c>
      <c r="C10" s="64" t="s">
        <v>51</v>
      </c>
      <c r="D10" s="61" t="s">
        <v>48</v>
      </c>
    </row>
    <row r="11" spans="1:5" ht="21.75" customHeight="1">
      <c r="A11" s="60" t="s">
        <v>9</v>
      </c>
      <c r="B11" s="436">
        <v>202.4</v>
      </c>
      <c r="C11" s="436">
        <v>190.8</v>
      </c>
      <c r="D11" s="437">
        <f>C11/B11*100</f>
        <v>94.268774703557312</v>
      </c>
    </row>
    <row r="12" spans="1:5" ht="21.75" customHeight="1">
      <c r="A12" s="56" t="s">
        <v>26</v>
      </c>
      <c r="B12" s="436">
        <v>231.8</v>
      </c>
      <c r="C12" s="436">
        <v>222.7</v>
      </c>
      <c r="D12" s="437">
        <f>C12/B12*100</f>
        <v>96.074201898188079</v>
      </c>
    </row>
    <row r="13" spans="1:5" ht="21.75" customHeight="1">
      <c r="A13" s="57" t="s">
        <v>11</v>
      </c>
      <c r="B13" s="436">
        <v>206.2</v>
      </c>
      <c r="C13" s="436">
        <v>199.5</v>
      </c>
      <c r="D13" s="437">
        <f>C13/B13*100</f>
        <v>96.750727449078568</v>
      </c>
    </row>
    <row r="14" spans="1:5" ht="21.75" customHeight="1">
      <c r="A14" s="58" t="s">
        <v>27</v>
      </c>
      <c r="B14" s="436">
        <v>179.5</v>
      </c>
      <c r="C14" s="436">
        <v>184.2</v>
      </c>
      <c r="D14" s="437">
        <f>C14/B14*100</f>
        <v>102.6183844011142</v>
      </c>
    </row>
    <row r="15" spans="1:5" ht="21.75" customHeight="1">
      <c r="A15" s="57" t="s">
        <v>10</v>
      </c>
      <c r="B15" s="438">
        <v>166.3</v>
      </c>
      <c r="C15" s="438">
        <v>185.6</v>
      </c>
      <c r="D15" s="437">
        <f>C15/B15*100</f>
        <v>111.60553217077569</v>
      </c>
    </row>
    <row r="16" spans="1:5" ht="21.75" customHeight="1">
      <c r="A16" s="772"/>
      <c r="B16" s="773"/>
      <c r="C16" s="773"/>
      <c r="D16" s="774"/>
    </row>
    <row r="17" spans="1:4" ht="21.75" customHeight="1">
      <c r="A17" s="772"/>
      <c r="B17" s="773"/>
      <c r="C17" s="773"/>
      <c r="D17" s="774"/>
    </row>
    <row r="18" spans="1:4" ht="21.75" customHeight="1">
      <c r="A18" s="772"/>
      <c r="B18" s="773"/>
      <c r="C18" s="773"/>
      <c r="D18" s="774"/>
    </row>
    <row r="19" spans="1:4" ht="21.75" customHeight="1">
      <c r="A19" s="772"/>
      <c r="B19" s="773"/>
      <c r="C19" s="773"/>
      <c r="D19" s="774"/>
    </row>
    <row r="20" spans="1:4" ht="21.75" customHeight="1">
      <c r="A20" s="772"/>
      <c r="B20" s="773"/>
      <c r="C20" s="773"/>
      <c r="D20" s="774"/>
    </row>
    <row r="21" spans="1:4" ht="21.75" customHeight="1">
      <c r="A21" s="772"/>
      <c r="B21" s="773"/>
      <c r="C21" s="773"/>
      <c r="D21" s="774"/>
    </row>
    <row r="22" spans="1:4" ht="21.75" customHeight="1">
      <c r="A22" s="772"/>
      <c r="B22" s="773"/>
      <c r="C22" s="773"/>
      <c r="D22" s="774"/>
    </row>
    <row r="23" spans="1:4" ht="21.75" customHeight="1">
      <c r="A23" s="772"/>
      <c r="B23" s="773"/>
      <c r="C23" s="773"/>
      <c r="D23" s="774"/>
    </row>
    <row r="24" spans="1:4" ht="21.75" customHeight="1">
      <c r="A24" s="772"/>
      <c r="B24" s="773"/>
      <c r="C24" s="773"/>
      <c r="D24" s="774"/>
    </row>
    <row r="25" spans="1:4" ht="21.75" customHeight="1">
      <c r="A25" s="772"/>
      <c r="B25" s="773"/>
      <c r="C25" s="773"/>
      <c r="D25" s="774"/>
    </row>
    <row r="26" spans="1:4" ht="21.75" customHeight="1">
      <c r="A26" s="772"/>
      <c r="B26" s="773"/>
      <c r="C26" s="773"/>
      <c r="D26" s="774"/>
    </row>
    <row r="27" spans="1:4" ht="21.75" customHeight="1">
      <c r="A27" s="772"/>
      <c r="B27" s="773"/>
      <c r="C27" s="773"/>
      <c r="D27" s="774"/>
    </row>
    <row r="28" spans="1:4" ht="21.75" customHeight="1">
      <c r="A28" s="772"/>
      <c r="B28" s="773"/>
      <c r="C28" s="773"/>
      <c r="D28" s="774"/>
    </row>
    <row r="29" spans="1:4" ht="21.75" customHeight="1">
      <c r="A29" s="772"/>
      <c r="B29" s="773"/>
      <c r="C29" s="773"/>
      <c r="D29" s="774"/>
    </row>
    <row r="30" spans="1:4" ht="21.75" customHeight="1">
      <c r="A30" s="772"/>
      <c r="B30" s="773"/>
      <c r="C30" s="773"/>
      <c r="D30" s="774"/>
    </row>
    <row r="31" spans="1:4" ht="21.75" customHeight="1">
      <c r="A31" s="772"/>
      <c r="B31" s="773"/>
      <c r="C31" s="773"/>
      <c r="D31" s="774"/>
    </row>
    <row r="32" spans="1:4" ht="21.75" customHeight="1">
      <c r="A32" s="772"/>
      <c r="B32" s="773"/>
      <c r="C32" s="773"/>
      <c r="D32" s="774"/>
    </row>
    <row r="33" spans="1:6" ht="21.75" customHeight="1">
      <c r="A33" s="772"/>
      <c r="B33" s="773"/>
      <c r="C33" s="773"/>
      <c r="D33" s="774"/>
    </row>
    <row r="34" spans="1:6" ht="21.75" customHeight="1">
      <c r="A34" s="772"/>
      <c r="B34" s="773"/>
      <c r="C34" s="773"/>
      <c r="D34" s="774"/>
    </row>
    <row r="35" spans="1:6" ht="21.75" customHeight="1">
      <c r="A35" s="772"/>
      <c r="B35" s="773"/>
      <c r="C35" s="773"/>
      <c r="D35" s="774"/>
    </row>
    <row r="36" spans="1:6" ht="21.75" customHeight="1">
      <c r="A36" s="772"/>
      <c r="B36" s="773"/>
      <c r="C36" s="773"/>
      <c r="D36" s="774"/>
    </row>
    <row r="37" spans="1:6" ht="21.75" customHeight="1">
      <c r="A37" s="772"/>
      <c r="B37" s="773"/>
      <c r="C37" s="773"/>
      <c r="D37" s="774"/>
    </row>
    <row r="38" spans="1:6" ht="21.75" customHeight="1">
      <c r="A38" s="772"/>
      <c r="B38" s="773"/>
      <c r="C38" s="773"/>
      <c r="D38" s="774"/>
    </row>
    <row r="39" spans="1:6" ht="21.75" customHeight="1">
      <c r="A39" s="772"/>
      <c r="B39" s="773"/>
      <c r="C39" s="773"/>
      <c r="D39" s="774"/>
    </row>
    <row r="40" spans="1:6" ht="21.75" customHeight="1">
      <c r="A40" s="772"/>
      <c r="B40" s="773"/>
      <c r="C40" s="773"/>
      <c r="D40" s="774"/>
    </row>
    <row r="41" spans="1:6" ht="21.75" customHeight="1">
      <c r="A41" s="772"/>
      <c r="B41" s="773"/>
      <c r="C41" s="773"/>
      <c r="D41" s="774"/>
    </row>
    <row r="42" spans="1:6" ht="21.75" customHeight="1">
      <c r="A42" s="772"/>
      <c r="B42" s="773"/>
      <c r="C42" s="773"/>
      <c r="D42" s="774"/>
    </row>
    <row r="43" spans="1:6" ht="21.75" customHeight="1">
      <c r="A43" s="772"/>
      <c r="B43" s="773"/>
      <c r="C43" s="773"/>
      <c r="D43" s="774"/>
    </row>
    <row r="44" spans="1:6" ht="21.75" customHeight="1">
      <c r="A44" s="772"/>
      <c r="B44" s="773"/>
      <c r="C44" s="773"/>
      <c r="D44" s="774"/>
    </row>
    <row r="45" spans="1:6" ht="21.75" customHeight="1">
      <c r="A45" s="810"/>
      <c r="B45" s="810"/>
      <c r="C45" s="810"/>
      <c r="D45" s="810"/>
      <c r="E45" s="810"/>
    </row>
    <row r="46" spans="1:6" ht="14.25" customHeight="1">
      <c r="A46" s="794">
        <v>3</v>
      </c>
      <c r="B46" s="794"/>
      <c r="C46" s="794"/>
      <c r="D46" s="794"/>
      <c r="E46" s="794"/>
      <c r="F46" s="794"/>
    </row>
  </sheetData>
  <mergeCells count="3">
    <mergeCell ref="A45:E45"/>
    <mergeCell ref="A2:C2"/>
    <mergeCell ref="A46:F46"/>
  </mergeCells>
  <phoneticPr fontId="2"/>
  <pageMargins left="1.35" right="0.7" top="0.75" bottom="0.47" header="0.3" footer="0.3"/>
  <pageSetup paperSize="9" scale="8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G74"/>
  <sheetViews>
    <sheetView topLeftCell="A55" zoomScaleNormal="100" workbookViewId="0">
      <selection activeCell="I4" sqref="I4"/>
    </sheetView>
  </sheetViews>
  <sheetFormatPr defaultRowHeight="13.5"/>
  <cols>
    <col min="1" max="1" width="5.75" customWidth="1"/>
    <col min="2" max="2" width="37.5" bestFit="1" customWidth="1"/>
    <col min="3" max="6" width="11.625" customWidth="1"/>
    <col min="7" max="7" width="11.75" customWidth="1"/>
  </cols>
  <sheetData>
    <row r="1" spans="1:7" ht="16.5" customHeight="1" thickBot="1">
      <c r="A1" s="815" t="s">
        <v>218</v>
      </c>
      <c r="B1" s="816"/>
      <c r="C1" s="816"/>
      <c r="D1" s="816"/>
      <c r="E1" s="816"/>
      <c r="F1" s="816"/>
      <c r="G1" s="816"/>
    </row>
    <row r="2" spans="1:7" ht="27.75" thickBot="1">
      <c r="A2" s="8" t="s">
        <v>28</v>
      </c>
      <c r="B2" s="275" t="s">
        <v>29</v>
      </c>
      <c r="C2" s="276" t="s">
        <v>9</v>
      </c>
      <c r="D2" s="274" t="s">
        <v>10</v>
      </c>
      <c r="E2" s="10" t="s">
        <v>27</v>
      </c>
      <c r="F2" s="11" t="s">
        <v>11</v>
      </c>
      <c r="G2" s="12" t="s">
        <v>26</v>
      </c>
    </row>
    <row r="3" spans="1:7" ht="15.75" customHeight="1" thickBot="1">
      <c r="A3" s="817" t="s">
        <v>22</v>
      </c>
      <c r="B3" s="13" t="s">
        <v>0</v>
      </c>
      <c r="C3" s="439">
        <v>198.4</v>
      </c>
      <c r="D3" s="440">
        <v>174.1</v>
      </c>
      <c r="E3" s="440">
        <v>182</v>
      </c>
      <c r="F3" s="440">
        <v>204.4</v>
      </c>
      <c r="G3" s="441">
        <v>227.9</v>
      </c>
    </row>
    <row r="4" spans="1:7">
      <c r="A4" s="817"/>
      <c r="B4" s="4" t="s">
        <v>1</v>
      </c>
      <c r="C4" s="442">
        <v>201.6</v>
      </c>
      <c r="D4" s="443">
        <v>176</v>
      </c>
      <c r="E4" s="444" t="s">
        <v>12</v>
      </c>
      <c r="F4" s="443">
        <v>203</v>
      </c>
      <c r="G4" s="445">
        <v>220</v>
      </c>
    </row>
    <row r="5" spans="1:7">
      <c r="A5" s="817"/>
      <c r="B5" s="7" t="s">
        <v>2</v>
      </c>
      <c r="C5" s="446">
        <v>199.8</v>
      </c>
      <c r="D5" s="447">
        <v>197.5</v>
      </c>
      <c r="E5" s="447">
        <v>171.6</v>
      </c>
      <c r="F5" s="447">
        <v>203.9</v>
      </c>
      <c r="G5" s="448">
        <v>235.4</v>
      </c>
    </row>
    <row r="6" spans="1:7">
      <c r="A6" s="817"/>
      <c r="B6" s="7" t="s">
        <v>3</v>
      </c>
      <c r="C6" s="446">
        <v>193.8</v>
      </c>
      <c r="D6" s="447">
        <v>162.69999999999999</v>
      </c>
      <c r="E6" s="447">
        <v>174.3</v>
      </c>
      <c r="F6" s="447">
        <v>203.2</v>
      </c>
      <c r="G6" s="448">
        <v>228.3</v>
      </c>
    </row>
    <row r="7" spans="1:7">
      <c r="A7" s="817"/>
      <c r="B7" s="7" t="s">
        <v>4</v>
      </c>
      <c r="C7" s="446">
        <v>198.3</v>
      </c>
      <c r="D7" s="447">
        <v>171.3</v>
      </c>
      <c r="E7" s="447">
        <v>184.4</v>
      </c>
      <c r="F7" s="447">
        <v>200.9</v>
      </c>
      <c r="G7" s="448">
        <v>225.6</v>
      </c>
    </row>
    <row r="8" spans="1:7">
      <c r="A8" s="817"/>
      <c r="B8" s="7" t="s">
        <v>5</v>
      </c>
      <c r="C8" s="446">
        <v>211.1</v>
      </c>
      <c r="D8" s="447">
        <v>158.5</v>
      </c>
      <c r="E8" s="447">
        <v>186</v>
      </c>
      <c r="F8" s="447">
        <v>210.8</v>
      </c>
      <c r="G8" s="448">
        <v>228.3</v>
      </c>
    </row>
    <row r="9" spans="1:7">
      <c r="A9" s="817"/>
      <c r="B9" s="7" t="s">
        <v>6</v>
      </c>
      <c r="C9" s="446">
        <v>197.6</v>
      </c>
      <c r="D9" s="447">
        <v>182.9</v>
      </c>
      <c r="E9" s="447">
        <v>183.8</v>
      </c>
      <c r="F9" s="447">
        <v>201.5</v>
      </c>
      <c r="G9" s="448">
        <v>202.9</v>
      </c>
    </row>
    <row r="10" spans="1:7">
      <c r="A10" s="817"/>
      <c r="B10" s="7" t="s">
        <v>7</v>
      </c>
      <c r="C10" s="446">
        <v>203.6</v>
      </c>
      <c r="D10" s="447">
        <v>191.2</v>
      </c>
      <c r="E10" s="447">
        <v>182.5</v>
      </c>
      <c r="F10" s="447">
        <v>208.9</v>
      </c>
      <c r="G10" s="448">
        <v>232.6</v>
      </c>
    </row>
    <row r="11" spans="1:7">
      <c r="A11" s="817"/>
      <c r="B11" s="7" t="s">
        <v>21</v>
      </c>
      <c r="C11" s="446">
        <v>198.5</v>
      </c>
      <c r="D11" s="449" t="s">
        <v>12</v>
      </c>
      <c r="E11" s="447">
        <v>175.9</v>
      </c>
      <c r="F11" s="447">
        <v>199.4</v>
      </c>
      <c r="G11" s="448">
        <v>225.2</v>
      </c>
    </row>
    <row r="12" spans="1:7">
      <c r="A12" s="817"/>
      <c r="B12" s="7" t="s">
        <v>20</v>
      </c>
      <c r="C12" s="446">
        <v>209.9</v>
      </c>
      <c r="D12" s="447">
        <v>180.3</v>
      </c>
      <c r="E12" s="447">
        <v>180.6</v>
      </c>
      <c r="F12" s="447">
        <v>213.9</v>
      </c>
      <c r="G12" s="448">
        <v>224.2</v>
      </c>
    </row>
    <row r="13" spans="1:7">
      <c r="A13" s="817"/>
      <c r="B13" s="7" t="s">
        <v>19</v>
      </c>
      <c r="C13" s="446">
        <v>226.6</v>
      </c>
      <c r="D13" s="447">
        <v>164.5</v>
      </c>
      <c r="E13" s="447">
        <v>175.2</v>
      </c>
      <c r="F13" s="447">
        <v>217.2</v>
      </c>
      <c r="G13" s="448">
        <v>231.2</v>
      </c>
    </row>
    <row r="14" spans="1:7">
      <c r="A14" s="817"/>
      <c r="B14" s="7" t="s">
        <v>18</v>
      </c>
      <c r="C14" s="446">
        <v>183.5</v>
      </c>
      <c r="D14" s="447">
        <v>168</v>
      </c>
      <c r="E14" s="447">
        <v>177.7</v>
      </c>
      <c r="F14" s="447">
        <v>200.6</v>
      </c>
      <c r="G14" s="450" t="s">
        <v>12</v>
      </c>
    </row>
    <row r="15" spans="1:7">
      <c r="A15" s="817"/>
      <c r="B15" s="7" t="s">
        <v>17</v>
      </c>
      <c r="C15" s="446">
        <v>186.5</v>
      </c>
      <c r="D15" s="447">
        <v>183.1</v>
      </c>
      <c r="E15" s="447">
        <v>167.3</v>
      </c>
      <c r="F15" s="447">
        <v>198.9</v>
      </c>
      <c r="G15" s="448">
        <v>210</v>
      </c>
    </row>
    <row r="16" spans="1:7">
      <c r="A16" s="817"/>
      <c r="B16" s="7" t="s">
        <v>16</v>
      </c>
      <c r="C16" s="446">
        <v>196.3</v>
      </c>
      <c r="D16" s="449" t="s">
        <v>12</v>
      </c>
      <c r="E16" s="447">
        <v>184.5</v>
      </c>
      <c r="F16" s="447">
        <v>201.8</v>
      </c>
      <c r="G16" s="448">
        <v>217.5</v>
      </c>
    </row>
    <row r="17" spans="1:7">
      <c r="A17" s="817"/>
      <c r="B17" s="7" t="s">
        <v>15</v>
      </c>
      <c r="C17" s="446">
        <v>190.6</v>
      </c>
      <c r="D17" s="447">
        <v>174.3</v>
      </c>
      <c r="E17" s="447">
        <v>188.5</v>
      </c>
      <c r="F17" s="447">
        <v>199.3</v>
      </c>
      <c r="G17" s="448">
        <v>209</v>
      </c>
    </row>
    <row r="18" spans="1:7">
      <c r="A18" s="817"/>
      <c r="B18" s="7" t="s">
        <v>14</v>
      </c>
      <c r="C18" s="446">
        <v>191.1</v>
      </c>
      <c r="D18" s="447">
        <v>153.6</v>
      </c>
      <c r="E18" s="447">
        <v>156.9</v>
      </c>
      <c r="F18" s="447">
        <v>191.6</v>
      </c>
      <c r="G18" s="450" t="s">
        <v>12</v>
      </c>
    </row>
    <row r="19" spans="1:7" ht="14.25" thickBot="1">
      <c r="A19" s="818"/>
      <c r="B19" s="6" t="s">
        <v>13</v>
      </c>
      <c r="C19" s="451">
        <v>192.3</v>
      </c>
      <c r="D19" s="452">
        <v>161</v>
      </c>
      <c r="E19" s="452">
        <v>178.4</v>
      </c>
      <c r="F19" s="452">
        <v>209.2</v>
      </c>
      <c r="G19" s="453">
        <v>227.9</v>
      </c>
    </row>
    <row r="20" spans="1:7" ht="15.75" customHeight="1" thickBot="1">
      <c r="A20" s="812" t="s">
        <v>23</v>
      </c>
      <c r="B20" s="14" t="s">
        <v>0</v>
      </c>
      <c r="C20" s="439">
        <v>202.4</v>
      </c>
      <c r="D20" s="440">
        <v>166.3</v>
      </c>
      <c r="E20" s="440">
        <v>179.5</v>
      </c>
      <c r="F20" s="440">
        <v>206.2</v>
      </c>
      <c r="G20" s="441">
        <v>231.8</v>
      </c>
    </row>
    <row r="21" spans="1:7">
      <c r="A21" s="813"/>
      <c r="B21" s="4" t="s">
        <v>1</v>
      </c>
      <c r="C21" s="454" t="s">
        <v>12</v>
      </c>
      <c r="D21" s="444" t="s">
        <v>12</v>
      </c>
      <c r="E21" s="444" t="s">
        <v>12</v>
      </c>
      <c r="F21" s="444" t="s">
        <v>12</v>
      </c>
      <c r="G21" s="455" t="s">
        <v>12</v>
      </c>
    </row>
    <row r="22" spans="1:7">
      <c r="A22" s="813"/>
      <c r="B22" s="7" t="s">
        <v>2</v>
      </c>
      <c r="C22" s="446">
        <v>215.3</v>
      </c>
      <c r="D22" s="447">
        <v>181</v>
      </c>
      <c r="E22" s="447">
        <v>183.6</v>
      </c>
      <c r="F22" s="447">
        <v>206.9</v>
      </c>
      <c r="G22" s="448">
        <v>237.4</v>
      </c>
    </row>
    <row r="23" spans="1:7">
      <c r="A23" s="813"/>
      <c r="B23" s="7" t="s">
        <v>3</v>
      </c>
      <c r="C23" s="446">
        <v>192.8</v>
      </c>
      <c r="D23" s="447">
        <v>163.1</v>
      </c>
      <c r="E23" s="447">
        <v>182</v>
      </c>
      <c r="F23" s="447">
        <v>204.6</v>
      </c>
      <c r="G23" s="448">
        <v>231.9</v>
      </c>
    </row>
    <row r="24" spans="1:7">
      <c r="A24" s="813"/>
      <c r="B24" s="7" t="s">
        <v>4</v>
      </c>
      <c r="C24" s="446">
        <v>198.3</v>
      </c>
      <c r="D24" s="447">
        <v>171.3</v>
      </c>
      <c r="E24" s="447">
        <v>184.4</v>
      </c>
      <c r="F24" s="447">
        <v>202</v>
      </c>
      <c r="G24" s="448">
        <v>225.6</v>
      </c>
    </row>
    <row r="25" spans="1:7">
      <c r="A25" s="813"/>
      <c r="B25" s="7" t="s">
        <v>5</v>
      </c>
      <c r="C25" s="446">
        <v>218</v>
      </c>
      <c r="D25" s="449" t="s">
        <v>12</v>
      </c>
      <c r="E25" s="447">
        <v>192.6</v>
      </c>
      <c r="F25" s="447">
        <v>215.4</v>
      </c>
      <c r="G25" s="448">
        <v>231.6</v>
      </c>
    </row>
    <row r="26" spans="1:7">
      <c r="A26" s="813"/>
      <c r="B26" s="7" t="s">
        <v>6</v>
      </c>
      <c r="C26" s="446">
        <v>196.9</v>
      </c>
      <c r="D26" s="447">
        <v>183.1</v>
      </c>
      <c r="E26" s="449" t="s">
        <v>12</v>
      </c>
      <c r="F26" s="447">
        <v>202.6</v>
      </c>
      <c r="G26" s="448">
        <v>223.4</v>
      </c>
    </row>
    <row r="27" spans="1:7">
      <c r="A27" s="813"/>
      <c r="B27" s="7" t="s">
        <v>7</v>
      </c>
      <c r="C27" s="446">
        <v>203.2</v>
      </c>
      <c r="D27" s="447">
        <v>166.8</v>
      </c>
      <c r="E27" s="447">
        <v>174.8</v>
      </c>
      <c r="F27" s="447">
        <v>209.3</v>
      </c>
      <c r="G27" s="448">
        <v>234</v>
      </c>
    </row>
    <row r="28" spans="1:7">
      <c r="A28" s="813"/>
      <c r="B28" s="7" t="s">
        <v>21</v>
      </c>
      <c r="C28" s="446">
        <v>199.3</v>
      </c>
      <c r="D28" s="449" t="s">
        <v>12</v>
      </c>
      <c r="E28" s="447">
        <v>180.3</v>
      </c>
      <c r="F28" s="447">
        <v>199.7</v>
      </c>
      <c r="G28" s="448">
        <v>225.2</v>
      </c>
    </row>
    <row r="29" spans="1:7">
      <c r="A29" s="813"/>
      <c r="B29" s="7" t="s">
        <v>20</v>
      </c>
      <c r="C29" s="446">
        <v>207.4</v>
      </c>
      <c r="D29" s="447">
        <v>160</v>
      </c>
      <c r="E29" s="449" t="s">
        <v>12</v>
      </c>
      <c r="F29" s="447">
        <v>208.6</v>
      </c>
      <c r="G29" s="450" t="s">
        <v>12</v>
      </c>
    </row>
    <row r="30" spans="1:7">
      <c r="A30" s="813"/>
      <c r="B30" s="7" t="s">
        <v>19</v>
      </c>
      <c r="C30" s="446">
        <v>226.8</v>
      </c>
      <c r="D30" s="447">
        <v>164.5</v>
      </c>
      <c r="E30" s="447">
        <v>175.2</v>
      </c>
      <c r="F30" s="447">
        <v>217.5</v>
      </c>
      <c r="G30" s="448">
        <v>232.7</v>
      </c>
    </row>
    <row r="31" spans="1:7">
      <c r="A31" s="813"/>
      <c r="B31" s="7" t="s">
        <v>18</v>
      </c>
      <c r="C31" s="446">
        <v>192.3</v>
      </c>
      <c r="D31" s="447">
        <v>161.6</v>
      </c>
      <c r="E31" s="447">
        <v>184.2</v>
      </c>
      <c r="F31" s="447">
        <v>201.8</v>
      </c>
      <c r="G31" s="450" t="s">
        <v>12</v>
      </c>
    </row>
    <row r="32" spans="1:7">
      <c r="A32" s="813"/>
      <c r="B32" s="7" t="s">
        <v>17</v>
      </c>
      <c r="C32" s="446">
        <v>189.8</v>
      </c>
      <c r="D32" s="447">
        <v>154.6</v>
      </c>
      <c r="E32" s="447">
        <v>170.3</v>
      </c>
      <c r="F32" s="447">
        <v>204.3</v>
      </c>
      <c r="G32" s="448">
        <v>210</v>
      </c>
    </row>
    <row r="33" spans="1:7">
      <c r="A33" s="813"/>
      <c r="B33" s="7" t="s">
        <v>16</v>
      </c>
      <c r="C33" s="446">
        <v>225.7</v>
      </c>
      <c r="D33" s="449" t="s">
        <v>12</v>
      </c>
      <c r="E33" s="447">
        <v>152.80000000000001</v>
      </c>
      <c r="F33" s="447">
        <v>230.8</v>
      </c>
      <c r="G33" s="448">
        <v>245.1</v>
      </c>
    </row>
    <row r="34" spans="1:7">
      <c r="A34" s="813"/>
      <c r="B34" s="7" t="s">
        <v>15</v>
      </c>
      <c r="C34" s="446">
        <v>203.1</v>
      </c>
      <c r="D34" s="447">
        <v>181.1</v>
      </c>
      <c r="E34" s="447">
        <v>188.9</v>
      </c>
      <c r="F34" s="447">
        <v>207.8</v>
      </c>
      <c r="G34" s="448">
        <v>213.8</v>
      </c>
    </row>
    <row r="35" spans="1:7">
      <c r="A35" s="813"/>
      <c r="B35" s="7" t="s">
        <v>14</v>
      </c>
      <c r="C35" s="446">
        <v>190.3</v>
      </c>
      <c r="D35" s="447">
        <v>153.6</v>
      </c>
      <c r="E35" s="447">
        <v>156.9</v>
      </c>
      <c r="F35" s="447">
        <v>190.9</v>
      </c>
      <c r="G35" s="450" t="s">
        <v>12</v>
      </c>
    </row>
    <row r="36" spans="1:7" ht="14.25" thickBot="1">
      <c r="A36" s="814"/>
      <c r="B36" s="6" t="s">
        <v>13</v>
      </c>
      <c r="C36" s="442">
        <v>211.6</v>
      </c>
      <c r="D36" s="443">
        <v>144.5</v>
      </c>
      <c r="E36" s="443">
        <v>170.4</v>
      </c>
      <c r="F36" s="443">
        <v>233.7</v>
      </c>
      <c r="G36" s="445">
        <v>246.7</v>
      </c>
    </row>
    <row r="37" spans="1:7" ht="14.25" customHeight="1" thickBot="1">
      <c r="A37" s="812" t="s">
        <v>24</v>
      </c>
      <c r="B37" s="14" t="s">
        <v>0</v>
      </c>
      <c r="C37" s="439">
        <v>196.4</v>
      </c>
      <c r="D37" s="440">
        <v>177.6</v>
      </c>
      <c r="E37" s="440">
        <v>181.2</v>
      </c>
      <c r="F37" s="440">
        <v>203.2</v>
      </c>
      <c r="G37" s="441">
        <v>220.8</v>
      </c>
    </row>
    <row r="38" spans="1:7">
      <c r="A38" s="813"/>
      <c r="B38" s="4" t="s">
        <v>1</v>
      </c>
      <c r="C38" s="454" t="s">
        <v>12</v>
      </c>
      <c r="D38" s="444" t="s">
        <v>12</v>
      </c>
      <c r="E38" s="444" t="s">
        <v>12</v>
      </c>
      <c r="F38" s="444" t="s">
        <v>12</v>
      </c>
      <c r="G38" s="455" t="s">
        <v>12</v>
      </c>
    </row>
    <row r="39" spans="1:7">
      <c r="A39" s="813"/>
      <c r="B39" s="7" t="s">
        <v>2</v>
      </c>
      <c r="C39" s="446">
        <v>192.7</v>
      </c>
      <c r="D39" s="447">
        <v>171</v>
      </c>
      <c r="E39" s="449" t="s">
        <v>12</v>
      </c>
      <c r="F39" s="447">
        <v>197.6</v>
      </c>
      <c r="G39" s="448">
        <v>214</v>
      </c>
    </row>
    <row r="40" spans="1:7">
      <c r="A40" s="813"/>
      <c r="B40" s="7" t="s">
        <v>3</v>
      </c>
      <c r="C40" s="446">
        <v>195.6</v>
      </c>
      <c r="D40" s="447">
        <v>162.4</v>
      </c>
      <c r="E40" s="447">
        <v>168</v>
      </c>
      <c r="F40" s="447">
        <v>202.3</v>
      </c>
      <c r="G40" s="448">
        <v>219</v>
      </c>
    </row>
    <row r="41" spans="1:7">
      <c r="A41" s="813"/>
      <c r="B41" s="7" t="s">
        <v>4</v>
      </c>
      <c r="C41" s="446">
        <v>198.3</v>
      </c>
      <c r="D41" s="449" t="s">
        <v>12</v>
      </c>
      <c r="E41" s="449" t="s">
        <v>12</v>
      </c>
      <c r="F41" s="447">
        <v>198.3</v>
      </c>
      <c r="G41" s="450" t="s">
        <v>12</v>
      </c>
    </row>
    <row r="42" spans="1:7">
      <c r="A42" s="813"/>
      <c r="B42" s="7" t="s">
        <v>5</v>
      </c>
      <c r="C42" s="446">
        <v>212</v>
      </c>
      <c r="D42" s="447">
        <v>158.5</v>
      </c>
      <c r="E42" s="447">
        <v>196.6</v>
      </c>
      <c r="F42" s="447">
        <v>210</v>
      </c>
      <c r="G42" s="448">
        <v>224.4</v>
      </c>
    </row>
    <row r="43" spans="1:7">
      <c r="A43" s="813"/>
      <c r="B43" s="7" t="s">
        <v>6</v>
      </c>
      <c r="C43" s="446">
        <v>200.6</v>
      </c>
      <c r="D43" s="447">
        <v>165.4</v>
      </c>
      <c r="E43" s="447">
        <v>183.8</v>
      </c>
      <c r="F43" s="447">
        <v>202.1</v>
      </c>
      <c r="G43" s="448">
        <v>199.8</v>
      </c>
    </row>
    <row r="44" spans="1:7">
      <c r="A44" s="813"/>
      <c r="B44" s="7" t="s">
        <v>7</v>
      </c>
      <c r="C44" s="446">
        <v>204</v>
      </c>
      <c r="D44" s="447">
        <v>194.3</v>
      </c>
      <c r="E44" s="447">
        <v>200</v>
      </c>
      <c r="F44" s="447">
        <v>208.5</v>
      </c>
      <c r="G44" s="448">
        <v>225.8</v>
      </c>
    </row>
    <row r="45" spans="1:7">
      <c r="A45" s="813"/>
      <c r="B45" s="7" t="s">
        <v>21</v>
      </c>
      <c r="C45" s="446">
        <v>194.3</v>
      </c>
      <c r="D45" s="449" t="s">
        <v>12</v>
      </c>
      <c r="E45" s="447">
        <v>169.9</v>
      </c>
      <c r="F45" s="447">
        <v>197.6</v>
      </c>
      <c r="G45" s="450" t="s">
        <v>12</v>
      </c>
    </row>
    <row r="46" spans="1:7">
      <c r="A46" s="813"/>
      <c r="B46" s="7" t="s">
        <v>20</v>
      </c>
      <c r="C46" s="446">
        <v>214.7</v>
      </c>
      <c r="D46" s="447">
        <v>186.7</v>
      </c>
      <c r="E46" s="449" t="s">
        <v>12</v>
      </c>
      <c r="F46" s="447">
        <v>218.4</v>
      </c>
      <c r="G46" s="448">
        <v>224.2</v>
      </c>
    </row>
    <row r="47" spans="1:7">
      <c r="A47" s="813"/>
      <c r="B47" s="7" t="s">
        <v>19</v>
      </c>
      <c r="C47" s="446">
        <v>228.2</v>
      </c>
      <c r="D47" s="449" t="s">
        <v>12</v>
      </c>
      <c r="E47" s="449" t="s">
        <v>12</v>
      </c>
      <c r="F47" s="447">
        <v>215.7</v>
      </c>
      <c r="G47" s="448">
        <v>231.2</v>
      </c>
    </row>
    <row r="48" spans="1:7">
      <c r="A48" s="813"/>
      <c r="B48" s="7" t="s">
        <v>18</v>
      </c>
      <c r="C48" s="446">
        <v>173.3</v>
      </c>
      <c r="D48" s="447">
        <v>172.1</v>
      </c>
      <c r="E48" s="447">
        <v>170.1</v>
      </c>
      <c r="F48" s="447">
        <v>186.5</v>
      </c>
      <c r="G48" s="450" t="s">
        <v>12</v>
      </c>
    </row>
    <row r="49" spans="1:7">
      <c r="A49" s="813"/>
      <c r="B49" s="7" t="s">
        <v>17</v>
      </c>
      <c r="C49" s="446">
        <v>186</v>
      </c>
      <c r="D49" s="447">
        <v>170.8</v>
      </c>
      <c r="E49" s="447">
        <v>172.7</v>
      </c>
      <c r="F49" s="447">
        <v>193.3</v>
      </c>
      <c r="G49" s="450" t="s">
        <v>12</v>
      </c>
    </row>
    <row r="50" spans="1:7">
      <c r="A50" s="813"/>
      <c r="B50" s="7" t="s">
        <v>16</v>
      </c>
      <c r="C50" s="446">
        <v>207</v>
      </c>
      <c r="D50" s="449" t="s">
        <v>12</v>
      </c>
      <c r="E50" s="447">
        <v>180.3</v>
      </c>
      <c r="F50" s="447">
        <v>209.3</v>
      </c>
      <c r="G50" s="450" t="s">
        <v>12</v>
      </c>
    </row>
    <row r="51" spans="1:7">
      <c r="A51" s="813"/>
      <c r="B51" s="7" t="s">
        <v>15</v>
      </c>
      <c r="C51" s="446">
        <v>187.4</v>
      </c>
      <c r="D51" s="447">
        <v>173.6</v>
      </c>
      <c r="E51" s="447">
        <v>184.6</v>
      </c>
      <c r="F51" s="447">
        <v>196.1</v>
      </c>
      <c r="G51" s="448">
        <v>202.5</v>
      </c>
    </row>
    <row r="52" spans="1:7">
      <c r="A52" s="813"/>
      <c r="B52" s="7" t="s">
        <v>14</v>
      </c>
      <c r="C52" s="446">
        <v>194.1</v>
      </c>
      <c r="D52" s="449" t="s">
        <v>12</v>
      </c>
      <c r="E52" s="449" t="s">
        <v>12</v>
      </c>
      <c r="F52" s="447">
        <v>194.1</v>
      </c>
      <c r="G52" s="450" t="s">
        <v>12</v>
      </c>
    </row>
    <row r="53" spans="1:7" ht="14.25" thickBot="1">
      <c r="A53" s="814"/>
      <c r="B53" s="6" t="s">
        <v>13</v>
      </c>
      <c r="C53" s="442">
        <v>186.8</v>
      </c>
      <c r="D53" s="443">
        <v>166</v>
      </c>
      <c r="E53" s="443">
        <v>183.8</v>
      </c>
      <c r="F53" s="443">
        <v>196.7</v>
      </c>
      <c r="G53" s="445">
        <v>201.9</v>
      </c>
    </row>
    <row r="54" spans="1:7" ht="15.75" customHeight="1" thickBot="1">
      <c r="A54" s="812" t="s">
        <v>25</v>
      </c>
      <c r="B54" s="14" t="s">
        <v>0</v>
      </c>
      <c r="C54" s="439">
        <v>190.8</v>
      </c>
      <c r="D54" s="440">
        <v>185.6</v>
      </c>
      <c r="E54" s="440">
        <v>184.2</v>
      </c>
      <c r="F54" s="440">
        <v>199.5</v>
      </c>
      <c r="G54" s="441">
        <v>222.7</v>
      </c>
    </row>
    <row r="55" spans="1:7">
      <c r="A55" s="813"/>
      <c r="B55" s="4" t="s">
        <v>1</v>
      </c>
      <c r="C55" s="442">
        <v>201.6</v>
      </c>
      <c r="D55" s="443">
        <v>176</v>
      </c>
      <c r="E55" s="444" t="s">
        <v>12</v>
      </c>
      <c r="F55" s="443">
        <v>203</v>
      </c>
      <c r="G55" s="445">
        <v>220</v>
      </c>
    </row>
    <row r="56" spans="1:7">
      <c r="A56" s="813"/>
      <c r="B56" s="7" t="s">
        <v>2</v>
      </c>
      <c r="C56" s="446">
        <v>188.2</v>
      </c>
      <c r="D56" s="447">
        <v>201.8</v>
      </c>
      <c r="E56" s="447">
        <v>170</v>
      </c>
      <c r="F56" s="449" t="s">
        <v>12</v>
      </c>
      <c r="G56" s="450" t="s">
        <v>12</v>
      </c>
    </row>
    <row r="57" spans="1:7">
      <c r="A57" s="813"/>
      <c r="B57" s="7" t="s">
        <v>3</v>
      </c>
      <c r="C57" s="446">
        <v>192.4</v>
      </c>
      <c r="D57" s="447">
        <v>159.30000000000001</v>
      </c>
      <c r="E57" s="447">
        <v>181.5</v>
      </c>
      <c r="F57" s="447">
        <v>200.4</v>
      </c>
      <c r="G57" s="448">
        <v>242.7</v>
      </c>
    </row>
    <row r="58" spans="1:7">
      <c r="A58" s="813"/>
      <c r="B58" s="7" t="s">
        <v>4</v>
      </c>
      <c r="C58" s="456" t="s">
        <v>12</v>
      </c>
      <c r="D58" s="449" t="s">
        <v>12</v>
      </c>
      <c r="E58" s="449" t="s">
        <v>12</v>
      </c>
      <c r="F58" s="449" t="s">
        <v>12</v>
      </c>
      <c r="G58" s="450" t="s">
        <v>12</v>
      </c>
    </row>
    <row r="59" spans="1:7">
      <c r="A59" s="813"/>
      <c r="B59" s="7" t="s">
        <v>5</v>
      </c>
      <c r="C59" s="446">
        <v>192.9</v>
      </c>
      <c r="D59" s="449" t="s">
        <v>12</v>
      </c>
      <c r="E59" s="447">
        <v>179.5</v>
      </c>
      <c r="F59" s="447">
        <v>204</v>
      </c>
      <c r="G59" s="450" t="s">
        <v>12</v>
      </c>
    </row>
    <row r="60" spans="1:7">
      <c r="A60" s="813"/>
      <c r="B60" s="7" t="s">
        <v>6</v>
      </c>
      <c r="C60" s="446">
        <v>193.6</v>
      </c>
      <c r="D60" s="449" t="s">
        <v>12</v>
      </c>
      <c r="E60" s="449" t="s">
        <v>12</v>
      </c>
      <c r="F60" s="447">
        <v>193.6</v>
      </c>
      <c r="G60" s="450" t="s">
        <v>12</v>
      </c>
    </row>
    <row r="61" spans="1:7">
      <c r="A61" s="813"/>
      <c r="B61" s="7" t="s">
        <v>7</v>
      </c>
      <c r="C61" s="446">
        <v>203.2</v>
      </c>
      <c r="D61" s="449" t="s">
        <v>12</v>
      </c>
      <c r="E61" s="447">
        <v>195</v>
      </c>
      <c r="F61" s="447">
        <v>209.9</v>
      </c>
      <c r="G61" s="450" t="s">
        <v>12</v>
      </c>
    </row>
    <row r="62" spans="1:7">
      <c r="A62" s="813"/>
      <c r="B62" s="7" t="s">
        <v>21</v>
      </c>
      <c r="C62" s="446">
        <v>205.3</v>
      </c>
      <c r="D62" s="449" t="s">
        <v>12</v>
      </c>
      <c r="E62" s="449" t="s">
        <v>12</v>
      </c>
      <c r="F62" s="447">
        <v>205.3</v>
      </c>
      <c r="G62" s="450" t="s">
        <v>12</v>
      </c>
    </row>
    <row r="63" spans="1:7">
      <c r="A63" s="813"/>
      <c r="B63" s="7" t="s">
        <v>20</v>
      </c>
      <c r="C63" s="446">
        <v>197.6</v>
      </c>
      <c r="D63" s="447">
        <v>163.9</v>
      </c>
      <c r="E63" s="447">
        <v>180.6</v>
      </c>
      <c r="F63" s="447">
        <v>207.3</v>
      </c>
      <c r="G63" s="450" t="s">
        <v>12</v>
      </c>
    </row>
    <row r="64" spans="1:7">
      <c r="A64" s="813"/>
      <c r="B64" s="7" t="s">
        <v>19</v>
      </c>
      <c r="C64" s="446">
        <v>216.5</v>
      </c>
      <c r="D64" s="449" t="s">
        <v>12</v>
      </c>
      <c r="E64" s="449" t="s">
        <v>12</v>
      </c>
      <c r="F64" s="449" t="s">
        <v>12</v>
      </c>
      <c r="G64" s="448">
        <v>216.5</v>
      </c>
    </row>
    <row r="65" spans="1:7">
      <c r="A65" s="813"/>
      <c r="B65" s="7" t="s">
        <v>18</v>
      </c>
      <c r="C65" s="446">
        <v>184.2</v>
      </c>
      <c r="D65" s="447">
        <v>163.9</v>
      </c>
      <c r="E65" s="447">
        <v>186</v>
      </c>
      <c r="F65" s="447">
        <v>227.5</v>
      </c>
      <c r="G65" s="450" t="s">
        <v>12</v>
      </c>
    </row>
    <row r="66" spans="1:7">
      <c r="A66" s="813"/>
      <c r="B66" s="7" t="s">
        <v>17</v>
      </c>
      <c r="C66" s="446">
        <v>182</v>
      </c>
      <c r="D66" s="447">
        <v>199.5</v>
      </c>
      <c r="E66" s="447">
        <v>163.9</v>
      </c>
      <c r="F66" s="447">
        <v>168</v>
      </c>
      <c r="G66" s="450" t="s">
        <v>12</v>
      </c>
    </row>
    <row r="67" spans="1:7">
      <c r="A67" s="813"/>
      <c r="B67" s="7" t="s">
        <v>16</v>
      </c>
      <c r="C67" s="446">
        <v>188.4</v>
      </c>
      <c r="D67" s="449" t="s">
        <v>12</v>
      </c>
      <c r="E67" s="447">
        <v>185.4</v>
      </c>
      <c r="F67" s="447">
        <v>186.1</v>
      </c>
      <c r="G67" s="448">
        <v>213.6</v>
      </c>
    </row>
    <row r="68" spans="1:7">
      <c r="A68" s="813"/>
      <c r="B68" s="4" t="s">
        <v>15</v>
      </c>
      <c r="C68" s="446">
        <v>190.9</v>
      </c>
      <c r="D68" s="447">
        <v>170</v>
      </c>
      <c r="E68" s="447">
        <v>194.9</v>
      </c>
      <c r="F68" s="449" t="s">
        <v>12</v>
      </c>
      <c r="G68" s="450" t="s">
        <v>12</v>
      </c>
    </row>
    <row r="69" spans="1:7">
      <c r="A69" s="813"/>
      <c r="B69" s="7" t="s">
        <v>14</v>
      </c>
      <c r="C69" s="456" t="s">
        <v>12</v>
      </c>
      <c r="D69" s="449" t="s">
        <v>12</v>
      </c>
      <c r="E69" s="449" t="s">
        <v>12</v>
      </c>
      <c r="F69" s="449" t="s">
        <v>12</v>
      </c>
      <c r="G69" s="450" t="s">
        <v>12</v>
      </c>
    </row>
    <row r="70" spans="1:7" ht="14.25" thickBot="1">
      <c r="A70" s="814"/>
      <c r="B70" s="6" t="s">
        <v>13</v>
      </c>
      <c r="C70" s="457">
        <v>189.1</v>
      </c>
      <c r="D70" s="458">
        <v>169.3</v>
      </c>
      <c r="E70" s="458">
        <v>150</v>
      </c>
      <c r="F70" s="458">
        <v>210.6</v>
      </c>
      <c r="G70" s="459">
        <v>212.3</v>
      </c>
    </row>
    <row r="73" spans="1:7">
      <c r="A73" s="794">
        <v>4</v>
      </c>
      <c r="B73" s="794"/>
      <c r="C73" s="794"/>
      <c r="D73" s="794"/>
      <c r="E73" s="794"/>
      <c r="F73" s="794"/>
      <c r="G73" s="794"/>
    </row>
    <row r="74" spans="1:7" ht="14.25">
      <c r="A74" s="776"/>
    </row>
  </sheetData>
  <mergeCells count="6">
    <mergeCell ref="A73:G73"/>
    <mergeCell ref="A54:A70"/>
    <mergeCell ref="A1:G1"/>
    <mergeCell ref="A3:A19"/>
    <mergeCell ref="A20:A36"/>
    <mergeCell ref="A37:A53"/>
  </mergeCells>
  <phoneticPr fontId="2"/>
  <pageMargins left="0.87" right="0.7" top="0.75" bottom="0.47" header="0.3" footer="0.3"/>
  <pageSetup paperSize="9" scale="8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2:I68"/>
  <sheetViews>
    <sheetView zoomScaleNormal="100" zoomScaleSheetLayoutView="100" workbookViewId="0">
      <selection activeCell="D18" sqref="D18"/>
    </sheetView>
  </sheetViews>
  <sheetFormatPr defaultRowHeight="13.5"/>
  <cols>
    <col min="1" max="1" width="17.125" customWidth="1"/>
    <col min="2" max="3" width="17.5" customWidth="1"/>
    <col min="4" max="7" width="11.75" customWidth="1"/>
  </cols>
  <sheetData>
    <row r="2" spans="1:7" ht="15" thickBot="1">
      <c r="A2" s="795" t="s">
        <v>175</v>
      </c>
      <c r="B2" s="819"/>
      <c r="C2" s="819"/>
      <c r="D2" s="819"/>
      <c r="E2" s="819"/>
      <c r="F2" s="819"/>
      <c r="G2" s="819"/>
    </row>
    <row r="3" spans="1:7" ht="14.25" thickBot="1">
      <c r="A3" s="20" t="s">
        <v>30</v>
      </c>
      <c r="B3" s="22" t="s">
        <v>10</v>
      </c>
      <c r="C3" s="65" t="s">
        <v>27</v>
      </c>
    </row>
    <row r="4" spans="1:7" ht="14.25" thickTop="1">
      <c r="A4" s="460" t="s">
        <v>187</v>
      </c>
      <c r="B4" s="461">
        <f>B10/D10*100</f>
        <v>85.17612524461839</v>
      </c>
      <c r="C4" s="462">
        <f>C10/D10*100</f>
        <v>89.041095890410958</v>
      </c>
    </row>
    <row r="5" spans="1:7">
      <c r="A5" s="463" t="s">
        <v>188</v>
      </c>
      <c r="B5" s="461">
        <f>B11/D11*100</f>
        <v>80.945419103313839</v>
      </c>
      <c r="C5" s="462">
        <f>C11/D11*100</f>
        <v>84.844054580896682</v>
      </c>
    </row>
    <row r="6" spans="1:7" ht="14.25" thickBot="1">
      <c r="A6" s="18" t="s">
        <v>52</v>
      </c>
      <c r="B6" s="66">
        <f>B4-B5</f>
        <v>4.2307061413045517</v>
      </c>
      <c r="C6" s="67">
        <f>C4-C5</f>
        <v>4.197041309514276</v>
      </c>
    </row>
    <row r="8" spans="1:7" ht="15" thickBot="1">
      <c r="A8" s="779"/>
      <c r="B8" s="780"/>
      <c r="C8" s="780"/>
      <c r="D8" s="783" t="s">
        <v>208</v>
      </c>
      <c r="E8" s="780"/>
      <c r="F8" s="780"/>
      <c r="G8" s="780"/>
    </row>
    <row r="9" spans="1:7" ht="14.25" thickBot="1">
      <c r="A9" s="20" t="s">
        <v>30</v>
      </c>
      <c r="B9" s="22" t="s">
        <v>10</v>
      </c>
      <c r="C9" s="23" t="s">
        <v>27</v>
      </c>
      <c r="D9" s="28" t="s">
        <v>11</v>
      </c>
    </row>
    <row r="10" spans="1:7" ht="14.25" thickTop="1">
      <c r="A10" s="19" t="s">
        <v>158</v>
      </c>
      <c r="B10" s="164">
        <v>174.1</v>
      </c>
      <c r="C10" s="165">
        <v>182</v>
      </c>
      <c r="D10" s="166">
        <v>204.4</v>
      </c>
    </row>
    <row r="11" spans="1:7" ht="15.75" customHeight="1" thickBot="1">
      <c r="A11" s="784" t="s">
        <v>151</v>
      </c>
      <c r="B11" s="785">
        <v>166.1</v>
      </c>
      <c r="C11" s="786">
        <v>174.1</v>
      </c>
      <c r="D11" s="787">
        <v>205.2</v>
      </c>
    </row>
    <row r="12" spans="1:7" ht="15.75" customHeight="1">
      <c r="A12" s="100"/>
      <c r="B12" s="777"/>
      <c r="C12" s="778"/>
      <c r="D12" s="778"/>
    </row>
    <row r="13" spans="1:7" ht="12.75" customHeight="1">
      <c r="A13" s="100"/>
      <c r="B13" s="777"/>
      <c r="C13" s="778"/>
      <c r="D13" s="778"/>
    </row>
    <row r="14" spans="1:7" ht="15.75" hidden="1" customHeight="1">
      <c r="A14" s="100"/>
      <c r="B14" s="777"/>
      <c r="C14" s="778"/>
      <c r="D14" s="778"/>
    </row>
    <row r="15" spans="1:7" ht="15.75" customHeight="1">
      <c r="A15" s="100"/>
      <c r="B15" s="777"/>
      <c r="C15" s="778"/>
      <c r="D15" s="778"/>
    </row>
    <row r="16" spans="1:7" ht="15.75" customHeight="1">
      <c r="A16" s="100"/>
      <c r="B16" s="777"/>
      <c r="C16" s="778"/>
      <c r="D16" s="778"/>
    </row>
    <row r="17" spans="1:4" ht="15.75" customHeight="1">
      <c r="A17" s="100"/>
      <c r="B17" s="777"/>
      <c r="C17" s="778"/>
      <c r="D17" s="778"/>
    </row>
    <row r="18" spans="1:4" ht="15.75" customHeight="1">
      <c r="A18" s="100"/>
      <c r="B18" s="777"/>
      <c r="C18" s="778"/>
      <c r="D18" s="778"/>
    </row>
    <row r="19" spans="1:4" ht="15.75" customHeight="1">
      <c r="A19" s="100"/>
      <c r="B19" s="777"/>
      <c r="C19" s="778"/>
      <c r="D19" s="778"/>
    </row>
    <row r="20" spans="1:4" ht="15.75" customHeight="1">
      <c r="A20" s="100"/>
      <c r="B20" s="777"/>
      <c r="C20" s="778"/>
      <c r="D20" s="778"/>
    </row>
    <row r="21" spans="1:4" ht="15.75" customHeight="1">
      <c r="A21" s="100"/>
      <c r="B21" s="777"/>
      <c r="C21" s="778"/>
      <c r="D21" s="778"/>
    </row>
    <row r="22" spans="1:4" ht="15.75" customHeight="1">
      <c r="A22" s="100"/>
      <c r="B22" s="777"/>
      <c r="C22" s="778"/>
      <c r="D22" s="778"/>
    </row>
    <row r="23" spans="1:4" ht="15.75" customHeight="1">
      <c r="A23" s="100"/>
      <c r="B23" s="777"/>
      <c r="C23" s="778"/>
      <c r="D23" s="778"/>
    </row>
    <row r="24" spans="1:4" ht="15.75" customHeight="1">
      <c r="A24" s="100"/>
      <c r="B24" s="777"/>
      <c r="C24" s="778"/>
      <c r="D24" s="778"/>
    </row>
    <row r="25" spans="1:4" ht="15.75" customHeight="1">
      <c r="A25" s="100"/>
      <c r="B25" s="777"/>
      <c r="C25" s="778"/>
      <c r="D25" s="778"/>
    </row>
    <row r="26" spans="1:4" ht="15.75" customHeight="1">
      <c r="A26" s="100"/>
      <c r="B26" s="777"/>
      <c r="C26" s="778"/>
      <c r="D26" s="778"/>
    </row>
    <row r="27" spans="1:4" ht="15.75" customHeight="1">
      <c r="A27" s="100"/>
      <c r="B27" s="777"/>
      <c r="C27" s="778"/>
      <c r="D27" s="778"/>
    </row>
    <row r="28" spans="1:4" ht="15.75" customHeight="1">
      <c r="A28" s="100"/>
      <c r="B28" s="777"/>
      <c r="C28" s="778"/>
      <c r="D28" s="778"/>
    </row>
    <row r="29" spans="1:4" ht="15.75" customHeight="1">
      <c r="A29" s="100"/>
      <c r="B29" s="777"/>
      <c r="C29" s="778"/>
      <c r="D29" s="778"/>
    </row>
    <row r="30" spans="1:4" ht="0.75" customHeight="1">
      <c r="A30" s="100"/>
      <c r="B30" s="777"/>
      <c r="C30" s="778"/>
      <c r="D30" s="778"/>
    </row>
    <row r="31" spans="1:4" ht="15.75" hidden="1" customHeight="1">
      <c r="A31" s="100"/>
      <c r="B31" s="777"/>
      <c r="C31" s="778"/>
      <c r="D31" s="778"/>
    </row>
    <row r="32" spans="1:4" ht="15.75" customHeight="1">
      <c r="A32" s="100"/>
      <c r="B32" s="777"/>
      <c r="C32" s="778"/>
      <c r="D32" s="778"/>
    </row>
    <row r="33" spans="1:4" ht="15.75" customHeight="1">
      <c r="A33" s="100"/>
      <c r="B33" s="777"/>
      <c r="C33" s="778"/>
      <c r="D33" s="778"/>
    </row>
    <row r="34" spans="1:4" ht="15.75" customHeight="1">
      <c r="A34" s="100"/>
      <c r="B34" s="777"/>
      <c r="C34" s="778"/>
      <c r="D34" s="778"/>
    </row>
    <row r="35" spans="1:4" ht="15.75" customHeight="1">
      <c r="A35" s="100"/>
      <c r="B35" s="777"/>
      <c r="C35" s="778"/>
      <c r="D35" s="778"/>
    </row>
    <row r="36" spans="1:4" ht="15.75" customHeight="1">
      <c r="A36" s="100"/>
      <c r="B36" s="777"/>
      <c r="C36" s="778"/>
      <c r="D36" s="778"/>
    </row>
    <row r="37" spans="1:4" ht="15.75" customHeight="1">
      <c r="A37" s="100"/>
      <c r="B37" s="777"/>
      <c r="C37" s="778"/>
      <c r="D37" s="778"/>
    </row>
    <row r="38" spans="1:4" ht="15.75" customHeight="1">
      <c r="A38" s="100"/>
      <c r="B38" s="777"/>
      <c r="C38" s="778"/>
      <c r="D38" s="778"/>
    </row>
    <row r="39" spans="1:4" ht="15.75" customHeight="1">
      <c r="A39" s="100"/>
      <c r="B39" s="777"/>
      <c r="C39" s="778"/>
      <c r="D39" s="778"/>
    </row>
    <row r="40" spans="1:4" ht="15.75" customHeight="1">
      <c r="A40" s="100"/>
      <c r="B40" s="777"/>
      <c r="C40" s="778"/>
      <c r="D40" s="778"/>
    </row>
    <row r="41" spans="1:4" ht="15.75" customHeight="1">
      <c r="A41" s="100"/>
      <c r="B41" s="777"/>
      <c r="C41" s="778"/>
      <c r="D41" s="778"/>
    </row>
    <row r="42" spans="1:4" ht="15.75" customHeight="1">
      <c r="A42" s="100"/>
      <c r="B42" s="777"/>
      <c r="C42" s="778"/>
      <c r="D42" s="778"/>
    </row>
    <row r="43" spans="1:4" ht="15.75" customHeight="1">
      <c r="A43" s="100"/>
      <c r="B43" s="777"/>
      <c r="C43" s="778"/>
      <c r="D43" s="778"/>
    </row>
    <row r="44" spans="1:4" ht="15.75" customHeight="1">
      <c r="A44" s="100"/>
      <c r="B44" s="777"/>
      <c r="C44" s="778"/>
      <c r="D44" s="778"/>
    </row>
    <row r="45" spans="1:4" ht="15.75" customHeight="1">
      <c r="A45" s="100"/>
      <c r="B45" s="777"/>
      <c r="C45" s="778"/>
      <c r="D45" s="778"/>
    </row>
    <row r="46" spans="1:4" ht="15.75" customHeight="1">
      <c r="A46" s="100"/>
      <c r="B46" s="777"/>
      <c r="C46" s="778"/>
      <c r="D46" s="778"/>
    </row>
    <row r="47" spans="1:4" ht="15.75" customHeight="1">
      <c r="A47" s="100"/>
      <c r="B47" s="777"/>
      <c r="C47" s="778"/>
      <c r="D47" s="778"/>
    </row>
    <row r="48" spans="1:4" ht="15.75" customHeight="1">
      <c r="A48" s="100"/>
      <c r="B48" s="777"/>
      <c r="C48" s="778"/>
      <c r="D48" s="778"/>
    </row>
    <row r="49" spans="1:4" ht="15.75" customHeight="1">
      <c r="A49" s="100"/>
      <c r="B49" s="777"/>
      <c r="C49" s="778"/>
      <c r="D49" s="778"/>
    </row>
    <row r="50" spans="1:4" ht="15.75" customHeight="1">
      <c r="A50" s="100"/>
      <c r="B50" s="777"/>
      <c r="C50" s="778"/>
      <c r="D50" s="778"/>
    </row>
    <row r="51" spans="1:4" ht="15.75" customHeight="1">
      <c r="A51" s="100"/>
      <c r="B51" s="777"/>
      <c r="C51" s="778"/>
      <c r="D51" s="778"/>
    </row>
    <row r="52" spans="1:4" ht="15.75" customHeight="1">
      <c r="A52" s="100"/>
      <c r="B52" s="777"/>
      <c r="C52" s="778"/>
      <c r="D52" s="778"/>
    </row>
    <row r="53" spans="1:4" ht="15.75" customHeight="1">
      <c r="A53" s="100"/>
      <c r="B53" s="777"/>
      <c r="C53" s="778"/>
      <c r="D53" s="778"/>
    </row>
    <row r="54" spans="1:4" ht="15.75" customHeight="1">
      <c r="A54" s="100"/>
      <c r="B54" s="777"/>
      <c r="C54" s="778"/>
      <c r="D54" s="778"/>
    </row>
    <row r="55" spans="1:4" ht="15.75" customHeight="1">
      <c r="A55" s="100"/>
      <c r="B55" s="777"/>
      <c r="C55" s="778"/>
      <c r="D55" s="778"/>
    </row>
    <row r="56" spans="1:4" ht="15.75" customHeight="1">
      <c r="A56" s="100"/>
      <c r="B56" s="777"/>
      <c r="C56" s="778"/>
      <c r="D56" s="778"/>
    </row>
    <row r="57" spans="1:4" ht="15.75" customHeight="1">
      <c r="A57" s="100"/>
      <c r="B57" s="777"/>
      <c r="C57" s="778"/>
      <c r="D57" s="778"/>
    </row>
    <row r="58" spans="1:4" ht="15.75" customHeight="1">
      <c r="A58" s="100"/>
      <c r="B58" s="777"/>
      <c r="C58" s="778"/>
      <c r="D58" s="778"/>
    </row>
    <row r="59" spans="1:4" ht="15.75" customHeight="1">
      <c r="A59" s="100"/>
      <c r="B59" s="777"/>
      <c r="C59" s="778"/>
      <c r="D59" s="778"/>
    </row>
    <row r="60" spans="1:4" ht="15.75" customHeight="1">
      <c r="A60" s="100"/>
      <c r="B60" s="777"/>
      <c r="C60" s="778"/>
      <c r="D60" s="778"/>
    </row>
    <row r="61" spans="1:4" ht="15.75" customHeight="1">
      <c r="A61" s="100"/>
      <c r="B61" s="777"/>
      <c r="C61" s="778"/>
      <c r="D61" s="778"/>
    </row>
    <row r="62" spans="1:4" ht="15.75" customHeight="1">
      <c r="A62" s="100"/>
      <c r="B62" s="777"/>
      <c r="C62" s="778"/>
      <c r="D62" s="778"/>
    </row>
    <row r="63" spans="1:4" ht="15.75" customHeight="1">
      <c r="A63" s="100"/>
      <c r="B63" s="777"/>
      <c r="C63" s="778"/>
      <c r="D63" s="778"/>
    </row>
    <row r="64" spans="1:4" ht="15.75" customHeight="1">
      <c r="A64" s="100"/>
      <c r="B64" s="777"/>
      <c r="C64" s="778"/>
      <c r="D64" s="778"/>
    </row>
    <row r="65" spans="1:9" ht="15.75" customHeight="1">
      <c r="A65" s="100"/>
      <c r="B65" s="777"/>
      <c r="C65" s="778"/>
      <c r="D65" s="778"/>
    </row>
    <row r="66" spans="1:9" ht="15.75" customHeight="1">
      <c r="A66" s="100"/>
      <c r="B66" s="777"/>
      <c r="C66" s="778"/>
      <c r="D66" s="778"/>
    </row>
    <row r="67" spans="1:9" ht="15.75" customHeight="1">
      <c r="A67" s="820">
        <v>5</v>
      </c>
      <c r="B67" s="820"/>
      <c r="C67" s="820"/>
      <c r="D67" s="820"/>
      <c r="E67" s="820"/>
      <c r="F67" s="820"/>
      <c r="G67" s="820"/>
    </row>
    <row r="68" spans="1:9">
      <c r="A68" s="53"/>
      <c r="B68" s="54"/>
      <c r="C68" s="55"/>
      <c r="D68" s="55"/>
      <c r="E68" s="55"/>
      <c r="F68" s="54"/>
      <c r="G68" s="17"/>
      <c r="H68" s="16"/>
      <c r="I68" s="15"/>
    </row>
  </sheetData>
  <mergeCells count="2">
    <mergeCell ref="A2:G2"/>
    <mergeCell ref="A67:G67"/>
  </mergeCells>
  <phoneticPr fontId="2"/>
  <pageMargins left="1.1499999999999999" right="0.7" top="1.05" bottom="0.47" header="0.3" footer="0.3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M73"/>
  <sheetViews>
    <sheetView zoomScaleNormal="100" workbookViewId="0">
      <selection activeCell="O59" sqref="O59"/>
    </sheetView>
  </sheetViews>
  <sheetFormatPr defaultRowHeight="13.5"/>
  <cols>
    <col min="1" max="1" width="5.75" customWidth="1"/>
    <col min="2" max="2" width="37.5" bestFit="1" customWidth="1"/>
    <col min="3" max="3" width="10.625" style="69" customWidth="1"/>
    <col min="4" max="4" width="14" style="69" hidden="1" customWidth="1"/>
    <col min="5" max="5" width="11.25" style="69" hidden="1" customWidth="1"/>
    <col min="6" max="6" width="11.625" style="69" hidden="1" customWidth="1"/>
    <col min="7" max="7" width="9.375" customWidth="1"/>
    <col min="8" max="8" width="10.625" customWidth="1"/>
    <col min="9" max="9" width="10.625" style="81" customWidth="1"/>
    <col min="10" max="10" width="4.5" style="81" hidden="1" customWidth="1"/>
    <col min="11" max="12" width="9.375" customWidth="1"/>
    <col min="13" max="13" width="0" hidden="1" customWidth="1"/>
  </cols>
  <sheetData>
    <row r="1" spans="1:13" ht="16.5" customHeight="1" thickBot="1">
      <c r="A1" s="91" t="s">
        <v>154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3" ht="16.5" customHeight="1" thickBot="1">
      <c r="A2" s="826" t="s">
        <v>28</v>
      </c>
      <c r="B2" s="828" t="s">
        <v>29</v>
      </c>
      <c r="C2" s="822" t="s">
        <v>64</v>
      </c>
      <c r="D2" s="823"/>
      <c r="E2" s="823"/>
      <c r="F2" s="823"/>
      <c r="G2" s="823"/>
      <c r="H2" s="823"/>
      <c r="I2" s="823"/>
      <c r="J2" s="823"/>
      <c r="K2" s="824" t="s">
        <v>62</v>
      </c>
      <c r="L2" s="825"/>
    </row>
    <row r="3" spans="1:13" ht="21.75" thickBot="1">
      <c r="A3" s="827"/>
      <c r="B3" s="829"/>
      <c r="C3" s="267" t="s">
        <v>55</v>
      </c>
      <c r="D3" s="68" t="s">
        <v>59</v>
      </c>
      <c r="E3" s="68" t="s">
        <v>60</v>
      </c>
      <c r="F3" s="68" t="s">
        <v>61</v>
      </c>
      <c r="G3" s="9" t="s">
        <v>56</v>
      </c>
      <c r="H3" s="10" t="s">
        <v>57</v>
      </c>
      <c r="I3" s="82" t="s">
        <v>58</v>
      </c>
      <c r="J3" s="83" t="s">
        <v>59</v>
      </c>
      <c r="K3" s="94" t="s">
        <v>65</v>
      </c>
      <c r="L3" s="12" t="s">
        <v>63</v>
      </c>
    </row>
    <row r="4" spans="1:13" ht="15.75" customHeight="1" thickBot="1">
      <c r="A4" s="817" t="s">
        <v>22</v>
      </c>
      <c r="B4" s="13" t="s">
        <v>0</v>
      </c>
      <c r="C4" s="350">
        <v>120205</v>
      </c>
      <c r="D4" s="77">
        <f>C21+C38+C55</f>
        <v>120205</v>
      </c>
      <c r="E4" s="77">
        <f t="shared" ref="E4:E20" si="0">C4-D4</f>
        <v>0</v>
      </c>
      <c r="F4" s="70">
        <f>C4/100</f>
        <v>1202.05</v>
      </c>
      <c r="G4" s="365">
        <v>100</v>
      </c>
      <c r="H4" s="357">
        <v>85824</v>
      </c>
      <c r="I4" s="357">
        <v>34380</v>
      </c>
      <c r="J4" s="84">
        <f t="shared" ref="J4:J21" si="1">H4+I4</f>
        <v>120204</v>
      </c>
      <c r="K4" s="373">
        <f t="shared" ref="K4:K21" si="2">(H4/J4)*100</f>
        <v>71.398622342018569</v>
      </c>
      <c r="L4" s="372">
        <f>(I4/J4)*100</f>
        <v>28.601377657981431</v>
      </c>
      <c r="M4" s="93">
        <f>K4+L4</f>
        <v>100</v>
      </c>
    </row>
    <row r="5" spans="1:13">
      <c r="A5" s="817"/>
      <c r="B5" s="4" t="s">
        <v>1</v>
      </c>
      <c r="C5" s="351">
        <v>12</v>
      </c>
      <c r="D5" s="78">
        <f>C56</f>
        <v>12</v>
      </c>
      <c r="E5" s="78">
        <f t="shared" si="0"/>
        <v>0</v>
      </c>
      <c r="F5" s="71">
        <f>C5/100</f>
        <v>0.12</v>
      </c>
      <c r="G5" s="366">
        <f>(C5/$C$4)*100</f>
        <v>9.9829458009234231E-3</v>
      </c>
      <c r="H5" s="358">
        <v>10</v>
      </c>
      <c r="I5" s="358">
        <v>2</v>
      </c>
      <c r="J5" s="85">
        <f t="shared" si="1"/>
        <v>12</v>
      </c>
      <c r="K5" s="375">
        <f t="shared" si="2"/>
        <v>83.333333333333343</v>
      </c>
      <c r="L5" s="374">
        <f t="shared" ref="L5:L68" si="3">(I5/J5)*100</f>
        <v>16.666666666666664</v>
      </c>
      <c r="M5" s="93">
        <f t="shared" ref="M5:M68" si="4">K5+L5</f>
        <v>100</v>
      </c>
    </row>
    <row r="6" spans="1:13">
      <c r="A6" s="817"/>
      <c r="B6" s="7" t="s">
        <v>2</v>
      </c>
      <c r="C6" s="352">
        <v>7020</v>
      </c>
      <c r="D6" s="79">
        <f t="shared" ref="D6:D20" si="5">C23+C40+C57</f>
        <v>7020</v>
      </c>
      <c r="E6" s="79">
        <f t="shared" si="0"/>
        <v>0</v>
      </c>
      <c r="F6" s="72">
        <f t="shared" ref="F6:F69" si="6">C6/100</f>
        <v>70.2</v>
      </c>
      <c r="G6" s="367">
        <f t="shared" ref="G6:G37" si="7">(C6/$C$4)*100</f>
        <v>5.8400232935402023</v>
      </c>
      <c r="H6" s="359">
        <v>6039</v>
      </c>
      <c r="I6" s="359">
        <v>981</v>
      </c>
      <c r="J6" s="86">
        <f t="shared" si="1"/>
        <v>7020</v>
      </c>
      <c r="K6" s="377">
        <f t="shared" si="2"/>
        <v>86.025641025641036</v>
      </c>
      <c r="L6" s="376">
        <f t="shared" si="3"/>
        <v>13.974358974358974</v>
      </c>
      <c r="M6" s="93">
        <f t="shared" si="4"/>
        <v>100.00000000000001</v>
      </c>
    </row>
    <row r="7" spans="1:13">
      <c r="A7" s="817"/>
      <c r="B7" s="7" t="s">
        <v>3</v>
      </c>
      <c r="C7" s="352">
        <v>32077</v>
      </c>
      <c r="D7" s="79">
        <f t="shared" si="5"/>
        <v>32077</v>
      </c>
      <c r="E7" s="79">
        <f t="shared" si="0"/>
        <v>0</v>
      </c>
      <c r="F7" s="72">
        <f t="shared" si="6"/>
        <v>320.77</v>
      </c>
      <c r="G7" s="367">
        <f t="shared" si="7"/>
        <v>26.685246038018384</v>
      </c>
      <c r="H7" s="359">
        <v>26518</v>
      </c>
      <c r="I7" s="359">
        <v>5559</v>
      </c>
      <c r="J7" s="86">
        <f t="shared" si="1"/>
        <v>32077</v>
      </c>
      <c r="K7" s="377">
        <f t="shared" si="2"/>
        <v>82.669825731832773</v>
      </c>
      <c r="L7" s="376">
        <f t="shared" si="3"/>
        <v>17.330174268167223</v>
      </c>
      <c r="M7" s="93">
        <f t="shared" si="4"/>
        <v>100</v>
      </c>
    </row>
    <row r="8" spans="1:13">
      <c r="A8" s="817"/>
      <c r="B8" s="7" t="s">
        <v>4</v>
      </c>
      <c r="C8" s="352">
        <v>539</v>
      </c>
      <c r="D8" s="79">
        <f>C25+C42+C59</f>
        <v>538</v>
      </c>
      <c r="E8" s="79">
        <f t="shared" si="0"/>
        <v>1</v>
      </c>
      <c r="F8" s="72">
        <f t="shared" si="6"/>
        <v>5.39</v>
      </c>
      <c r="G8" s="367">
        <f t="shared" si="7"/>
        <v>0.44840064889147702</v>
      </c>
      <c r="H8" s="359">
        <v>464</v>
      </c>
      <c r="I8" s="359">
        <v>75</v>
      </c>
      <c r="J8" s="86">
        <f t="shared" si="1"/>
        <v>539</v>
      </c>
      <c r="K8" s="377">
        <f t="shared" si="2"/>
        <v>86.085343228200372</v>
      </c>
      <c r="L8" s="376">
        <f t="shared" si="3"/>
        <v>13.914656771799629</v>
      </c>
      <c r="M8" s="93">
        <f t="shared" si="4"/>
        <v>100</v>
      </c>
    </row>
    <row r="9" spans="1:13">
      <c r="A9" s="817"/>
      <c r="B9" s="7" t="s">
        <v>5</v>
      </c>
      <c r="C9" s="352">
        <v>7095</v>
      </c>
      <c r="D9" s="79">
        <f t="shared" si="5"/>
        <v>7094</v>
      </c>
      <c r="E9" s="79">
        <f t="shared" si="0"/>
        <v>1</v>
      </c>
      <c r="F9" s="72">
        <f t="shared" si="6"/>
        <v>70.95</v>
      </c>
      <c r="G9" s="367">
        <f t="shared" si="7"/>
        <v>5.9024167047959732</v>
      </c>
      <c r="H9" s="359">
        <v>5839</v>
      </c>
      <c r="I9" s="359">
        <v>1255</v>
      </c>
      <c r="J9" s="86">
        <f t="shared" si="1"/>
        <v>7094</v>
      </c>
      <c r="K9" s="377">
        <f t="shared" si="2"/>
        <v>82.308993515647018</v>
      </c>
      <c r="L9" s="376">
        <f t="shared" si="3"/>
        <v>17.691006484352975</v>
      </c>
      <c r="M9" s="93">
        <f t="shared" si="4"/>
        <v>100</v>
      </c>
    </row>
    <row r="10" spans="1:13">
      <c r="A10" s="817"/>
      <c r="B10" s="7" t="s">
        <v>6</v>
      </c>
      <c r="C10" s="352">
        <v>8756</v>
      </c>
      <c r="D10" s="79">
        <f t="shared" si="5"/>
        <v>8757</v>
      </c>
      <c r="E10" s="79">
        <f t="shared" si="0"/>
        <v>-1</v>
      </c>
      <c r="F10" s="72">
        <f t="shared" si="6"/>
        <v>87.56</v>
      </c>
      <c r="G10" s="367">
        <f t="shared" si="7"/>
        <v>7.2842227860737907</v>
      </c>
      <c r="H10" s="359">
        <v>7849</v>
      </c>
      <c r="I10" s="359">
        <v>907</v>
      </c>
      <c r="J10" s="86">
        <f t="shared" si="1"/>
        <v>8756</v>
      </c>
      <c r="K10" s="377">
        <f t="shared" si="2"/>
        <v>89.641388761991777</v>
      </c>
      <c r="L10" s="376">
        <f t="shared" si="3"/>
        <v>10.358611238008223</v>
      </c>
      <c r="M10" s="93">
        <f t="shared" si="4"/>
        <v>100</v>
      </c>
    </row>
    <row r="11" spans="1:13">
      <c r="A11" s="817"/>
      <c r="B11" s="7" t="s">
        <v>7</v>
      </c>
      <c r="C11" s="352">
        <v>16279</v>
      </c>
      <c r="D11" s="79">
        <f t="shared" si="5"/>
        <v>16280</v>
      </c>
      <c r="E11" s="79">
        <f t="shared" si="0"/>
        <v>-1</v>
      </c>
      <c r="F11" s="72">
        <f t="shared" si="6"/>
        <v>162.79</v>
      </c>
      <c r="G11" s="367">
        <f t="shared" si="7"/>
        <v>13.542697891102701</v>
      </c>
      <c r="H11" s="359">
        <v>12015</v>
      </c>
      <c r="I11" s="359">
        <v>4264</v>
      </c>
      <c r="J11" s="86">
        <f t="shared" si="1"/>
        <v>16279</v>
      </c>
      <c r="K11" s="377">
        <f t="shared" si="2"/>
        <v>73.806744886049515</v>
      </c>
      <c r="L11" s="376">
        <f t="shared" si="3"/>
        <v>26.193255113950485</v>
      </c>
      <c r="M11" s="93">
        <f t="shared" si="4"/>
        <v>100</v>
      </c>
    </row>
    <row r="12" spans="1:13">
      <c r="A12" s="817"/>
      <c r="B12" s="7" t="s">
        <v>21</v>
      </c>
      <c r="C12" s="352">
        <v>4145</v>
      </c>
      <c r="D12" s="79">
        <f t="shared" si="5"/>
        <v>4145</v>
      </c>
      <c r="E12" s="79">
        <f t="shared" si="0"/>
        <v>0</v>
      </c>
      <c r="F12" s="72">
        <f t="shared" si="6"/>
        <v>41.45</v>
      </c>
      <c r="G12" s="368">
        <f t="shared" si="7"/>
        <v>3.4482758620689653</v>
      </c>
      <c r="H12" s="359">
        <v>1999</v>
      </c>
      <c r="I12" s="359">
        <v>2146</v>
      </c>
      <c r="J12" s="86">
        <f t="shared" si="1"/>
        <v>4145</v>
      </c>
      <c r="K12" s="379">
        <f t="shared" si="2"/>
        <v>48.22677925211098</v>
      </c>
      <c r="L12" s="378">
        <f t="shared" si="3"/>
        <v>51.773220747889027</v>
      </c>
      <c r="M12" s="93">
        <f t="shared" si="4"/>
        <v>100</v>
      </c>
    </row>
    <row r="13" spans="1:13">
      <c r="A13" s="817"/>
      <c r="B13" s="7" t="s">
        <v>20</v>
      </c>
      <c r="C13" s="352">
        <v>1762</v>
      </c>
      <c r="D13" s="79">
        <f t="shared" si="5"/>
        <v>1762</v>
      </c>
      <c r="E13" s="79">
        <f t="shared" si="0"/>
        <v>0</v>
      </c>
      <c r="F13" s="72">
        <f t="shared" si="6"/>
        <v>17.62</v>
      </c>
      <c r="G13" s="367">
        <f t="shared" si="7"/>
        <v>1.4658292084355893</v>
      </c>
      <c r="H13" s="359">
        <v>1267</v>
      </c>
      <c r="I13" s="359">
        <v>495</v>
      </c>
      <c r="J13" s="86">
        <f t="shared" si="1"/>
        <v>1762</v>
      </c>
      <c r="K13" s="377">
        <f t="shared" si="2"/>
        <v>71.906923950056751</v>
      </c>
      <c r="L13" s="376">
        <f t="shared" si="3"/>
        <v>28.093076049943242</v>
      </c>
      <c r="M13" s="93">
        <f t="shared" si="4"/>
        <v>100</v>
      </c>
    </row>
    <row r="14" spans="1:13">
      <c r="A14" s="817"/>
      <c r="B14" s="7" t="s">
        <v>19</v>
      </c>
      <c r="C14" s="352">
        <v>6419</v>
      </c>
      <c r="D14" s="79">
        <f t="shared" si="5"/>
        <v>6419</v>
      </c>
      <c r="E14" s="79">
        <f t="shared" si="0"/>
        <v>0</v>
      </c>
      <c r="F14" s="72">
        <f t="shared" si="6"/>
        <v>64.19</v>
      </c>
      <c r="G14" s="367">
        <f t="shared" si="7"/>
        <v>5.3400440913439535</v>
      </c>
      <c r="H14" s="359">
        <v>5194</v>
      </c>
      <c r="I14" s="359">
        <v>1226</v>
      </c>
      <c r="J14" s="86">
        <f t="shared" si="1"/>
        <v>6420</v>
      </c>
      <c r="K14" s="377">
        <f t="shared" si="2"/>
        <v>80.903426791277255</v>
      </c>
      <c r="L14" s="376">
        <f t="shared" si="3"/>
        <v>19.096573208722742</v>
      </c>
      <c r="M14" s="93">
        <f t="shared" si="4"/>
        <v>100</v>
      </c>
    </row>
    <row r="15" spans="1:13">
      <c r="A15" s="817"/>
      <c r="B15" s="7" t="s">
        <v>18</v>
      </c>
      <c r="C15" s="352">
        <v>2760</v>
      </c>
      <c r="D15" s="79">
        <f t="shared" si="5"/>
        <v>2760</v>
      </c>
      <c r="E15" s="79">
        <f t="shared" si="0"/>
        <v>0</v>
      </c>
      <c r="F15" s="72">
        <f t="shared" si="6"/>
        <v>27.6</v>
      </c>
      <c r="G15" s="367">
        <f t="shared" si="7"/>
        <v>2.2960775342123871</v>
      </c>
      <c r="H15" s="359">
        <v>1845</v>
      </c>
      <c r="I15" s="359">
        <v>915</v>
      </c>
      <c r="J15" s="86">
        <f t="shared" si="1"/>
        <v>2760</v>
      </c>
      <c r="K15" s="377">
        <f t="shared" si="2"/>
        <v>66.847826086956516</v>
      </c>
      <c r="L15" s="376">
        <f t="shared" si="3"/>
        <v>33.152173913043477</v>
      </c>
      <c r="M15" s="93">
        <f t="shared" si="4"/>
        <v>100</v>
      </c>
    </row>
    <row r="16" spans="1:13">
      <c r="A16" s="817"/>
      <c r="B16" s="7" t="s">
        <v>17</v>
      </c>
      <c r="C16" s="352">
        <v>2380</v>
      </c>
      <c r="D16" s="79">
        <f t="shared" si="5"/>
        <v>2381</v>
      </c>
      <c r="E16" s="79">
        <f t="shared" si="0"/>
        <v>-1</v>
      </c>
      <c r="F16" s="72">
        <f t="shared" si="6"/>
        <v>23.8</v>
      </c>
      <c r="G16" s="367">
        <f t="shared" si="7"/>
        <v>1.9799509171831455</v>
      </c>
      <c r="H16" s="359">
        <v>1408</v>
      </c>
      <c r="I16" s="359">
        <v>972</v>
      </c>
      <c r="J16" s="86">
        <f t="shared" si="1"/>
        <v>2380</v>
      </c>
      <c r="K16" s="379">
        <f t="shared" si="2"/>
        <v>59.159663865546221</v>
      </c>
      <c r="L16" s="378">
        <f t="shared" si="3"/>
        <v>40.840336134453779</v>
      </c>
      <c r="M16" s="93">
        <f t="shared" si="4"/>
        <v>100</v>
      </c>
    </row>
    <row r="17" spans="1:13">
      <c r="A17" s="817"/>
      <c r="B17" s="7" t="s">
        <v>16</v>
      </c>
      <c r="C17" s="352">
        <v>3649</v>
      </c>
      <c r="D17" s="79">
        <f t="shared" si="5"/>
        <v>3649</v>
      </c>
      <c r="E17" s="79">
        <f t="shared" si="0"/>
        <v>0</v>
      </c>
      <c r="F17" s="72">
        <f t="shared" si="6"/>
        <v>36.49</v>
      </c>
      <c r="G17" s="367">
        <f t="shared" si="7"/>
        <v>3.0356474356307972</v>
      </c>
      <c r="H17" s="359">
        <v>2199</v>
      </c>
      <c r="I17" s="359">
        <v>1450</v>
      </c>
      <c r="J17" s="86">
        <f t="shared" si="1"/>
        <v>3649</v>
      </c>
      <c r="K17" s="377">
        <f t="shared" si="2"/>
        <v>60.263085776925188</v>
      </c>
      <c r="L17" s="376">
        <f t="shared" si="3"/>
        <v>39.736914223074812</v>
      </c>
      <c r="M17" s="93">
        <f t="shared" si="4"/>
        <v>100</v>
      </c>
    </row>
    <row r="18" spans="1:13">
      <c r="A18" s="817"/>
      <c r="B18" s="7" t="s">
        <v>15</v>
      </c>
      <c r="C18" s="352">
        <v>16333</v>
      </c>
      <c r="D18" s="79">
        <f t="shared" si="5"/>
        <v>16333</v>
      </c>
      <c r="E18" s="79">
        <f t="shared" si="0"/>
        <v>0</v>
      </c>
      <c r="F18" s="72">
        <f t="shared" si="6"/>
        <v>163.33000000000001</v>
      </c>
      <c r="G18" s="367">
        <f t="shared" si="7"/>
        <v>13.587621147206855</v>
      </c>
      <c r="H18" s="359">
        <v>4566</v>
      </c>
      <c r="I18" s="359">
        <v>11767</v>
      </c>
      <c r="J18" s="86">
        <f t="shared" si="1"/>
        <v>16333</v>
      </c>
      <c r="K18" s="377">
        <f t="shared" si="2"/>
        <v>27.955672564746219</v>
      </c>
      <c r="L18" s="376">
        <f t="shared" si="3"/>
        <v>72.044327435253791</v>
      </c>
      <c r="M18" s="93">
        <f t="shared" si="4"/>
        <v>100.00000000000001</v>
      </c>
    </row>
    <row r="19" spans="1:13">
      <c r="A19" s="817"/>
      <c r="B19" s="7" t="s">
        <v>14</v>
      </c>
      <c r="C19" s="352">
        <v>3132</v>
      </c>
      <c r="D19" s="79">
        <f t="shared" si="5"/>
        <v>3132</v>
      </c>
      <c r="E19" s="79">
        <f t="shared" si="0"/>
        <v>0</v>
      </c>
      <c r="F19" s="72">
        <f t="shared" si="6"/>
        <v>31.32</v>
      </c>
      <c r="G19" s="368">
        <f>(C19/$C$4)*100</f>
        <v>2.6055488540410132</v>
      </c>
      <c r="H19" s="360">
        <v>2504</v>
      </c>
      <c r="I19" s="359">
        <v>628</v>
      </c>
      <c r="J19" s="86">
        <f t="shared" si="1"/>
        <v>3132</v>
      </c>
      <c r="K19" s="379">
        <f t="shared" si="2"/>
        <v>79.94891443167306</v>
      </c>
      <c r="L19" s="378">
        <f t="shared" si="3"/>
        <v>20.051085568326947</v>
      </c>
      <c r="M19" s="93">
        <f t="shared" si="4"/>
        <v>100</v>
      </c>
    </row>
    <row r="20" spans="1:13" ht="14.25" thickBot="1">
      <c r="A20" s="818"/>
      <c r="B20" s="6" t="s">
        <v>13</v>
      </c>
      <c r="C20" s="353">
        <v>7848</v>
      </c>
      <c r="D20" s="80">
        <f t="shared" si="5"/>
        <v>7848</v>
      </c>
      <c r="E20" s="80">
        <f t="shared" si="0"/>
        <v>0</v>
      </c>
      <c r="F20" s="73">
        <f t="shared" si="6"/>
        <v>78.48</v>
      </c>
      <c r="G20" s="369">
        <f t="shared" si="7"/>
        <v>6.5288465538039189</v>
      </c>
      <c r="H20" s="361">
        <v>6108</v>
      </c>
      <c r="I20" s="361">
        <v>1740</v>
      </c>
      <c r="J20" s="87">
        <f t="shared" si="1"/>
        <v>7848</v>
      </c>
      <c r="K20" s="381">
        <f t="shared" si="2"/>
        <v>77.828746177370036</v>
      </c>
      <c r="L20" s="380">
        <f t="shared" si="3"/>
        <v>22.171253822629968</v>
      </c>
      <c r="M20" s="93">
        <f t="shared" si="4"/>
        <v>100</v>
      </c>
    </row>
    <row r="21" spans="1:13" ht="15.75" customHeight="1" thickBot="1">
      <c r="A21" s="812" t="s">
        <v>23</v>
      </c>
      <c r="B21" s="14" t="s">
        <v>0</v>
      </c>
      <c r="C21" s="354">
        <v>54538</v>
      </c>
      <c r="D21" s="74"/>
      <c r="E21" s="74"/>
      <c r="F21" s="74">
        <f t="shared" si="6"/>
        <v>545.38</v>
      </c>
      <c r="G21" s="370">
        <f t="shared" si="7"/>
        <v>45.370824840896802</v>
      </c>
      <c r="H21" s="362">
        <v>40447</v>
      </c>
      <c r="I21" s="362">
        <v>14091</v>
      </c>
      <c r="J21" s="88">
        <f t="shared" si="1"/>
        <v>54538</v>
      </c>
      <c r="K21" s="383">
        <f t="shared" si="2"/>
        <v>74.162968939088344</v>
      </c>
      <c r="L21" s="382">
        <f t="shared" si="3"/>
        <v>25.837031060911659</v>
      </c>
      <c r="M21" s="93">
        <f t="shared" si="4"/>
        <v>100</v>
      </c>
    </row>
    <row r="22" spans="1:13">
      <c r="A22" s="813"/>
      <c r="B22" s="4" t="s">
        <v>1</v>
      </c>
      <c r="C22" s="351" t="s">
        <v>12</v>
      </c>
      <c r="D22" s="71"/>
      <c r="E22" s="71"/>
      <c r="F22" s="5" t="s">
        <v>12</v>
      </c>
      <c r="G22" s="366" t="s">
        <v>12</v>
      </c>
      <c r="H22" s="358" t="s">
        <v>12</v>
      </c>
      <c r="I22" s="358" t="s">
        <v>12</v>
      </c>
      <c r="J22" s="85" t="s">
        <v>12</v>
      </c>
      <c r="K22" s="375" t="s">
        <v>12</v>
      </c>
      <c r="L22" s="374" t="s">
        <v>12</v>
      </c>
      <c r="M22" s="93"/>
    </row>
    <row r="23" spans="1:13">
      <c r="A23" s="813"/>
      <c r="B23" s="7" t="s">
        <v>2</v>
      </c>
      <c r="C23" s="352">
        <v>2117</v>
      </c>
      <c r="D23" s="72"/>
      <c r="E23" s="72"/>
      <c r="F23" s="72">
        <f t="shared" si="6"/>
        <v>21.17</v>
      </c>
      <c r="G23" s="367">
        <f t="shared" si="7"/>
        <v>1.761158021712907</v>
      </c>
      <c r="H23" s="359">
        <v>1922</v>
      </c>
      <c r="I23" s="359">
        <v>195</v>
      </c>
      <c r="J23" s="86">
        <f t="shared" ref="J23:J38" si="8">H23+I23</f>
        <v>2117</v>
      </c>
      <c r="K23" s="377">
        <f t="shared" ref="K23:K38" si="9">(H23/J23)*100</f>
        <v>90.788852149267825</v>
      </c>
      <c r="L23" s="376">
        <f t="shared" si="3"/>
        <v>9.2111478507321678</v>
      </c>
      <c r="M23" s="93">
        <f t="shared" si="4"/>
        <v>100</v>
      </c>
    </row>
    <row r="24" spans="1:13">
      <c r="A24" s="813"/>
      <c r="B24" s="7" t="s">
        <v>3</v>
      </c>
      <c r="C24" s="352">
        <v>16357</v>
      </c>
      <c r="D24" s="72"/>
      <c r="E24" s="72"/>
      <c r="F24" s="72">
        <f t="shared" si="6"/>
        <v>163.57</v>
      </c>
      <c r="G24" s="367">
        <f t="shared" si="7"/>
        <v>13.607587038808703</v>
      </c>
      <c r="H24" s="359">
        <v>14368</v>
      </c>
      <c r="I24" s="359">
        <v>1989</v>
      </c>
      <c r="J24" s="86">
        <f t="shared" si="8"/>
        <v>16357</v>
      </c>
      <c r="K24" s="377">
        <f t="shared" si="9"/>
        <v>87.84006847221373</v>
      </c>
      <c r="L24" s="376">
        <f t="shared" si="3"/>
        <v>12.159931527786268</v>
      </c>
      <c r="M24" s="93">
        <f t="shared" si="4"/>
        <v>100</v>
      </c>
    </row>
    <row r="25" spans="1:13">
      <c r="A25" s="813"/>
      <c r="B25" s="7" t="s">
        <v>4</v>
      </c>
      <c r="C25" s="352">
        <v>464</v>
      </c>
      <c r="D25" s="72"/>
      <c r="E25" s="72"/>
      <c r="F25" s="72">
        <f t="shared" si="6"/>
        <v>4.6399999999999997</v>
      </c>
      <c r="G25" s="367">
        <f t="shared" si="7"/>
        <v>0.38600723763570566</v>
      </c>
      <c r="H25" s="360">
        <v>401</v>
      </c>
      <c r="I25" s="359">
        <v>64</v>
      </c>
      <c r="J25" s="86">
        <f t="shared" si="8"/>
        <v>465</v>
      </c>
      <c r="K25" s="377">
        <f t="shared" si="9"/>
        <v>86.236559139784944</v>
      </c>
      <c r="L25" s="376">
        <f t="shared" si="3"/>
        <v>13.763440860215054</v>
      </c>
      <c r="M25" s="93">
        <f t="shared" si="4"/>
        <v>100</v>
      </c>
    </row>
    <row r="26" spans="1:13">
      <c r="A26" s="813"/>
      <c r="B26" s="7" t="s">
        <v>5</v>
      </c>
      <c r="C26" s="352">
        <v>3315</v>
      </c>
      <c r="D26" s="72"/>
      <c r="E26" s="72"/>
      <c r="F26" s="72">
        <f t="shared" si="6"/>
        <v>33.15</v>
      </c>
      <c r="G26" s="367">
        <f t="shared" si="7"/>
        <v>2.7577887775050955</v>
      </c>
      <c r="H26" s="359">
        <v>2799</v>
      </c>
      <c r="I26" s="359">
        <v>516</v>
      </c>
      <c r="J26" s="86">
        <f t="shared" si="8"/>
        <v>3315</v>
      </c>
      <c r="K26" s="377">
        <f t="shared" si="9"/>
        <v>84.434389140271492</v>
      </c>
      <c r="L26" s="376">
        <f t="shared" si="3"/>
        <v>15.565610859728507</v>
      </c>
      <c r="M26" s="93">
        <f t="shared" si="4"/>
        <v>100</v>
      </c>
    </row>
    <row r="27" spans="1:13">
      <c r="A27" s="813"/>
      <c r="B27" s="7" t="s">
        <v>6</v>
      </c>
      <c r="C27" s="352">
        <v>3471</v>
      </c>
      <c r="D27" s="72"/>
      <c r="E27" s="72"/>
      <c r="F27" s="72">
        <f t="shared" si="6"/>
        <v>34.71</v>
      </c>
      <c r="G27" s="367">
        <f t="shared" si="7"/>
        <v>2.8875670729171001</v>
      </c>
      <c r="H27" s="359">
        <v>3098</v>
      </c>
      <c r="I27" s="359">
        <v>373</v>
      </c>
      <c r="J27" s="86">
        <f t="shared" si="8"/>
        <v>3471</v>
      </c>
      <c r="K27" s="377">
        <f t="shared" si="9"/>
        <v>89.253817343704995</v>
      </c>
      <c r="L27" s="376">
        <f t="shared" si="3"/>
        <v>10.746182656295016</v>
      </c>
      <c r="M27" s="93">
        <f t="shared" si="4"/>
        <v>100.00000000000001</v>
      </c>
    </row>
    <row r="28" spans="1:13">
      <c r="A28" s="813"/>
      <c r="B28" s="7" t="s">
        <v>7</v>
      </c>
      <c r="C28" s="352">
        <v>7142</v>
      </c>
      <c r="D28" s="72"/>
      <c r="E28" s="72"/>
      <c r="F28" s="72">
        <f t="shared" si="6"/>
        <v>71.42</v>
      </c>
      <c r="G28" s="367">
        <f t="shared" si="7"/>
        <v>5.9415165758495903</v>
      </c>
      <c r="H28" s="359">
        <v>5271</v>
      </c>
      <c r="I28" s="359">
        <v>1871</v>
      </c>
      <c r="J28" s="86">
        <f t="shared" si="8"/>
        <v>7142</v>
      </c>
      <c r="K28" s="379">
        <f t="shared" si="9"/>
        <v>73.802856342761132</v>
      </c>
      <c r="L28" s="378">
        <f t="shared" si="3"/>
        <v>26.197143657238868</v>
      </c>
      <c r="M28" s="93">
        <f t="shared" si="4"/>
        <v>100</v>
      </c>
    </row>
    <row r="29" spans="1:13">
      <c r="A29" s="813"/>
      <c r="B29" s="7" t="s">
        <v>21</v>
      </c>
      <c r="C29" s="352">
        <v>3521</v>
      </c>
      <c r="D29" s="72"/>
      <c r="E29" s="72"/>
      <c r="F29" s="72">
        <f t="shared" si="6"/>
        <v>35.21</v>
      </c>
      <c r="G29" s="368">
        <f t="shared" si="7"/>
        <v>2.9291626804209474</v>
      </c>
      <c r="H29" s="359">
        <v>1594</v>
      </c>
      <c r="I29" s="359">
        <v>1927</v>
      </c>
      <c r="J29" s="86">
        <f t="shared" si="8"/>
        <v>3521</v>
      </c>
      <c r="K29" s="379">
        <f t="shared" si="9"/>
        <v>45.271229764271517</v>
      </c>
      <c r="L29" s="378">
        <f t="shared" si="3"/>
        <v>54.728770235728483</v>
      </c>
      <c r="M29" s="93">
        <f t="shared" si="4"/>
        <v>100</v>
      </c>
    </row>
    <row r="30" spans="1:13">
      <c r="A30" s="813"/>
      <c r="B30" s="7" t="s">
        <v>20</v>
      </c>
      <c r="C30" s="352">
        <v>612</v>
      </c>
      <c r="D30" s="72"/>
      <c r="E30" s="72"/>
      <c r="F30" s="72">
        <f t="shared" si="6"/>
        <v>6.12</v>
      </c>
      <c r="G30" s="368">
        <f t="shared" si="7"/>
        <v>0.50913023584709449</v>
      </c>
      <c r="H30" s="359">
        <v>460</v>
      </c>
      <c r="I30" s="359">
        <v>151</v>
      </c>
      <c r="J30" s="86">
        <f t="shared" si="8"/>
        <v>611</v>
      </c>
      <c r="K30" s="379">
        <f t="shared" si="9"/>
        <v>75.286415711947626</v>
      </c>
      <c r="L30" s="378">
        <f t="shared" si="3"/>
        <v>24.713584288052374</v>
      </c>
      <c r="M30" s="93">
        <f t="shared" si="4"/>
        <v>100</v>
      </c>
    </row>
    <row r="31" spans="1:13">
      <c r="A31" s="813"/>
      <c r="B31" s="7" t="s">
        <v>19</v>
      </c>
      <c r="C31" s="352">
        <v>4050</v>
      </c>
      <c r="D31" s="72"/>
      <c r="E31" s="72"/>
      <c r="F31" s="72">
        <f t="shared" si="6"/>
        <v>40.5</v>
      </c>
      <c r="G31" s="367">
        <f t="shared" si="7"/>
        <v>3.3692442078116551</v>
      </c>
      <c r="H31" s="359">
        <v>3276</v>
      </c>
      <c r="I31" s="359">
        <v>774</v>
      </c>
      <c r="J31" s="86">
        <f t="shared" si="8"/>
        <v>4050</v>
      </c>
      <c r="K31" s="377">
        <f t="shared" si="9"/>
        <v>80.888888888888886</v>
      </c>
      <c r="L31" s="376">
        <f t="shared" si="3"/>
        <v>19.111111111111111</v>
      </c>
      <c r="M31" s="93">
        <f t="shared" si="4"/>
        <v>100</v>
      </c>
    </row>
    <row r="32" spans="1:13">
      <c r="A32" s="813"/>
      <c r="B32" s="7" t="s">
        <v>18</v>
      </c>
      <c r="C32" s="352">
        <v>1199</v>
      </c>
      <c r="D32" s="72"/>
      <c r="E32" s="72"/>
      <c r="F32" s="72">
        <f t="shared" si="6"/>
        <v>11.99</v>
      </c>
      <c r="G32" s="367">
        <f t="shared" si="7"/>
        <v>0.99746266794226524</v>
      </c>
      <c r="H32" s="359">
        <v>805</v>
      </c>
      <c r="I32" s="359">
        <v>394</v>
      </c>
      <c r="J32" s="86">
        <f t="shared" si="8"/>
        <v>1199</v>
      </c>
      <c r="K32" s="379">
        <f t="shared" si="9"/>
        <v>67.139282735613008</v>
      </c>
      <c r="L32" s="378">
        <f t="shared" si="3"/>
        <v>32.860717264386992</v>
      </c>
      <c r="M32" s="93">
        <f t="shared" si="4"/>
        <v>100</v>
      </c>
    </row>
    <row r="33" spans="1:13">
      <c r="A33" s="813"/>
      <c r="B33" s="7" t="s">
        <v>17</v>
      </c>
      <c r="C33" s="352">
        <v>616</v>
      </c>
      <c r="D33" s="72"/>
      <c r="E33" s="72"/>
      <c r="F33" s="72">
        <f t="shared" si="6"/>
        <v>6.16</v>
      </c>
      <c r="G33" s="368">
        <f t="shared" si="7"/>
        <v>0.51245788444740237</v>
      </c>
      <c r="H33" s="360">
        <v>360</v>
      </c>
      <c r="I33" s="359">
        <v>255</v>
      </c>
      <c r="J33" s="86">
        <f t="shared" si="8"/>
        <v>615</v>
      </c>
      <c r="K33" s="379">
        <f t="shared" si="9"/>
        <v>58.536585365853654</v>
      </c>
      <c r="L33" s="378">
        <f t="shared" si="3"/>
        <v>41.463414634146339</v>
      </c>
      <c r="M33" s="93">
        <f t="shared" si="4"/>
        <v>100</v>
      </c>
    </row>
    <row r="34" spans="1:13">
      <c r="A34" s="813"/>
      <c r="B34" s="7" t="s">
        <v>16</v>
      </c>
      <c r="C34" s="352">
        <v>1318</v>
      </c>
      <c r="D34" s="72"/>
      <c r="E34" s="72"/>
      <c r="F34" s="72">
        <f t="shared" si="6"/>
        <v>13.18</v>
      </c>
      <c r="G34" s="368">
        <f t="shared" si="7"/>
        <v>1.0964602138014226</v>
      </c>
      <c r="H34" s="360">
        <v>964</v>
      </c>
      <c r="I34" s="359">
        <v>354</v>
      </c>
      <c r="J34" s="86">
        <f t="shared" si="8"/>
        <v>1318</v>
      </c>
      <c r="K34" s="379">
        <f t="shared" si="9"/>
        <v>73.141122913505313</v>
      </c>
      <c r="L34" s="378">
        <f t="shared" si="3"/>
        <v>26.858877086494687</v>
      </c>
      <c r="M34" s="93">
        <f t="shared" si="4"/>
        <v>100</v>
      </c>
    </row>
    <row r="35" spans="1:13">
      <c r="A35" s="813"/>
      <c r="B35" s="7" t="s">
        <v>15</v>
      </c>
      <c r="C35" s="352">
        <v>5652</v>
      </c>
      <c r="D35" s="72"/>
      <c r="E35" s="72"/>
      <c r="F35" s="72">
        <f t="shared" si="6"/>
        <v>56.52</v>
      </c>
      <c r="G35" s="368">
        <f t="shared" si="7"/>
        <v>4.7019674722349318</v>
      </c>
      <c r="H35" s="359">
        <v>1619</v>
      </c>
      <c r="I35" s="359">
        <v>4033</v>
      </c>
      <c r="J35" s="86">
        <f t="shared" si="8"/>
        <v>5652</v>
      </c>
      <c r="K35" s="377">
        <f t="shared" si="9"/>
        <v>28.644727530077844</v>
      </c>
      <c r="L35" s="376">
        <f t="shared" si="3"/>
        <v>71.355272469922141</v>
      </c>
      <c r="M35" s="93">
        <f t="shared" si="4"/>
        <v>99.999999999999986</v>
      </c>
    </row>
    <row r="36" spans="1:13">
      <c r="A36" s="813"/>
      <c r="B36" s="7" t="s">
        <v>14</v>
      </c>
      <c r="C36" s="352">
        <v>2930</v>
      </c>
      <c r="D36" s="72"/>
      <c r="E36" s="72"/>
      <c r="F36" s="72">
        <f t="shared" si="6"/>
        <v>29.3</v>
      </c>
      <c r="G36" s="368">
        <f t="shared" si="7"/>
        <v>2.4375025997254691</v>
      </c>
      <c r="H36" s="360">
        <v>2382</v>
      </c>
      <c r="I36" s="359">
        <v>547</v>
      </c>
      <c r="J36" s="86">
        <f t="shared" si="8"/>
        <v>2929</v>
      </c>
      <c r="K36" s="379">
        <f t="shared" si="9"/>
        <v>81.324684192557186</v>
      </c>
      <c r="L36" s="378">
        <f t="shared" si="3"/>
        <v>18.675315807442814</v>
      </c>
      <c r="M36" s="93">
        <f t="shared" si="4"/>
        <v>100</v>
      </c>
    </row>
    <row r="37" spans="1:13" ht="14.25" thickBot="1">
      <c r="A37" s="814"/>
      <c r="B37" s="6" t="s">
        <v>13</v>
      </c>
      <c r="C37" s="353">
        <v>1775</v>
      </c>
      <c r="D37" s="73"/>
      <c r="E37" s="73"/>
      <c r="F37" s="73">
        <f t="shared" si="6"/>
        <v>17.75</v>
      </c>
      <c r="G37" s="369">
        <f t="shared" si="7"/>
        <v>1.4766440663865894</v>
      </c>
      <c r="H37" s="361">
        <v>1128</v>
      </c>
      <c r="I37" s="361">
        <v>647</v>
      </c>
      <c r="J37" s="87">
        <f t="shared" si="8"/>
        <v>1775</v>
      </c>
      <c r="K37" s="381">
        <f t="shared" si="9"/>
        <v>63.549295774647888</v>
      </c>
      <c r="L37" s="380">
        <f t="shared" si="3"/>
        <v>36.450704225352112</v>
      </c>
      <c r="M37" s="93">
        <f t="shared" si="4"/>
        <v>100</v>
      </c>
    </row>
    <row r="38" spans="1:13" ht="14.25" customHeight="1" thickBot="1">
      <c r="A38" s="812" t="s">
        <v>53</v>
      </c>
      <c r="B38" s="14" t="s">
        <v>0</v>
      </c>
      <c r="C38" s="354">
        <v>38636</v>
      </c>
      <c r="D38" s="74"/>
      <c r="E38" s="74"/>
      <c r="F38" s="74">
        <f t="shared" si="6"/>
        <v>386.36</v>
      </c>
      <c r="G38" s="370">
        <f>(C38/$C$4)*100</f>
        <v>32.141757830373116</v>
      </c>
      <c r="H38" s="362">
        <v>26317</v>
      </c>
      <c r="I38" s="362">
        <v>12319</v>
      </c>
      <c r="J38" s="88">
        <f t="shared" si="8"/>
        <v>38636</v>
      </c>
      <c r="K38" s="383">
        <f t="shared" si="9"/>
        <v>68.115229319805366</v>
      </c>
      <c r="L38" s="382">
        <f t="shared" si="3"/>
        <v>31.884770680194634</v>
      </c>
      <c r="M38" s="93">
        <f t="shared" si="4"/>
        <v>100</v>
      </c>
    </row>
    <row r="39" spans="1:13">
      <c r="A39" s="813"/>
      <c r="B39" s="4" t="s">
        <v>1</v>
      </c>
      <c r="C39" s="351" t="s">
        <v>12</v>
      </c>
      <c r="D39" s="71"/>
      <c r="E39" s="71"/>
      <c r="F39" s="5" t="s">
        <v>12</v>
      </c>
      <c r="G39" s="366" t="s">
        <v>12</v>
      </c>
      <c r="H39" s="358" t="s">
        <v>12</v>
      </c>
      <c r="I39" s="358" t="s">
        <v>12</v>
      </c>
      <c r="J39" s="85" t="s">
        <v>12</v>
      </c>
      <c r="K39" s="375" t="s">
        <v>12</v>
      </c>
      <c r="L39" s="374" t="s">
        <v>12</v>
      </c>
      <c r="M39" s="93"/>
    </row>
    <row r="40" spans="1:13">
      <c r="A40" s="813"/>
      <c r="B40" s="7" t="s">
        <v>2</v>
      </c>
      <c r="C40" s="352">
        <v>1561</v>
      </c>
      <c r="D40" s="72"/>
      <c r="E40" s="72"/>
      <c r="F40" s="72">
        <f t="shared" si="6"/>
        <v>15.61</v>
      </c>
      <c r="G40" s="367">
        <f t="shared" ref="G40:G54" si="10">(C40/$C$4)*100</f>
        <v>1.2986148662701218</v>
      </c>
      <c r="H40" s="359">
        <v>1155</v>
      </c>
      <c r="I40" s="359">
        <v>406</v>
      </c>
      <c r="J40" s="86">
        <f t="shared" ref="J40:J71" si="11">H40+I40</f>
        <v>1561</v>
      </c>
      <c r="K40" s="379">
        <f t="shared" ref="K40:K71" si="12">(H40/J40)*100</f>
        <v>73.991031390134538</v>
      </c>
      <c r="L40" s="378">
        <f t="shared" si="3"/>
        <v>26.00896860986547</v>
      </c>
      <c r="M40" s="93">
        <f t="shared" si="4"/>
        <v>100</v>
      </c>
    </row>
    <row r="41" spans="1:13">
      <c r="A41" s="813"/>
      <c r="B41" s="7" t="s">
        <v>3</v>
      </c>
      <c r="C41" s="352">
        <v>9230</v>
      </c>
      <c r="D41" s="72"/>
      <c r="E41" s="72"/>
      <c r="F41" s="72">
        <f t="shared" si="6"/>
        <v>92.3</v>
      </c>
      <c r="G41" s="367">
        <f t="shared" si="10"/>
        <v>7.6785491452102654</v>
      </c>
      <c r="H41" s="359">
        <v>7120</v>
      </c>
      <c r="I41" s="359">
        <v>2110</v>
      </c>
      <c r="J41" s="86">
        <f t="shared" si="11"/>
        <v>9230</v>
      </c>
      <c r="K41" s="377">
        <f t="shared" si="12"/>
        <v>77.13976164680389</v>
      </c>
      <c r="L41" s="376">
        <f t="shared" si="3"/>
        <v>22.860238353196099</v>
      </c>
      <c r="M41" s="93">
        <f t="shared" si="4"/>
        <v>99.999999999999986</v>
      </c>
    </row>
    <row r="42" spans="1:13">
      <c r="A42" s="813"/>
      <c r="B42" s="7" t="s">
        <v>4</v>
      </c>
      <c r="C42" s="352">
        <v>57</v>
      </c>
      <c r="D42" s="72"/>
      <c r="E42" s="72"/>
      <c r="F42" s="72">
        <f t="shared" si="6"/>
        <v>0.56999999999999995</v>
      </c>
      <c r="G42" s="367">
        <f t="shared" si="10"/>
        <v>4.7418992554386252E-2</v>
      </c>
      <c r="H42" s="359">
        <v>48</v>
      </c>
      <c r="I42" s="358">
        <v>9</v>
      </c>
      <c r="J42" s="89">
        <f t="shared" si="11"/>
        <v>57</v>
      </c>
      <c r="K42" s="379">
        <f t="shared" si="12"/>
        <v>84.210526315789465</v>
      </c>
      <c r="L42" s="378">
        <f t="shared" si="3"/>
        <v>15.789473684210526</v>
      </c>
      <c r="M42" s="93">
        <f t="shared" si="4"/>
        <v>99.999999999999986</v>
      </c>
    </row>
    <row r="43" spans="1:13">
      <c r="A43" s="813"/>
      <c r="B43" s="7" t="s">
        <v>5</v>
      </c>
      <c r="C43" s="352">
        <v>2337</v>
      </c>
      <c r="D43" s="72"/>
      <c r="E43" s="72"/>
      <c r="F43" s="72">
        <f t="shared" si="6"/>
        <v>23.37</v>
      </c>
      <c r="G43" s="368">
        <f t="shared" si="10"/>
        <v>1.9441786947298363</v>
      </c>
      <c r="H43" s="360">
        <v>1856</v>
      </c>
      <c r="I43" s="359">
        <v>482</v>
      </c>
      <c r="J43" s="86">
        <f t="shared" si="11"/>
        <v>2338</v>
      </c>
      <c r="K43" s="377">
        <f t="shared" si="12"/>
        <v>79.384088964927287</v>
      </c>
      <c r="L43" s="376">
        <f t="shared" si="3"/>
        <v>20.615911035072713</v>
      </c>
      <c r="M43" s="93">
        <f t="shared" si="4"/>
        <v>100</v>
      </c>
    </row>
    <row r="44" spans="1:13">
      <c r="A44" s="813"/>
      <c r="B44" s="7" t="s">
        <v>6</v>
      </c>
      <c r="C44" s="352">
        <v>2363</v>
      </c>
      <c r="D44" s="72"/>
      <c r="E44" s="72"/>
      <c r="F44" s="72">
        <f t="shared" si="6"/>
        <v>23.63</v>
      </c>
      <c r="G44" s="367">
        <f t="shared" si="10"/>
        <v>1.9658084106318374</v>
      </c>
      <c r="H44" s="360">
        <v>2128</v>
      </c>
      <c r="I44" s="359">
        <v>235</v>
      </c>
      <c r="J44" s="86">
        <f t="shared" si="11"/>
        <v>2363</v>
      </c>
      <c r="K44" s="379">
        <f t="shared" si="12"/>
        <v>90.055014811680067</v>
      </c>
      <c r="L44" s="378">
        <f t="shared" si="3"/>
        <v>9.9449851883199329</v>
      </c>
      <c r="M44" s="93">
        <f t="shared" si="4"/>
        <v>100</v>
      </c>
    </row>
    <row r="45" spans="1:13">
      <c r="A45" s="813"/>
      <c r="B45" s="7" t="s">
        <v>7</v>
      </c>
      <c r="C45" s="352">
        <v>5476</v>
      </c>
      <c r="D45" s="72"/>
      <c r="E45" s="72"/>
      <c r="F45" s="72">
        <f t="shared" si="6"/>
        <v>54.76</v>
      </c>
      <c r="G45" s="367">
        <f t="shared" si="10"/>
        <v>4.5555509338213884</v>
      </c>
      <c r="H45" s="359">
        <v>4184</v>
      </c>
      <c r="I45" s="359">
        <v>1291</v>
      </c>
      <c r="J45" s="86">
        <f t="shared" si="11"/>
        <v>5475</v>
      </c>
      <c r="K45" s="377">
        <f t="shared" si="12"/>
        <v>76.420091324200911</v>
      </c>
      <c r="L45" s="376">
        <f t="shared" si="3"/>
        <v>23.579908675799086</v>
      </c>
      <c r="M45" s="93">
        <f t="shared" si="4"/>
        <v>100</v>
      </c>
    </row>
    <row r="46" spans="1:13">
      <c r="A46" s="813"/>
      <c r="B46" s="7" t="s">
        <v>21</v>
      </c>
      <c r="C46" s="352">
        <v>551</v>
      </c>
      <c r="D46" s="72"/>
      <c r="E46" s="72"/>
      <c r="F46" s="72">
        <f t="shared" si="6"/>
        <v>5.51</v>
      </c>
      <c r="G46" s="368">
        <f t="shared" si="10"/>
        <v>0.45838359469240048</v>
      </c>
      <c r="H46" s="360">
        <v>361</v>
      </c>
      <c r="I46" s="359">
        <v>190</v>
      </c>
      <c r="J46" s="86">
        <f t="shared" si="11"/>
        <v>551</v>
      </c>
      <c r="K46" s="379">
        <f t="shared" si="12"/>
        <v>65.517241379310349</v>
      </c>
      <c r="L46" s="378">
        <f t="shared" si="3"/>
        <v>34.482758620689658</v>
      </c>
      <c r="M46" s="93">
        <f t="shared" si="4"/>
        <v>100</v>
      </c>
    </row>
    <row r="47" spans="1:13">
      <c r="A47" s="813"/>
      <c r="B47" s="7" t="s">
        <v>20</v>
      </c>
      <c r="C47" s="352">
        <v>643</v>
      </c>
      <c r="D47" s="72"/>
      <c r="E47" s="72"/>
      <c r="F47" s="72">
        <f t="shared" si="6"/>
        <v>6.43</v>
      </c>
      <c r="G47" s="367">
        <f t="shared" si="10"/>
        <v>0.53491951249948</v>
      </c>
      <c r="H47" s="360">
        <v>453</v>
      </c>
      <c r="I47" s="359">
        <v>190</v>
      </c>
      <c r="J47" s="86">
        <f t="shared" si="11"/>
        <v>643</v>
      </c>
      <c r="K47" s="379">
        <f t="shared" si="12"/>
        <v>70.451010886469675</v>
      </c>
      <c r="L47" s="378">
        <f t="shared" si="3"/>
        <v>29.548989113530329</v>
      </c>
      <c r="M47" s="93">
        <f t="shared" si="4"/>
        <v>100</v>
      </c>
    </row>
    <row r="48" spans="1:13">
      <c r="A48" s="813"/>
      <c r="B48" s="7" t="s">
        <v>19</v>
      </c>
      <c r="C48" s="352">
        <v>1633</v>
      </c>
      <c r="D48" s="72"/>
      <c r="E48" s="72"/>
      <c r="F48" s="72">
        <f t="shared" si="6"/>
        <v>16.329999999999998</v>
      </c>
      <c r="G48" s="368">
        <f t="shared" si="10"/>
        <v>1.3585125410756624</v>
      </c>
      <c r="H48" s="360">
        <v>1313</v>
      </c>
      <c r="I48" s="359">
        <v>320</v>
      </c>
      <c r="J48" s="86">
        <f t="shared" si="11"/>
        <v>1633</v>
      </c>
      <c r="K48" s="377">
        <f t="shared" si="12"/>
        <v>80.404164115125525</v>
      </c>
      <c r="L48" s="376">
        <f t="shared" si="3"/>
        <v>19.595835884874464</v>
      </c>
      <c r="M48" s="93">
        <f t="shared" si="4"/>
        <v>99.999999999999986</v>
      </c>
    </row>
    <row r="49" spans="1:13">
      <c r="A49" s="813"/>
      <c r="B49" s="7" t="s">
        <v>18</v>
      </c>
      <c r="C49" s="352">
        <v>904</v>
      </c>
      <c r="D49" s="72"/>
      <c r="E49" s="72"/>
      <c r="F49" s="72">
        <f t="shared" si="6"/>
        <v>9.0399999999999991</v>
      </c>
      <c r="G49" s="367">
        <f t="shared" si="10"/>
        <v>0.75204858366956451</v>
      </c>
      <c r="H49" s="359">
        <v>592</v>
      </c>
      <c r="I49" s="359">
        <v>312</v>
      </c>
      <c r="J49" s="86">
        <f t="shared" si="11"/>
        <v>904</v>
      </c>
      <c r="K49" s="377">
        <f t="shared" si="12"/>
        <v>65.486725663716811</v>
      </c>
      <c r="L49" s="376">
        <f t="shared" si="3"/>
        <v>34.513274336283182</v>
      </c>
      <c r="M49" s="93">
        <f t="shared" si="4"/>
        <v>100</v>
      </c>
    </row>
    <row r="50" spans="1:13">
      <c r="A50" s="813"/>
      <c r="B50" s="7" t="s">
        <v>17</v>
      </c>
      <c r="C50" s="352">
        <v>979</v>
      </c>
      <c r="D50" s="72"/>
      <c r="E50" s="72"/>
      <c r="F50" s="72">
        <f t="shared" si="6"/>
        <v>9.7899999999999991</v>
      </c>
      <c r="G50" s="367">
        <f t="shared" si="10"/>
        <v>0.81444199492533587</v>
      </c>
      <c r="H50" s="359">
        <v>570</v>
      </c>
      <c r="I50" s="359">
        <v>409</v>
      </c>
      <c r="J50" s="86">
        <f t="shared" si="11"/>
        <v>979</v>
      </c>
      <c r="K50" s="379">
        <f t="shared" si="12"/>
        <v>58.22267620020429</v>
      </c>
      <c r="L50" s="378">
        <f t="shared" si="3"/>
        <v>41.77732379979571</v>
      </c>
      <c r="M50" s="93">
        <f t="shared" si="4"/>
        <v>100</v>
      </c>
    </row>
    <row r="51" spans="1:13">
      <c r="A51" s="813"/>
      <c r="B51" s="7" t="s">
        <v>16</v>
      </c>
      <c r="C51" s="352">
        <v>1256</v>
      </c>
      <c r="D51" s="72"/>
      <c r="E51" s="72"/>
      <c r="F51" s="72">
        <f t="shared" si="6"/>
        <v>12.56</v>
      </c>
      <c r="G51" s="367">
        <f t="shared" si="10"/>
        <v>1.0448816604966515</v>
      </c>
      <c r="H51" s="359">
        <v>836</v>
      </c>
      <c r="I51" s="359">
        <v>420</v>
      </c>
      <c r="J51" s="86">
        <f t="shared" si="11"/>
        <v>1256</v>
      </c>
      <c r="K51" s="377">
        <f t="shared" si="12"/>
        <v>66.560509554140125</v>
      </c>
      <c r="L51" s="376">
        <f t="shared" si="3"/>
        <v>33.439490445859867</v>
      </c>
      <c r="M51" s="93">
        <f t="shared" si="4"/>
        <v>100</v>
      </c>
    </row>
    <row r="52" spans="1:13">
      <c r="A52" s="813"/>
      <c r="B52" s="7" t="s">
        <v>15</v>
      </c>
      <c r="C52" s="352">
        <v>7305</v>
      </c>
      <c r="D52" s="72"/>
      <c r="E52" s="72"/>
      <c r="F52" s="72">
        <f t="shared" si="6"/>
        <v>73.05</v>
      </c>
      <c r="G52" s="367">
        <f t="shared" si="10"/>
        <v>6.0771182563121338</v>
      </c>
      <c r="H52" s="359">
        <v>2153</v>
      </c>
      <c r="I52" s="359">
        <v>5151</v>
      </c>
      <c r="J52" s="86">
        <f t="shared" si="11"/>
        <v>7304</v>
      </c>
      <c r="K52" s="377">
        <f t="shared" si="12"/>
        <v>29.476998904709749</v>
      </c>
      <c r="L52" s="376">
        <f t="shared" si="3"/>
        <v>70.523001095290255</v>
      </c>
      <c r="M52" s="93">
        <f t="shared" si="4"/>
        <v>100</v>
      </c>
    </row>
    <row r="53" spans="1:13">
      <c r="A53" s="813"/>
      <c r="B53" s="7" t="s">
        <v>14</v>
      </c>
      <c r="C53" s="352">
        <v>177</v>
      </c>
      <c r="D53" s="72"/>
      <c r="E53" s="72"/>
      <c r="F53" s="72">
        <f t="shared" si="6"/>
        <v>1.77</v>
      </c>
      <c r="G53" s="368">
        <f t="shared" si="10"/>
        <v>0.14724845056362049</v>
      </c>
      <c r="H53" s="360">
        <v>104</v>
      </c>
      <c r="I53" s="359">
        <v>73</v>
      </c>
      <c r="J53" s="86">
        <f t="shared" si="11"/>
        <v>177</v>
      </c>
      <c r="K53" s="379">
        <f t="shared" si="12"/>
        <v>58.757062146892657</v>
      </c>
      <c r="L53" s="378">
        <f t="shared" si="3"/>
        <v>41.242937853107343</v>
      </c>
      <c r="M53" s="93">
        <f t="shared" si="4"/>
        <v>100</v>
      </c>
    </row>
    <row r="54" spans="1:13" ht="14.25" thickBot="1">
      <c r="A54" s="814"/>
      <c r="B54" s="6" t="s">
        <v>13</v>
      </c>
      <c r="C54" s="353">
        <v>4165</v>
      </c>
      <c r="D54" s="73"/>
      <c r="E54" s="73"/>
      <c r="F54" s="73">
        <f t="shared" si="6"/>
        <v>41.65</v>
      </c>
      <c r="G54" s="369">
        <f t="shared" si="10"/>
        <v>3.4649141050705046</v>
      </c>
      <c r="H54" s="361">
        <v>3443</v>
      </c>
      <c r="I54" s="361">
        <v>723</v>
      </c>
      <c r="J54" s="87">
        <f t="shared" si="11"/>
        <v>4166</v>
      </c>
      <c r="K54" s="375">
        <f t="shared" si="12"/>
        <v>82.645223235717708</v>
      </c>
      <c r="L54" s="374">
        <f t="shared" si="3"/>
        <v>17.354776764282285</v>
      </c>
      <c r="M54" s="93">
        <f t="shared" si="4"/>
        <v>100</v>
      </c>
    </row>
    <row r="55" spans="1:13" ht="15.75" customHeight="1" thickBot="1">
      <c r="A55" s="812" t="s">
        <v>54</v>
      </c>
      <c r="B55" s="14" t="s">
        <v>0</v>
      </c>
      <c r="C55" s="354">
        <v>27031</v>
      </c>
      <c r="D55" s="74"/>
      <c r="E55" s="74"/>
      <c r="F55" s="74">
        <f t="shared" si="6"/>
        <v>270.31</v>
      </c>
      <c r="G55" s="370">
        <f t="shared" ref="G55:G71" si="13">(C55/$C$4)*100</f>
        <v>22.487417328730086</v>
      </c>
      <c r="H55" s="362">
        <v>19060</v>
      </c>
      <c r="I55" s="362">
        <v>7970</v>
      </c>
      <c r="J55" s="88">
        <f t="shared" si="11"/>
        <v>27030</v>
      </c>
      <c r="K55" s="383">
        <f t="shared" si="12"/>
        <v>70.514243433222347</v>
      </c>
      <c r="L55" s="382">
        <f t="shared" si="3"/>
        <v>29.485756566777653</v>
      </c>
      <c r="M55" s="93">
        <f t="shared" si="4"/>
        <v>100</v>
      </c>
    </row>
    <row r="56" spans="1:13">
      <c r="A56" s="813"/>
      <c r="B56" s="4" t="s">
        <v>1</v>
      </c>
      <c r="C56" s="351">
        <v>12</v>
      </c>
      <c r="D56" s="71"/>
      <c r="E56" s="71"/>
      <c r="F56" s="71">
        <f t="shared" si="6"/>
        <v>0.12</v>
      </c>
      <c r="G56" s="366">
        <f t="shared" si="13"/>
        <v>9.9829458009234231E-3</v>
      </c>
      <c r="H56" s="358">
        <v>10</v>
      </c>
      <c r="I56" s="358">
        <v>2</v>
      </c>
      <c r="J56" s="85">
        <f t="shared" si="11"/>
        <v>12</v>
      </c>
      <c r="K56" s="375">
        <f t="shared" si="12"/>
        <v>83.333333333333343</v>
      </c>
      <c r="L56" s="374">
        <f t="shared" si="3"/>
        <v>16.666666666666664</v>
      </c>
      <c r="M56" s="93">
        <f t="shared" si="4"/>
        <v>100</v>
      </c>
    </row>
    <row r="57" spans="1:13">
      <c r="A57" s="813"/>
      <c r="B57" s="7" t="s">
        <v>2</v>
      </c>
      <c r="C57" s="355">
        <v>3342</v>
      </c>
      <c r="D57" s="75"/>
      <c r="E57" s="75"/>
      <c r="F57" s="75">
        <f t="shared" si="6"/>
        <v>33.42</v>
      </c>
      <c r="G57" s="368">
        <f t="shared" si="13"/>
        <v>2.7802504055571728</v>
      </c>
      <c r="H57" s="360">
        <v>2962</v>
      </c>
      <c r="I57" s="360">
        <v>380</v>
      </c>
      <c r="J57" s="89">
        <f t="shared" si="11"/>
        <v>3342</v>
      </c>
      <c r="K57" s="379">
        <f t="shared" si="12"/>
        <v>88.629563135846794</v>
      </c>
      <c r="L57" s="378">
        <f t="shared" si="3"/>
        <v>11.370436864153202</v>
      </c>
      <c r="M57" s="93">
        <f t="shared" si="4"/>
        <v>100</v>
      </c>
    </row>
    <row r="58" spans="1:13">
      <c r="A58" s="813"/>
      <c r="B58" s="7" t="s">
        <v>3</v>
      </c>
      <c r="C58" s="352">
        <v>6490</v>
      </c>
      <c r="D58" s="72"/>
      <c r="E58" s="72"/>
      <c r="F58" s="72">
        <f t="shared" si="6"/>
        <v>64.900000000000006</v>
      </c>
      <c r="G58" s="367">
        <f t="shared" si="13"/>
        <v>5.399109853999418</v>
      </c>
      <c r="H58" s="359">
        <v>5030</v>
      </c>
      <c r="I58" s="359">
        <v>1461</v>
      </c>
      <c r="J58" s="86">
        <f t="shared" si="11"/>
        <v>6491</v>
      </c>
      <c r="K58" s="379">
        <f t="shared" si="12"/>
        <v>77.491911877984904</v>
      </c>
      <c r="L58" s="378">
        <f t="shared" si="3"/>
        <v>22.508088122015099</v>
      </c>
      <c r="M58" s="93">
        <f t="shared" si="4"/>
        <v>100</v>
      </c>
    </row>
    <row r="59" spans="1:13">
      <c r="A59" s="813"/>
      <c r="B59" s="7" t="s">
        <v>4</v>
      </c>
      <c r="C59" s="355">
        <v>17</v>
      </c>
      <c r="D59" s="75"/>
      <c r="E59" s="75"/>
      <c r="F59" s="75">
        <f t="shared" si="6"/>
        <v>0.17</v>
      </c>
      <c r="G59" s="368">
        <f t="shared" si="13"/>
        <v>1.4142506551308181E-2</v>
      </c>
      <c r="H59" s="360">
        <v>15</v>
      </c>
      <c r="I59" s="360">
        <v>2</v>
      </c>
      <c r="J59" s="89">
        <f t="shared" si="11"/>
        <v>17</v>
      </c>
      <c r="K59" s="379">
        <f t="shared" si="12"/>
        <v>88.235294117647058</v>
      </c>
      <c r="L59" s="378">
        <f t="shared" si="3"/>
        <v>11.76470588235294</v>
      </c>
      <c r="M59" s="93">
        <f t="shared" si="4"/>
        <v>100</v>
      </c>
    </row>
    <row r="60" spans="1:13">
      <c r="A60" s="813"/>
      <c r="B60" s="7" t="s">
        <v>5</v>
      </c>
      <c r="C60" s="352">
        <v>1442</v>
      </c>
      <c r="D60" s="72"/>
      <c r="E60" s="72"/>
      <c r="F60" s="72">
        <f t="shared" si="6"/>
        <v>14.42</v>
      </c>
      <c r="G60" s="368">
        <f t="shared" si="13"/>
        <v>1.1996173204109646</v>
      </c>
      <c r="H60" s="359">
        <v>1185</v>
      </c>
      <c r="I60" s="359">
        <v>258</v>
      </c>
      <c r="J60" s="86">
        <f t="shared" si="11"/>
        <v>1443</v>
      </c>
      <c r="K60" s="379">
        <f t="shared" si="12"/>
        <v>82.120582120582114</v>
      </c>
      <c r="L60" s="378">
        <f t="shared" si="3"/>
        <v>17.879417879417879</v>
      </c>
      <c r="M60" s="93">
        <f t="shared" si="4"/>
        <v>100</v>
      </c>
    </row>
    <row r="61" spans="1:13">
      <c r="A61" s="813"/>
      <c r="B61" s="7" t="s">
        <v>6</v>
      </c>
      <c r="C61" s="352">
        <v>2923</v>
      </c>
      <c r="D61" s="72"/>
      <c r="E61" s="72"/>
      <c r="F61" s="72">
        <f t="shared" si="6"/>
        <v>29.23</v>
      </c>
      <c r="G61" s="368">
        <f t="shared" si="13"/>
        <v>2.4316792146749302</v>
      </c>
      <c r="H61" s="360">
        <v>2624</v>
      </c>
      <c r="I61" s="359">
        <v>299</v>
      </c>
      <c r="J61" s="86">
        <f t="shared" si="11"/>
        <v>2923</v>
      </c>
      <c r="K61" s="379">
        <f t="shared" si="12"/>
        <v>89.770783441669522</v>
      </c>
      <c r="L61" s="378">
        <f t="shared" si="3"/>
        <v>10.229216558330483</v>
      </c>
      <c r="M61" s="93">
        <f t="shared" si="4"/>
        <v>100</v>
      </c>
    </row>
    <row r="62" spans="1:13">
      <c r="A62" s="813"/>
      <c r="B62" s="7" t="s">
        <v>7</v>
      </c>
      <c r="C62" s="352">
        <v>3662</v>
      </c>
      <c r="D62" s="72"/>
      <c r="E62" s="72"/>
      <c r="F62" s="72">
        <f t="shared" si="6"/>
        <v>36.619999999999997</v>
      </c>
      <c r="G62" s="367">
        <f t="shared" si="13"/>
        <v>3.046462293581798</v>
      </c>
      <c r="H62" s="359">
        <v>2560</v>
      </c>
      <c r="I62" s="359">
        <v>1102</v>
      </c>
      <c r="J62" s="86">
        <f t="shared" si="11"/>
        <v>3662</v>
      </c>
      <c r="K62" s="379">
        <f t="shared" si="12"/>
        <v>69.907154560349539</v>
      </c>
      <c r="L62" s="378">
        <f t="shared" si="3"/>
        <v>30.092845439650461</v>
      </c>
      <c r="M62" s="93">
        <f t="shared" si="4"/>
        <v>100</v>
      </c>
    </row>
    <row r="63" spans="1:13">
      <c r="A63" s="813"/>
      <c r="B63" s="7" t="s">
        <v>21</v>
      </c>
      <c r="C63" s="355">
        <v>73</v>
      </c>
      <c r="D63" s="75"/>
      <c r="E63" s="75"/>
      <c r="F63" s="75">
        <f t="shared" si="6"/>
        <v>0.73</v>
      </c>
      <c r="G63" s="368">
        <f t="shared" si="13"/>
        <v>6.072958695561749E-2</v>
      </c>
      <c r="H63" s="360">
        <v>44</v>
      </c>
      <c r="I63" s="360">
        <v>29</v>
      </c>
      <c r="J63" s="89">
        <f t="shared" si="11"/>
        <v>73</v>
      </c>
      <c r="K63" s="379">
        <f t="shared" si="12"/>
        <v>60.273972602739725</v>
      </c>
      <c r="L63" s="378">
        <f t="shared" si="3"/>
        <v>39.726027397260275</v>
      </c>
      <c r="M63" s="93">
        <f t="shared" si="4"/>
        <v>100</v>
      </c>
    </row>
    <row r="64" spans="1:13">
      <c r="A64" s="813"/>
      <c r="B64" s="7" t="s">
        <v>20</v>
      </c>
      <c r="C64" s="352">
        <v>507</v>
      </c>
      <c r="D64" s="72"/>
      <c r="E64" s="72"/>
      <c r="F64" s="72">
        <f t="shared" si="6"/>
        <v>5.07</v>
      </c>
      <c r="G64" s="367">
        <f t="shared" si="13"/>
        <v>0.42177946008901462</v>
      </c>
      <c r="H64" s="360">
        <v>354</v>
      </c>
      <c r="I64" s="359">
        <v>154</v>
      </c>
      <c r="J64" s="86">
        <f t="shared" si="11"/>
        <v>508</v>
      </c>
      <c r="K64" s="377">
        <f t="shared" si="12"/>
        <v>69.685039370078741</v>
      </c>
      <c r="L64" s="376">
        <f t="shared" si="3"/>
        <v>30.314960629921263</v>
      </c>
      <c r="M64" s="93">
        <f t="shared" si="4"/>
        <v>100</v>
      </c>
    </row>
    <row r="65" spans="1:13">
      <c r="A65" s="813"/>
      <c r="B65" s="7" t="s">
        <v>19</v>
      </c>
      <c r="C65" s="352">
        <v>736</v>
      </c>
      <c r="D65" s="72"/>
      <c r="E65" s="72"/>
      <c r="F65" s="72">
        <f t="shared" si="6"/>
        <v>7.36</v>
      </c>
      <c r="G65" s="368">
        <f t="shared" si="13"/>
        <v>0.61228734245663652</v>
      </c>
      <c r="H65" s="359">
        <v>604</v>
      </c>
      <c r="I65" s="359">
        <v>132</v>
      </c>
      <c r="J65" s="86">
        <f t="shared" si="11"/>
        <v>736</v>
      </c>
      <c r="K65" s="377">
        <f t="shared" si="12"/>
        <v>82.065217391304344</v>
      </c>
      <c r="L65" s="376">
        <f t="shared" si="3"/>
        <v>17.934782608695652</v>
      </c>
      <c r="M65" s="93">
        <f t="shared" si="4"/>
        <v>100</v>
      </c>
    </row>
    <row r="66" spans="1:13">
      <c r="A66" s="813"/>
      <c r="B66" s="7" t="s">
        <v>18</v>
      </c>
      <c r="C66" s="352">
        <v>657</v>
      </c>
      <c r="D66" s="72"/>
      <c r="E66" s="72"/>
      <c r="F66" s="72">
        <f t="shared" si="6"/>
        <v>6.57</v>
      </c>
      <c r="G66" s="367">
        <f t="shared" si="13"/>
        <v>0.5465662826005574</v>
      </c>
      <c r="H66" s="359">
        <v>448</v>
      </c>
      <c r="I66" s="359">
        <v>209</v>
      </c>
      <c r="J66" s="86">
        <f t="shared" si="11"/>
        <v>657</v>
      </c>
      <c r="K66" s="379">
        <f t="shared" si="12"/>
        <v>68.188736681887363</v>
      </c>
      <c r="L66" s="378">
        <f t="shared" si="3"/>
        <v>31.81126331811263</v>
      </c>
      <c r="M66" s="93">
        <f t="shared" si="4"/>
        <v>100</v>
      </c>
    </row>
    <row r="67" spans="1:13">
      <c r="A67" s="813"/>
      <c r="B67" s="7" t="s">
        <v>17</v>
      </c>
      <c r="C67" s="352">
        <v>786</v>
      </c>
      <c r="D67" s="72"/>
      <c r="E67" s="72"/>
      <c r="F67" s="72">
        <f t="shared" si="6"/>
        <v>7.86</v>
      </c>
      <c r="G67" s="367">
        <f t="shared" si="13"/>
        <v>0.65388294996048413</v>
      </c>
      <c r="H67" s="359">
        <v>477</v>
      </c>
      <c r="I67" s="360">
        <v>309</v>
      </c>
      <c r="J67" s="89">
        <f t="shared" si="11"/>
        <v>786</v>
      </c>
      <c r="K67" s="379">
        <f t="shared" si="12"/>
        <v>60.687022900763353</v>
      </c>
      <c r="L67" s="378">
        <f t="shared" si="3"/>
        <v>39.31297709923664</v>
      </c>
      <c r="M67" s="93">
        <f t="shared" si="4"/>
        <v>100</v>
      </c>
    </row>
    <row r="68" spans="1:13">
      <c r="A68" s="813"/>
      <c r="B68" s="7" t="s">
        <v>16</v>
      </c>
      <c r="C68" s="352">
        <v>1075</v>
      </c>
      <c r="D68" s="72"/>
      <c r="E68" s="72"/>
      <c r="F68" s="72">
        <f t="shared" si="6"/>
        <v>10.75</v>
      </c>
      <c r="G68" s="367">
        <f t="shared" si="13"/>
        <v>0.89430556133272332</v>
      </c>
      <c r="H68" s="359">
        <v>399</v>
      </c>
      <c r="I68" s="359">
        <v>676</v>
      </c>
      <c r="J68" s="86">
        <f t="shared" si="11"/>
        <v>1075</v>
      </c>
      <c r="K68" s="379">
        <f t="shared" si="12"/>
        <v>37.116279069767444</v>
      </c>
      <c r="L68" s="378">
        <f t="shared" si="3"/>
        <v>62.883720930232556</v>
      </c>
      <c r="M68" s="93">
        <f t="shared" si="4"/>
        <v>100</v>
      </c>
    </row>
    <row r="69" spans="1:13">
      <c r="A69" s="813"/>
      <c r="B69" s="4" t="s">
        <v>15</v>
      </c>
      <c r="C69" s="353">
        <v>3376</v>
      </c>
      <c r="D69" s="73"/>
      <c r="E69" s="73"/>
      <c r="F69" s="73">
        <f t="shared" si="6"/>
        <v>33.76</v>
      </c>
      <c r="G69" s="366">
        <f t="shared" si="13"/>
        <v>2.8085354186597895</v>
      </c>
      <c r="H69" s="361">
        <v>794</v>
      </c>
      <c r="I69" s="361">
        <v>2582</v>
      </c>
      <c r="J69" s="87">
        <f t="shared" si="11"/>
        <v>3376</v>
      </c>
      <c r="K69" s="375">
        <f t="shared" si="12"/>
        <v>23.518957345971565</v>
      </c>
      <c r="L69" s="374">
        <f>(I69/J69)*100</f>
        <v>76.481042654028428</v>
      </c>
      <c r="M69" s="93">
        <f>K69+L69</f>
        <v>100</v>
      </c>
    </row>
    <row r="70" spans="1:13">
      <c r="A70" s="813"/>
      <c r="B70" s="7" t="s">
        <v>14</v>
      </c>
      <c r="C70" s="355">
        <v>25</v>
      </c>
      <c r="D70" s="75"/>
      <c r="E70" s="75"/>
      <c r="F70" s="75">
        <f>C70/100</f>
        <v>0.25</v>
      </c>
      <c r="G70" s="368">
        <f t="shared" si="13"/>
        <v>2.0797803751923798E-2</v>
      </c>
      <c r="H70" s="360">
        <v>18</v>
      </c>
      <c r="I70" s="360">
        <v>8</v>
      </c>
      <c r="J70" s="89">
        <f t="shared" si="11"/>
        <v>26</v>
      </c>
      <c r="K70" s="379">
        <f t="shared" si="12"/>
        <v>69.230769230769226</v>
      </c>
      <c r="L70" s="378">
        <f>(I70/J70)*100</f>
        <v>30.76923076923077</v>
      </c>
      <c r="M70" s="93">
        <f>K70+L70</f>
        <v>100</v>
      </c>
    </row>
    <row r="71" spans="1:13" ht="14.25" thickBot="1">
      <c r="A71" s="814"/>
      <c r="B71" s="6" t="s">
        <v>13</v>
      </c>
      <c r="C71" s="356">
        <v>1908</v>
      </c>
      <c r="D71" s="76"/>
      <c r="E71" s="76"/>
      <c r="F71" s="76">
        <f>C71/100</f>
        <v>19.079999999999998</v>
      </c>
      <c r="G71" s="371">
        <f t="shared" si="13"/>
        <v>1.5872883823468242</v>
      </c>
      <c r="H71" s="363">
        <v>1538</v>
      </c>
      <c r="I71" s="364">
        <v>370</v>
      </c>
      <c r="J71" s="90">
        <f t="shared" si="11"/>
        <v>1908</v>
      </c>
      <c r="K71" s="385">
        <f t="shared" si="12"/>
        <v>80.607966457023068</v>
      </c>
      <c r="L71" s="384">
        <f>(I71/J71)*100</f>
        <v>19.392033542976939</v>
      </c>
      <c r="M71" s="93">
        <f>K71+L71</f>
        <v>100</v>
      </c>
    </row>
    <row r="72" spans="1:13">
      <c r="A72" s="791"/>
      <c r="B72" s="790" t="s">
        <v>219</v>
      </c>
      <c r="H72" s="81"/>
    </row>
    <row r="73" spans="1:13" ht="14.25">
      <c r="A73" s="821">
        <v>6</v>
      </c>
      <c r="B73" s="821"/>
      <c r="C73" s="821"/>
      <c r="D73" s="821"/>
      <c r="E73" s="821"/>
      <c r="F73" s="821"/>
      <c r="G73" s="821"/>
      <c r="H73" s="821"/>
      <c r="I73" s="821"/>
      <c r="J73" s="821"/>
      <c r="K73" s="821"/>
      <c r="L73" s="821"/>
    </row>
  </sheetData>
  <mergeCells count="9">
    <mergeCell ref="A73:L73"/>
    <mergeCell ref="C2:J2"/>
    <mergeCell ref="K2:L2"/>
    <mergeCell ref="A55:A71"/>
    <mergeCell ref="A4:A20"/>
    <mergeCell ref="A21:A37"/>
    <mergeCell ref="A38:A54"/>
    <mergeCell ref="A2:A3"/>
    <mergeCell ref="B2:B3"/>
  </mergeCells>
  <phoneticPr fontId="2"/>
  <pageMargins left="0.73" right="0.44" top="0.75" bottom="0.47" header="0.3" footer="0.3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H72"/>
  <sheetViews>
    <sheetView topLeftCell="A16" zoomScaleNormal="100" zoomScaleSheetLayoutView="100" workbookViewId="0">
      <selection activeCell="C37" sqref="C37"/>
    </sheetView>
  </sheetViews>
  <sheetFormatPr defaultRowHeight="13.5"/>
  <cols>
    <col min="1" max="1" width="15" customWidth="1"/>
    <col min="2" max="2" width="12.75" style="95" customWidth="1"/>
    <col min="3" max="3" width="12.125" style="95" customWidth="1"/>
    <col min="4" max="4" width="12.125" customWidth="1"/>
    <col min="5" max="5" width="9.125" style="81" bestFit="1" customWidth="1"/>
    <col min="6" max="6" width="9.125" bestFit="1" customWidth="1"/>
    <col min="7" max="8" width="10.375" customWidth="1"/>
  </cols>
  <sheetData>
    <row r="1" spans="1:5" ht="19.5" customHeight="1" thickBot="1">
      <c r="A1" t="s">
        <v>155</v>
      </c>
    </row>
    <row r="2" spans="1:5">
      <c r="A2" s="105" t="s">
        <v>30</v>
      </c>
      <c r="B2" s="97" t="s">
        <v>33</v>
      </c>
      <c r="C2" s="98" t="s">
        <v>34</v>
      </c>
      <c r="E2"/>
    </row>
    <row r="3" spans="1:5" hidden="1">
      <c r="A3" s="99" t="s">
        <v>22</v>
      </c>
      <c r="B3" s="100"/>
      <c r="C3" s="101"/>
      <c r="E3"/>
    </row>
    <row r="4" spans="1:5">
      <c r="A4" s="106" t="s">
        <v>66</v>
      </c>
      <c r="B4" s="96">
        <f t="shared" ref="B4:B15" si="0">C20/$C$32*100</f>
        <v>0.66531506338553315</v>
      </c>
      <c r="C4" s="102">
        <f t="shared" ref="C4:C15" si="1">D20/$D$32*100</f>
        <v>0.65443122654954777</v>
      </c>
      <c r="E4"/>
    </row>
    <row r="5" spans="1:5">
      <c r="A5" s="106" t="s">
        <v>67</v>
      </c>
      <c r="B5" s="96">
        <f t="shared" si="0"/>
        <v>4.8611111111111116</v>
      </c>
      <c r="C5" s="102">
        <f t="shared" si="1"/>
        <v>11.189319682382711</v>
      </c>
      <c r="E5"/>
    </row>
    <row r="6" spans="1:5">
      <c r="A6" s="99" t="s">
        <v>68</v>
      </c>
      <c r="B6" s="96">
        <f t="shared" si="0"/>
        <v>10.213926174496644</v>
      </c>
      <c r="C6" s="102">
        <f t="shared" si="1"/>
        <v>13.4551060178587</v>
      </c>
      <c r="E6"/>
    </row>
    <row r="7" spans="1:5">
      <c r="A7" s="106" t="s">
        <v>69</v>
      </c>
      <c r="B7" s="96">
        <f t="shared" si="0"/>
        <v>11.593493661446681</v>
      </c>
      <c r="C7" s="102">
        <f t="shared" si="1"/>
        <v>11.890288240598004</v>
      </c>
      <c r="E7"/>
    </row>
    <row r="8" spans="1:5">
      <c r="A8" s="106" t="s">
        <v>70</v>
      </c>
      <c r="B8" s="96">
        <f t="shared" si="0"/>
        <v>13.651193139448173</v>
      </c>
      <c r="C8" s="102">
        <f t="shared" si="1"/>
        <v>12.317849975277042</v>
      </c>
      <c r="E8"/>
    </row>
    <row r="9" spans="1:5">
      <c r="A9" s="106" t="s">
        <v>71</v>
      </c>
      <c r="B9" s="96">
        <f t="shared" si="0"/>
        <v>16.214578672632364</v>
      </c>
      <c r="C9" s="102">
        <f t="shared" si="1"/>
        <v>14.286960821383904</v>
      </c>
      <c r="E9"/>
    </row>
    <row r="10" spans="1:5">
      <c r="A10" s="106" t="s">
        <v>72</v>
      </c>
      <c r="B10" s="96">
        <f t="shared" si="0"/>
        <v>14.590324384787474</v>
      </c>
      <c r="C10" s="102">
        <f t="shared" si="1"/>
        <v>13.812861755039121</v>
      </c>
      <c r="E10"/>
    </row>
    <row r="11" spans="1:5">
      <c r="A11" s="106" t="s">
        <v>73</v>
      </c>
      <c r="B11" s="96">
        <f t="shared" si="0"/>
        <v>11.184517151379568</v>
      </c>
      <c r="C11" s="102">
        <f t="shared" si="1"/>
        <v>9.1998487536720859</v>
      </c>
      <c r="E11"/>
    </row>
    <row r="12" spans="1:5">
      <c r="A12" s="106" t="s">
        <v>74</v>
      </c>
      <c r="B12" s="96">
        <f t="shared" si="0"/>
        <v>8.6782252050708433</v>
      </c>
      <c r="C12" s="102">
        <f t="shared" si="1"/>
        <v>6.4425118524766578</v>
      </c>
      <c r="E12"/>
    </row>
    <row r="13" spans="1:5">
      <c r="A13" s="106" t="s">
        <v>75</v>
      </c>
      <c r="B13" s="96">
        <f t="shared" si="0"/>
        <v>6.0297818791946307</v>
      </c>
      <c r="C13" s="102">
        <f t="shared" si="1"/>
        <v>4.551932753555743</v>
      </c>
      <c r="E13"/>
    </row>
    <row r="14" spans="1:5">
      <c r="A14" s="106" t="s">
        <v>76</v>
      </c>
      <c r="B14" s="96">
        <f t="shared" si="0"/>
        <v>1.7768922445935869</v>
      </c>
      <c r="C14" s="102">
        <f t="shared" si="1"/>
        <v>1.6957040225706057</v>
      </c>
      <c r="E14"/>
    </row>
    <row r="15" spans="1:5" ht="14.25" thickBot="1">
      <c r="A15" s="107" t="s">
        <v>77</v>
      </c>
      <c r="B15" s="103">
        <f t="shared" si="0"/>
        <v>0.54064131245339297</v>
      </c>
      <c r="C15" s="104">
        <f t="shared" si="1"/>
        <v>0.50318489863587446</v>
      </c>
      <c r="E15"/>
    </row>
    <row r="18" spans="1:7" ht="14.25" thickBot="1">
      <c r="D18" t="s">
        <v>211</v>
      </c>
    </row>
    <row r="19" spans="1:7">
      <c r="A19" s="105" t="s">
        <v>30</v>
      </c>
      <c r="B19" s="768" t="s">
        <v>78</v>
      </c>
      <c r="C19" s="141" t="s">
        <v>79</v>
      </c>
      <c r="D19" s="760" t="s">
        <v>80</v>
      </c>
      <c r="E19" s="764"/>
      <c r="F19" s="765"/>
    </row>
    <row r="20" spans="1:7">
      <c r="A20" s="106" t="s">
        <v>66</v>
      </c>
      <c r="B20" s="277">
        <v>797</v>
      </c>
      <c r="C20" s="277">
        <v>571</v>
      </c>
      <c r="D20" s="282">
        <v>225</v>
      </c>
      <c r="E20" s="830"/>
      <c r="F20" s="831"/>
    </row>
    <row r="21" spans="1:7">
      <c r="A21" s="106" t="s">
        <v>67</v>
      </c>
      <c r="B21" s="277">
        <v>8019</v>
      </c>
      <c r="C21" s="277">
        <v>4172</v>
      </c>
      <c r="D21" s="282">
        <v>3847</v>
      </c>
      <c r="E21" s="832"/>
      <c r="F21" s="831"/>
    </row>
    <row r="22" spans="1:7">
      <c r="A22" s="99" t="s">
        <v>68</v>
      </c>
      <c r="B22" s="277">
        <v>13391</v>
      </c>
      <c r="C22" s="277">
        <v>8766</v>
      </c>
      <c r="D22" s="282">
        <v>4626</v>
      </c>
      <c r="E22" s="832"/>
      <c r="F22" s="831"/>
    </row>
    <row r="23" spans="1:7">
      <c r="A23" s="106" t="s">
        <v>69</v>
      </c>
      <c r="B23" s="277">
        <v>14038</v>
      </c>
      <c r="C23" s="277">
        <v>9950</v>
      </c>
      <c r="D23" s="282">
        <v>4088</v>
      </c>
      <c r="E23" s="766"/>
      <c r="F23" s="767"/>
    </row>
    <row r="24" spans="1:7">
      <c r="A24" s="106" t="s">
        <v>70</v>
      </c>
      <c r="B24" s="277">
        <v>15951</v>
      </c>
      <c r="C24" s="277">
        <v>11716</v>
      </c>
      <c r="D24" s="282">
        <v>4235</v>
      </c>
      <c r="E24" s="766"/>
      <c r="F24" s="767"/>
    </row>
    <row r="25" spans="1:7">
      <c r="A25" s="106" t="s">
        <v>71</v>
      </c>
      <c r="B25" s="277">
        <v>18828</v>
      </c>
      <c r="C25" s="277">
        <v>13916</v>
      </c>
      <c r="D25" s="282">
        <v>4912</v>
      </c>
      <c r="E25" s="766"/>
      <c r="F25" s="767"/>
    </row>
    <row r="26" spans="1:7">
      <c r="A26" s="106" t="s">
        <v>72</v>
      </c>
      <c r="B26" s="277">
        <v>17271</v>
      </c>
      <c r="C26" s="277">
        <v>12522</v>
      </c>
      <c r="D26" s="282">
        <v>4749</v>
      </c>
      <c r="E26" s="766"/>
      <c r="F26" s="767"/>
    </row>
    <row r="27" spans="1:7">
      <c r="A27" s="106" t="s">
        <v>73</v>
      </c>
      <c r="B27" s="277">
        <v>12762</v>
      </c>
      <c r="C27" s="277">
        <v>9599</v>
      </c>
      <c r="D27" s="282">
        <v>3163</v>
      </c>
      <c r="E27" s="766"/>
      <c r="F27" s="767"/>
    </row>
    <row r="28" spans="1:7">
      <c r="A28" s="106" t="s">
        <v>74</v>
      </c>
      <c r="B28" s="277">
        <v>9663</v>
      </c>
      <c r="C28" s="277">
        <v>7448</v>
      </c>
      <c r="D28" s="282">
        <v>2215</v>
      </c>
      <c r="E28" s="766"/>
      <c r="F28" s="767"/>
    </row>
    <row r="29" spans="1:7">
      <c r="A29" s="106" t="s">
        <v>75</v>
      </c>
      <c r="B29" s="277">
        <v>6739</v>
      </c>
      <c r="C29" s="277">
        <v>5175</v>
      </c>
      <c r="D29" s="282">
        <v>1565</v>
      </c>
      <c r="E29" s="766"/>
      <c r="F29" s="767"/>
    </row>
    <row r="30" spans="1:7">
      <c r="A30" s="106" t="s">
        <v>76</v>
      </c>
      <c r="B30" s="277">
        <v>2107</v>
      </c>
      <c r="C30" s="277">
        <v>1525</v>
      </c>
      <c r="D30" s="282">
        <v>583</v>
      </c>
      <c r="E30" s="766"/>
      <c r="F30" s="767"/>
      <c r="G30" s="100"/>
    </row>
    <row r="31" spans="1:7" ht="14.25" thickBot="1">
      <c r="A31" s="107" t="s">
        <v>77</v>
      </c>
      <c r="B31" s="278">
        <v>637</v>
      </c>
      <c r="C31" s="278">
        <v>464</v>
      </c>
      <c r="D31" s="283">
        <v>173</v>
      </c>
      <c r="E31" s="766"/>
      <c r="F31" s="767"/>
    </row>
    <row r="32" spans="1:7" ht="14.25" thickBot="1">
      <c r="A32" s="763" t="s">
        <v>22</v>
      </c>
      <c r="B32" s="762">
        <f>SUM(B20:B31)</f>
        <v>120203</v>
      </c>
      <c r="C32" s="762">
        <f>SUM(C20:C31)</f>
        <v>85824</v>
      </c>
      <c r="D32" s="761">
        <f>SUM(D20:D31)</f>
        <v>34381</v>
      </c>
    </row>
    <row r="33" spans="1:4">
      <c r="A33" s="833" t="s">
        <v>220</v>
      </c>
      <c r="B33" s="833"/>
      <c r="C33" s="833"/>
      <c r="D33" s="833"/>
    </row>
    <row r="34" spans="1:4">
      <c r="A34" s="53"/>
      <c r="B34" s="427"/>
      <c r="C34" s="427"/>
      <c r="D34" s="427"/>
    </row>
    <row r="35" spans="1:4">
      <c r="A35" s="100"/>
      <c r="B35" s="427"/>
      <c r="C35" s="427"/>
      <c r="D35" s="427"/>
    </row>
    <row r="72" spans="1:8" ht="14.25">
      <c r="A72" s="821">
        <v>7</v>
      </c>
      <c r="B72" s="821"/>
      <c r="C72" s="821"/>
      <c r="D72" s="821"/>
      <c r="E72" s="821"/>
      <c r="F72" s="821"/>
      <c r="G72" s="821"/>
      <c r="H72" s="821"/>
    </row>
  </sheetData>
  <mergeCells count="3">
    <mergeCell ref="E20:F22"/>
    <mergeCell ref="A72:H72"/>
    <mergeCell ref="A33:D33"/>
  </mergeCells>
  <phoneticPr fontId="2"/>
  <pageMargins left="1.24" right="0.7" top="1.17" bottom="0.47" header="0.3" footer="0.3"/>
  <pageSetup paperSize="9" scale="8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  <pageSetUpPr fitToPage="1"/>
  </sheetPr>
  <dimension ref="A2:AG119"/>
  <sheetViews>
    <sheetView topLeftCell="A5" zoomScaleNormal="100" workbookViewId="0">
      <selection activeCell="K36" sqref="K36"/>
    </sheetView>
  </sheetViews>
  <sheetFormatPr defaultRowHeight="13.5"/>
  <cols>
    <col min="1" max="1" width="15" customWidth="1"/>
    <col min="2" max="2" width="12.75" style="95" customWidth="1"/>
    <col min="3" max="3" width="9.25" style="95" bestFit="1" customWidth="1"/>
    <col min="4" max="4" width="9.875" bestFit="1" customWidth="1"/>
    <col min="5" max="5" width="9.25" style="95" bestFit="1" customWidth="1"/>
    <col min="6" max="6" width="9.75" bestFit="1" customWidth="1"/>
    <col min="7" max="9" width="10.375" customWidth="1"/>
    <col min="10" max="10" width="12.625" bestFit="1" customWidth="1"/>
    <col min="11" max="11" width="10" style="112" bestFit="1" customWidth="1"/>
    <col min="12" max="12" width="9.375" bestFit="1" customWidth="1"/>
    <col min="27" max="27" width="9" style="81"/>
    <col min="29" max="29" width="9" style="112"/>
    <col min="32" max="32" width="12.25" style="100" bestFit="1" customWidth="1"/>
    <col min="33" max="33" width="9" style="112"/>
    <col min="46" max="46" width="9.125" bestFit="1" customWidth="1"/>
    <col min="47" max="47" width="9.75" bestFit="1" customWidth="1"/>
    <col min="48" max="52" width="9.125" bestFit="1" customWidth="1"/>
  </cols>
  <sheetData>
    <row r="2" spans="1:21" ht="19.5" customHeight="1" thickBot="1">
      <c r="A2" s="100" t="s">
        <v>156</v>
      </c>
      <c r="B2" s="112"/>
      <c r="C2"/>
      <c r="E2"/>
      <c r="K2"/>
      <c r="U2" s="152" t="s">
        <v>134</v>
      </c>
    </row>
    <row r="3" spans="1:21" ht="69" customHeight="1" thickBot="1">
      <c r="A3" s="296" t="s">
        <v>30</v>
      </c>
      <c r="B3" s="291" t="s">
        <v>1</v>
      </c>
      <c r="C3" s="286" t="s">
        <v>2</v>
      </c>
      <c r="D3" s="286" t="s">
        <v>3</v>
      </c>
      <c r="E3" s="287" t="s">
        <v>4</v>
      </c>
      <c r="F3" s="287" t="s">
        <v>5</v>
      </c>
      <c r="G3" s="287" t="s">
        <v>6</v>
      </c>
      <c r="H3" s="287" t="s">
        <v>7</v>
      </c>
      <c r="I3" s="287" t="s">
        <v>21</v>
      </c>
      <c r="J3" s="287" t="s">
        <v>20</v>
      </c>
      <c r="K3" s="287" t="s">
        <v>19</v>
      </c>
      <c r="L3" s="287" t="s">
        <v>18</v>
      </c>
      <c r="M3" s="287" t="s">
        <v>17</v>
      </c>
      <c r="N3" s="287" t="s">
        <v>16</v>
      </c>
      <c r="O3" s="288" t="s">
        <v>15</v>
      </c>
      <c r="P3" s="288" t="s">
        <v>14</v>
      </c>
      <c r="Q3" s="317" t="s">
        <v>13</v>
      </c>
      <c r="R3" s="318" t="s">
        <v>81</v>
      </c>
      <c r="S3" s="305" t="s">
        <v>23</v>
      </c>
      <c r="T3" s="289" t="s">
        <v>82</v>
      </c>
      <c r="U3" s="290" t="s">
        <v>83</v>
      </c>
    </row>
    <row r="4" spans="1:21" ht="26.1" hidden="1" customHeight="1" thickBot="1">
      <c r="A4" s="310" t="s">
        <v>85</v>
      </c>
      <c r="B4" s="311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3"/>
      <c r="R4" s="314"/>
      <c r="S4" s="315"/>
      <c r="T4" s="312"/>
      <c r="U4" s="316"/>
    </row>
    <row r="5" spans="1:21" ht="26.1" customHeight="1">
      <c r="A5" s="302" t="s">
        <v>66</v>
      </c>
      <c r="B5" s="464" t="s">
        <v>160</v>
      </c>
      <c r="C5" s="465">
        <f t="shared" ref="C5:C16" si="0">C22/$C$34*100</f>
        <v>0.76901167758473377</v>
      </c>
      <c r="D5" s="465">
        <f t="shared" ref="D5:D16" si="1">D22/$D$34*100</f>
        <v>0.96951181495105676</v>
      </c>
      <c r="E5" s="465">
        <f t="shared" ref="E5:E15" si="2">E22/$E$34*100</f>
        <v>0.1851851851851852</v>
      </c>
      <c r="F5" s="465" t="s">
        <v>160</v>
      </c>
      <c r="G5" s="465">
        <f t="shared" ref="G5:G16" si="3">G22/$G$34*100</f>
        <v>0.34266133637921187</v>
      </c>
      <c r="H5" s="465">
        <f t="shared" ref="H5:H16" si="4">H22/$H$34*100</f>
        <v>0.56514527919405366</v>
      </c>
      <c r="I5" s="466">
        <f>I22/$I$34*100</f>
        <v>0.24125452352231602</v>
      </c>
      <c r="J5" s="466">
        <f>J22/$J$34*100</f>
        <v>0.51107325383304936</v>
      </c>
      <c r="K5" s="466" t="s">
        <v>160</v>
      </c>
      <c r="L5" s="465">
        <f t="shared" ref="L5:L16" si="5">L22/$L$34*100</f>
        <v>1.2681159420289856</v>
      </c>
      <c r="M5" s="465">
        <f t="shared" ref="M5:M16" si="6">M22/$M$34*100</f>
        <v>1.7212426532325777</v>
      </c>
      <c r="N5" s="465" t="s">
        <v>133</v>
      </c>
      <c r="O5" s="465">
        <f t="shared" ref="O5:O16" si="7">O22/$O$34*100</f>
        <v>1.0348417120813178</v>
      </c>
      <c r="P5" s="465" t="s">
        <v>47</v>
      </c>
      <c r="Q5" s="467">
        <f t="shared" ref="Q5:Q16" si="8">Q22/$Q$34*100</f>
        <v>0.36947381832080517</v>
      </c>
      <c r="R5" s="468">
        <f t="shared" ref="R5:R16" si="9">R22/$R$34*100</f>
        <v>0.66304501551541972</v>
      </c>
      <c r="S5" s="386">
        <f t="shared" ref="S5:S16" si="10">S22/$S$34*100</f>
        <v>0.61426187725764159</v>
      </c>
      <c r="T5" s="387">
        <f t="shared" ref="T5:T16" si="11">T22/$T$34*100</f>
        <v>0.73767309434450634</v>
      </c>
      <c r="U5" s="389">
        <f t="shared" ref="U5:U16" si="12">U22/$U$34*100</f>
        <v>0.65110428766971251</v>
      </c>
    </row>
    <row r="6" spans="1:21" ht="26.1" customHeight="1">
      <c r="A6" s="298" t="s">
        <v>67</v>
      </c>
      <c r="B6" s="469">
        <f t="shared" ref="B6:B15" si="13">B23/$B$34*100</f>
        <v>7.1428571428571423</v>
      </c>
      <c r="C6" s="466">
        <f t="shared" si="0"/>
        <v>5.4685274850469954</v>
      </c>
      <c r="D6" s="466">
        <f t="shared" si="1"/>
        <v>4.6667497973689134</v>
      </c>
      <c r="E6" s="466">
        <f t="shared" si="2"/>
        <v>5.5555555555555554</v>
      </c>
      <c r="F6" s="466">
        <f t="shared" ref="F6:F15" si="14">F23/$F$34*100</f>
        <v>5.4255918827508456</v>
      </c>
      <c r="G6" s="466">
        <f t="shared" si="3"/>
        <v>2.9811536264991436</v>
      </c>
      <c r="H6" s="466">
        <f t="shared" si="4"/>
        <v>7.5557466674857174</v>
      </c>
      <c r="I6" s="466">
        <f t="shared" ref="I6:I16" si="15">I23/$I$34*100</f>
        <v>9.3124246079613986</v>
      </c>
      <c r="J6" s="466">
        <f t="shared" ref="J6:J15" si="16">J23/$J$34*100</f>
        <v>6.1328790459965932</v>
      </c>
      <c r="K6" s="466">
        <f t="shared" ref="K6:K15" si="17">K23/$K$34*100</f>
        <v>2.6475626849400404</v>
      </c>
      <c r="L6" s="466">
        <f t="shared" si="5"/>
        <v>10.978260869565219</v>
      </c>
      <c r="M6" s="466">
        <f t="shared" si="6"/>
        <v>15.155331654072207</v>
      </c>
      <c r="N6" s="466">
        <f t="shared" ref="N6:N16" si="18">N23/$N$34*100</f>
        <v>7.593201754385964</v>
      </c>
      <c r="O6" s="466">
        <f t="shared" si="7"/>
        <v>12.650786847100607</v>
      </c>
      <c r="P6" s="466">
        <f t="shared" ref="P6:P15" si="19">P23/$P$34*100</f>
        <v>7.2477650063856967</v>
      </c>
      <c r="Q6" s="470">
        <f t="shared" si="8"/>
        <v>4.2808001019238118</v>
      </c>
      <c r="R6" s="471">
        <f t="shared" si="9"/>
        <v>6.671214528755522</v>
      </c>
      <c r="S6" s="390">
        <f t="shared" si="10"/>
        <v>6.6707006252635832</v>
      </c>
      <c r="T6" s="388">
        <f t="shared" si="11"/>
        <v>7.4077908632069365</v>
      </c>
      <c r="U6" s="391">
        <f t="shared" si="12"/>
        <v>5.6231733935111539</v>
      </c>
    </row>
    <row r="7" spans="1:21" ht="26.1" customHeight="1">
      <c r="A7" s="299" t="s">
        <v>68</v>
      </c>
      <c r="B7" s="469">
        <f t="shared" si="13"/>
        <v>7.1428571428571423</v>
      </c>
      <c r="C7" s="466">
        <f t="shared" si="0"/>
        <v>11.563657077755625</v>
      </c>
      <c r="D7" s="466">
        <f t="shared" si="1"/>
        <v>9.271151568052872</v>
      </c>
      <c r="E7" s="466">
        <f t="shared" si="2"/>
        <v>7.2222222222222214</v>
      </c>
      <c r="F7" s="466">
        <f t="shared" si="14"/>
        <v>13.810597519729425</v>
      </c>
      <c r="G7" s="466">
        <f t="shared" si="3"/>
        <v>6.8874928612221584</v>
      </c>
      <c r="H7" s="466">
        <f t="shared" si="4"/>
        <v>12.537625161250689</v>
      </c>
      <c r="I7" s="466">
        <f t="shared" si="15"/>
        <v>13.268998793727382</v>
      </c>
      <c r="J7" s="466">
        <f t="shared" si="16"/>
        <v>12.492901760363431</v>
      </c>
      <c r="K7" s="466">
        <f t="shared" si="17"/>
        <v>11.400093443388879</v>
      </c>
      <c r="L7" s="466">
        <f t="shared" si="5"/>
        <v>13.949275362318842</v>
      </c>
      <c r="M7" s="466">
        <f t="shared" si="6"/>
        <v>13.85390428211587</v>
      </c>
      <c r="N7" s="466">
        <f t="shared" si="18"/>
        <v>12.362938596491228</v>
      </c>
      <c r="O7" s="466">
        <f t="shared" si="7"/>
        <v>12.730390055722246</v>
      </c>
      <c r="P7" s="466">
        <f t="shared" si="19"/>
        <v>12.164750957854405</v>
      </c>
      <c r="Q7" s="470">
        <f t="shared" si="8"/>
        <v>10.370747865970188</v>
      </c>
      <c r="R7" s="471">
        <f t="shared" si="9"/>
        <v>11.140320957047662</v>
      </c>
      <c r="S7" s="390">
        <f t="shared" si="10"/>
        <v>11.207070429249868</v>
      </c>
      <c r="T7" s="388">
        <f t="shared" si="11"/>
        <v>12.491264397566972</v>
      </c>
      <c r="U7" s="391">
        <f t="shared" si="12"/>
        <v>9.0747660093966189</v>
      </c>
    </row>
    <row r="8" spans="1:21" ht="26.1" customHeight="1">
      <c r="A8" s="298" t="s">
        <v>69</v>
      </c>
      <c r="B8" s="469">
        <f t="shared" si="13"/>
        <v>7.1428571428571423</v>
      </c>
      <c r="C8" s="466">
        <f t="shared" si="0"/>
        <v>9.099971518086015</v>
      </c>
      <c r="D8" s="466">
        <f t="shared" si="1"/>
        <v>11.362927863333125</v>
      </c>
      <c r="E8" s="466">
        <f t="shared" si="2"/>
        <v>8.1481481481481488</v>
      </c>
      <c r="F8" s="466">
        <f t="shared" si="14"/>
        <v>15.346674182638106</v>
      </c>
      <c r="G8" s="466">
        <f t="shared" si="3"/>
        <v>8.4865790976584812</v>
      </c>
      <c r="H8" s="466">
        <f t="shared" si="4"/>
        <v>12.838626451256218</v>
      </c>
      <c r="I8" s="466">
        <f t="shared" si="15"/>
        <v>9.794933655006032</v>
      </c>
      <c r="J8" s="466">
        <f t="shared" si="16"/>
        <v>11.98182850653038</v>
      </c>
      <c r="K8" s="466">
        <f t="shared" si="17"/>
        <v>12.209936147017599</v>
      </c>
      <c r="L8" s="466">
        <f t="shared" si="5"/>
        <v>13.514492753623189</v>
      </c>
      <c r="M8" s="466">
        <f t="shared" si="6"/>
        <v>14.063811922753988</v>
      </c>
      <c r="N8" s="466">
        <f t="shared" si="18"/>
        <v>11.787280701754387</v>
      </c>
      <c r="O8" s="466">
        <f t="shared" si="7"/>
        <v>11.873124732104587</v>
      </c>
      <c r="P8" s="466">
        <f t="shared" si="19"/>
        <v>11.973180076628353</v>
      </c>
      <c r="Q8" s="470">
        <f t="shared" si="8"/>
        <v>11.925085998216334</v>
      </c>
      <c r="R8" s="471">
        <f t="shared" si="9"/>
        <v>11.678577073783517</v>
      </c>
      <c r="S8" s="390">
        <f t="shared" si="10"/>
        <v>11.548123292443663</v>
      </c>
      <c r="T8" s="388">
        <f t="shared" si="11"/>
        <v>12.374789698459946</v>
      </c>
      <c r="U8" s="391">
        <f t="shared" si="12"/>
        <v>10.946690836447043</v>
      </c>
    </row>
    <row r="9" spans="1:21" ht="26.1" customHeight="1">
      <c r="A9" s="298" t="s">
        <v>70</v>
      </c>
      <c r="B9" s="469">
        <f t="shared" si="13"/>
        <v>7.1428571428571423</v>
      </c>
      <c r="C9" s="466">
        <f t="shared" si="0"/>
        <v>9.1996582170321854</v>
      </c>
      <c r="D9" s="466">
        <f t="shared" si="1"/>
        <v>13.008915767815948</v>
      </c>
      <c r="E9" s="466">
        <f t="shared" si="2"/>
        <v>13.518518518518519</v>
      </c>
      <c r="F9" s="466">
        <f t="shared" si="14"/>
        <v>17.770574971815105</v>
      </c>
      <c r="G9" s="466">
        <f t="shared" si="3"/>
        <v>11.353512278697888</v>
      </c>
      <c r="H9" s="466">
        <f t="shared" si="4"/>
        <v>14.7429203268014</v>
      </c>
      <c r="I9" s="466">
        <f t="shared" si="15"/>
        <v>11.242460796139927</v>
      </c>
      <c r="J9" s="466">
        <f t="shared" si="16"/>
        <v>12.208972174900625</v>
      </c>
      <c r="K9" s="466">
        <f t="shared" si="17"/>
        <v>14.21896900794269</v>
      </c>
      <c r="L9" s="466">
        <f t="shared" si="5"/>
        <v>14.021739130434781</v>
      </c>
      <c r="M9" s="466">
        <f t="shared" si="6"/>
        <v>12.048698572628044</v>
      </c>
      <c r="N9" s="466">
        <f t="shared" si="18"/>
        <v>10.25219298245614</v>
      </c>
      <c r="O9" s="466">
        <f t="shared" si="7"/>
        <v>14.27959096197416</v>
      </c>
      <c r="P9" s="466">
        <f t="shared" si="19"/>
        <v>13.63346104725415</v>
      </c>
      <c r="Q9" s="470">
        <f t="shared" si="8"/>
        <v>12.778697923302332</v>
      </c>
      <c r="R9" s="471">
        <f t="shared" si="9"/>
        <v>13.270051496218896</v>
      </c>
      <c r="S9" s="390">
        <f t="shared" si="10"/>
        <v>13.785136696187909</v>
      </c>
      <c r="T9" s="388">
        <f t="shared" si="11"/>
        <v>12.698330529312798</v>
      </c>
      <c r="U9" s="391">
        <f t="shared" si="12"/>
        <v>13.047981946653842</v>
      </c>
    </row>
    <row r="10" spans="1:21" ht="26.1" customHeight="1">
      <c r="A10" s="298" t="s">
        <v>71</v>
      </c>
      <c r="B10" s="469">
        <f t="shared" si="13"/>
        <v>21.428571428571427</v>
      </c>
      <c r="C10" s="466">
        <f t="shared" si="0"/>
        <v>16.733124465964114</v>
      </c>
      <c r="D10" s="466">
        <f t="shared" si="1"/>
        <v>17.423156057110791</v>
      </c>
      <c r="E10" s="466">
        <f t="shared" si="2"/>
        <v>17.037037037037038</v>
      </c>
      <c r="F10" s="466">
        <f t="shared" si="14"/>
        <v>13.923337091319052</v>
      </c>
      <c r="G10" s="466">
        <f t="shared" si="3"/>
        <v>18.549400342661336</v>
      </c>
      <c r="H10" s="466">
        <f t="shared" si="4"/>
        <v>14.626205540880891</v>
      </c>
      <c r="I10" s="466">
        <f t="shared" si="15"/>
        <v>13.486127864897469</v>
      </c>
      <c r="J10" s="466">
        <f t="shared" si="16"/>
        <v>14.877910278250994</v>
      </c>
      <c r="K10" s="466">
        <f t="shared" si="17"/>
        <v>16.601775424388723</v>
      </c>
      <c r="L10" s="466">
        <f t="shared" si="5"/>
        <v>14.456521739130434</v>
      </c>
      <c r="M10" s="466">
        <f t="shared" si="6"/>
        <v>10.915197313182199</v>
      </c>
      <c r="N10" s="466">
        <f t="shared" si="18"/>
        <v>12.5</v>
      </c>
      <c r="O10" s="466">
        <f t="shared" si="7"/>
        <v>13.99179474618823</v>
      </c>
      <c r="P10" s="466">
        <f t="shared" si="19"/>
        <v>17.879948914431672</v>
      </c>
      <c r="Q10" s="470">
        <f t="shared" si="8"/>
        <v>14.409478914511404</v>
      </c>
      <c r="R10" s="471">
        <f t="shared" si="9"/>
        <v>15.663502574810945</v>
      </c>
      <c r="S10" s="390">
        <f t="shared" si="10"/>
        <v>16.376038285934317</v>
      </c>
      <c r="T10" s="388">
        <f t="shared" si="11"/>
        <v>14.937233078814547</v>
      </c>
      <c r="U10" s="391">
        <f t="shared" si="12"/>
        <v>15.26395619843883</v>
      </c>
    </row>
    <row r="11" spans="1:21" ht="26.1" customHeight="1">
      <c r="A11" s="298" t="s">
        <v>72</v>
      </c>
      <c r="B11" s="469">
        <f t="shared" si="13"/>
        <v>14.285714285714285</v>
      </c>
      <c r="C11" s="466">
        <f t="shared" si="0"/>
        <v>14.070065508402166</v>
      </c>
      <c r="D11" s="466">
        <f t="shared" si="1"/>
        <v>15.293970945819565</v>
      </c>
      <c r="E11" s="466">
        <f t="shared" si="2"/>
        <v>17.407407407407408</v>
      </c>
      <c r="F11" s="466">
        <f t="shared" si="14"/>
        <v>16.81228861330327</v>
      </c>
      <c r="G11" s="466">
        <f t="shared" si="3"/>
        <v>17.167332952598517</v>
      </c>
      <c r="H11" s="466">
        <f t="shared" si="4"/>
        <v>15.387923091098962</v>
      </c>
      <c r="I11" s="466">
        <f t="shared" si="15"/>
        <v>15.343787696019302</v>
      </c>
      <c r="J11" s="466">
        <f t="shared" si="16"/>
        <v>11.811470755252698</v>
      </c>
      <c r="K11" s="466">
        <f t="shared" si="17"/>
        <v>17.209157452110261</v>
      </c>
      <c r="L11" s="466">
        <f t="shared" si="5"/>
        <v>9.8550724637681171</v>
      </c>
      <c r="M11" s="466">
        <f t="shared" si="6"/>
        <v>8.7321578505457609</v>
      </c>
      <c r="N11" s="466">
        <f t="shared" si="18"/>
        <v>11.266447368421053</v>
      </c>
      <c r="O11" s="466">
        <f t="shared" si="7"/>
        <v>11.811891494703325</v>
      </c>
      <c r="P11" s="466">
        <f t="shared" si="19"/>
        <v>12.420178799489143</v>
      </c>
      <c r="Q11" s="470">
        <f t="shared" si="8"/>
        <v>11.746719327302841</v>
      </c>
      <c r="R11" s="471">
        <f t="shared" si="9"/>
        <v>14.368193805479065</v>
      </c>
      <c r="S11" s="390">
        <f t="shared" si="10"/>
        <v>15.162183471771456</v>
      </c>
      <c r="T11" s="388">
        <f t="shared" si="11"/>
        <v>13.399767050601785</v>
      </c>
      <c r="U11" s="391">
        <f t="shared" si="12"/>
        <v>14.150419888276422</v>
      </c>
    </row>
    <row r="12" spans="1:21" ht="26.1" customHeight="1">
      <c r="A12" s="298" t="s">
        <v>73</v>
      </c>
      <c r="B12" s="469">
        <f t="shared" si="13"/>
        <v>14.285714285714285</v>
      </c>
      <c r="C12" s="466">
        <f t="shared" si="0"/>
        <v>8.3452007974935913</v>
      </c>
      <c r="D12" s="466">
        <f t="shared" si="1"/>
        <v>10.995074505891889</v>
      </c>
      <c r="E12" s="466">
        <f t="shared" si="2"/>
        <v>14.074074074074074</v>
      </c>
      <c r="F12" s="466">
        <f t="shared" si="14"/>
        <v>10.498872604284104</v>
      </c>
      <c r="G12" s="466">
        <f t="shared" si="3"/>
        <v>11.798972015990863</v>
      </c>
      <c r="H12" s="466">
        <f t="shared" si="4"/>
        <v>9.9146139197739416</v>
      </c>
      <c r="I12" s="466">
        <f t="shared" si="15"/>
        <v>12.328106151990349</v>
      </c>
      <c r="J12" s="466">
        <f t="shared" si="16"/>
        <v>8.0636002271436684</v>
      </c>
      <c r="K12" s="466">
        <f t="shared" si="17"/>
        <v>15.324715776358822</v>
      </c>
      <c r="L12" s="466">
        <f t="shared" si="5"/>
        <v>7.2826086956521738</v>
      </c>
      <c r="M12" s="466">
        <f t="shared" si="6"/>
        <v>8.0184718723761534</v>
      </c>
      <c r="N12" s="466">
        <f t="shared" si="18"/>
        <v>11.348684210526317</v>
      </c>
      <c r="O12" s="466">
        <f t="shared" si="7"/>
        <v>9.6687281856591749</v>
      </c>
      <c r="P12" s="466">
        <f t="shared" si="19"/>
        <v>11.621966794380588</v>
      </c>
      <c r="Q12" s="470">
        <f t="shared" si="8"/>
        <v>10.10319785959995</v>
      </c>
      <c r="R12" s="471">
        <f t="shared" si="9"/>
        <v>10.617039508165353</v>
      </c>
      <c r="S12" s="390">
        <f t="shared" si="10"/>
        <v>11.218072134514182</v>
      </c>
      <c r="T12" s="388">
        <f t="shared" si="11"/>
        <v>10.405073120227772</v>
      </c>
      <c r="U12" s="391">
        <f t="shared" si="12"/>
        <v>9.7073730161666241</v>
      </c>
    </row>
    <row r="13" spans="1:21" ht="26.1" customHeight="1">
      <c r="A13" s="298" t="s">
        <v>74</v>
      </c>
      <c r="B13" s="469">
        <f t="shared" si="13"/>
        <v>14.285714285714285</v>
      </c>
      <c r="C13" s="466">
        <f t="shared" si="0"/>
        <v>9.0714896041013962</v>
      </c>
      <c r="D13" s="466">
        <f t="shared" si="1"/>
        <v>9.1526903173514551</v>
      </c>
      <c r="E13" s="466">
        <f t="shared" si="2"/>
        <v>13.333333333333334</v>
      </c>
      <c r="F13" s="466">
        <f t="shared" si="14"/>
        <v>3.7908680947012399</v>
      </c>
      <c r="G13" s="466">
        <f t="shared" si="3"/>
        <v>10.245573957738435</v>
      </c>
      <c r="H13" s="466">
        <f t="shared" si="4"/>
        <v>7.0950304072731747</v>
      </c>
      <c r="I13" s="466">
        <f t="shared" si="15"/>
        <v>8.3474065138721354</v>
      </c>
      <c r="J13" s="466">
        <f t="shared" si="16"/>
        <v>7.3253833049403747</v>
      </c>
      <c r="K13" s="466">
        <f t="shared" si="17"/>
        <v>6.3385765457093912</v>
      </c>
      <c r="L13" s="466">
        <f t="shared" si="5"/>
        <v>6.5942028985507246</v>
      </c>
      <c r="M13" s="466">
        <f t="shared" si="6"/>
        <v>5.8354324097397141</v>
      </c>
      <c r="N13" s="466">
        <f t="shared" si="18"/>
        <v>10.115131578947368</v>
      </c>
      <c r="O13" s="466">
        <f t="shared" si="7"/>
        <v>7.7398812075194421</v>
      </c>
      <c r="P13" s="466">
        <f t="shared" si="19"/>
        <v>6.7688378033205625</v>
      </c>
      <c r="Q13" s="470">
        <f t="shared" si="8"/>
        <v>8.2303478150082814</v>
      </c>
      <c r="R13" s="471">
        <f t="shared" si="9"/>
        <v>8.0389008593795488</v>
      </c>
      <c r="S13" s="390">
        <f t="shared" si="10"/>
        <v>8.029411225406605</v>
      </c>
      <c r="T13" s="388">
        <f t="shared" si="11"/>
        <v>7.3767309434450627</v>
      </c>
      <c r="U13" s="391">
        <f t="shared" si="12"/>
        <v>9.0081757981576711</v>
      </c>
    </row>
    <row r="14" spans="1:21" ht="26.1" customHeight="1">
      <c r="A14" s="298" t="s">
        <v>75</v>
      </c>
      <c r="B14" s="469">
        <f t="shared" si="13"/>
        <v>7.1428571428571423</v>
      </c>
      <c r="C14" s="466">
        <f t="shared" si="0"/>
        <v>8.5160922814013098</v>
      </c>
      <c r="D14" s="466">
        <f t="shared" si="1"/>
        <v>6.0726977991146587</v>
      </c>
      <c r="E14" s="466">
        <f t="shared" si="2"/>
        <v>2.7777777777777777</v>
      </c>
      <c r="F14" s="466">
        <f t="shared" si="14"/>
        <v>2.3816234498308906</v>
      </c>
      <c r="G14" s="466">
        <f t="shared" si="3"/>
        <v>7.8126784694460314</v>
      </c>
      <c r="H14" s="466">
        <f t="shared" si="4"/>
        <v>3.5260151114933351</v>
      </c>
      <c r="I14" s="466">
        <f t="shared" si="15"/>
        <v>4.3667068757539198</v>
      </c>
      <c r="J14" s="466">
        <f t="shared" si="16"/>
        <v>10.959681998864282</v>
      </c>
      <c r="K14" s="466">
        <f t="shared" si="17"/>
        <v>3.2082230182214606</v>
      </c>
      <c r="L14" s="466">
        <f t="shared" si="5"/>
        <v>4.63768115942029</v>
      </c>
      <c r="M14" s="466">
        <f t="shared" si="6"/>
        <v>6.633081444164568</v>
      </c>
      <c r="N14" s="466">
        <f t="shared" si="18"/>
        <v>8.8541666666666679</v>
      </c>
      <c r="O14" s="466">
        <f t="shared" si="7"/>
        <v>3.0187986038821872</v>
      </c>
      <c r="P14" s="466">
        <f t="shared" si="19"/>
        <v>5.2681992337164747</v>
      </c>
      <c r="Q14" s="470">
        <f t="shared" si="8"/>
        <v>11.517390750414066</v>
      </c>
      <c r="R14" s="471">
        <f t="shared" si="9"/>
        <v>5.606349259169904</v>
      </c>
      <c r="S14" s="390">
        <f t="shared" si="10"/>
        <v>4.2411573793938064</v>
      </c>
      <c r="T14" s="388">
        <f t="shared" si="11"/>
        <v>6.2792804451921826</v>
      </c>
      <c r="U14" s="391">
        <f t="shared" si="12"/>
        <v>7.3989123598830977</v>
      </c>
    </row>
    <row r="15" spans="1:21" ht="26.1" customHeight="1">
      <c r="A15" s="298" t="s">
        <v>76</v>
      </c>
      <c r="B15" s="469">
        <f t="shared" si="13"/>
        <v>0</v>
      </c>
      <c r="C15" s="466">
        <f t="shared" si="0"/>
        <v>6.4369125605240676</v>
      </c>
      <c r="D15" s="466">
        <f t="shared" si="1"/>
        <v>1.2999563563813206</v>
      </c>
      <c r="E15" s="466">
        <f t="shared" si="2"/>
        <v>0.74074074074074081</v>
      </c>
      <c r="F15" s="466">
        <f t="shared" si="14"/>
        <v>0.22547914317925591</v>
      </c>
      <c r="G15" s="466">
        <f t="shared" si="3"/>
        <v>3.0953740719588807</v>
      </c>
      <c r="H15" s="466">
        <f t="shared" si="4"/>
        <v>0.90300387001658577</v>
      </c>
      <c r="I15" s="466">
        <f t="shared" si="15"/>
        <v>1.6887816646562124</v>
      </c>
      <c r="J15" s="466">
        <f t="shared" si="16"/>
        <v>3.0096536059057355</v>
      </c>
      <c r="K15" s="466">
        <f t="shared" si="17"/>
        <v>0.59180812957483253</v>
      </c>
      <c r="L15" s="466">
        <f t="shared" si="5"/>
        <v>2.7173913043478262</v>
      </c>
      <c r="M15" s="466">
        <f t="shared" si="6"/>
        <v>2.0990764063811924</v>
      </c>
      <c r="N15" s="466">
        <f t="shared" si="18"/>
        <v>2.9057017543859649</v>
      </c>
      <c r="O15" s="466">
        <f t="shared" si="7"/>
        <v>0.97973179842018243</v>
      </c>
      <c r="P15" s="466">
        <f t="shared" si="19"/>
        <v>0.51085568326947639</v>
      </c>
      <c r="Q15" s="470">
        <f t="shared" si="8"/>
        <v>2.9557905465664414</v>
      </c>
      <c r="R15" s="471">
        <f t="shared" si="9"/>
        <v>1.7528680648569501</v>
      </c>
      <c r="S15" s="390">
        <f t="shared" si="10"/>
        <v>0.91130791939417266</v>
      </c>
      <c r="T15" s="388">
        <f t="shared" si="11"/>
        <v>1.5918208877960398</v>
      </c>
      <c r="U15" s="391">
        <f t="shared" si="12"/>
        <v>3.6809588990418409</v>
      </c>
    </row>
    <row r="16" spans="1:21" ht="26.1" customHeight="1" thickBot="1">
      <c r="A16" s="300" t="s">
        <v>77</v>
      </c>
      <c r="B16" s="472" t="s">
        <v>160</v>
      </c>
      <c r="C16" s="473">
        <f t="shared" si="0"/>
        <v>0.72628880660780404</v>
      </c>
      <c r="D16" s="473">
        <f t="shared" si="1"/>
        <v>0.4831972068084045</v>
      </c>
      <c r="E16" s="473" t="s">
        <v>47</v>
      </c>
      <c r="F16" s="473">
        <f>F33/$D$34*100</f>
        <v>3.1174013342477715E-3</v>
      </c>
      <c r="G16" s="473">
        <f t="shared" si="3"/>
        <v>1.2792689891490576</v>
      </c>
      <c r="H16" s="473">
        <f t="shared" si="4"/>
        <v>0.30714417347502915</v>
      </c>
      <c r="I16" s="473">
        <f t="shared" si="15"/>
        <v>0.57901085645355854</v>
      </c>
      <c r="J16" s="473">
        <f>J33/$J$34*100</f>
        <v>0.62464508801817142</v>
      </c>
      <c r="K16" s="473">
        <f>K33/$I$34*100</f>
        <v>0.38600723763570566</v>
      </c>
      <c r="L16" s="473">
        <f t="shared" si="5"/>
        <v>0.72463768115942029</v>
      </c>
      <c r="M16" s="473">
        <f t="shared" si="6"/>
        <v>0.92359361880772461</v>
      </c>
      <c r="N16" s="473">
        <f t="shared" si="18"/>
        <v>0.98684210526315785</v>
      </c>
      <c r="O16" s="473">
        <f t="shared" si="7"/>
        <v>0.22043965464454107</v>
      </c>
      <c r="P16" s="473" t="s">
        <v>160</v>
      </c>
      <c r="Q16" s="474">
        <f t="shared" si="8"/>
        <v>1.3122690788635494</v>
      </c>
      <c r="R16" s="475">
        <f t="shared" si="9"/>
        <v>0.52993685681721758</v>
      </c>
      <c r="S16" s="392">
        <f t="shared" si="10"/>
        <v>0.23653666318279334</v>
      </c>
      <c r="T16" s="393">
        <f t="shared" si="11"/>
        <v>0.30024589103144816</v>
      </c>
      <c r="U16" s="394">
        <f t="shared" si="12"/>
        <v>1.4464873663571454</v>
      </c>
    </row>
    <row r="17" spans="1:33" hidden="1">
      <c r="A17" s="115" t="s">
        <v>84</v>
      </c>
      <c r="B17" s="81">
        <f>SUM(B6:B16)</f>
        <v>99.999999999999972</v>
      </c>
      <c r="C17" s="81">
        <f>SUM(C5:C16)</f>
        <v>100</v>
      </c>
      <c r="D17" s="81">
        <f>SUM(D5:D16)</f>
        <v>100</v>
      </c>
      <c r="E17" s="81">
        <f>SUM(E5:E15)</f>
        <v>100</v>
      </c>
      <c r="F17" s="81">
        <f>SUM(F5:F16)</f>
        <v>99.989024954885551</v>
      </c>
      <c r="G17" s="81">
        <f>SUM(G5:G16)</f>
        <v>99.999999999999986</v>
      </c>
      <c r="H17" s="81">
        <f>SUM(H5:H16)</f>
        <v>100</v>
      </c>
      <c r="I17" s="81">
        <f>SUM(I6:I16)</f>
        <v>99.758745476477699</v>
      </c>
      <c r="J17" s="81">
        <f>SUM(J5:J16)</f>
        <v>100</v>
      </c>
      <c r="K17" s="81">
        <f>SUM(K6:K15)</f>
        <v>99.750817629652701</v>
      </c>
      <c r="L17" s="81">
        <f>SUM(L5:L16)</f>
        <v>100</v>
      </c>
      <c r="M17" s="81">
        <f>SUM(M5:M16)</f>
        <v>100</v>
      </c>
      <c r="N17" s="81">
        <f>SUM(N5:N16)</f>
        <v>99.972587719298247</v>
      </c>
      <c r="O17" s="81">
        <f>SUM(O5:O16)</f>
        <v>100</v>
      </c>
      <c r="P17" s="81">
        <f>SUM(P6:P14)</f>
        <v>98.978288633461048</v>
      </c>
      <c r="Q17" s="81">
        <f>SUM(Q5:Q16)</f>
        <v>100</v>
      </c>
      <c r="R17" s="81">
        <f>SUM(R5:R16)</f>
        <v>100</v>
      </c>
      <c r="S17" s="81">
        <f>SUM(S5:S16)</f>
        <v>100</v>
      </c>
      <c r="T17" s="81">
        <f>SUM(T5:T16)</f>
        <v>100</v>
      </c>
      <c r="U17" s="81">
        <f>SUM(U5:U16)</f>
        <v>100</v>
      </c>
    </row>
    <row r="18" spans="1:33">
      <c r="D18" s="95"/>
    </row>
    <row r="19" spans="1:33" ht="19.5" customHeight="1" thickBot="1">
      <c r="B19" s="112"/>
      <c r="C19"/>
      <c r="E19"/>
      <c r="K19"/>
      <c r="R19" s="81"/>
      <c r="T19" s="834" t="s">
        <v>212</v>
      </c>
      <c r="U19" s="834"/>
      <c r="W19" s="100"/>
      <c r="X19" s="112"/>
      <c r="AA19"/>
      <c r="AC19"/>
      <c r="AF19"/>
      <c r="AG19"/>
    </row>
    <row r="20" spans="1:33" ht="45" customHeight="1" thickBot="1">
      <c r="A20" s="296" t="s">
        <v>30</v>
      </c>
      <c r="B20" s="291" t="s">
        <v>1</v>
      </c>
      <c r="C20" s="286" t="s">
        <v>2</v>
      </c>
      <c r="D20" s="286" t="s">
        <v>3</v>
      </c>
      <c r="E20" s="287" t="s">
        <v>4</v>
      </c>
      <c r="F20" s="287" t="s">
        <v>5</v>
      </c>
      <c r="G20" s="287" t="s">
        <v>6</v>
      </c>
      <c r="H20" s="287" t="s">
        <v>7</v>
      </c>
      <c r="I20" s="287" t="s">
        <v>21</v>
      </c>
      <c r="J20" s="287" t="s">
        <v>20</v>
      </c>
      <c r="K20" s="287" t="s">
        <v>19</v>
      </c>
      <c r="L20" s="287" t="s">
        <v>18</v>
      </c>
      <c r="M20" s="287" t="s">
        <v>17</v>
      </c>
      <c r="N20" s="287" t="s">
        <v>16</v>
      </c>
      <c r="O20" s="288" t="s">
        <v>15</v>
      </c>
      <c r="P20" s="288" t="s">
        <v>14</v>
      </c>
      <c r="Q20" s="303" t="s">
        <v>13</v>
      </c>
      <c r="R20" s="306" t="s">
        <v>81</v>
      </c>
      <c r="S20" s="305" t="s">
        <v>23</v>
      </c>
      <c r="T20" s="289" t="s">
        <v>82</v>
      </c>
      <c r="U20" s="290" t="s">
        <v>83</v>
      </c>
      <c r="V20" s="113"/>
      <c r="W20" s="100"/>
      <c r="X20" s="112"/>
      <c r="AA20"/>
      <c r="AC20"/>
      <c r="AF20"/>
      <c r="AG20"/>
    </row>
    <row r="21" spans="1:33">
      <c r="A21" s="297" t="s">
        <v>85</v>
      </c>
      <c r="B21" s="292">
        <v>12</v>
      </c>
      <c r="C21" s="284">
        <v>7020</v>
      </c>
      <c r="D21" s="284">
        <v>32077</v>
      </c>
      <c r="E21" s="284">
        <v>539</v>
      </c>
      <c r="F21" s="284">
        <v>7095</v>
      </c>
      <c r="G21" s="284">
        <v>8756</v>
      </c>
      <c r="H21" s="284">
        <v>16279</v>
      </c>
      <c r="I21" s="284">
        <v>4145</v>
      </c>
      <c r="J21" s="284">
        <v>1762</v>
      </c>
      <c r="K21" s="284">
        <v>6419</v>
      </c>
      <c r="L21" s="284">
        <v>2760</v>
      </c>
      <c r="M21" s="284">
        <v>2380</v>
      </c>
      <c r="N21" s="284">
        <v>3649</v>
      </c>
      <c r="O21" s="284">
        <v>16333</v>
      </c>
      <c r="P21" s="284">
        <v>3132</v>
      </c>
      <c r="Q21" s="285">
        <v>7848</v>
      </c>
      <c r="R21" s="307">
        <v>120205</v>
      </c>
      <c r="S21" s="292">
        <v>54538</v>
      </c>
      <c r="T21" s="284">
        <v>38636</v>
      </c>
      <c r="U21" s="285">
        <v>27031</v>
      </c>
      <c r="V21" s="114"/>
      <c r="W21" s="100"/>
      <c r="X21" s="112"/>
      <c r="AA21"/>
      <c r="AC21"/>
      <c r="AF21"/>
      <c r="AG21"/>
    </row>
    <row r="22" spans="1:33">
      <c r="A22" s="298" t="s">
        <v>66</v>
      </c>
      <c r="B22" s="293" t="s">
        <v>12</v>
      </c>
      <c r="C22" s="277">
        <v>54</v>
      </c>
      <c r="D22" s="277">
        <v>311</v>
      </c>
      <c r="E22" s="277">
        <v>1</v>
      </c>
      <c r="F22" s="277" t="s">
        <v>12</v>
      </c>
      <c r="G22" s="277">
        <v>30</v>
      </c>
      <c r="H22" s="277">
        <v>92</v>
      </c>
      <c r="I22" s="277">
        <v>10</v>
      </c>
      <c r="J22" s="277">
        <v>9</v>
      </c>
      <c r="K22" s="277" t="s">
        <v>12</v>
      </c>
      <c r="L22" s="277">
        <v>35</v>
      </c>
      <c r="M22" s="277">
        <v>41</v>
      </c>
      <c r="N22" s="277">
        <v>1</v>
      </c>
      <c r="O22" s="277">
        <v>169</v>
      </c>
      <c r="P22" s="277">
        <v>16</v>
      </c>
      <c r="Q22" s="282">
        <v>29</v>
      </c>
      <c r="R22" s="308">
        <v>797</v>
      </c>
      <c r="S22" s="293">
        <v>335</v>
      </c>
      <c r="T22" s="277">
        <v>285</v>
      </c>
      <c r="U22" s="282">
        <v>176</v>
      </c>
      <c r="V22" s="114"/>
      <c r="W22" s="100"/>
      <c r="X22" s="112"/>
      <c r="AA22"/>
      <c r="AC22"/>
      <c r="AF22"/>
      <c r="AG22"/>
    </row>
    <row r="23" spans="1:33">
      <c r="A23" s="298" t="s">
        <v>67</v>
      </c>
      <c r="B23" s="293">
        <v>1</v>
      </c>
      <c r="C23" s="277">
        <v>384</v>
      </c>
      <c r="D23" s="277">
        <v>1497</v>
      </c>
      <c r="E23" s="277">
        <v>30</v>
      </c>
      <c r="F23" s="277">
        <v>385</v>
      </c>
      <c r="G23" s="277">
        <v>261</v>
      </c>
      <c r="H23" s="277">
        <v>1230</v>
      </c>
      <c r="I23" s="277">
        <v>386</v>
      </c>
      <c r="J23" s="277">
        <v>108</v>
      </c>
      <c r="K23" s="277">
        <v>170</v>
      </c>
      <c r="L23" s="277">
        <v>303</v>
      </c>
      <c r="M23" s="277">
        <v>361</v>
      </c>
      <c r="N23" s="277">
        <v>277</v>
      </c>
      <c r="O23" s="277">
        <v>2066</v>
      </c>
      <c r="P23" s="277">
        <v>227</v>
      </c>
      <c r="Q23" s="282">
        <v>336</v>
      </c>
      <c r="R23" s="308">
        <v>8019</v>
      </c>
      <c r="S23" s="293">
        <v>3638</v>
      </c>
      <c r="T23" s="277">
        <v>2862</v>
      </c>
      <c r="U23" s="282">
        <v>1520</v>
      </c>
      <c r="V23" s="114"/>
      <c r="W23" s="100"/>
      <c r="X23" s="112"/>
      <c r="AA23"/>
      <c r="AC23"/>
      <c r="AF23"/>
      <c r="AG23"/>
    </row>
    <row r="24" spans="1:33">
      <c r="A24" s="299" t="s">
        <v>68</v>
      </c>
      <c r="B24" s="293">
        <v>1</v>
      </c>
      <c r="C24" s="277">
        <v>812</v>
      </c>
      <c r="D24" s="277">
        <v>2974</v>
      </c>
      <c r="E24" s="277">
        <v>39</v>
      </c>
      <c r="F24" s="277">
        <v>980</v>
      </c>
      <c r="G24" s="277">
        <v>603</v>
      </c>
      <c r="H24" s="277">
        <v>2041</v>
      </c>
      <c r="I24" s="277">
        <v>550</v>
      </c>
      <c r="J24" s="277">
        <v>220</v>
      </c>
      <c r="K24" s="277">
        <v>732</v>
      </c>
      <c r="L24" s="277">
        <v>385</v>
      </c>
      <c r="M24" s="277">
        <v>330</v>
      </c>
      <c r="N24" s="277">
        <v>451</v>
      </c>
      <c r="O24" s="277">
        <v>2079</v>
      </c>
      <c r="P24" s="277">
        <v>381</v>
      </c>
      <c r="Q24" s="282">
        <v>814</v>
      </c>
      <c r="R24" s="308">
        <v>13391</v>
      </c>
      <c r="S24" s="293">
        <v>6112</v>
      </c>
      <c r="T24" s="277">
        <v>4826</v>
      </c>
      <c r="U24" s="282">
        <v>2453</v>
      </c>
      <c r="V24" s="114"/>
      <c r="W24" s="100"/>
      <c r="X24" s="112"/>
      <c r="AA24"/>
      <c r="AC24"/>
      <c r="AF24"/>
      <c r="AG24"/>
    </row>
    <row r="25" spans="1:33">
      <c r="A25" s="298" t="s">
        <v>69</v>
      </c>
      <c r="B25" s="293">
        <v>1</v>
      </c>
      <c r="C25" s="277">
        <v>639</v>
      </c>
      <c r="D25" s="277">
        <v>3645</v>
      </c>
      <c r="E25" s="277">
        <v>44</v>
      </c>
      <c r="F25" s="277">
        <v>1089</v>
      </c>
      <c r="G25" s="277">
        <v>743</v>
      </c>
      <c r="H25" s="277">
        <v>2090</v>
      </c>
      <c r="I25" s="277">
        <v>406</v>
      </c>
      <c r="J25" s="277">
        <v>211</v>
      </c>
      <c r="K25" s="277">
        <v>784</v>
      </c>
      <c r="L25" s="277">
        <v>373</v>
      </c>
      <c r="M25" s="277">
        <v>335</v>
      </c>
      <c r="N25" s="277">
        <v>430</v>
      </c>
      <c r="O25" s="277">
        <v>1939</v>
      </c>
      <c r="P25" s="277">
        <v>375</v>
      </c>
      <c r="Q25" s="282">
        <v>936</v>
      </c>
      <c r="R25" s="308">
        <v>14038</v>
      </c>
      <c r="S25" s="293">
        <v>6298</v>
      </c>
      <c r="T25" s="277">
        <v>4781</v>
      </c>
      <c r="U25" s="282">
        <v>2959</v>
      </c>
      <c r="V25" s="114"/>
      <c r="W25" s="100"/>
      <c r="X25" s="112"/>
      <c r="AA25"/>
      <c r="AC25"/>
      <c r="AF25"/>
      <c r="AG25"/>
    </row>
    <row r="26" spans="1:33">
      <c r="A26" s="298" t="s">
        <v>70</v>
      </c>
      <c r="B26" s="293">
        <v>1</v>
      </c>
      <c r="C26" s="277">
        <v>646</v>
      </c>
      <c r="D26" s="277">
        <v>4173</v>
      </c>
      <c r="E26" s="277">
        <v>73</v>
      </c>
      <c r="F26" s="277">
        <v>1261</v>
      </c>
      <c r="G26" s="277">
        <v>994</v>
      </c>
      <c r="H26" s="277">
        <v>2400</v>
      </c>
      <c r="I26" s="277">
        <v>466</v>
      </c>
      <c r="J26" s="277">
        <v>215</v>
      </c>
      <c r="K26" s="277">
        <v>913</v>
      </c>
      <c r="L26" s="277">
        <v>387</v>
      </c>
      <c r="M26" s="277">
        <v>287</v>
      </c>
      <c r="N26" s="277">
        <v>374</v>
      </c>
      <c r="O26" s="277">
        <v>2332</v>
      </c>
      <c r="P26" s="277">
        <v>427</v>
      </c>
      <c r="Q26" s="282">
        <v>1003</v>
      </c>
      <c r="R26" s="308">
        <v>15951</v>
      </c>
      <c r="S26" s="293">
        <v>7518</v>
      </c>
      <c r="T26" s="277">
        <v>4906</v>
      </c>
      <c r="U26" s="282">
        <v>3527</v>
      </c>
      <c r="V26" s="114"/>
      <c r="W26" s="100"/>
      <c r="X26" s="112"/>
      <c r="AA26"/>
      <c r="AC26"/>
      <c r="AF26"/>
      <c r="AG26"/>
    </row>
    <row r="27" spans="1:33">
      <c r="A27" s="298" t="s">
        <v>71</v>
      </c>
      <c r="B27" s="293">
        <v>3</v>
      </c>
      <c r="C27" s="277">
        <v>1175</v>
      </c>
      <c r="D27" s="277">
        <v>5589</v>
      </c>
      <c r="E27" s="277">
        <v>92</v>
      </c>
      <c r="F27" s="277">
        <v>988</v>
      </c>
      <c r="G27" s="277">
        <v>1624</v>
      </c>
      <c r="H27" s="277">
        <v>2381</v>
      </c>
      <c r="I27" s="277">
        <v>559</v>
      </c>
      <c r="J27" s="277">
        <v>262</v>
      </c>
      <c r="K27" s="277">
        <v>1066</v>
      </c>
      <c r="L27" s="277">
        <v>399</v>
      </c>
      <c r="M27" s="277">
        <v>260</v>
      </c>
      <c r="N27" s="277">
        <v>456</v>
      </c>
      <c r="O27" s="277">
        <v>2285</v>
      </c>
      <c r="P27" s="277">
        <v>560</v>
      </c>
      <c r="Q27" s="282">
        <v>1131</v>
      </c>
      <c r="R27" s="308">
        <v>18828</v>
      </c>
      <c r="S27" s="293">
        <v>8931</v>
      </c>
      <c r="T27" s="277">
        <v>5771</v>
      </c>
      <c r="U27" s="282">
        <v>4126</v>
      </c>
      <c r="V27" s="114"/>
      <c r="W27" s="100"/>
      <c r="X27" s="112"/>
      <c r="AA27"/>
      <c r="AC27"/>
      <c r="AF27"/>
      <c r="AG27"/>
    </row>
    <row r="28" spans="1:33">
      <c r="A28" s="298" t="s">
        <v>72</v>
      </c>
      <c r="B28" s="293">
        <v>2</v>
      </c>
      <c r="C28" s="277">
        <v>988</v>
      </c>
      <c r="D28" s="277">
        <v>4906</v>
      </c>
      <c r="E28" s="277">
        <v>94</v>
      </c>
      <c r="F28" s="277">
        <v>1193</v>
      </c>
      <c r="G28" s="277">
        <v>1503</v>
      </c>
      <c r="H28" s="277">
        <v>2505</v>
      </c>
      <c r="I28" s="277">
        <v>636</v>
      </c>
      <c r="J28" s="277">
        <v>208</v>
      </c>
      <c r="K28" s="277">
        <v>1105</v>
      </c>
      <c r="L28" s="277">
        <v>272</v>
      </c>
      <c r="M28" s="277">
        <v>208</v>
      </c>
      <c r="N28" s="277">
        <v>411</v>
      </c>
      <c r="O28" s="277">
        <v>1929</v>
      </c>
      <c r="P28" s="277">
        <v>389</v>
      </c>
      <c r="Q28" s="282">
        <v>922</v>
      </c>
      <c r="R28" s="308">
        <v>17271</v>
      </c>
      <c r="S28" s="293">
        <v>8269</v>
      </c>
      <c r="T28" s="277">
        <v>5177</v>
      </c>
      <c r="U28" s="282">
        <v>3825</v>
      </c>
      <c r="V28" s="114"/>
      <c r="W28" s="100"/>
      <c r="X28" s="112"/>
      <c r="AA28"/>
      <c r="AC28"/>
      <c r="AF28"/>
      <c r="AG28"/>
    </row>
    <row r="29" spans="1:33">
      <c r="A29" s="298" t="s">
        <v>73</v>
      </c>
      <c r="B29" s="293">
        <v>2</v>
      </c>
      <c r="C29" s="277">
        <v>586</v>
      </c>
      <c r="D29" s="277">
        <v>3527</v>
      </c>
      <c r="E29" s="277">
        <v>76</v>
      </c>
      <c r="F29" s="277">
        <v>745</v>
      </c>
      <c r="G29" s="277">
        <v>1033</v>
      </c>
      <c r="H29" s="277">
        <v>1614</v>
      </c>
      <c r="I29" s="277">
        <v>511</v>
      </c>
      <c r="J29" s="277">
        <v>142</v>
      </c>
      <c r="K29" s="277">
        <v>984</v>
      </c>
      <c r="L29" s="277">
        <v>201</v>
      </c>
      <c r="M29" s="277">
        <v>191</v>
      </c>
      <c r="N29" s="277">
        <v>414</v>
      </c>
      <c r="O29" s="277">
        <v>1579</v>
      </c>
      <c r="P29" s="277">
        <v>364</v>
      </c>
      <c r="Q29" s="282">
        <v>793</v>
      </c>
      <c r="R29" s="308">
        <v>12762</v>
      </c>
      <c r="S29" s="293">
        <v>6118</v>
      </c>
      <c r="T29" s="277">
        <v>4020</v>
      </c>
      <c r="U29" s="282">
        <v>2624</v>
      </c>
      <c r="V29" s="114"/>
      <c r="W29" s="100"/>
      <c r="X29" s="112"/>
      <c r="AA29"/>
      <c r="AC29"/>
      <c r="AF29"/>
      <c r="AG29"/>
    </row>
    <row r="30" spans="1:33">
      <c r="A30" s="298" t="s">
        <v>74</v>
      </c>
      <c r="B30" s="293">
        <v>2</v>
      </c>
      <c r="C30" s="277">
        <v>637</v>
      </c>
      <c r="D30" s="277">
        <v>2936</v>
      </c>
      <c r="E30" s="277">
        <v>72</v>
      </c>
      <c r="F30" s="277">
        <v>269</v>
      </c>
      <c r="G30" s="277">
        <v>897</v>
      </c>
      <c r="H30" s="277">
        <v>1155</v>
      </c>
      <c r="I30" s="277">
        <v>346</v>
      </c>
      <c r="J30" s="277">
        <v>129</v>
      </c>
      <c r="K30" s="277">
        <v>407</v>
      </c>
      <c r="L30" s="277">
        <v>182</v>
      </c>
      <c r="M30" s="277">
        <v>139</v>
      </c>
      <c r="N30" s="277">
        <v>369</v>
      </c>
      <c r="O30" s="277">
        <v>1264</v>
      </c>
      <c r="P30" s="277">
        <v>212</v>
      </c>
      <c r="Q30" s="282">
        <v>646</v>
      </c>
      <c r="R30" s="308">
        <v>9663</v>
      </c>
      <c r="S30" s="293">
        <v>4379</v>
      </c>
      <c r="T30" s="277">
        <v>2850</v>
      </c>
      <c r="U30" s="282">
        <v>2435</v>
      </c>
      <c r="V30" s="114"/>
      <c r="W30" s="100"/>
      <c r="X30" s="112"/>
      <c r="AA30"/>
      <c r="AC30"/>
      <c r="AF30"/>
      <c r="AG30"/>
    </row>
    <row r="31" spans="1:33">
      <c r="A31" s="298" t="s">
        <v>75</v>
      </c>
      <c r="B31" s="293">
        <v>1</v>
      </c>
      <c r="C31" s="277">
        <v>598</v>
      </c>
      <c r="D31" s="277">
        <v>1948</v>
      </c>
      <c r="E31" s="277">
        <v>15</v>
      </c>
      <c r="F31" s="277">
        <v>169</v>
      </c>
      <c r="G31" s="277">
        <v>684</v>
      </c>
      <c r="H31" s="277">
        <v>574</v>
      </c>
      <c r="I31" s="277">
        <v>181</v>
      </c>
      <c r="J31" s="277">
        <v>193</v>
      </c>
      <c r="K31" s="277">
        <v>206</v>
      </c>
      <c r="L31" s="277">
        <v>128</v>
      </c>
      <c r="M31" s="277">
        <v>158</v>
      </c>
      <c r="N31" s="277">
        <v>323</v>
      </c>
      <c r="O31" s="277">
        <v>493</v>
      </c>
      <c r="P31" s="277">
        <v>165</v>
      </c>
      <c r="Q31" s="282">
        <v>904</v>
      </c>
      <c r="R31" s="308">
        <v>6739</v>
      </c>
      <c r="S31" s="293">
        <v>2313</v>
      </c>
      <c r="T31" s="277">
        <v>2426</v>
      </c>
      <c r="U31" s="282">
        <v>2000</v>
      </c>
      <c r="V31" s="114"/>
      <c r="W31" s="100"/>
      <c r="X31" s="112"/>
      <c r="AA31"/>
      <c r="AC31"/>
      <c r="AF31"/>
      <c r="AG31"/>
    </row>
    <row r="32" spans="1:33">
      <c r="A32" s="298" t="s">
        <v>76</v>
      </c>
      <c r="B32" s="293">
        <v>0</v>
      </c>
      <c r="C32" s="277">
        <v>452</v>
      </c>
      <c r="D32" s="277">
        <v>417</v>
      </c>
      <c r="E32" s="277">
        <v>4</v>
      </c>
      <c r="F32" s="277">
        <v>16</v>
      </c>
      <c r="G32" s="277">
        <v>271</v>
      </c>
      <c r="H32" s="277">
        <v>147</v>
      </c>
      <c r="I32" s="277">
        <v>70</v>
      </c>
      <c r="J32" s="277">
        <v>53</v>
      </c>
      <c r="K32" s="277">
        <v>38</v>
      </c>
      <c r="L32" s="277">
        <v>75</v>
      </c>
      <c r="M32" s="277">
        <v>50</v>
      </c>
      <c r="N32" s="277">
        <v>106</v>
      </c>
      <c r="O32" s="277">
        <v>160</v>
      </c>
      <c r="P32" s="277">
        <v>16</v>
      </c>
      <c r="Q32" s="282">
        <v>232</v>
      </c>
      <c r="R32" s="308">
        <v>2107</v>
      </c>
      <c r="S32" s="293">
        <v>497</v>
      </c>
      <c r="T32" s="277">
        <v>615</v>
      </c>
      <c r="U32" s="282">
        <v>995</v>
      </c>
      <c r="V32" s="114"/>
      <c r="W32" s="100"/>
      <c r="X32" s="112"/>
      <c r="AA32"/>
      <c r="AC32"/>
      <c r="AF32"/>
      <c r="AG32"/>
    </row>
    <row r="33" spans="1:33" ht="14.25" thickBot="1">
      <c r="A33" s="300" t="s">
        <v>77</v>
      </c>
      <c r="B33" s="294" t="s">
        <v>12</v>
      </c>
      <c r="C33" s="278">
        <v>51</v>
      </c>
      <c r="D33" s="278">
        <v>155</v>
      </c>
      <c r="E33" s="278" t="s">
        <v>12</v>
      </c>
      <c r="F33" s="278">
        <v>1</v>
      </c>
      <c r="G33" s="278">
        <v>112</v>
      </c>
      <c r="H33" s="278">
        <v>50</v>
      </c>
      <c r="I33" s="278">
        <v>24</v>
      </c>
      <c r="J33" s="278">
        <v>11</v>
      </c>
      <c r="K33" s="278">
        <v>16</v>
      </c>
      <c r="L33" s="278">
        <v>20</v>
      </c>
      <c r="M33" s="278">
        <v>22</v>
      </c>
      <c r="N33" s="278">
        <v>36</v>
      </c>
      <c r="O33" s="278">
        <v>36</v>
      </c>
      <c r="P33" s="278" t="s">
        <v>12</v>
      </c>
      <c r="Q33" s="283">
        <v>103</v>
      </c>
      <c r="R33" s="309">
        <v>637</v>
      </c>
      <c r="S33" s="294">
        <v>129</v>
      </c>
      <c r="T33" s="278">
        <v>116</v>
      </c>
      <c r="U33" s="283">
        <v>391</v>
      </c>
      <c r="V33" s="114"/>
      <c r="W33" s="100"/>
      <c r="X33" s="112"/>
      <c r="AA33"/>
      <c r="AC33"/>
      <c r="AF33"/>
      <c r="AG33"/>
    </row>
    <row r="34" spans="1:33" ht="14.25" thickBot="1">
      <c r="A34" s="301" t="s">
        <v>22</v>
      </c>
      <c r="B34" s="295">
        <f>SUM(B22:B33)</f>
        <v>14</v>
      </c>
      <c r="C34" s="281">
        <f t="shared" ref="C34:U34" si="20">SUM(C22:C33)</f>
        <v>7022</v>
      </c>
      <c r="D34" s="281">
        <f t="shared" si="20"/>
        <v>32078</v>
      </c>
      <c r="E34" s="281">
        <f t="shared" si="20"/>
        <v>540</v>
      </c>
      <c r="F34" s="281">
        <f t="shared" si="20"/>
        <v>7096</v>
      </c>
      <c r="G34" s="281">
        <f t="shared" si="20"/>
        <v>8755</v>
      </c>
      <c r="H34" s="281">
        <f t="shared" si="20"/>
        <v>16279</v>
      </c>
      <c r="I34" s="281">
        <f t="shared" si="20"/>
        <v>4145</v>
      </c>
      <c r="J34" s="281">
        <f t="shared" si="20"/>
        <v>1761</v>
      </c>
      <c r="K34" s="281">
        <f t="shared" si="20"/>
        <v>6421</v>
      </c>
      <c r="L34" s="281">
        <f t="shared" si="20"/>
        <v>2760</v>
      </c>
      <c r="M34" s="281">
        <f t="shared" si="20"/>
        <v>2382</v>
      </c>
      <c r="N34" s="281">
        <f t="shared" si="20"/>
        <v>3648</v>
      </c>
      <c r="O34" s="281">
        <f t="shared" si="20"/>
        <v>16331</v>
      </c>
      <c r="P34" s="281">
        <f t="shared" si="20"/>
        <v>3132</v>
      </c>
      <c r="Q34" s="304">
        <f t="shared" si="20"/>
        <v>7849</v>
      </c>
      <c r="R34" s="279">
        <f t="shared" si="20"/>
        <v>120203</v>
      </c>
      <c r="S34" s="295">
        <f t="shared" si="20"/>
        <v>54537</v>
      </c>
      <c r="T34" s="281">
        <f t="shared" si="20"/>
        <v>38635</v>
      </c>
      <c r="U34" s="280">
        <f t="shared" si="20"/>
        <v>27031</v>
      </c>
      <c r="V34" s="114"/>
      <c r="W34" s="100"/>
      <c r="X34" s="112"/>
      <c r="AA34"/>
      <c r="AC34"/>
      <c r="AF34"/>
      <c r="AG34"/>
    </row>
    <row r="35" spans="1:33">
      <c r="A35" s="769"/>
      <c r="B35" s="792" t="s">
        <v>221</v>
      </c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114"/>
      <c r="X35" s="112"/>
      <c r="AA35"/>
      <c r="AC35"/>
      <c r="AF35"/>
      <c r="AG35"/>
    </row>
    <row r="119" spans="10:10" ht="17.25">
      <c r="J119" s="793">
        <v>8</v>
      </c>
    </row>
  </sheetData>
  <mergeCells count="1">
    <mergeCell ref="T19:U19"/>
  </mergeCells>
  <phoneticPr fontId="2"/>
  <pageMargins left="0.55118110236220474" right="0.31496062992125984" top="0.59055118110236227" bottom="0.47244094488188981" header="0.31496062992125984" footer="0.31496062992125984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表紙</vt:lpstr>
      <vt:lpstr>P1</vt:lpstr>
      <vt:lpstr>Ｐ2</vt:lpstr>
      <vt:lpstr>P3</vt:lpstr>
      <vt:lpstr>P4</vt:lpstr>
      <vt:lpstr>P5</vt:lpstr>
      <vt:lpstr>P6</vt:lpstr>
      <vt:lpstr>P7</vt:lpstr>
      <vt:lpstr>P8</vt:lpstr>
      <vt:lpstr>P9-10</vt:lpstr>
      <vt:lpstr>P11</vt:lpstr>
      <vt:lpstr>P12-13</vt:lpstr>
      <vt:lpstr>P14</vt:lpstr>
      <vt:lpstr>Ｐ15</vt:lpstr>
      <vt:lpstr>Ｐ16</vt:lpstr>
      <vt:lpstr>Ｐ17</vt:lpstr>
      <vt:lpstr>'P1'!Print_Area</vt:lpstr>
      <vt:lpstr>'P7'!Print_Area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2016-12-28T05:46:24Z</cp:lastPrinted>
  <dcterms:created xsi:type="dcterms:W3CDTF">2009-10-16T07:01:25Z</dcterms:created>
  <dcterms:modified xsi:type="dcterms:W3CDTF">2017-01-19T07:11:59Z</dcterms:modified>
</cp:coreProperties>
</file>