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 userName="user" reservationPassword="EB22"/>
  <workbookPr defaultThemeVersion="124226"/>
  <bookViews>
    <workbookView xWindow="720" yWindow="300" windowWidth="11175" windowHeight="6105" tabRatio="762"/>
  </bookViews>
  <sheets>
    <sheet name="表紙" sheetId="42" r:id="rId1"/>
    <sheet name="P1" sheetId="13" r:id="rId2"/>
    <sheet name="P2" sheetId="14" r:id="rId3"/>
    <sheet name="P3" sheetId="17" r:id="rId4"/>
    <sheet name="P4" sheetId="11" r:id="rId5"/>
    <sheet name="P5" sheetId="18" r:id="rId6"/>
    <sheet name="P6" sheetId="19" r:id="rId7"/>
    <sheet name="P7" sheetId="20" r:id="rId8"/>
    <sheet name="P8" sheetId="21" r:id="rId9"/>
    <sheet name="P9-10" sheetId="22" r:id="rId10"/>
    <sheet name="P11" sheetId="28" r:id="rId11"/>
    <sheet name="P12" sheetId="31" r:id="rId12"/>
    <sheet name="P13-14" sheetId="32" r:id="rId13"/>
    <sheet name="P15" sheetId="34" r:id="rId14"/>
    <sheet name="P16" sheetId="40" r:id="rId15"/>
    <sheet name="P17" sheetId="36" r:id="rId16"/>
  </sheets>
  <definedNames>
    <definedName name="_xlnm.Print_Area" localSheetId="1">'P1'!$A$1:$P$55</definedName>
    <definedName name="_xlnm.Print_Area" localSheetId="3">'P3'!$A$1:$E$17</definedName>
    <definedName name="_xlnm.Print_Area" localSheetId="5">'P5'!$A$1:$G$8</definedName>
    <definedName name="_xlnm.Print_Area" localSheetId="7">'P7'!$A$1:$F$15</definedName>
    <definedName name="_xlnm.Print_Area" localSheetId="8">'P8'!$A$1:$U$18</definedName>
    <definedName name="_xlnm.Print_Area" localSheetId="9">'P9-10'!$A$1:$L$132</definedName>
  </definedNames>
  <calcPr calcId="125725"/>
</workbook>
</file>

<file path=xl/calcChain.xml><?xml version="1.0" encoding="utf-8"?>
<calcChain xmlns="http://schemas.openxmlformats.org/spreadsheetml/2006/main">
  <c r="G16" i="34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G6"/>
  <c r="D6"/>
  <c r="G5"/>
  <c r="D5"/>
  <c r="G4"/>
  <c r="D4"/>
  <c r="F35" i="40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17"/>
  <c r="F17"/>
  <c r="I16"/>
  <c r="F16"/>
  <c r="I15"/>
  <c r="F15"/>
  <c r="I14"/>
  <c r="F14"/>
  <c r="I13"/>
  <c r="F13"/>
  <c r="I12"/>
  <c r="F12"/>
  <c r="I11"/>
  <c r="F11"/>
  <c r="I10"/>
  <c r="F10"/>
  <c r="I9"/>
  <c r="F9"/>
  <c r="I8"/>
  <c r="F8"/>
  <c r="I7"/>
  <c r="F7"/>
  <c r="I6"/>
  <c r="F6"/>
  <c r="I5"/>
  <c r="F5"/>
  <c r="E99" i="22"/>
  <c r="D99"/>
  <c r="C99"/>
  <c r="E98"/>
  <c r="D98"/>
  <c r="C98"/>
  <c r="D121"/>
  <c r="F121"/>
  <c r="H121"/>
  <c r="D122"/>
  <c r="F122"/>
  <c r="H122"/>
  <c r="D123"/>
  <c r="F123"/>
  <c r="H123"/>
  <c r="D124"/>
  <c r="F124"/>
  <c r="H124"/>
  <c r="D125"/>
  <c r="F125"/>
  <c r="H125"/>
  <c r="D126"/>
  <c r="F126"/>
  <c r="H126"/>
  <c r="D127"/>
  <c r="F127"/>
  <c r="H127"/>
  <c r="D128"/>
  <c r="F128"/>
  <c r="H128"/>
  <c r="D129"/>
  <c r="F129"/>
  <c r="H129"/>
  <c r="I13" i="31"/>
  <c r="H13"/>
  <c r="G13"/>
  <c r="F13"/>
  <c r="E13"/>
  <c r="D13"/>
  <c r="C13"/>
  <c r="I12"/>
  <c r="H12"/>
  <c r="G12"/>
  <c r="F12"/>
  <c r="E12"/>
  <c r="D12"/>
  <c r="C12"/>
  <c r="E11"/>
  <c r="D11"/>
  <c r="C11"/>
  <c r="E10"/>
  <c r="D10"/>
  <c r="C10"/>
  <c r="E7"/>
  <c r="D7"/>
  <c r="C7"/>
  <c r="E6"/>
  <c r="D6"/>
  <c r="C6"/>
  <c r="P14" i="13"/>
  <c r="O14"/>
  <c r="N14"/>
  <c r="M14"/>
  <c r="L14"/>
  <c r="K14"/>
  <c r="J14"/>
  <c r="I14"/>
  <c r="H14"/>
  <c r="G14"/>
  <c r="F14"/>
  <c r="E14"/>
  <c r="D14"/>
  <c r="C14"/>
  <c r="B14"/>
  <c r="E30" i="22"/>
  <c r="E31"/>
  <c r="D30"/>
  <c r="D31" s="1"/>
  <c r="C30"/>
  <c r="C31"/>
  <c r="G42" i="19"/>
  <c r="P16" i="13"/>
  <c r="O16"/>
  <c r="N16"/>
  <c r="M16"/>
  <c r="L16"/>
  <c r="K16"/>
  <c r="J16"/>
  <c r="I16"/>
  <c r="H16"/>
  <c r="G16"/>
  <c r="F16"/>
  <c r="E16"/>
  <c r="D16"/>
  <c r="C16"/>
  <c r="B16"/>
  <c r="O18"/>
  <c r="P18"/>
  <c r="N18"/>
  <c r="B18"/>
  <c r="C18"/>
  <c r="D18"/>
  <c r="F6"/>
  <c r="F5"/>
  <c r="B6"/>
  <c r="B5"/>
  <c r="E56" i="22"/>
  <c r="D56"/>
  <c r="C56"/>
  <c r="E55"/>
  <c r="E57"/>
  <c r="D55"/>
  <c r="D57" s="1"/>
  <c r="C55"/>
  <c r="C57"/>
  <c r="E32"/>
  <c r="D32"/>
  <c r="C32"/>
  <c r="P20" i="13"/>
  <c r="O20"/>
  <c r="N20"/>
  <c r="M20"/>
  <c r="L20"/>
  <c r="K20"/>
  <c r="J20"/>
  <c r="I20"/>
  <c r="H20"/>
  <c r="G20"/>
  <c r="F20"/>
  <c r="E20"/>
  <c r="D20"/>
  <c r="C20"/>
  <c r="B20"/>
  <c r="I17" i="21"/>
  <c r="M32" i="13"/>
  <c r="M30"/>
  <c r="M28"/>
  <c r="M26"/>
  <c r="M24"/>
  <c r="M22"/>
  <c r="L32"/>
  <c r="L30"/>
  <c r="L28"/>
  <c r="L26"/>
  <c r="L24"/>
  <c r="L22"/>
  <c r="K32"/>
  <c r="K30"/>
  <c r="K28"/>
  <c r="K26"/>
  <c r="K24"/>
  <c r="K22"/>
  <c r="J32"/>
  <c r="J30"/>
  <c r="J28"/>
  <c r="J26"/>
  <c r="J24"/>
  <c r="J22"/>
  <c r="I32"/>
  <c r="I30"/>
  <c r="I28"/>
  <c r="I26"/>
  <c r="I24"/>
  <c r="I22"/>
  <c r="H32"/>
  <c r="H30"/>
  <c r="H28"/>
  <c r="H26"/>
  <c r="H24"/>
  <c r="H22"/>
  <c r="G32"/>
  <c r="G30"/>
  <c r="G28"/>
  <c r="G26"/>
  <c r="G24"/>
  <c r="G22"/>
  <c r="F32"/>
  <c r="F30"/>
  <c r="F28"/>
  <c r="F26"/>
  <c r="F24"/>
  <c r="F22"/>
  <c r="E32"/>
  <c r="E30"/>
  <c r="E28"/>
  <c r="E26"/>
  <c r="E24"/>
  <c r="E22"/>
  <c r="M18"/>
  <c r="L18"/>
  <c r="K18"/>
  <c r="J18"/>
  <c r="I18"/>
  <c r="H18"/>
  <c r="G18"/>
  <c r="F18"/>
  <c r="E18"/>
  <c r="E6"/>
  <c r="D6"/>
  <c r="C6"/>
  <c r="E5"/>
  <c r="D5"/>
  <c r="C5"/>
  <c r="D7" i="22"/>
  <c r="E7"/>
  <c r="C7"/>
  <c r="C6"/>
  <c r="D6"/>
  <c r="E6"/>
  <c r="M17" i="21"/>
  <c r="J71" i="19"/>
  <c r="J70"/>
  <c r="K70" s="1"/>
  <c r="J69"/>
  <c r="L69" s="1"/>
  <c r="N69" s="1"/>
  <c r="J68"/>
  <c r="M68" s="1"/>
  <c r="J67"/>
  <c r="M67" s="1"/>
  <c r="J66"/>
  <c r="M66" s="1"/>
  <c r="N66" s="1"/>
  <c r="J65"/>
  <c r="L65" s="1"/>
  <c r="N65" s="1"/>
  <c r="J64"/>
  <c r="L64" s="1"/>
  <c r="J63"/>
  <c r="L63" s="1"/>
  <c r="N63" s="1"/>
  <c r="J62"/>
  <c r="M62" s="1"/>
  <c r="J61"/>
  <c r="M61" s="1"/>
  <c r="N61" s="1"/>
  <c r="J60"/>
  <c r="M60" s="1"/>
  <c r="J59"/>
  <c r="M59" s="1"/>
  <c r="J58"/>
  <c r="M58" s="1"/>
  <c r="J57"/>
  <c r="K57" s="1"/>
  <c r="J56"/>
  <c r="M56"/>
  <c r="J55"/>
  <c r="L55" s="1"/>
  <c r="J54"/>
  <c r="J53"/>
  <c r="L53" s="1"/>
  <c r="J52"/>
  <c r="K52" s="1"/>
  <c r="J51"/>
  <c r="K51" s="1"/>
  <c r="J50"/>
  <c r="K50" s="1"/>
  <c r="J49"/>
  <c r="K49" s="1"/>
  <c r="J48"/>
  <c r="K48" s="1"/>
  <c r="L48"/>
  <c r="N48" s="1"/>
  <c r="J47"/>
  <c r="L47" s="1"/>
  <c r="J46"/>
  <c r="K46"/>
  <c r="J45"/>
  <c r="M45" s="1"/>
  <c r="J44"/>
  <c r="L44"/>
  <c r="N44" s="1"/>
  <c r="J43"/>
  <c r="K43" s="1"/>
  <c r="J42"/>
  <c r="M42"/>
  <c r="J41"/>
  <c r="K41" s="1"/>
  <c r="J40"/>
  <c r="K40"/>
  <c r="M40"/>
  <c r="N40" s="1"/>
  <c r="J38"/>
  <c r="L38"/>
  <c r="J37"/>
  <c r="M37" s="1"/>
  <c r="J36"/>
  <c r="M36"/>
  <c r="J35"/>
  <c r="L35" s="1"/>
  <c r="N35" s="1"/>
  <c r="J34"/>
  <c r="L34" s="1"/>
  <c r="N34" s="1"/>
  <c r="J33"/>
  <c r="M33" s="1"/>
  <c r="J32"/>
  <c r="L32" s="1"/>
  <c r="N32" s="1"/>
  <c r="J31"/>
  <c r="K31" s="1"/>
  <c r="J30"/>
  <c r="M30" s="1"/>
  <c r="N30" s="1"/>
  <c r="J29"/>
  <c r="K29" s="1"/>
  <c r="J28"/>
  <c r="L28" s="1"/>
  <c r="N28" s="1"/>
  <c r="J27"/>
  <c r="M27" s="1"/>
  <c r="J26"/>
  <c r="L26"/>
  <c r="N26" s="1"/>
  <c r="J25"/>
  <c r="M25" s="1"/>
  <c r="J24"/>
  <c r="L24"/>
  <c r="N24" s="1"/>
  <c r="J23"/>
  <c r="L23" s="1"/>
  <c r="N23" s="1"/>
  <c r="J21"/>
  <c r="M21"/>
  <c r="N21" s="1"/>
  <c r="J20"/>
  <c r="M20" s="1"/>
  <c r="J19"/>
  <c r="M19"/>
  <c r="J18"/>
  <c r="M18" s="1"/>
  <c r="N18" s="1"/>
  <c r="J17"/>
  <c r="M17" s="1"/>
  <c r="J16"/>
  <c r="M16"/>
  <c r="J15"/>
  <c r="M15" s="1"/>
  <c r="J14"/>
  <c r="M14"/>
  <c r="N14" s="1"/>
  <c r="J13"/>
  <c r="L13" s="1"/>
  <c r="N13" s="1"/>
  <c r="J12"/>
  <c r="M12" s="1"/>
  <c r="J11"/>
  <c r="L11" s="1"/>
  <c r="N11" s="1"/>
  <c r="M11"/>
  <c r="J10"/>
  <c r="L10"/>
  <c r="J9"/>
  <c r="L9" s="1"/>
  <c r="N9" s="1"/>
  <c r="J8"/>
  <c r="K8"/>
  <c r="J7"/>
  <c r="K7" s="1"/>
  <c r="J6"/>
  <c r="M6"/>
  <c r="J5"/>
  <c r="K5" s="1"/>
  <c r="J4"/>
  <c r="K4"/>
  <c r="K15"/>
  <c r="D8"/>
  <c r="E8" s="1"/>
  <c r="G71"/>
  <c r="G70"/>
  <c r="G69"/>
  <c r="G68"/>
  <c r="G67"/>
  <c r="G66"/>
  <c r="G65"/>
  <c r="G64"/>
  <c r="G63"/>
  <c r="G62"/>
  <c r="G61"/>
  <c r="G60"/>
  <c r="G59"/>
  <c r="G58"/>
  <c r="G57"/>
  <c r="G56"/>
  <c r="G54"/>
  <c r="G53"/>
  <c r="G52"/>
  <c r="G51"/>
  <c r="G50"/>
  <c r="G49"/>
  <c r="G48"/>
  <c r="G47"/>
  <c r="G46"/>
  <c r="G45"/>
  <c r="G44"/>
  <c r="G43"/>
  <c r="G41"/>
  <c r="G40"/>
  <c r="G37"/>
  <c r="G36"/>
  <c r="G35"/>
  <c r="G34"/>
  <c r="G33"/>
  <c r="G32"/>
  <c r="G31"/>
  <c r="G30"/>
  <c r="G29"/>
  <c r="G28"/>
  <c r="G27"/>
  <c r="G26"/>
  <c r="G25"/>
  <c r="G24"/>
  <c r="G23"/>
  <c r="G55"/>
  <c r="G38"/>
  <c r="G21"/>
  <c r="G19"/>
  <c r="G20"/>
  <c r="G18"/>
  <c r="G17"/>
  <c r="G16"/>
  <c r="G15"/>
  <c r="G14"/>
  <c r="G13"/>
  <c r="G12"/>
  <c r="G11"/>
  <c r="G10"/>
  <c r="G9"/>
  <c r="G8"/>
  <c r="G7"/>
  <c r="G6"/>
  <c r="G5"/>
  <c r="F5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8"/>
  <c r="F37"/>
  <c r="F36"/>
  <c r="F35"/>
  <c r="F34"/>
  <c r="F33"/>
  <c r="F32"/>
  <c r="F31"/>
  <c r="F30"/>
  <c r="F29"/>
  <c r="F28"/>
  <c r="F27"/>
  <c r="F26"/>
  <c r="F25"/>
  <c r="F24"/>
  <c r="F23"/>
  <c r="F21"/>
  <c r="F4"/>
  <c r="D5"/>
  <c r="E5" s="1"/>
  <c r="D4"/>
  <c r="E4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7"/>
  <c r="E7" s="1"/>
  <c r="D6"/>
  <c r="E6" s="1"/>
  <c r="F20"/>
  <c r="F19"/>
  <c r="F18"/>
  <c r="F17"/>
  <c r="F16"/>
  <c r="F15"/>
  <c r="F14"/>
  <c r="F13"/>
  <c r="F12"/>
  <c r="F11"/>
  <c r="F10"/>
  <c r="F9"/>
  <c r="F8"/>
  <c r="F7"/>
  <c r="F6"/>
  <c r="M46"/>
  <c r="N46" s="1"/>
  <c r="K59"/>
  <c r="L46"/>
  <c r="L70"/>
  <c r="K36"/>
  <c r="L36"/>
  <c r="N36"/>
  <c r="L18"/>
  <c r="K34"/>
  <c r="L15"/>
  <c r="M48"/>
  <c r="L31"/>
  <c r="K14"/>
  <c r="L14"/>
  <c r="K47"/>
  <c r="M13"/>
  <c r="M63"/>
  <c r="K12"/>
  <c r="L61"/>
  <c r="K10"/>
  <c r="M10"/>
  <c r="M43"/>
  <c r="K26"/>
  <c r="M26"/>
  <c r="L8"/>
  <c r="M8"/>
  <c r="N8"/>
  <c r="L41"/>
  <c r="L40"/>
  <c r="M23"/>
  <c r="K23"/>
  <c r="L6"/>
  <c r="K55"/>
  <c r="M38"/>
  <c r="K38"/>
  <c r="L4"/>
  <c r="N4" s="1"/>
  <c r="M4"/>
  <c r="T17" i="21"/>
  <c r="R17"/>
  <c r="N17"/>
  <c r="L17"/>
  <c r="K17"/>
  <c r="K54" i="19"/>
  <c r="M54"/>
  <c r="G17" i="21"/>
  <c r="K11" i="19"/>
  <c r="L54"/>
  <c r="N54" s="1"/>
  <c r="K17"/>
  <c r="O17" i="21"/>
  <c r="L56" i="19"/>
  <c r="N56" s="1"/>
  <c r="K71"/>
  <c r="M71"/>
  <c r="K19"/>
  <c r="L19"/>
  <c r="N19" s="1"/>
  <c r="L21"/>
  <c r="N10"/>
  <c r="K13"/>
  <c r="K21"/>
  <c r="M28"/>
  <c r="K28"/>
  <c r="L66"/>
  <c r="L71"/>
  <c r="N71" s="1"/>
  <c r="U17" i="21"/>
  <c r="K42" i="19"/>
  <c r="L42"/>
  <c r="K37"/>
  <c r="M69"/>
  <c r="K69"/>
  <c r="M52"/>
  <c r="L52"/>
  <c r="N52" s="1"/>
  <c r="M35"/>
  <c r="M51"/>
  <c r="M34"/>
  <c r="K67"/>
  <c r="L67"/>
  <c r="N67" s="1"/>
  <c r="L50"/>
  <c r="N50"/>
  <c r="M50"/>
  <c r="K16"/>
  <c r="L16"/>
  <c r="N16" s="1"/>
  <c r="K32"/>
  <c r="M32"/>
  <c r="M65"/>
  <c r="K65"/>
  <c r="K63"/>
  <c r="K30"/>
  <c r="L30"/>
  <c r="K62"/>
  <c r="K45"/>
  <c r="K61"/>
  <c r="K44"/>
  <c r="M44"/>
  <c r="K27"/>
  <c r="K60"/>
  <c r="M9"/>
  <c r="L59"/>
  <c r="N42"/>
  <c r="L25"/>
  <c r="N25" s="1"/>
  <c r="N41"/>
  <c r="M41"/>
  <c r="M24"/>
  <c r="K24"/>
  <c r="L57"/>
  <c r="K6"/>
  <c r="N6"/>
  <c r="K56"/>
  <c r="M5"/>
  <c r="N38"/>
  <c r="J17" i="21"/>
  <c r="F17"/>
  <c r="P17"/>
  <c r="S17"/>
  <c r="E17"/>
  <c r="Q17"/>
  <c r="H17"/>
  <c r="D17"/>
  <c r="C17"/>
  <c r="B17"/>
  <c r="K20" i="19"/>
  <c r="N59" l="1"/>
  <c r="N31"/>
  <c r="N70"/>
  <c r="N15"/>
  <c r="L12"/>
  <c r="N12" s="1"/>
  <c r="L29"/>
  <c r="L5"/>
  <c r="N5" s="1"/>
  <c r="K9"/>
  <c r="L17"/>
  <c r="N17" s="1"/>
  <c r="M29"/>
  <c r="L33"/>
  <c r="N33" s="1"/>
  <c r="L49"/>
  <c r="L60"/>
  <c r="N60" s="1"/>
  <c r="M64"/>
  <c r="N64" s="1"/>
  <c r="L68"/>
  <c r="N68" s="1"/>
  <c r="M7"/>
  <c r="L27"/>
  <c r="N27" s="1"/>
  <c r="L62"/>
  <c r="N62" s="1"/>
  <c r="M49"/>
  <c r="K33"/>
  <c r="K35"/>
  <c r="L37"/>
  <c r="N37" s="1"/>
  <c r="L58"/>
  <c r="N58" s="1"/>
  <c r="K66"/>
  <c r="L7"/>
  <c r="N7" s="1"/>
  <c r="K68"/>
  <c r="M70"/>
  <c r="K18"/>
  <c r="L20"/>
  <c r="N20" s="1"/>
  <c r="K25"/>
  <c r="L43"/>
  <c r="N43" s="1"/>
  <c r="L45"/>
  <c r="N45" s="1"/>
  <c r="M47"/>
  <c r="N47" s="1"/>
  <c r="M55"/>
  <c r="N55" s="1"/>
  <c r="M57"/>
  <c r="N57" s="1"/>
  <c r="K64"/>
  <c r="L51"/>
  <c r="N51" s="1"/>
  <c r="K58"/>
  <c r="K53"/>
  <c r="M31"/>
  <c r="M53"/>
  <c r="N53" s="1"/>
  <c r="N29" l="1"/>
  <c r="N49"/>
</calcChain>
</file>

<file path=xl/sharedStrings.xml><?xml version="1.0" encoding="utf-8"?>
<sst xmlns="http://schemas.openxmlformats.org/spreadsheetml/2006/main" count="1022" uniqueCount="216">
  <si>
    <t>Ｔ１産業計</t>
    <rPh sb="2" eb="4">
      <t>サンギョウ</t>
    </rPh>
    <rPh sb="4" eb="5">
      <t>ケイ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</si>
  <si>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</si>
  <si>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</si>
  <si>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</si>
  <si>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</si>
  <si>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</si>
  <si>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</si>
  <si>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</si>
  <si>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男女計</t>
    <rPh sb="0" eb="2">
      <t>ダンジョ</t>
    </rPh>
    <rPh sb="2" eb="3">
      <t>ケイ</t>
    </rPh>
    <phoneticPr fontId="2"/>
  </si>
  <si>
    <t>学歴計</t>
    <rPh sb="0" eb="2">
      <t>ガクレキ</t>
    </rPh>
    <rPh sb="2" eb="3">
      <t>ケイ</t>
    </rPh>
    <phoneticPr fontId="2"/>
  </si>
  <si>
    <t>高校卒</t>
    <rPh sb="0" eb="2">
      <t>コウコウ</t>
    </rPh>
    <rPh sb="2" eb="3">
      <t>ソツ</t>
    </rPh>
    <phoneticPr fontId="2"/>
  </si>
  <si>
    <t>大学卒</t>
    <rPh sb="0" eb="3">
      <t>ダイガクソツ</t>
    </rPh>
    <phoneticPr fontId="2"/>
  </si>
  <si>
    <t>-</t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</si>
  <si>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</si>
  <si>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Ｑ　複合サービス事業</t>
    <rPh sb="2" eb="4">
      <t>フクゴウ</t>
    </rPh>
    <rPh sb="8" eb="10">
      <t>ジギョウ</t>
    </rPh>
    <phoneticPr fontId="2"/>
  </si>
  <si>
    <t>Ｐ　医療，福祉</t>
    <rPh sb="2" eb="4">
      <t>イリョウ</t>
    </rPh>
    <rPh sb="5" eb="7">
      <t>フクシ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</si>
  <si>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</si>
  <si>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</si>
  <si>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</si>
  <si>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</si>
  <si>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</si>
  <si>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</si>
  <si>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計</t>
    <rPh sb="0" eb="1">
      <t>ケイ</t>
    </rPh>
    <phoneticPr fontId="2"/>
  </si>
  <si>
    <t>１０００人以上</t>
    <rPh sb="4" eb="5">
      <t>ニン</t>
    </rPh>
    <phoneticPr fontId="2"/>
  </si>
  <si>
    <t>１００～９９９人</t>
    <phoneticPr fontId="2"/>
  </si>
  <si>
    <t>１０～９９人</t>
    <phoneticPr fontId="2"/>
  </si>
  <si>
    <t>大学院修士課程
修了</t>
    <rPh sb="0" eb="3">
      <t>ダイガクイン</t>
    </rPh>
    <rPh sb="3" eb="5">
      <t>シュウシ</t>
    </rPh>
    <rPh sb="5" eb="7">
      <t>カテイ</t>
    </rPh>
    <rPh sb="8" eb="10">
      <t>シュウリョウ</t>
    </rPh>
    <phoneticPr fontId="2"/>
  </si>
  <si>
    <t>高専・短大卒</t>
    <rPh sb="0" eb="2">
      <t>コウセン</t>
    </rPh>
    <phoneticPr fontId="2"/>
  </si>
  <si>
    <t>企業
規模</t>
    <rPh sb="0" eb="2">
      <t>キギョウ</t>
    </rPh>
    <rPh sb="3" eb="5">
      <t>キボ</t>
    </rPh>
    <phoneticPr fontId="2"/>
  </si>
  <si>
    <t>産業</t>
    <rPh sb="0" eb="2">
      <t>サンギョウ</t>
    </rPh>
    <phoneticPr fontId="2"/>
  </si>
  <si>
    <t>区分</t>
    <rPh sb="0" eb="2">
      <t>クブン</t>
    </rPh>
    <phoneticPr fontId="2"/>
  </si>
  <si>
    <t>平成２１年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</si>
  <si>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</si>
  <si>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</si>
  <si>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</si>
  <si>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平成１９年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</si>
  <si>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</si>
  <si>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</si>
  <si>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</si>
  <si>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</si>
  <si>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対前年増減率
(％)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</si>
  <si>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高校卒男女計</t>
    <rPh sb="3" eb="5">
      <t>ダンジョ</t>
    </rPh>
    <rPh sb="5" eb="6">
      <t>ケイ</t>
    </rPh>
    <phoneticPr fontId="2"/>
  </si>
  <si>
    <t>高校卒男性</t>
    <rPh sb="3" eb="5">
      <t>ダンセイ</t>
    </rPh>
    <phoneticPr fontId="2"/>
  </si>
  <si>
    <t>高校卒女性</t>
    <rPh sb="3" eb="5">
      <t>ジョセイ</t>
    </rPh>
    <phoneticPr fontId="2"/>
  </si>
  <si>
    <t>大学卒男女計</t>
    <rPh sb="3" eb="5">
      <t>ダンジョ</t>
    </rPh>
    <rPh sb="5" eb="6">
      <t>ケイ</t>
    </rPh>
    <phoneticPr fontId="2"/>
  </si>
  <si>
    <t>大学卒男性</t>
    <rPh sb="3" eb="5">
      <t>ダンセイ</t>
    </rPh>
    <phoneticPr fontId="2"/>
  </si>
  <si>
    <t>大学卒女性</t>
    <rPh sb="3" eb="5">
      <t>ジョセイ</t>
    </rPh>
    <phoneticPr fontId="2"/>
  </si>
  <si>
    <t>図１　確定初任給額の推移</t>
    <rPh sb="0" eb="1">
      <t>ズ</t>
    </rPh>
    <rPh sb="3" eb="5">
      <t>カクテイ</t>
    </rPh>
    <rPh sb="5" eb="8">
      <t>ショニンキュウ</t>
    </rPh>
    <rPh sb="8" eb="9">
      <t>ガク</t>
    </rPh>
    <rPh sb="10" eb="12">
      <t>スイイ</t>
    </rPh>
    <phoneticPr fontId="2"/>
  </si>
  <si>
    <t>1000人以上を100とした場合の比率</t>
    <rPh sb="4" eb="5">
      <t>ニン</t>
    </rPh>
    <rPh sb="5" eb="7">
      <t>イジョウ</t>
    </rPh>
    <rPh sb="14" eb="16">
      <t>バアイ</t>
    </rPh>
    <rPh sb="17" eb="19">
      <t>ヒリツ</t>
    </rPh>
    <phoneticPr fontId="2"/>
  </si>
  <si>
    <t>１０００人以上
（千円）</t>
    <rPh sb="4" eb="5">
      <t>ニン</t>
    </rPh>
    <rPh sb="5" eb="7">
      <t>イジョウ</t>
    </rPh>
    <phoneticPr fontId="2"/>
  </si>
  <si>
    <r>
      <t>１００～９９９人</t>
    </r>
    <r>
      <rPr>
        <sz val="11"/>
        <rFont val="ＭＳ Ｐゴシック"/>
        <family val="3"/>
        <charset val="128"/>
      </rPr>
      <t xml:space="preserve">
（千円）</t>
    </r>
    <rPh sb="7" eb="8">
      <t>ニン</t>
    </rPh>
    <phoneticPr fontId="2"/>
  </si>
  <si>
    <t>１０～９９人
（千円）</t>
    <rPh sb="5" eb="6">
      <t>ニン</t>
    </rPh>
    <phoneticPr fontId="2"/>
  </si>
  <si>
    <t>差（A-B)</t>
    <rPh sb="0" eb="1">
      <t>サ</t>
    </rPh>
    <phoneticPr fontId="2"/>
  </si>
  <si>
    <t>１００～９９９人</t>
    <phoneticPr fontId="2"/>
  </si>
  <si>
    <t>１０～９９人</t>
    <phoneticPr fontId="2"/>
  </si>
  <si>
    <t>男女計(10人)</t>
    <rPh sb="0" eb="2">
      <t>ダンジョ</t>
    </rPh>
    <rPh sb="2" eb="3">
      <t>ケイ</t>
    </rPh>
    <rPh sb="6" eb="7">
      <t>ニン</t>
    </rPh>
    <phoneticPr fontId="2"/>
  </si>
  <si>
    <t>構成比(％)</t>
    <rPh sb="0" eb="3">
      <t>コウセイヒ</t>
    </rPh>
    <phoneticPr fontId="2"/>
  </si>
  <si>
    <t>男性(10人）</t>
    <rPh sb="0" eb="2">
      <t>ダンセイ</t>
    </rPh>
    <rPh sb="5" eb="6">
      <t>ニン</t>
    </rPh>
    <phoneticPr fontId="2"/>
  </si>
  <si>
    <t>女性(10人）</t>
    <rPh sb="0" eb="2">
      <t>ジョセイ</t>
    </rPh>
    <rPh sb="5" eb="6">
      <t>ニン</t>
    </rPh>
    <phoneticPr fontId="2"/>
  </si>
  <si>
    <t>検算</t>
    <rPh sb="0" eb="2">
      <t>ケンザン</t>
    </rPh>
    <phoneticPr fontId="2"/>
  </si>
  <si>
    <t>差</t>
    <rPh sb="0" eb="1">
      <t>サ</t>
    </rPh>
    <phoneticPr fontId="2"/>
  </si>
  <si>
    <t>(千人)</t>
    <rPh sb="1" eb="3">
      <t>センニン</t>
    </rPh>
    <phoneticPr fontId="2"/>
  </si>
  <si>
    <t>差分</t>
    <rPh sb="0" eb="2">
      <t>サブン</t>
    </rPh>
    <phoneticPr fontId="2"/>
  </si>
  <si>
    <t>男女比</t>
    <rPh sb="0" eb="3">
      <t>ダンジョヒ</t>
    </rPh>
    <phoneticPr fontId="2"/>
  </si>
  <si>
    <t>男女比
(女性）</t>
    <rPh sb="0" eb="3">
      <t>ダンジョヒ</t>
    </rPh>
    <rPh sb="5" eb="7">
      <t>ジョセイ</t>
    </rPh>
    <phoneticPr fontId="2"/>
  </si>
  <si>
    <t>推計数</t>
    <rPh sb="0" eb="2">
      <t>スイケイ</t>
    </rPh>
    <rPh sb="2" eb="3">
      <t>スウ</t>
    </rPh>
    <phoneticPr fontId="2"/>
  </si>
  <si>
    <t>男性
(％)</t>
    <rPh sb="0" eb="2">
      <t>ダンセイ</t>
    </rPh>
    <phoneticPr fontId="2"/>
  </si>
  <si>
    <t>　　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</si>
  <si>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</si>
  <si>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</si>
  <si>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</si>
  <si>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</si>
  <si>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</si>
  <si>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</si>
  <si>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</si>
  <si>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</si>
  <si>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</si>
  <si>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</si>
  <si>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７０歳～</t>
    <rPh sb="2" eb="3">
      <t>サイ</t>
    </rPh>
    <phoneticPr fontId="2"/>
  </si>
  <si>
    <t xml:space="preserve">    男性</t>
    <rPh sb="4" eb="5">
      <t>オトコ</t>
    </rPh>
    <rPh sb="5" eb="6">
      <t>セイ</t>
    </rPh>
    <phoneticPr fontId="2"/>
  </si>
  <si>
    <t xml:space="preserve">    女性</t>
    <rPh sb="4" eb="5">
      <t>オンナ</t>
    </rPh>
    <rPh sb="5" eb="6">
      <t>セイ</t>
    </rPh>
    <phoneticPr fontId="2"/>
  </si>
  <si>
    <t>計</t>
  </si>
  <si>
    <t>１００～９９９人</t>
  </si>
  <si>
    <t>１０～９９人</t>
  </si>
  <si>
    <t>積算</t>
    <rPh sb="0" eb="2">
      <t>セキサン</t>
    </rPh>
    <phoneticPr fontId="2"/>
  </si>
  <si>
    <t>合計</t>
    <rPh sb="0" eb="2">
      <t>ゴウケイ</t>
    </rPh>
    <phoneticPr fontId="2"/>
  </si>
  <si>
    <t>きまって
支給す
る現金
給与額</t>
    <rPh sb="5" eb="7">
      <t>シキュウ</t>
    </rPh>
    <rPh sb="10" eb="12">
      <t>ゲンキン</t>
    </rPh>
    <rPh sb="13" eb="15">
      <t>キュウヨ</t>
    </rPh>
    <rPh sb="15" eb="16">
      <t>ガク</t>
    </rPh>
    <phoneticPr fontId="2"/>
  </si>
  <si>
    <t>所定内
給与額</t>
    <rPh sb="0" eb="3">
      <t>ショテイナイ</t>
    </rPh>
    <rPh sb="4" eb="6">
      <t>キュウヨ</t>
    </rPh>
    <rPh sb="6" eb="7">
      <t>ガク</t>
    </rPh>
    <phoneticPr fontId="2"/>
  </si>
  <si>
    <t>年間賞与その他特別給与額</t>
    <rPh sb="0" eb="2">
      <t>ネンカン</t>
    </rPh>
    <rPh sb="2" eb="4">
      <t>ショウヨ</t>
    </rPh>
    <rPh sb="6" eb="7">
      <t>タ</t>
    </rPh>
    <rPh sb="7" eb="9">
      <t>トクベツ</t>
    </rPh>
    <rPh sb="9" eb="11">
      <t>キュウヨ</t>
    </rPh>
    <rPh sb="11" eb="12">
      <t>ガク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</si>
  <si>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</si>
  <si>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4">
      <t>ドシ</t>
    </rPh>
    <rPh sb="4" eb="5">
      <t>カズ</t>
    </rPh>
    <phoneticPr fontId="2"/>
  </si>
  <si>
    <t>所定内
実労働
時間数</t>
    <rPh sb="0" eb="3">
      <t>ショテイナイ</t>
    </rPh>
    <rPh sb="4" eb="7">
      <t>ジツロウドウ</t>
    </rPh>
    <rPh sb="8" eb="11">
      <t>ジカンスウ</t>
    </rPh>
    <phoneticPr fontId="2"/>
  </si>
  <si>
    <t>超過
実労働
時間数</t>
    <rPh sb="0" eb="2">
      <t>チョウカ</t>
    </rPh>
    <rPh sb="3" eb="4">
      <t>ジツ</t>
    </rPh>
    <rPh sb="4" eb="6">
      <t>ロウドウ</t>
    </rPh>
    <rPh sb="7" eb="8">
      <t>ジ</t>
    </rPh>
    <rPh sb="8" eb="9">
      <t>アイダ</t>
    </rPh>
    <rPh sb="9" eb="10">
      <t>カズ</t>
    </rPh>
    <phoneticPr fontId="2"/>
  </si>
  <si>
    <t>産業計(平成21年）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</si>
  <si>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産業計(平成20年）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</si>
  <si>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増減率(％）</t>
  </si>
  <si>
    <t>増減率(％）</t>
    <rPh sb="0" eb="2">
      <t>ゾウゲン</t>
    </rPh>
    <rPh sb="2" eb="3">
      <t>リツ</t>
    </rPh>
    <phoneticPr fontId="2"/>
  </si>
  <si>
    <t>増減額（千円）</t>
    <rPh sb="0" eb="3">
      <t>ゾウゲンガク</t>
    </rPh>
    <rPh sb="4" eb="6">
      <t>センエン</t>
    </rPh>
    <phoneticPr fontId="2"/>
  </si>
  <si>
    <t>産業計(平成16年）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</si>
  <si>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産業計(平成17年）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</si>
  <si>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産業計(平成18年）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</si>
  <si>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産業計(平成19年）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</si>
  <si>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</si>
  <si>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</si>
  <si>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</si>
  <si>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</si>
  <si>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男女間
格差</t>
    <rPh sb="0" eb="3">
      <t>ダンジョカン</t>
    </rPh>
    <rPh sb="4" eb="6">
      <t>カクサ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</si>
  <si>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</si>
  <si>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</si>
  <si>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</si>
  <si>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</si>
  <si>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</si>
  <si>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</si>
  <si>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</si>
  <si>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男性平均賃金</t>
    <rPh sb="0" eb="2">
      <t>ダンセイ</t>
    </rPh>
    <rPh sb="2" eb="4">
      <t>ヘイキン</t>
    </rPh>
    <rPh sb="4" eb="6">
      <t>チンギン</t>
    </rPh>
    <phoneticPr fontId="2"/>
  </si>
  <si>
    <t>女性平均賃金</t>
    <rPh sb="0" eb="2">
      <t>ジョセイ</t>
    </rPh>
    <rPh sb="2" eb="4">
      <t>ヘイキン</t>
    </rPh>
    <rPh sb="4" eb="6">
      <t>チンギン</t>
    </rPh>
    <phoneticPr fontId="2"/>
  </si>
  <si>
    <t>男女間格差</t>
    <rPh sb="0" eb="2">
      <t>ダンジョ</t>
    </rPh>
    <rPh sb="2" eb="3">
      <t>カン</t>
    </rPh>
    <rPh sb="3" eb="5">
      <t>カクサ</t>
    </rPh>
    <phoneticPr fontId="2"/>
  </si>
  <si>
    <t>1000人以上</t>
    <rPh sb="4" eb="5">
      <t>ニン</t>
    </rPh>
    <rPh sb="5" eb="7">
      <t>イジョウ</t>
    </rPh>
    <phoneticPr fontId="2"/>
  </si>
  <si>
    <t>100人～999人</t>
    <rPh sb="3" eb="4">
      <t>ニン</t>
    </rPh>
    <rPh sb="8" eb="9">
      <t>ニン</t>
    </rPh>
    <phoneticPr fontId="2"/>
  </si>
  <si>
    <t>10人～99人</t>
    <rPh sb="2" eb="3">
      <t>ニン</t>
    </rPh>
    <rPh sb="6" eb="7">
      <t>ニン</t>
    </rPh>
    <phoneticPr fontId="2"/>
  </si>
  <si>
    <t>以後入力用</t>
    <rPh sb="0" eb="2">
      <t>イゴ</t>
    </rPh>
    <rPh sb="2" eb="5">
      <t>ニュウリョクヨウ</t>
    </rPh>
    <phoneticPr fontId="2"/>
  </si>
  <si>
    <t>所定内賃金額</t>
    <rPh sb="0" eb="3">
      <t>ショテイナイ</t>
    </rPh>
    <rPh sb="3" eb="6">
      <t>チンギンガク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</si>
  <si>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</si>
  <si>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指数</t>
    <rPh sb="0" eb="2">
      <t>シスウ</t>
    </rPh>
    <phoneticPr fontId="2"/>
  </si>
  <si>
    <t>1000人以上</t>
    <rPh sb="4" eb="7">
      <t>ニンイジョウ</t>
    </rPh>
    <phoneticPr fontId="2"/>
  </si>
  <si>
    <t xml:space="preserve">    女性</t>
    <rPh sb="4" eb="5">
      <t>ジョ</t>
    </rPh>
    <rPh sb="5" eb="6">
      <t>セイ</t>
    </rPh>
    <phoneticPr fontId="2"/>
  </si>
  <si>
    <t>所定内
賃金額</t>
    <rPh sb="0" eb="3">
      <t>ショテイナイ</t>
    </rPh>
    <rPh sb="4" eb="7">
      <t>チンギンガク</t>
    </rPh>
    <phoneticPr fontId="2"/>
  </si>
  <si>
    <t>平均勤続
年数</t>
    <rPh sb="0" eb="2">
      <t>ヘイキン</t>
    </rPh>
    <rPh sb="2" eb="4">
      <t>キンゾク</t>
    </rPh>
    <rPh sb="5" eb="7">
      <t>ネンスウ</t>
    </rPh>
    <phoneticPr fontId="2"/>
  </si>
  <si>
    <t>所定内賃金
1000人以上
との対比</t>
    <rPh sb="0" eb="3">
      <t>ショテイナイ</t>
    </rPh>
    <rPh sb="3" eb="5">
      <t>チンギン</t>
    </rPh>
    <rPh sb="10" eb="11">
      <t>ニン</t>
    </rPh>
    <rPh sb="11" eb="13">
      <t>イジョウ</t>
    </rPh>
    <rPh sb="16" eb="18">
      <t>タイヒ</t>
    </rPh>
    <phoneticPr fontId="2"/>
  </si>
  <si>
    <t>1000人以上・女性</t>
    <rPh sb="4" eb="7">
      <t>ニンイジョウ</t>
    </rPh>
    <rPh sb="8" eb="10">
      <t>ジョセイ</t>
    </rPh>
    <phoneticPr fontId="2"/>
  </si>
  <si>
    <t>100人～999人・女性</t>
    <rPh sb="3" eb="4">
      <t>ニン</t>
    </rPh>
    <rPh sb="8" eb="9">
      <t>ニン</t>
    </rPh>
    <phoneticPr fontId="2"/>
  </si>
  <si>
    <t>10人～99人・女性</t>
    <rPh sb="2" eb="3">
      <t>ニン</t>
    </rPh>
    <rPh sb="6" eb="7">
      <t>ニン</t>
    </rPh>
    <phoneticPr fontId="2"/>
  </si>
  <si>
    <t>1000人以上・男性</t>
    <rPh sb="4" eb="7">
      <t>ニンイジョウ</t>
    </rPh>
    <rPh sb="8" eb="10">
      <t>ダンセイ</t>
    </rPh>
    <phoneticPr fontId="2"/>
  </si>
  <si>
    <t>100人～999人・男性</t>
    <rPh sb="3" eb="4">
      <t>ニン</t>
    </rPh>
    <rPh sb="8" eb="9">
      <t>ニン</t>
    </rPh>
    <phoneticPr fontId="2"/>
  </si>
  <si>
    <t>10人～99人・男性</t>
    <rPh sb="2" eb="3">
      <t>ニン</t>
    </rPh>
    <rPh sb="6" eb="7">
      <t>ニン</t>
    </rPh>
    <phoneticPr fontId="2"/>
  </si>
  <si>
    <t>※　網掛けは該当データの公表無し</t>
    <rPh sb="2" eb="4">
      <t>アミカ</t>
    </rPh>
    <rPh sb="6" eb="8">
      <t>ガイトウ</t>
    </rPh>
    <rPh sb="12" eb="14">
      <t>コウヒョウ</t>
    </rPh>
    <rPh sb="14" eb="15">
      <t>ナ</t>
    </rPh>
    <phoneticPr fontId="2"/>
  </si>
  <si>
    <r>
      <t>表２　確定初任給額の推移　　　　　　　　　　　　　　　　　　　　　　　　　　　　　　　　　　　　　　　　　　　　　　　　　　　　　　　　　</t>
    </r>
    <r>
      <rPr>
        <sz val="10"/>
        <rFont val="ＭＳ 明朝"/>
        <family val="1"/>
        <charset val="128"/>
      </rPr>
      <t>（単位：千円）</t>
    </r>
    <rPh sb="0" eb="1">
      <t>ヒョウ</t>
    </rPh>
    <rPh sb="3" eb="5">
      <t>カクテイ</t>
    </rPh>
    <rPh sb="5" eb="8">
      <t>ショニンキュウ</t>
    </rPh>
    <rPh sb="8" eb="9">
      <t>ガク</t>
    </rPh>
    <rPh sb="10" eb="12">
      <t>スイイ</t>
    </rPh>
    <rPh sb="70" eb="72">
      <t>タンイ</t>
    </rPh>
    <rPh sb="73" eb="75">
      <t>センエン</t>
    </rPh>
    <phoneticPr fontId="2"/>
  </si>
  <si>
    <t>(％)</t>
  </si>
  <si>
    <t>平成２２年</t>
    <rPh sb="0" eb="2">
      <t>ヘイセイ</t>
    </rPh>
    <rPh sb="4" eb="5">
      <t>ネン</t>
    </rPh>
    <phoneticPr fontId="2"/>
  </si>
  <si>
    <t>増減額(千円)</t>
    <rPh sb="0" eb="2">
      <t>ゾウゲン</t>
    </rPh>
    <rPh sb="2" eb="3">
      <t>ガク</t>
    </rPh>
    <rPh sb="4" eb="6">
      <t>センエン</t>
    </rPh>
    <phoneticPr fontId="2"/>
  </si>
  <si>
    <t>増減率(％)</t>
    <rPh sb="0" eb="2">
      <t>ゾウゲン</t>
    </rPh>
    <rPh sb="2" eb="3">
      <t>リツ</t>
    </rPh>
    <phoneticPr fontId="2"/>
  </si>
  <si>
    <t>産業計(平成22年）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</si>
  <si>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</si>
  <si>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高専・
短大卒男女計</t>
    <rPh sb="7" eb="9">
      <t>ダンジョ</t>
    </rPh>
    <rPh sb="9" eb="10">
      <t>ケイ</t>
    </rPh>
    <phoneticPr fontId="2"/>
  </si>
  <si>
    <t>高専・
短大卒男性</t>
    <rPh sb="7" eb="9">
      <t>ダンセイ</t>
    </rPh>
    <phoneticPr fontId="2"/>
  </si>
  <si>
    <t>高専・
短大卒女性</t>
    <rPh sb="7" eb="9">
      <t>ジョセイ</t>
    </rPh>
    <phoneticPr fontId="2"/>
  </si>
  <si>
    <t>性別</t>
    <rPh sb="0" eb="2">
      <t>セイベツ</t>
    </rPh>
    <phoneticPr fontId="2"/>
  </si>
  <si>
    <t>平成２３年</t>
    <rPh sb="0" eb="2">
      <t>ヘイセイ</t>
    </rPh>
    <rPh sb="4" eb="5">
      <t>ネン</t>
    </rPh>
    <phoneticPr fontId="2"/>
  </si>
  <si>
    <t>産業計(平成23年）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</si>
  <si>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平成23年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</si>
  <si>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</si>
  <si>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産業計(平成24年）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</si>
  <si>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平成24年</t>
    <rPh sb="0" eb="2">
      <t>ヘイセイ</t>
    </rPh>
    <rPh sb="4" eb="5">
      <t>ネン</t>
    </rPh>
    <phoneticPr fontId="2"/>
  </si>
  <si>
    <t>増減率（％）</t>
    <rPh sb="0" eb="2">
      <t>ゾウゲン</t>
    </rPh>
    <rPh sb="2" eb="3">
      <t>リツ</t>
    </rPh>
    <phoneticPr fontId="2"/>
  </si>
  <si>
    <t>平成２５年</t>
    <rPh sb="0" eb="2">
      <t>ヘイセイ</t>
    </rPh>
    <rPh sb="4" eb="5">
      <t>ネン</t>
    </rPh>
    <phoneticPr fontId="2"/>
  </si>
  <si>
    <t>平成25年(A)</t>
    <rPh sb="0" eb="2">
      <t>ヘイセイ</t>
    </rPh>
    <rPh sb="4" eb="5">
      <t>ネン</t>
    </rPh>
    <phoneticPr fontId="2"/>
  </si>
  <si>
    <t>平成24年(B)</t>
    <rPh sb="0" eb="2">
      <t>ヘイセイ</t>
    </rPh>
    <rPh sb="4" eb="5">
      <t>ネン</t>
    </rPh>
    <phoneticPr fontId="2"/>
  </si>
  <si>
    <t>産業計(平成25年）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</si>
  <si>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産業計(平成25年）（Ａ）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</si>
  <si>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産業計(平成24年）（Ｂ）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</si>
  <si>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平成25</t>
    </r>
    <r>
      <rPr>
        <sz val="11"/>
        <rFont val="ＭＳ Ｐゴシック"/>
        <family val="3"/>
        <charset val="128"/>
      </rPr>
      <t>年（Ａ－</t>
    </r>
    <r>
      <rPr>
        <sz val="11"/>
        <rFont val="ＭＳ Ｐゴシック"/>
        <family val="3"/>
        <charset val="128"/>
      </rPr>
      <t>ａ）</t>
    </r>
    <rPh sb="0" eb="2">
      <t>ヘイセイ</t>
    </rPh>
    <rPh sb="4" eb="5">
      <t>ネン</t>
    </rPh>
    <phoneticPr fontId="2"/>
  </si>
  <si>
    <r>
      <t>平成24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（Ｂ－ｂ）</t>
    </r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</si>
  <si>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</si>
  <si>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表３　平成25年確定初任給の企業規模間格差</t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カン</t>
    </rPh>
    <rPh sb="19" eb="21">
      <t>カクサ</t>
    </rPh>
    <phoneticPr fontId="2"/>
  </si>
  <si>
    <r>
      <t>表４　平成25年確定初任給（企業規模別、産業別）　　　　　　　　　　　　　　　　　　　　　　　　　　　　　</t>
    </r>
    <r>
      <rPr>
        <sz val="10"/>
        <rFont val="ＭＳ 明朝"/>
        <family val="1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ベツ</t>
    </rPh>
    <rPh sb="20" eb="22">
      <t>サンギョウ</t>
    </rPh>
    <rPh sb="22" eb="23">
      <t>ベツ</t>
    </rPh>
    <rPh sb="54" eb="56">
      <t>タンイ</t>
    </rPh>
    <rPh sb="57" eb="59">
      <t>センエン</t>
    </rPh>
    <phoneticPr fontId="2"/>
  </si>
  <si>
    <r>
      <t>表５　平成25年確定初任給の学歴間格差前年比較</t>
    </r>
    <r>
      <rPr>
        <sz val="12"/>
        <rFont val="ＭＳ Ｐゴシック"/>
        <family val="3"/>
        <charset val="128"/>
      </rPr>
      <t>（大学卒の確定初任給を100とする）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ガクレキ</t>
    </rPh>
    <rPh sb="16" eb="17">
      <t>カン</t>
    </rPh>
    <rPh sb="17" eb="19">
      <t>カクサ</t>
    </rPh>
    <rPh sb="19" eb="21">
      <t>ゼンネン</t>
    </rPh>
    <rPh sb="21" eb="23">
      <t>ヒカク</t>
    </rPh>
    <rPh sb="24" eb="26">
      <t>ダイガク</t>
    </rPh>
    <rPh sb="26" eb="27">
      <t>ソツ</t>
    </rPh>
    <rPh sb="28" eb="30">
      <t>カクテイ</t>
    </rPh>
    <rPh sb="30" eb="33">
      <t>ショニンキュウ</t>
    </rPh>
    <phoneticPr fontId="2"/>
  </si>
  <si>
    <t>表６　推定労働者の産業別、規模別、男女別構成比</t>
    <rPh sb="0" eb="1">
      <t>ヒョウ</t>
    </rPh>
    <rPh sb="3" eb="5">
      <t>スイテイ</t>
    </rPh>
    <rPh sb="5" eb="8">
      <t>ロウドウシャ</t>
    </rPh>
    <rPh sb="9" eb="11">
      <t>サンギョウ</t>
    </rPh>
    <rPh sb="11" eb="12">
      <t>ベツ</t>
    </rPh>
    <rPh sb="13" eb="16">
      <t>キボベツ</t>
    </rPh>
    <rPh sb="17" eb="19">
      <t>ダンジョ</t>
    </rPh>
    <rPh sb="19" eb="20">
      <t>ベツ</t>
    </rPh>
    <rPh sb="20" eb="23">
      <t>コウセイヒ</t>
    </rPh>
    <phoneticPr fontId="2"/>
  </si>
  <si>
    <t>表７　男女労働者の年齢階級別構成比(％)</t>
    <rPh sb="0" eb="1">
      <t>ヒョウ</t>
    </rPh>
    <rPh sb="3" eb="5">
      <t>ダンジョ</t>
    </rPh>
    <rPh sb="5" eb="8">
      <t>ロウドウシャ</t>
    </rPh>
    <rPh sb="9" eb="11">
      <t>ネンレイ</t>
    </rPh>
    <rPh sb="11" eb="13">
      <t>カイキュウ</t>
    </rPh>
    <rPh sb="13" eb="14">
      <t>ベツ</t>
    </rPh>
    <rPh sb="14" eb="17">
      <t>コウセイヒ</t>
    </rPh>
    <phoneticPr fontId="2"/>
  </si>
  <si>
    <t>表８　産業別、規模別労働者の年齢階級別構成比（男女計）　　　　　　　　　　　　　　　　　　　　　　　　　　　　　　　　　　　　　　　　　　　　　　　　　　　　　　　　　　　　　　　　　　　　　　</t>
    <rPh sb="0" eb="1">
      <t>ヒョウ</t>
    </rPh>
    <rPh sb="3" eb="5">
      <t>サンギョウ</t>
    </rPh>
    <rPh sb="5" eb="6">
      <t>ベツ</t>
    </rPh>
    <rPh sb="7" eb="10">
      <t>キボベツ</t>
    </rPh>
    <rPh sb="10" eb="13">
      <t>ロウドウシャ</t>
    </rPh>
    <rPh sb="14" eb="16">
      <t>ネンレイ</t>
    </rPh>
    <rPh sb="16" eb="18">
      <t>カイキュウ</t>
    </rPh>
    <rPh sb="18" eb="19">
      <t>ベツ</t>
    </rPh>
    <rPh sb="19" eb="22">
      <t>コウセイヒ</t>
    </rPh>
    <rPh sb="23" eb="25">
      <t>ダンジョ</t>
    </rPh>
    <rPh sb="25" eb="26">
      <t>ケイ</t>
    </rPh>
    <phoneticPr fontId="2"/>
  </si>
  <si>
    <r>
      <t>表９　平成25年６月１か月の平均賃金（企業規模</t>
    </r>
    <r>
      <rPr>
        <sz val="11"/>
        <rFont val="ＭＳ Ｐゴシック"/>
        <family val="3"/>
        <charset val="128"/>
      </rPr>
      <t>計）</t>
    </r>
    <rPh sb="0" eb="1">
      <t>ヒョウ</t>
    </rPh>
    <rPh sb="3" eb="5">
      <t>ヘイセイ</t>
    </rPh>
    <rPh sb="7" eb="8">
      <t>ネン</t>
    </rPh>
    <rPh sb="9" eb="10">
      <t>ガツ</t>
    </rPh>
    <rPh sb="12" eb="13">
      <t>ゲツ</t>
    </rPh>
    <rPh sb="14" eb="16">
      <t>ヘイキン</t>
    </rPh>
    <rPh sb="16" eb="18">
      <t>チンギン</t>
    </rPh>
    <rPh sb="19" eb="21">
      <t>キギョウ</t>
    </rPh>
    <rPh sb="21" eb="23">
      <t>キボ</t>
    </rPh>
    <rPh sb="23" eb="24">
      <t>ケイ</t>
    </rPh>
    <phoneticPr fontId="2"/>
  </si>
  <si>
    <r>
      <t>表1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平均賃金の推移</t>
    </r>
    <rPh sb="0" eb="1">
      <t>ヒョウ</t>
    </rPh>
    <rPh sb="4" eb="6">
      <t>ヘイキン</t>
    </rPh>
    <rPh sb="6" eb="8">
      <t>チンギン</t>
    </rPh>
    <rPh sb="9" eb="11">
      <t>スイイ</t>
    </rPh>
    <phoneticPr fontId="2"/>
  </si>
  <si>
    <r>
      <t>表9-2</t>
    </r>
    <r>
      <rPr>
        <sz val="11"/>
        <rFont val="ＭＳ Ｐゴシック"/>
        <family val="3"/>
        <charset val="128"/>
      </rPr>
      <t>　平成</t>
    </r>
    <r>
      <rPr>
        <sz val="11"/>
        <rFont val="ＭＳ Ｐゴシック"/>
        <family val="3"/>
        <charset val="128"/>
      </rPr>
      <t>25年６月１か月の平均賃金（企業規模：1000人以上</t>
    </r>
    <r>
      <rPr>
        <sz val="11"/>
        <rFont val="ＭＳ Ｐゴシック"/>
        <family val="3"/>
        <charset val="128"/>
      </rPr>
      <t>）</t>
    </r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30" eb="33">
      <t>ニンイジョウ</t>
    </rPh>
    <phoneticPr fontId="2"/>
  </si>
  <si>
    <r>
      <t>表9-3</t>
    </r>
    <r>
      <rPr>
        <sz val="11"/>
        <rFont val="ＭＳ Ｐゴシック"/>
        <family val="3"/>
        <charset val="128"/>
      </rPr>
      <t>　平成</t>
    </r>
    <r>
      <rPr>
        <sz val="11"/>
        <rFont val="ＭＳ Ｐゴシック"/>
        <family val="3"/>
        <charset val="128"/>
      </rPr>
      <t>25年６月１か月の平均賃金（企業規模：100人から999人</t>
    </r>
    <r>
      <rPr>
        <sz val="11"/>
        <rFont val="ＭＳ Ｐゴシック"/>
        <family val="3"/>
        <charset val="128"/>
      </rPr>
      <t>）</t>
    </r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9" eb="30">
      <t>ニン</t>
    </rPh>
    <rPh sb="35" eb="36">
      <t>ニン</t>
    </rPh>
    <phoneticPr fontId="2"/>
  </si>
  <si>
    <r>
      <t>表</t>
    </r>
    <r>
      <rPr>
        <sz val="11"/>
        <rFont val="ＭＳ Ｐゴシック"/>
        <family val="3"/>
        <charset val="128"/>
      </rPr>
      <t>11　男女別平均賃金（企業規模計)</t>
    </r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4">
      <t>キギョウ</t>
    </rPh>
    <rPh sb="16" eb="17">
      <t>ケイ</t>
    </rPh>
    <phoneticPr fontId="2"/>
  </si>
  <si>
    <r>
      <t>表14</t>
    </r>
    <r>
      <rPr>
        <sz val="11"/>
        <rFont val="ＭＳ Ｐゴシック"/>
        <family val="3"/>
        <charset val="128"/>
      </rPr>
      <t>　企業規模別・男女別平均賃金</t>
    </r>
    <rPh sb="0" eb="1">
      <t>ヒョウ</t>
    </rPh>
    <rPh sb="4" eb="6">
      <t>キギョウ</t>
    </rPh>
    <rPh sb="6" eb="8">
      <t>キボ</t>
    </rPh>
    <rPh sb="8" eb="9">
      <t>ベツ</t>
    </rPh>
    <rPh sb="10" eb="12">
      <t>ダンジョ</t>
    </rPh>
    <rPh sb="12" eb="13">
      <t>ベツ</t>
    </rPh>
    <rPh sb="13" eb="15">
      <t>ヘイキン</t>
    </rPh>
    <rPh sb="15" eb="17">
      <t>チンギン</t>
    </rPh>
    <phoneticPr fontId="2"/>
  </si>
  <si>
    <t>表15　男女別・年齢階級別所定内賃金(企業規模計)</t>
    <rPh sb="0" eb="1">
      <t>ヒョウ</t>
    </rPh>
    <rPh sb="4" eb="6">
      <t>ダンジョ</t>
    </rPh>
    <rPh sb="6" eb="7">
      <t>ベツ</t>
    </rPh>
    <rPh sb="8" eb="10">
      <t>ネンレイ</t>
    </rPh>
    <rPh sb="10" eb="12">
      <t>カイキュウ</t>
    </rPh>
    <rPh sb="12" eb="13">
      <t>ベツ</t>
    </rPh>
    <rPh sb="13" eb="16">
      <t>ショテイナイ</t>
    </rPh>
    <rPh sb="16" eb="18">
      <t>チンギン</t>
    </rPh>
    <rPh sb="19" eb="21">
      <t>キギョウ</t>
    </rPh>
    <rPh sb="21" eb="23">
      <t>キボ</t>
    </rPh>
    <rPh sb="23" eb="24">
      <t>ケイ</t>
    </rPh>
    <phoneticPr fontId="2"/>
  </si>
  <si>
    <t>表16　男女別・企業規模別・年齢階級別所定内賃金</t>
    <rPh sb="0" eb="1">
      <t>ヒョウ</t>
    </rPh>
    <rPh sb="4" eb="6">
      <t>ダンジョ</t>
    </rPh>
    <rPh sb="6" eb="7">
      <t>ベツ</t>
    </rPh>
    <rPh sb="8" eb="10">
      <t>キギョウ</t>
    </rPh>
    <rPh sb="10" eb="12">
      <t>キボ</t>
    </rPh>
    <rPh sb="12" eb="13">
      <t>ベツ</t>
    </rPh>
    <rPh sb="14" eb="16">
      <t>ネンレイ</t>
    </rPh>
    <rPh sb="16" eb="18">
      <t>カイキュウ</t>
    </rPh>
    <rPh sb="18" eb="19">
      <t>ベツ</t>
    </rPh>
    <rPh sb="19" eb="22">
      <t>ショテイナイ</t>
    </rPh>
    <rPh sb="22" eb="24">
      <t>チンギン</t>
    </rPh>
    <phoneticPr fontId="2"/>
  </si>
  <si>
    <r>
      <t>表12</t>
    </r>
    <r>
      <rPr>
        <sz val="11"/>
        <rFont val="ＭＳ Ｐゴシック"/>
        <family val="3"/>
        <charset val="128"/>
      </rPr>
      <t>　男女別平均賃金と男女間格差</t>
    </r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5">
      <t>ダンジョカン</t>
    </rPh>
    <rPh sb="15" eb="17">
      <t>カクサ</t>
    </rPh>
    <phoneticPr fontId="2"/>
  </si>
  <si>
    <r>
      <t>表13</t>
    </r>
    <r>
      <rPr>
        <sz val="11"/>
        <rFont val="ＭＳ Ｐゴシック"/>
        <family val="3"/>
        <charset val="128"/>
      </rPr>
      <t>　男女別平均賃金（賃金総額）の推移と男女間格差</t>
    </r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4">
      <t>チンギン</t>
    </rPh>
    <rPh sb="14" eb="16">
      <t>ソウガク</t>
    </rPh>
    <rPh sb="18" eb="20">
      <t>スイイ</t>
    </rPh>
    <rPh sb="21" eb="24">
      <t>ダンジョカン</t>
    </rPh>
    <rPh sb="24" eb="26">
      <t>カクサ</t>
    </rPh>
    <phoneticPr fontId="2"/>
  </si>
  <si>
    <t>図３　男女別・年齢階級別所定内賃金(企業規模計)</t>
    <rPh sb="0" eb="1">
      <t>ズ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5">
      <t>ショテイナイ</t>
    </rPh>
    <rPh sb="15" eb="17">
      <t>チンギン</t>
    </rPh>
    <rPh sb="18" eb="20">
      <t>キギョウ</t>
    </rPh>
    <rPh sb="20" eb="22">
      <t>キボ</t>
    </rPh>
    <rPh sb="22" eb="23">
      <t>ケイ</t>
    </rPh>
    <phoneticPr fontId="2"/>
  </si>
  <si>
    <r>
      <t>表１　平成25年確定初任給前年比較　　　　　　　　　　　　　　　　　</t>
    </r>
    <r>
      <rPr>
        <sz val="10"/>
        <rFont val="ＭＳ 明朝"/>
        <family val="1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3" eb="15">
      <t>ゼンネン</t>
    </rPh>
    <rPh sb="15" eb="17">
      <t>ヒカク</t>
    </rPh>
    <rPh sb="35" eb="37">
      <t>タンイ</t>
    </rPh>
    <rPh sb="38" eb="40">
      <t>センエン</t>
    </rPh>
    <phoneticPr fontId="2"/>
  </si>
  <si>
    <t>図４　男女別・企業規模別・年齢階級別所定内賃金</t>
    <rPh sb="0" eb="1">
      <t>ズ</t>
    </rPh>
    <rPh sb="3" eb="5">
      <t>ダンジョ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ネンレイ</t>
    </rPh>
    <rPh sb="15" eb="17">
      <t>カイキュウ</t>
    </rPh>
    <rPh sb="17" eb="18">
      <t>ベツ</t>
    </rPh>
    <rPh sb="18" eb="21">
      <t>ショテイナイ</t>
    </rPh>
    <rPh sb="21" eb="23">
      <t>チンギン</t>
    </rPh>
    <phoneticPr fontId="2"/>
  </si>
  <si>
    <t>厚生労働省 賃金構造基本統計調査結果による</t>
  </si>
  <si>
    <t>平成25年 神奈川の賃金状況</t>
  </si>
  <si>
    <t>目　　　　次</t>
  </si>
  <si>
    <t>平成２６年１０月作成</t>
  </si>
  <si>
    <t>かながわ労働センター</t>
  </si>
  <si>
    <t>　【平成25年確定初任給】</t>
    <phoneticPr fontId="2"/>
  </si>
  <si>
    <t>　【平均賃金】</t>
    <phoneticPr fontId="2"/>
  </si>
  <si>
    <t>　 表１　平成25年確定初任給前年比較・・・・・・・・・・・・・・・・・・・・１</t>
    <phoneticPr fontId="2"/>
  </si>
  <si>
    <t>　 表２　確定初任給額の推移(企業規模10人以上・産業計)・・・・・・・・・・・１</t>
    <phoneticPr fontId="2"/>
  </si>
  <si>
    <t>　 図１　確定初任給額の推移・・・・・・・・・・・・・・・・・・・・・・・・２</t>
    <phoneticPr fontId="2"/>
  </si>
  <si>
    <t>　 表３　平成25年確定初任給の企業規模間格差(産業計)・・・・・・・・・・・・３</t>
    <phoneticPr fontId="2"/>
  </si>
  <si>
    <t>　 表４　平成25年確定初任給(企業規模別・産業別・男女計)・・・・・・・・・・４</t>
    <phoneticPr fontId="2"/>
  </si>
  <si>
    <t>　 表５　平成25年確定初任給の学歴間格差前年比較・・・・・・・・・・・・・・５</t>
    <phoneticPr fontId="2"/>
  </si>
  <si>
    <t>　 表６　推定労働者の産業別、規模別、男女別構成比・・・・・・・・・・・・・６</t>
    <phoneticPr fontId="2"/>
  </si>
  <si>
    <t>　 表７　男女労働者の年齢階級別構成比・・・・・・・・・・・・・・・・・・・７</t>
    <phoneticPr fontId="2"/>
  </si>
  <si>
    <t>　 表８  産業別、規模別労働者の年齢階級別構成比(男女計)・・・・・・・・・・８</t>
    <phoneticPr fontId="2"/>
  </si>
  <si>
    <t>　 表９　平成25年6月１か月の平均賃金(企業規模計) ・・・・・・・・・・・・・９</t>
    <phoneticPr fontId="2"/>
  </si>
  <si>
    <t>　 表9-2　平成25年6月１か月の平均賃金(企業規模1000人以上)  ・・・・・・・・９</t>
    <phoneticPr fontId="2"/>
  </si>
  <si>
    <t>　 表9-3　平成25年6月１か月の平均賃金(企業規模100人～999人)  ・・・・・・・９</t>
    <phoneticPr fontId="2"/>
  </si>
  <si>
    <t>　 表9-4  平成25年6月１か月の平均賃金(企業規模10人～99人)  ・・・・・・・・10</t>
    <phoneticPr fontId="2"/>
  </si>
  <si>
    <t>　 表10　平均賃金の推移・・・・・・・・・・・・・・・・・・・・・・・・・・10</t>
    <phoneticPr fontId="2"/>
  </si>
  <si>
    <t>　 表11　男女別平均賃金(企業規模計)・・・・・・・・・・・・・・・・・・・・11</t>
    <phoneticPr fontId="2"/>
  </si>
  <si>
    <t>　 表12  男女別平均賃金と男女間格差・・・・・・・・・・・・・・・・・・・・12</t>
    <phoneticPr fontId="2"/>
  </si>
  <si>
    <t>　 表13　男女別平均賃金(賃金総額)の推移と男女間格差・・・・・・・・・・・・12</t>
    <phoneticPr fontId="2"/>
  </si>
  <si>
    <t>　 図２　男女別平均賃金(賃金総額)の推移と男女間格差・・・・・・・・・・・・12</t>
    <phoneticPr fontId="2"/>
  </si>
  <si>
    <t>　 表14  企業規模別・男女別平均賃金・・・・・・・・・・・・・・・・・・・・13</t>
    <phoneticPr fontId="2"/>
  </si>
  <si>
    <t>　 表15　男女別・年齢階級別所定内賃金(企業規模計)・・・・・・・・・・・・・15</t>
    <phoneticPr fontId="2"/>
  </si>
  <si>
    <t xml:space="preserve"> 　図３　男女別・年齢階級別所定内賃金(企業規模計)・・・・・・・・・・・・・15</t>
    <phoneticPr fontId="2"/>
  </si>
  <si>
    <t>　 表16　男女別・企業規模別・年齢階級別所定内賃金・・・・・・・・・・・・・16</t>
    <phoneticPr fontId="2"/>
  </si>
  <si>
    <t>　 図４　男女別・企業規模別・年齢階級別所定内賃金・・・・・・・・・・・・・17</t>
    <phoneticPr fontId="2"/>
  </si>
  <si>
    <r>
      <t>表9-4</t>
    </r>
    <r>
      <rPr>
        <sz val="11"/>
        <rFont val="ＭＳ Ｐゴシック"/>
        <family val="3"/>
        <charset val="128"/>
      </rPr>
      <t>　平成</t>
    </r>
    <r>
      <rPr>
        <sz val="11"/>
        <rFont val="ＭＳ Ｐゴシック"/>
        <family val="3"/>
        <charset val="128"/>
      </rPr>
      <t>25年６月１か月の平均賃金（企業規模：10人から99人</t>
    </r>
    <r>
      <rPr>
        <sz val="11"/>
        <rFont val="ＭＳ Ｐゴシック"/>
        <family val="3"/>
        <charset val="128"/>
      </rPr>
      <t>）</t>
    </r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8" eb="29">
      <t>ニン</t>
    </rPh>
    <rPh sb="33" eb="34">
      <t>ニン</t>
    </rPh>
    <phoneticPr fontId="2"/>
  </si>
  <si>
    <t>産業計(平成25年）（a）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</si>
  <si>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産業計(平成24年）（b）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</si>
  <si>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－</t>
  </si>
</sst>
</file>

<file path=xl/styles.xml><?xml version="1.0" encoding="utf-8"?>
<styleSheet xmlns="http://schemas.openxmlformats.org/spreadsheetml/2006/main">
  <numFmts count="19">
    <numFmt numFmtId="176" formatCode="##,##0.0;&quot;-&quot;#,##0.0"/>
    <numFmt numFmtId="177" formatCode="\ ##0.0;&quot;-&quot;##0.0"/>
    <numFmt numFmtId="178" formatCode="#,##0.0;&quot; -&quot;##0.0"/>
    <numFmt numFmtId="179" formatCode="####0.0;&quot;-&quot;###0.0"/>
    <numFmt numFmtId="180" formatCode="###0.0;&quot; -&quot;##0.0"/>
    <numFmt numFmtId="181" formatCode="0.0"/>
    <numFmt numFmtId="182" formatCode="0\ "/>
    <numFmt numFmtId="183" formatCode="0.0_ "/>
    <numFmt numFmtId="184" formatCode="0.0;&quot;△ &quot;0.0"/>
    <numFmt numFmtId="185" formatCode="0.0;_吀"/>
    <numFmt numFmtId="186" formatCode="###\ ##0;&quot;-&quot;##\ ##0"/>
    <numFmt numFmtId="187" formatCode="##,##0;&quot;-&quot;#,##0"/>
    <numFmt numFmtId="188" formatCode="\ ##0;&quot;-&quot;##0"/>
    <numFmt numFmtId="189" formatCode="0.0_);[Red]\(0.0\)"/>
    <numFmt numFmtId="190" formatCode="##0.0;&quot;-&quot;#0.0"/>
    <numFmt numFmtId="191" formatCode="#,##0.0;[Red]\-#,##0.0"/>
    <numFmt numFmtId="192" formatCode="#,##0.0_ ;[Red]\-#,##0.0\ "/>
    <numFmt numFmtId="193" formatCode="#,##0.0;&quot;△ &quot;#,##0.0"/>
    <numFmt numFmtId="194" formatCode="0.00;&quot;△ &quot;0.00"/>
  </numFmts>
  <fonts count="2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17" fillId="0" borderId="0">
      <alignment vertical="center"/>
    </xf>
  </cellStyleXfs>
  <cellXfs count="692">
    <xf numFmtId="0" fontId="0" fillId="0" borderId="0" xfId="0">
      <alignment vertical="center"/>
    </xf>
    <xf numFmtId="179" fontId="4" fillId="0" borderId="0" xfId="0" quotePrefix="1" applyNumberFormat="1" applyFont="1" applyFill="1" applyAlignment="1">
      <alignment horizontal="right"/>
    </xf>
    <xf numFmtId="180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 applyAlignment="1">
      <alignment horizontal="right"/>
    </xf>
    <xf numFmtId="177" fontId="3" fillId="0" borderId="1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horizontal="right"/>
    </xf>
    <xf numFmtId="180" fontId="4" fillId="0" borderId="3" xfId="0" applyNumberFormat="1" applyFont="1" applyFill="1" applyBorder="1" applyAlignment="1">
      <alignment horizontal="right"/>
    </xf>
    <xf numFmtId="177" fontId="3" fillId="0" borderId="4" xfId="0" applyNumberFormat="1" applyFont="1" applyFill="1" applyBorder="1" applyAlignment="1">
      <alignment vertical="center"/>
    </xf>
    <xf numFmtId="180" fontId="4" fillId="0" borderId="2" xfId="0" quotePrefix="1" applyNumberFormat="1" applyFont="1" applyFill="1" applyBorder="1" applyAlignment="1">
      <alignment horizontal="right"/>
    </xf>
    <xf numFmtId="180" fontId="4" fillId="0" borderId="3" xfId="0" quotePrefix="1" applyNumberFormat="1" applyFont="1" applyFill="1" applyBorder="1" applyAlignment="1">
      <alignment horizontal="right"/>
    </xf>
    <xf numFmtId="177" fontId="3" fillId="0" borderId="5" xfId="0" applyNumberFormat="1" applyFont="1" applyFill="1" applyBorder="1" applyAlignment="1">
      <alignment vertical="center"/>
    </xf>
    <xf numFmtId="180" fontId="4" fillId="0" borderId="6" xfId="0" quotePrefix="1" applyNumberFormat="1" applyFont="1" applyFill="1" applyBorder="1" applyAlignment="1">
      <alignment horizontal="right"/>
    </xf>
    <xf numFmtId="180" fontId="4" fillId="0" borderId="7" xfId="0" quotePrefix="1" applyNumberFormat="1" applyFont="1" applyFill="1" applyBorder="1" applyAlignment="1">
      <alignment horizontal="right"/>
    </xf>
    <xf numFmtId="180" fontId="4" fillId="0" borderId="6" xfId="0" applyNumberFormat="1" applyFont="1" applyFill="1" applyBorder="1" applyAlignment="1">
      <alignment horizontal="right"/>
    </xf>
    <xf numFmtId="180" fontId="4" fillId="0" borderId="7" xfId="0" applyNumberFormat="1" applyFont="1" applyFill="1" applyBorder="1" applyAlignment="1">
      <alignment horizontal="right"/>
    </xf>
    <xf numFmtId="180" fontId="4" fillId="0" borderId="8" xfId="0" applyNumberFormat="1" applyFont="1" applyFill="1" applyBorder="1" applyAlignment="1">
      <alignment horizontal="right"/>
    </xf>
    <xf numFmtId="180" fontId="4" fillId="0" borderId="9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177" fontId="10" fillId="0" borderId="11" xfId="0" applyNumberFormat="1" applyFont="1" applyFill="1" applyBorder="1" applyAlignment="1">
      <alignment horizontal="center" vertical="center"/>
    </xf>
    <xf numFmtId="177" fontId="10" fillId="0" borderId="11" xfId="0" applyNumberFormat="1" applyFont="1" applyFill="1" applyBorder="1" applyAlignment="1">
      <alignment horizontal="center" vertical="center" wrapText="1"/>
    </xf>
    <xf numFmtId="177" fontId="10" fillId="0" borderId="12" xfId="0" applyNumberFormat="1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vertical="center"/>
    </xf>
    <xf numFmtId="180" fontId="13" fillId="0" borderId="8" xfId="0" quotePrefix="1" applyNumberFormat="1" applyFont="1" applyFill="1" applyBorder="1" applyAlignment="1">
      <alignment horizontal="right"/>
    </xf>
    <xf numFmtId="180" fontId="13" fillId="0" borderId="9" xfId="0" quotePrefix="1" applyNumberFormat="1" applyFont="1" applyFill="1" applyBorder="1" applyAlignment="1">
      <alignment horizontal="right"/>
    </xf>
    <xf numFmtId="177" fontId="12" fillId="0" borderId="14" xfId="0" applyNumberFormat="1" applyFont="1" applyFill="1" applyBorder="1" applyAlignment="1">
      <alignment vertical="center"/>
    </xf>
    <xf numFmtId="180" fontId="13" fillId="0" borderId="11" xfId="0" quotePrefix="1" applyNumberFormat="1" applyFont="1" applyFill="1" applyBorder="1" applyAlignment="1">
      <alignment horizontal="right"/>
    </xf>
    <xf numFmtId="180" fontId="13" fillId="0" borderId="13" xfId="0" quotePrefix="1" applyNumberFormat="1" applyFont="1" applyFill="1" applyBorder="1" applyAlignment="1">
      <alignment horizontal="right"/>
    </xf>
    <xf numFmtId="181" fontId="4" fillId="0" borderId="0" xfId="7" applyNumberFormat="1" applyFont="1" applyFill="1" applyBorder="1" applyAlignment="1" applyProtection="1">
      <alignment horizontal="right" vertical="center"/>
    </xf>
    <xf numFmtId="182" fontId="4" fillId="0" borderId="0" xfId="7" applyNumberFormat="1" applyFont="1" applyFill="1" applyBorder="1" applyAlignment="1" applyProtection="1">
      <alignment horizontal="right" vertical="center"/>
    </xf>
    <xf numFmtId="181" fontId="4" fillId="0" borderId="0" xfId="7" quotePrefix="1" applyNumberFormat="1" applyFont="1" applyFill="1" applyBorder="1" applyAlignment="1" applyProtection="1">
      <alignment horizontal="left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 wrapText="1"/>
    </xf>
    <xf numFmtId="177" fontId="10" fillId="0" borderId="19" xfId="0" applyNumberFormat="1" applyFont="1" applyFill="1" applyBorder="1" applyAlignment="1">
      <alignment horizontal="center" vertical="center"/>
    </xf>
    <xf numFmtId="177" fontId="9" fillId="0" borderId="20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22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85" fontId="4" fillId="0" borderId="30" xfId="0" applyNumberFormat="1" applyFont="1" applyBorder="1" applyAlignment="1">
      <alignment horizontal="center" vertical="center"/>
    </xf>
    <xf numFmtId="185" fontId="4" fillId="0" borderId="26" xfId="0" applyNumberFormat="1" applyFont="1" applyBorder="1" applyAlignment="1">
      <alignment horizontal="center" vertical="center"/>
    </xf>
    <xf numFmtId="185" fontId="4" fillId="0" borderId="31" xfId="0" applyNumberFormat="1" applyFont="1" applyBorder="1" applyAlignment="1">
      <alignment horizontal="center" vertical="center"/>
    </xf>
    <xf numFmtId="185" fontId="4" fillId="0" borderId="22" xfId="0" applyNumberFormat="1" applyFont="1" applyBorder="1" applyAlignment="1">
      <alignment horizontal="center" vertical="center"/>
    </xf>
    <xf numFmtId="185" fontId="4" fillId="0" borderId="27" xfId="0" applyNumberFormat="1" applyFont="1" applyBorder="1" applyAlignment="1">
      <alignment horizontal="center" vertical="center"/>
    </xf>
    <xf numFmtId="185" fontId="4" fillId="0" borderId="28" xfId="0" applyNumberFormat="1" applyFont="1" applyBorder="1" applyAlignment="1">
      <alignment horizontal="center" vertical="center"/>
    </xf>
    <xf numFmtId="185" fontId="4" fillId="0" borderId="24" xfId="0" applyNumberFormat="1" applyFont="1" applyBorder="1" applyAlignment="1">
      <alignment horizontal="center" vertical="center"/>
    </xf>
    <xf numFmtId="185" fontId="4" fillId="0" borderId="29" xfId="0" applyNumberFormat="1" applyFont="1" applyBorder="1" applyAlignment="1">
      <alignment horizontal="center" vertical="center"/>
    </xf>
    <xf numFmtId="185" fontId="4" fillId="0" borderId="23" xfId="0" applyNumberFormat="1" applyFont="1" applyBorder="1" applyAlignment="1">
      <alignment horizontal="center" vertical="center"/>
    </xf>
    <xf numFmtId="185" fontId="4" fillId="0" borderId="25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4" fontId="4" fillId="0" borderId="0" xfId="7" applyNumberFormat="1" applyFont="1" applyFill="1" applyBorder="1" applyAlignment="1" applyProtection="1">
      <alignment horizontal="center" vertical="center"/>
    </xf>
    <xf numFmtId="0" fontId="0" fillId="0" borderId="32" xfId="0" applyBorder="1">
      <alignment vertical="center"/>
    </xf>
    <xf numFmtId="0" fontId="0" fillId="0" borderId="16" xfId="0" applyBorder="1">
      <alignment vertical="center"/>
    </xf>
    <xf numFmtId="187" fontId="10" fillId="0" borderId="11" xfId="0" applyNumberFormat="1" applyFont="1" applyFill="1" applyBorder="1" applyAlignment="1">
      <alignment horizontal="center" vertical="center"/>
    </xf>
    <xf numFmtId="187" fontId="0" fillId="0" borderId="0" xfId="0" applyNumberFormat="1">
      <alignment vertical="center"/>
    </xf>
    <xf numFmtId="187" fontId="13" fillId="0" borderId="33" xfId="0" quotePrefix="1" applyNumberFormat="1" applyFont="1" applyFill="1" applyBorder="1" applyAlignment="1">
      <alignment horizontal="right"/>
    </xf>
    <xf numFmtId="187" fontId="4" fillId="0" borderId="34" xfId="0" applyNumberFormat="1" applyFont="1" applyFill="1" applyBorder="1" applyAlignment="1">
      <alignment horizontal="right"/>
    </xf>
    <xf numFmtId="187" fontId="4" fillId="0" borderId="35" xfId="0" quotePrefix="1" applyNumberFormat="1" applyFont="1" applyFill="1" applyBorder="1" applyAlignment="1">
      <alignment horizontal="right"/>
    </xf>
    <xf numFmtId="187" fontId="4" fillId="0" borderId="34" xfId="0" quotePrefix="1" applyNumberFormat="1" applyFont="1" applyFill="1" applyBorder="1" applyAlignment="1">
      <alignment horizontal="right"/>
    </xf>
    <xf numFmtId="187" fontId="13" fillId="0" borderId="36" xfId="0" quotePrefix="1" applyNumberFormat="1" applyFont="1" applyFill="1" applyBorder="1" applyAlignment="1">
      <alignment horizontal="right"/>
    </xf>
    <xf numFmtId="187" fontId="4" fillId="0" borderId="35" xfId="0" applyNumberFormat="1" applyFont="1" applyFill="1" applyBorder="1" applyAlignment="1">
      <alignment horizontal="right"/>
    </xf>
    <xf numFmtId="187" fontId="4" fillId="0" borderId="33" xfId="0" quotePrefix="1" applyNumberFormat="1" applyFont="1" applyFill="1" applyBorder="1" applyAlignment="1">
      <alignment horizontal="right"/>
    </xf>
    <xf numFmtId="187" fontId="13" fillId="3" borderId="33" xfId="0" quotePrefix="1" applyNumberFormat="1" applyFont="1" applyFill="1" applyBorder="1" applyAlignment="1">
      <alignment horizontal="right"/>
    </xf>
    <xf numFmtId="187" fontId="4" fillId="3" borderId="34" xfId="0" applyNumberFormat="1" applyFont="1" applyFill="1" applyBorder="1" applyAlignment="1">
      <alignment horizontal="right"/>
    </xf>
    <xf numFmtId="187" fontId="4" fillId="3" borderId="35" xfId="0" quotePrefix="1" applyNumberFormat="1" applyFont="1" applyFill="1" applyBorder="1" applyAlignment="1">
      <alignment horizontal="right"/>
    </xf>
    <xf numFmtId="187" fontId="4" fillId="3" borderId="34" xfId="0" quotePrefix="1" applyNumberFormat="1" applyFont="1" applyFill="1" applyBorder="1" applyAlignment="1">
      <alignment horizontal="right"/>
    </xf>
    <xf numFmtId="38" fontId="0" fillId="0" borderId="0" xfId="2" applyFont="1">
      <alignment vertical="center"/>
    </xf>
    <xf numFmtId="38" fontId="10" fillId="0" borderId="11" xfId="2" applyFont="1" applyFill="1" applyBorder="1" applyAlignment="1">
      <alignment horizontal="center" vertical="center" wrapText="1"/>
    </xf>
    <xf numFmtId="38" fontId="10" fillId="0" borderId="37" xfId="2" applyFont="1" applyFill="1" applyBorder="1" applyAlignment="1">
      <alignment horizontal="center" vertical="center" wrapText="1"/>
    </xf>
    <xf numFmtId="38" fontId="13" fillId="0" borderId="38" xfId="2" quotePrefix="1" applyFont="1" applyFill="1" applyBorder="1" applyAlignment="1">
      <alignment horizontal="right"/>
    </xf>
    <xf numFmtId="38" fontId="4" fillId="0" borderId="39" xfId="2" applyFont="1" applyFill="1" applyBorder="1" applyAlignment="1">
      <alignment horizontal="right"/>
    </xf>
    <xf numFmtId="38" fontId="4" fillId="0" borderId="40" xfId="2" quotePrefix="1" applyFont="1" applyFill="1" applyBorder="1" applyAlignment="1">
      <alignment horizontal="right"/>
    </xf>
    <xf numFmtId="38" fontId="4" fillId="0" borderId="39" xfId="2" quotePrefix="1" applyFont="1" applyFill="1" applyBorder="1" applyAlignment="1">
      <alignment horizontal="right"/>
    </xf>
    <xf numFmtId="38" fontId="13" fillId="0" borderId="37" xfId="2" quotePrefix="1" applyFont="1" applyFill="1" applyBorder="1" applyAlignment="1">
      <alignment horizontal="right"/>
    </xf>
    <xf numFmtId="38" fontId="4" fillId="0" borderId="40" xfId="2" applyFont="1" applyFill="1" applyBorder="1" applyAlignment="1">
      <alignment horizontal="right"/>
    </xf>
    <xf numFmtId="38" fontId="4" fillId="0" borderId="38" xfId="2" quotePrefix="1" applyFont="1" applyFill="1" applyBorder="1" applyAlignment="1">
      <alignment horizontal="right"/>
    </xf>
    <xf numFmtId="0" fontId="14" fillId="0" borderId="41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189" fontId="0" fillId="0" borderId="0" xfId="0" applyNumberFormat="1">
      <alignment vertical="center"/>
    </xf>
    <xf numFmtId="177" fontId="9" fillId="0" borderId="42" xfId="0" applyNumberFormat="1" applyFont="1" applyFill="1" applyBorder="1" applyAlignment="1">
      <alignment horizontal="center" vertical="center" wrapText="1"/>
    </xf>
    <xf numFmtId="180" fontId="13" fillId="0" borderId="43" xfId="0" quotePrefix="1" applyNumberFormat="1" applyFont="1" applyFill="1" applyBorder="1" applyAlignment="1">
      <alignment horizontal="right"/>
    </xf>
    <xf numFmtId="180" fontId="4" fillId="0" borderId="44" xfId="0" applyNumberFormat="1" applyFont="1" applyFill="1" applyBorder="1" applyAlignment="1">
      <alignment horizontal="right"/>
    </xf>
    <xf numFmtId="180" fontId="4" fillId="0" borderId="45" xfId="0" quotePrefix="1" applyNumberFormat="1" applyFont="1" applyFill="1" applyBorder="1" applyAlignment="1">
      <alignment horizontal="right"/>
    </xf>
    <xf numFmtId="180" fontId="4" fillId="0" borderId="45" xfId="0" applyNumberFormat="1" applyFont="1" applyFill="1" applyBorder="1" applyAlignment="1">
      <alignment horizontal="right"/>
    </xf>
    <xf numFmtId="180" fontId="4" fillId="0" borderId="44" xfId="0" quotePrefix="1" applyNumberFormat="1" applyFont="1" applyFill="1" applyBorder="1" applyAlignment="1">
      <alignment horizontal="right"/>
    </xf>
    <xf numFmtId="180" fontId="13" fillId="0" borderId="42" xfId="0" quotePrefix="1" applyNumberFormat="1" applyFont="1" applyFill="1" applyBorder="1" applyAlignment="1">
      <alignment horizontal="right"/>
    </xf>
    <xf numFmtId="180" fontId="4" fillId="0" borderId="43" xfId="0" applyNumberFormat="1" applyFont="1" applyFill="1" applyBorder="1" applyAlignment="1">
      <alignment horizontal="right"/>
    </xf>
    <xf numFmtId="38" fontId="8" fillId="0" borderId="0" xfId="2" applyFont="1">
      <alignment vertical="center"/>
    </xf>
    <xf numFmtId="183" fontId="0" fillId="0" borderId="32" xfId="0" applyNumberFormat="1" applyBorder="1">
      <alignment vertical="center"/>
    </xf>
    <xf numFmtId="0" fontId="3" fillId="0" borderId="15" xfId="0" applyFont="1" applyFill="1" applyBorder="1" applyAlignment="1">
      <alignment horizontal="center" wrapText="1"/>
    </xf>
    <xf numFmtId="0" fontId="0" fillId="0" borderId="0" xfId="0" applyBorder="1">
      <alignment vertical="center"/>
    </xf>
    <xf numFmtId="183" fontId="0" fillId="0" borderId="46" xfId="0" applyNumberFormat="1" applyBorder="1">
      <alignment vertical="center"/>
    </xf>
    <xf numFmtId="183" fontId="0" fillId="0" borderId="47" xfId="0" applyNumberFormat="1" applyBorder="1">
      <alignment vertical="center"/>
    </xf>
    <xf numFmtId="0" fontId="0" fillId="0" borderId="48" xfId="0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190" fontId="4" fillId="0" borderId="0" xfId="0" applyNumberFormat="1" applyFont="1" applyFill="1" applyAlignment="1">
      <alignment horizontal="right"/>
    </xf>
    <xf numFmtId="191" fontId="0" fillId="0" borderId="0" xfId="2" applyNumberFormat="1" applyFont="1">
      <alignment vertical="center"/>
    </xf>
    <xf numFmtId="191" fontId="0" fillId="0" borderId="32" xfId="2" applyNumberFormat="1" applyFont="1" applyBorder="1" applyAlignment="1">
      <alignment horizontal="right" vertical="center"/>
    </xf>
    <xf numFmtId="38" fontId="0" fillId="0" borderId="0" xfId="2" applyFont="1" applyBorder="1" applyAlignment="1">
      <alignment horizontal="center" vertical="center"/>
    </xf>
    <xf numFmtId="191" fontId="6" fillId="0" borderId="49" xfId="2" applyNumberFormat="1" applyFont="1" applyFill="1" applyBorder="1" applyAlignment="1">
      <alignment vertical="center" wrapText="1"/>
    </xf>
    <xf numFmtId="177" fontId="6" fillId="0" borderId="49" xfId="0" applyNumberFormat="1" applyFont="1" applyFill="1" applyBorder="1" applyAlignment="1">
      <alignment vertical="center"/>
    </xf>
    <xf numFmtId="177" fontId="6" fillId="0" borderId="49" xfId="0" applyNumberFormat="1" applyFont="1" applyFill="1" applyBorder="1" applyAlignment="1">
      <alignment vertical="center" wrapText="1"/>
    </xf>
    <xf numFmtId="0" fontId="15" fillId="0" borderId="49" xfId="0" applyFont="1" applyBorder="1" applyAlignment="1">
      <alignment vertical="center" wrapText="1"/>
    </xf>
    <xf numFmtId="191" fontId="15" fillId="0" borderId="49" xfId="2" applyNumberFormat="1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191" fontId="8" fillId="0" borderId="0" xfId="2" applyNumberFormat="1" applyFont="1">
      <alignment vertical="center"/>
    </xf>
    <xf numFmtId="178" fontId="3" fillId="0" borderId="51" xfId="0" applyNumberFormat="1" applyFont="1" applyFill="1" applyBorder="1" applyAlignment="1">
      <alignment vertical="top" wrapText="1"/>
    </xf>
    <xf numFmtId="186" fontId="4" fillId="0" borderId="0" xfId="0" applyNumberFormat="1" applyFont="1" applyFill="1" applyAlignment="1">
      <alignment horizontal="right"/>
    </xf>
    <xf numFmtId="178" fontId="4" fillId="3" borderId="33" xfId="0" quotePrefix="1" applyNumberFormat="1" applyFont="1" applyFill="1" applyBorder="1" applyAlignment="1">
      <alignment horizontal="right"/>
    </xf>
    <xf numFmtId="178" fontId="4" fillId="0" borderId="33" xfId="0" quotePrefix="1" applyNumberFormat="1" applyFont="1" applyFill="1" applyBorder="1" applyAlignment="1">
      <alignment horizontal="right"/>
    </xf>
    <xf numFmtId="178" fontId="4" fillId="0" borderId="9" xfId="2" quotePrefix="1" applyNumberFormat="1" applyFont="1" applyFill="1" applyBorder="1" applyAlignment="1">
      <alignment horizontal="right"/>
    </xf>
    <xf numFmtId="177" fontId="12" fillId="0" borderId="1" xfId="0" applyNumberFormat="1" applyFont="1" applyFill="1" applyBorder="1" applyAlignment="1">
      <alignment vertical="center"/>
    </xf>
    <xf numFmtId="177" fontId="12" fillId="0" borderId="21" xfId="0" applyNumberFormat="1" applyFont="1" applyFill="1" applyBorder="1" applyAlignment="1">
      <alignment vertical="center"/>
    </xf>
    <xf numFmtId="191" fontId="4" fillId="0" borderId="52" xfId="2" quotePrefix="1" applyNumberFormat="1" applyFont="1" applyFill="1" applyBorder="1" applyAlignment="1">
      <alignment horizontal="right"/>
    </xf>
    <xf numFmtId="178" fontId="6" fillId="0" borderId="8" xfId="0" applyNumberFormat="1" applyFont="1" applyFill="1" applyBorder="1" applyAlignment="1">
      <alignment vertical="top" wrapText="1"/>
    </xf>
    <xf numFmtId="193" fontId="13" fillId="0" borderId="53" xfId="2" quotePrefix="1" applyNumberFormat="1" applyFont="1" applyFill="1" applyBorder="1" applyAlignment="1">
      <alignment horizontal="right"/>
    </xf>
    <xf numFmtId="193" fontId="13" fillId="0" borderId="21" xfId="2" quotePrefix="1" applyNumberFormat="1" applyFont="1" applyFill="1" applyBorder="1" applyAlignment="1">
      <alignment horizontal="right"/>
    </xf>
    <xf numFmtId="193" fontId="13" fillId="0" borderId="54" xfId="2" quotePrefix="1" applyNumberFormat="1" applyFont="1" applyFill="1" applyBorder="1" applyAlignment="1">
      <alignment horizontal="right"/>
    </xf>
    <xf numFmtId="193" fontId="13" fillId="0" borderId="18" xfId="2" quotePrefix="1" applyNumberFormat="1" applyFont="1" applyFill="1" applyBorder="1" applyAlignment="1">
      <alignment horizontal="right"/>
    </xf>
    <xf numFmtId="191" fontId="5" fillId="0" borderId="55" xfId="2" applyNumberFormat="1" applyFont="1" applyFill="1" applyBorder="1" applyAlignment="1">
      <alignment vertical="top" wrapText="1"/>
    </xf>
    <xf numFmtId="191" fontId="5" fillId="0" borderId="56" xfId="2" applyNumberFormat="1" applyFont="1" applyFill="1" applyBorder="1" applyAlignment="1">
      <alignment vertical="top" wrapText="1"/>
    </xf>
    <xf numFmtId="177" fontId="12" fillId="0" borderId="15" xfId="0" applyNumberFormat="1" applyFont="1" applyFill="1" applyBorder="1" applyAlignment="1">
      <alignment vertical="center"/>
    </xf>
    <xf numFmtId="191" fontId="13" fillId="0" borderId="32" xfId="2" applyNumberFormat="1" applyFont="1" applyFill="1" applyBorder="1" applyAlignment="1">
      <alignment vertical="top" wrapText="1"/>
    </xf>
    <xf numFmtId="193" fontId="13" fillId="0" borderId="32" xfId="2" quotePrefix="1" applyNumberFormat="1" applyFont="1" applyFill="1" applyBorder="1" applyAlignment="1">
      <alignment horizontal="right"/>
    </xf>
    <xf numFmtId="178" fontId="13" fillId="0" borderId="32" xfId="0" applyNumberFormat="1" applyFont="1" applyFill="1" applyBorder="1" applyAlignment="1">
      <alignment vertical="top" wrapText="1"/>
    </xf>
    <xf numFmtId="178" fontId="13" fillId="0" borderId="32" xfId="0" applyNumberFormat="1" applyFont="1" applyFill="1" applyBorder="1" applyAlignment="1">
      <alignment vertical="top"/>
    </xf>
    <xf numFmtId="178" fontId="13" fillId="0" borderId="46" xfId="0" applyNumberFormat="1" applyFont="1" applyFill="1" applyBorder="1" applyAlignment="1">
      <alignment vertical="top" wrapText="1"/>
    </xf>
    <xf numFmtId="191" fontId="13" fillId="0" borderId="32" xfId="2" quotePrefix="1" applyNumberFormat="1" applyFont="1" applyFill="1" applyBorder="1" applyAlignment="1">
      <alignment horizontal="right"/>
    </xf>
    <xf numFmtId="178" fontId="13" fillId="3" borderId="32" xfId="0" quotePrefix="1" applyNumberFormat="1" applyFont="1" applyFill="1" applyBorder="1" applyAlignment="1">
      <alignment horizontal="right"/>
    </xf>
    <xf numFmtId="178" fontId="13" fillId="0" borderId="32" xfId="0" quotePrefix="1" applyNumberFormat="1" applyFont="1" applyFill="1" applyBorder="1" applyAlignment="1">
      <alignment horizontal="right"/>
    </xf>
    <xf numFmtId="178" fontId="13" fillId="0" borderId="32" xfId="2" quotePrefix="1" applyNumberFormat="1" applyFont="1" applyFill="1" applyBorder="1" applyAlignment="1">
      <alignment horizontal="right"/>
    </xf>
    <xf numFmtId="178" fontId="13" fillId="0" borderId="46" xfId="2" quotePrefix="1" applyNumberFormat="1" applyFont="1" applyFill="1" applyBorder="1" applyAlignment="1">
      <alignment horizontal="right"/>
    </xf>
    <xf numFmtId="193" fontId="13" fillId="0" borderId="56" xfId="2" quotePrefix="1" applyNumberFormat="1" applyFont="1" applyFill="1" applyBorder="1" applyAlignment="1">
      <alignment horizontal="right"/>
    </xf>
    <xf numFmtId="178" fontId="6" fillId="0" borderId="56" xfId="0" applyNumberFormat="1" applyFont="1" applyFill="1" applyBorder="1" applyAlignment="1">
      <alignment vertical="top" wrapText="1"/>
    </xf>
    <xf numFmtId="178" fontId="3" fillId="0" borderId="56" xfId="0" applyNumberFormat="1" applyFont="1" applyFill="1" applyBorder="1" applyAlignment="1">
      <alignment vertical="top" wrapText="1"/>
    </xf>
    <xf numFmtId="178" fontId="3" fillId="0" borderId="57" xfId="0" applyNumberFormat="1" applyFont="1" applyFill="1" applyBorder="1" applyAlignment="1">
      <alignment vertical="top" wrapText="1"/>
    </xf>
    <xf numFmtId="188" fontId="4" fillId="0" borderId="0" xfId="0" applyNumberFormat="1" applyFont="1" applyFill="1" applyAlignment="1">
      <alignment horizontal="right"/>
    </xf>
    <xf numFmtId="178" fontId="4" fillId="0" borderId="0" xfId="0" quotePrefix="1" applyNumberFormat="1" applyFont="1" applyFill="1" applyBorder="1" applyAlignment="1">
      <alignment horizontal="right"/>
    </xf>
    <xf numFmtId="180" fontId="4" fillId="0" borderId="41" xfId="0" applyNumberFormat="1" applyFont="1" applyFill="1" applyBorder="1" applyAlignment="1">
      <alignment horizontal="right"/>
    </xf>
    <xf numFmtId="190" fontId="4" fillId="0" borderId="41" xfId="0" applyNumberFormat="1" applyFont="1" applyFill="1" applyBorder="1" applyAlignment="1">
      <alignment horizontal="right"/>
    </xf>
    <xf numFmtId="180" fontId="4" fillId="0" borderId="58" xfId="0" applyNumberFormat="1" applyFont="1" applyFill="1" applyBorder="1" applyAlignment="1">
      <alignment horizontal="right"/>
    </xf>
    <xf numFmtId="179" fontId="4" fillId="0" borderId="58" xfId="0" applyNumberFormat="1" applyFont="1" applyFill="1" applyBorder="1" applyAlignment="1">
      <alignment horizontal="right"/>
    </xf>
    <xf numFmtId="190" fontId="4" fillId="0" borderId="58" xfId="0" applyNumberFormat="1" applyFont="1" applyFill="1" applyBorder="1" applyAlignment="1">
      <alignment horizontal="right"/>
    </xf>
    <xf numFmtId="177" fontId="3" fillId="0" borderId="43" xfId="0" applyNumberFormat="1" applyFont="1" applyFill="1" applyBorder="1" applyAlignment="1">
      <alignment vertical="center"/>
    </xf>
    <xf numFmtId="191" fontId="4" fillId="0" borderId="52" xfId="2" applyNumberFormat="1" applyFont="1" applyFill="1" applyBorder="1" applyAlignment="1">
      <alignment horizontal="right"/>
    </xf>
    <xf numFmtId="178" fontId="4" fillId="3" borderId="33" xfId="0" applyNumberFormat="1" applyFont="1" applyFill="1" applyBorder="1" applyAlignment="1">
      <alignment horizontal="right"/>
    </xf>
    <xf numFmtId="178" fontId="4" fillId="0" borderId="33" xfId="0" applyNumberFormat="1" applyFont="1" applyFill="1" applyBorder="1" applyAlignment="1">
      <alignment horizontal="right"/>
    </xf>
    <xf numFmtId="178" fontId="4" fillId="0" borderId="8" xfId="0" applyNumberFormat="1" applyFont="1" applyFill="1" applyBorder="1" applyAlignment="1">
      <alignment horizontal="right"/>
    </xf>
    <xf numFmtId="178" fontId="4" fillId="0" borderId="8" xfId="2" applyNumberFormat="1" applyFont="1" applyFill="1" applyBorder="1" applyAlignment="1">
      <alignment horizontal="right"/>
    </xf>
    <xf numFmtId="178" fontId="4" fillId="0" borderId="9" xfId="2" applyNumberFormat="1" applyFont="1" applyFill="1" applyBorder="1" applyAlignment="1">
      <alignment horizontal="right"/>
    </xf>
    <xf numFmtId="177" fontId="3" fillId="0" borderId="59" xfId="0" applyNumberFormat="1" applyFont="1" applyFill="1" applyBorder="1" applyAlignment="1">
      <alignment vertical="center"/>
    </xf>
    <xf numFmtId="191" fontId="4" fillId="0" borderId="60" xfId="2" quotePrefix="1" applyNumberFormat="1" applyFont="1" applyFill="1" applyBorder="1" applyAlignment="1">
      <alignment horizontal="right"/>
    </xf>
    <xf numFmtId="178" fontId="4" fillId="3" borderId="61" xfId="0" quotePrefix="1" applyNumberFormat="1" applyFont="1" applyFill="1" applyBorder="1" applyAlignment="1">
      <alignment horizontal="right"/>
    </xf>
    <xf numFmtId="178" fontId="4" fillId="0" borderId="61" xfId="0" quotePrefix="1" applyNumberFormat="1" applyFont="1" applyFill="1" applyBorder="1" applyAlignment="1">
      <alignment horizontal="right"/>
    </xf>
    <xf numFmtId="178" fontId="4" fillId="0" borderId="62" xfId="0" quotePrefix="1" applyNumberFormat="1" applyFont="1" applyFill="1" applyBorder="1" applyAlignment="1">
      <alignment horizontal="right"/>
    </xf>
    <xf numFmtId="178" fontId="4" fillId="0" borderId="62" xfId="2" quotePrefix="1" applyNumberFormat="1" applyFont="1" applyFill="1" applyBorder="1" applyAlignment="1">
      <alignment horizontal="right"/>
    </xf>
    <xf numFmtId="178" fontId="4" fillId="0" borderId="63" xfId="2" quotePrefix="1" applyNumberFormat="1" applyFont="1" applyFill="1" applyBorder="1" applyAlignment="1">
      <alignment horizontal="right"/>
    </xf>
    <xf numFmtId="177" fontId="3" fillId="0" borderId="64" xfId="0" applyNumberFormat="1" applyFont="1" applyFill="1" applyBorder="1" applyAlignment="1">
      <alignment vertical="center"/>
    </xf>
    <xf numFmtId="191" fontId="4" fillId="0" borderId="65" xfId="2" quotePrefix="1" applyNumberFormat="1" applyFont="1" applyFill="1" applyBorder="1" applyAlignment="1">
      <alignment horizontal="right"/>
    </xf>
    <xf numFmtId="178" fontId="4" fillId="3" borderId="66" xfId="0" quotePrefix="1" applyNumberFormat="1" applyFont="1" applyFill="1" applyBorder="1" applyAlignment="1">
      <alignment horizontal="right"/>
    </xf>
    <xf numFmtId="178" fontId="4" fillId="0" borderId="66" xfId="0" quotePrefix="1" applyNumberFormat="1" applyFont="1" applyFill="1" applyBorder="1" applyAlignment="1">
      <alignment horizontal="right"/>
    </xf>
    <xf numFmtId="178" fontId="4" fillId="0" borderId="58" xfId="2" quotePrefix="1" applyNumberFormat="1" applyFont="1" applyFill="1" applyBorder="1" applyAlignment="1">
      <alignment horizontal="right"/>
    </xf>
    <xf numFmtId="178" fontId="4" fillId="0" borderId="67" xfId="2" quotePrefix="1" applyNumberFormat="1" applyFont="1" applyFill="1" applyBorder="1" applyAlignment="1">
      <alignment horizontal="right"/>
    </xf>
    <xf numFmtId="177" fontId="3" fillId="0" borderId="68" xfId="0" applyNumberFormat="1" applyFont="1" applyFill="1" applyBorder="1" applyAlignment="1">
      <alignment vertical="center"/>
    </xf>
    <xf numFmtId="191" fontId="4" fillId="0" borderId="69" xfId="2" quotePrefix="1" applyNumberFormat="1" applyFont="1" applyFill="1" applyBorder="1" applyAlignment="1">
      <alignment horizontal="right"/>
    </xf>
    <xf numFmtId="178" fontId="4" fillId="3" borderId="70" xfId="0" quotePrefix="1" applyNumberFormat="1" applyFont="1" applyFill="1" applyBorder="1" applyAlignment="1">
      <alignment horizontal="right"/>
    </xf>
    <xf numFmtId="178" fontId="4" fillId="0" borderId="70" xfId="0" quotePrefix="1" applyNumberFormat="1" applyFont="1" applyFill="1" applyBorder="1" applyAlignment="1">
      <alignment horizontal="right"/>
    </xf>
    <xf numFmtId="178" fontId="4" fillId="0" borderId="71" xfId="2" quotePrefix="1" applyNumberFormat="1" applyFont="1" applyFill="1" applyBorder="1" applyAlignment="1">
      <alignment horizontal="right"/>
    </xf>
    <xf numFmtId="178" fontId="4" fillId="0" borderId="72" xfId="2" quotePrefix="1" applyNumberFormat="1" applyFont="1" applyFill="1" applyBorder="1" applyAlignment="1">
      <alignment horizontal="right"/>
    </xf>
    <xf numFmtId="178" fontId="4" fillId="0" borderId="71" xfId="0" quotePrefix="1" applyNumberFormat="1" applyFont="1" applyFill="1" applyBorder="1" applyAlignment="1">
      <alignment horizontal="right"/>
    </xf>
    <xf numFmtId="190" fontId="4" fillId="0" borderId="55" xfId="0" applyNumberFormat="1" applyFont="1" applyFill="1" applyBorder="1" applyAlignment="1">
      <alignment horizontal="right"/>
    </xf>
    <xf numFmtId="178" fontId="4" fillId="0" borderId="58" xfId="0" quotePrefix="1" applyNumberFormat="1" applyFont="1" applyFill="1" applyBorder="1" applyAlignment="1">
      <alignment horizontal="right"/>
    </xf>
    <xf numFmtId="178" fontId="4" fillId="0" borderId="62" xfId="0" applyNumberFormat="1" applyFont="1" applyFill="1" applyBorder="1" applyAlignment="1">
      <alignment horizontal="right"/>
    </xf>
    <xf numFmtId="178" fontId="4" fillId="0" borderId="58" xfId="0" applyNumberFormat="1" applyFont="1" applyFill="1" applyBorder="1" applyAlignment="1">
      <alignment horizontal="right"/>
    </xf>
    <xf numFmtId="178" fontId="4" fillId="0" borderId="62" xfId="2" applyNumberFormat="1" applyFont="1" applyFill="1" applyBorder="1" applyAlignment="1">
      <alignment horizontal="right"/>
    </xf>
    <xf numFmtId="177" fontId="3" fillId="0" borderId="73" xfId="0" applyNumberFormat="1" applyFont="1" applyFill="1" applyBorder="1" applyAlignment="1">
      <alignment vertical="center"/>
    </xf>
    <xf numFmtId="191" fontId="4" fillId="0" borderId="61" xfId="2" quotePrefix="1" applyNumberFormat="1" applyFont="1" applyFill="1" applyBorder="1" applyAlignment="1">
      <alignment horizontal="right"/>
    </xf>
    <xf numFmtId="177" fontId="4" fillId="0" borderId="74" xfId="0" applyNumberFormat="1" applyFont="1" applyFill="1" applyBorder="1" applyAlignment="1">
      <alignment horizontal="right"/>
    </xf>
    <xf numFmtId="177" fontId="3" fillId="0" borderId="75" xfId="0" applyNumberFormat="1" applyFont="1" applyFill="1" applyBorder="1" applyAlignment="1">
      <alignment vertical="center"/>
    </xf>
    <xf numFmtId="191" fontId="4" fillId="0" borderId="76" xfId="2" applyNumberFormat="1" applyFont="1" applyFill="1" applyBorder="1" applyAlignment="1">
      <alignment horizontal="right"/>
    </xf>
    <xf numFmtId="178" fontId="4" fillId="3" borderId="77" xfId="0" applyNumberFormat="1" applyFont="1" applyFill="1" applyBorder="1" applyAlignment="1">
      <alignment horizontal="right"/>
    </xf>
    <xf numFmtId="178" fontId="4" fillId="0" borderId="77" xfId="0" applyNumberFormat="1" applyFont="1" applyFill="1" applyBorder="1" applyAlignment="1">
      <alignment horizontal="right"/>
    </xf>
    <xf numFmtId="178" fontId="4" fillId="0" borderId="78" xfId="0" applyNumberFormat="1" applyFont="1" applyFill="1" applyBorder="1" applyAlignment="1">
      <alignment horizontal="right"/>
    </xf>
    <xf numFmtId="178" fontId="4" fillId="0" borderId="78" xfId="2" applyNumberFormat="1" applyFont="1" applyFill="1" applyBorder="1" applyAlignment="1">
      <alignment horizontal="right"/>
    </xf>
    <xf numFmtId="178" fontId="4" fillId="0" borderId="79" xfId="2" applyNumberFormat="1" applyFont="1" applyFill="1" applyBorder="1" applyAlignment="1">
      <alignment horizontal="right"/>
    </xf>
    <xf numFmtId="180" fontId="4" fillId="0" borderId="4" xfId="0" applyNumberFormat="1" applyFont="1" applyFill="1" applyBorder="1" applyAlignment="1">
      <alignment horizontal="right"/>
    </xf>
    <xf numFmtId="179" fontId="4" fillId="0" borderId="8" xfId="0" applyNumberFormat="1" applyFont="1" applyFill="1" applyBorder="1" applyAlignment="1">
      <alignment horizontal="right"/>
    </xf>
    <xf numFmtId="190" fontId="4" fillId="0" borderId="8" xfId="0" applyNumberFormat="1" applyFont="1" applyFill="1" applyBorder="1" applyAlignment="1">
      <alignment horizontal="right"/>
    </xf>
    <xf numFmtId="177" fontId="3" fillId="0" borderId="80" xfId="0" applyNumberFormat="1" applyFont="1" applyFill="1" applyBorder="1" applyAlignment="1">
      <alignment vertical="center"/>
    </xf>
    <xf numFmtId="191" fontId="4" fillId="0" borderId="75" xfId="2" quotePrefix="1" applyNumberFormat="1" applyFont="1" applyFill="1" applyBorder="1" applyAlignment="1">
      <alignment horizontal="right"/>
    </xf>
    <xf numFmtId="178" fontId="4" fillId="3" borderId="78" xfId="0" quotePrefix="1" applyNumberFormat="1" applyFont="1" applyFill="1" applyBorder="1" applyAlignment="1">
      <alignment horizontal="right"/>
    </xf>
    <xf numFmtId="178" fontId="4" fillId="0" borderId="78" xfId="0" quotePrefix="1" applyNumberFormat="1" applyFont="1" applyFill="1" applyBorder="1" applyAlignment="1">
      <alignment horizontal="right"/>
    </xf>
    <xf numFmtId="178" fontId="4" fillId="0" borderId="78" xfId="2" quotePrefix="1" applyNumberFormat="1" applyFont="1" applyFill="1" applyBorder="1" applyAlignment="1">
      <alignment horizontal="right"/>
    </xf>
    <xf numFmtId="178" fontId="4" fillId="0" borderId="81" xfId="2" quotePrefix="1" applyNumberFormat="1" applyFont="1" applyFill="1" applyBorder="1" applyAlignment="1">
      <alignment horizontal="right"/>
    </xf>
    <xf numFmtId="38" fontId="4" fillId="0" borderId="43" xfId="2" applyFont="1" applyBorder="1">
      <alignment vertical="center"/>
    </xf>
    <xf numFmtId="177" fontId="4" fillId="0" borderId="58" xfId="0" applyNumberFormat="1" applyFont="1" applyFill="1" applyBorder="1" applyAlignment="1">
      <alignment horizontal="right"/>
    </xf>
    <xf numFmtId="177" fontId="4" fillId="0" borderId="8" xfId="0" applyNumberFormat="1" applyFont="1" applyFill="1" applyBorder="1" applyAlignment="1">
      <alignment horizontal="right"/>
    </xf>
    <xf numFmtId="38" fontId="8" fillId="0" borderId="32" xfId="2" applyFont="1" applyBorder="1">
      <alignment vertical="center"/>
    </xf>
    <xf numFmtId="178" fontId="6" fillId="0" borderId="2" xfId="0" applyNumberFormat="1" applyFont="1" applyFill="1" applyBorder="1" applyAlignment="1">
      <alignment vertical="top" wrapText="1"/>
    </xf>
    <xf numFmtId="177" fontId="12" fillId="0" borderId="82" xfId="0" applyNumberFormat="1" applyFont="1" applyFill="1" applyBorder="1" applyAlignment="1">
      <alignment vertical="center"/>
    </xf>
    <xf numFmtId="177" fontId="12" fillId="0" borderId="83" xfId="0" applyNumberFormat="1" applyFont="1" applyFill="1" applyBorder="1" applyAlignment="1">
      <alignment vertical="center"/>
    </xf>
    <xf numFmtId="193" fontId="13" fillId="0" borderId="15" xfId="2" quotePrefix="1" applyNumberFormat="1" applyFont="1" applyFill="1" applyBorder="1" applyAlignment="1">
      <alignment horizontal="right"/>
    </xf>
    <xf numFmtId="193" fontId="13" fillId="0" borderId="16" xfId="2" quotePrefix="1" applyNumberFormat="1" applyFont="1" applyFill="1" applyBorder="1" applyAlignment="1">
      <alignment horizontal="right"/>
    </xf>
    <xf numFmtId="38" fontId="8" fillId="0" borderId="41" xfId="2" applyFont="1" applyBorder="1" applyAlignment="1">
      <alignment vertical="center"/>
    </xf>
    <xf numFmtId="193" fontId="13" fillId="0" borderId="82" xfId="2" quotePrefix="1" applyNumberFormat="1" applyFont="1" applyFill="1" applyBorder="1" applyAlignment="1">
      <alignment horizontal="right"/>
    </xf>
    <xf numFmtId="193" fontId="13" fillId="0" borderId="83" xfId="2" quotePrefix="1" applyNumberFormat="1" applyFont="1" applyFill="1" applyBorder="1" applyAlignment="1">
      <alignment horizontal="right"/>
    </xf>
    <xf numFmtId="183" fontId="15" fillId="0" borderId="0" xfId="0" applyNumberFormat="1" applyFont="1" applyFill="1">
      <alignment vertical="center"/>
    </xf>
    <xf numFmtId="181" fontId="13" fillId="0" borderId="32" xfId="0" applyNumberFormat="1" applyFont="1" applyFill="1" applyBorder="1">
      <alignment vertical="center"/>
    </xf>
    <xf numFmtId="181" fontId="13" fillId="0" borderId="32" xfId="0" applyNumberFormat="1" applyFont="1" applyFill="1" applyBorder="1" applyAlignment="1">
      <alignment horizontal="right" vertical="center"/>
    </xf>
    <xf numFmtId="181" fontId="13" fillId="0" borderId="32" xfId="8" applyNumberFormat="1" applyFont="1" applyFill="1" applyBorder="1" applyAlignment="1">
      <alignment horizontal="right" vertical="center"/>
    </xf>
    <xf numFmtId="181" fontId="13" fillId="0" borderId="32" xfId="2" quotePrefix="1" applyNumberFormat="1" applyFont="1" applyFill="1" applyBorder="1" applyAlignment="1">
      <alignment horizontal="right"/>
    </xf>
    <xf numFmtId="191" fontId="0" fillId="0" borderId="0" xfId="0" applyNumberFormat="1">
      <alignment vertical="center"/>
    </xf>
    <xf numFmtId="191" fontId="0" fillId="0" borderId="0" xfId="0" applyNumberFormat="1" applyFill="1">
      <alignment vertical="center"/>
    </xf>
    <xf numFmtId="0" fontId="0" fillId="0" borderId="48" xfId="0" applyFill="1" applyBorder="1" applyAlignment="1">
      <alignment horizontal="center" vertical="center"/>
    </xf>
    <xf numFmtId="191" fontId="3" fillId="0" borderId="84" xfId="0" applyNumberFormat="1" applyFont="1" applyFill="1" applyBorder="1" applyAlignment="1">
      <alignment horizontal="center" wrapText="1"/>
    </xf>
    <xf numFmtId="191" fontId="4" fillId="0" borderId="32" xfId="0" applyNumberFormat="1" applyFont="1" applyFill="1" applyBorder="1" applyAlignment="1">
      <alignment horizontal="right"/>
    </xf>
    <xf numFmtId="191" fontId="4" fillId="0" borderId="46" xfId="0" applyNumberFormat="1" applyFont="1" applyFill="1" applyBorder="1" applyAlignment="1">
      <alignment horizontal="right"/>
    </xf>
    <xf numFmtId="191" fontId="4" fillId="0" borderId="32" xfId="0" applyNumberFormat="1" applyFont="1" applyFill="1" applyBorder="1" applyAlignment="1">
      <alignment horizontal="center"/>
    </xf>
    <xf numFmtId="191" fontId="4" fillId="0" borderId="46" xfId="0" applyNumberFormat="1" applyFont="1" applyFill="1" applyBorder="1" applyAlignment="1">
      <alignment horizontal="center"/>
    </xf>
    <xf numFmtId="191" fontId="4" fillId="0" borderId="56" xfId="0" applyNumberFormat="1" applyFont="1" applyFill="1" applyBorder="1" applyAlignment="1">
      <alignment horizontal="right"/>
    </xf>
    <xf numFmtId="191" fontId="4" fillId="0" borderId="47" xfId="0" applyNumberFormat="1" applyFont="1" applyFill="1" applyBorder="1" applyAlignment="1">
      <alignment horizontal="right"/>
    </xf>
    <xf numFmtId="191" fontId="3" fillId="0" borderId="50" xfId="0" applyNumberFormat="1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/>
    </xf>
    <xf numFmtId="191" fontId="4" fillId="0" borderId="32" xfId="0" applyNumberFormat="1" applyFont="1" applyFill="1" applyBorder="1" applyAlignment="1">
      <alignment horizontal="center" wrapText="1"/>
    </xf>
    <xf numFmtId="191" fontId="18" fillId="0" borderId="32" xfId="0" applyNumberFormat="1" applyFont="1" applyFill="1" applyBorder="1" applyAlignment="1">
      <alignment horizontal="center" wrapText="1"/>
    </xf>
    <xf numFmtId="191" fontId="18" fillId="0" borderId="46" xfId="0" applyNumberFormat="1" applyFont="1" applyFill="1" applyBorder="1" applyAlignment="1">
      <alignment horizontal="center" wrapText="1"/>
    </xf>
    <xf numFmtId="0" fontId="19" fillId="0" borderId="15" xfId="0" applyFont="1" applyBorder="1" applyAlignment="1">
      <alignment horizontal="center" vertical="center"/>
    </xf>
    <xf numFmtId="184" fontId="19" fillId="0" borderId="32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93" fontId="13" fillId="0" borderId="55" xfId="2" quotePrefix="1" applyNumberFormat="1" applyFont="1" applyFill="1" applyBorder="1" applyAlignment="1">
      <alignment horizontal="right"/>
    </xf>
    <xf numFmtId="193" fontId="13" fillId="0" borderId="19" xfId="2" quotePrefix="1" applyNumberFormat="1" applyFont="1" applyFill="1" applyBorder="1" applyAlignment="1">
      <alignment horizontal="right"/>
    </xf>
    <xf numFmtId="178" fontId="13" fillId="0" borderId="53" xfId="0" quotePrefix="1" applyNumberFormat="1" applyFont="1" applyFill="1" applyBorder="1" applyAlignment="1">
      <alignment horizontal="right"/>
    </xf>
    <xf numFmtId="178" fontId="13" fillId="0" borderId="55" xfId="0" quotePrefix="1" applyNumberFormat="1" applyFont="1" applyFill="1" applyBorder="1" applyAlignment="1">
      <alignment horizontal="right"/>
    </xf>
    <xf numFmtId="178" fontId="13" fillId="0" borderId="55" xfId="2" quotePrefix="1" applyNumberFormat="1" applyFont="1" applyFill="1" applyBorder="1" applyAlignment="1">
      <alignment horizontal="right"/>
    </xf>
    <xf numFmtId="178" fontId="13" fillId="0" borderId="4" xfId="0" quotePrefix="1" applyNumberFormat="1" applyFont="1" applyFill="1" applyBorder="1" applyAlignment="1">
      <alignment horizontal="right"/>
    </xf>
    <xf numFmtId="178" fontId="13" fillId="0" borderId="41" xfId="0" quotePrefix="1" applyNumberFormat="1" applyFont="1" applyFill="1" applyBorder="1" applyAlignment="1">
      <alignment horizontal="right"/>
    </xf>
    <xf numFmtId="178" fontId="13" fillId="0" borderId="41" xfId="2" quotePrefix="1" applyNumberFormat="1" applyFont="1" applyFill="1" applyBorder="1" applyAlignment="1">
      <alignment horizontal="right"/>
    </xf>
    <xf numFmtId="191" fontId="13" fillId="0" borderId="48" xfId="2" applyNumberFormat="1" applyFont="1" applyBorder="1">
      <alignment vertical="center"/>
    </xf>
    <xf numFmtId="191" fontId="13" fillId="0" borderId="49" xfId="2" applyNumberFormat="1" applyFont="1" applyBorder="1">
      <alignment vertical="center"/>
    </xf>
    <xf numFmtId="191" fontId="13" fillId="0" borderId="84" xfId="2" applyNumberFormat="1" applyFont="1" applyBorder="1">
      <alignment vertical="center"/>
    </xf>
    <xf numFmtId="191" fontId="13" fillId="0" borderId="50" xfId="2" applyNumberFormat="1" applyFont="1" applyBorder="1">
      <alignment vertical="center"/>
    </xf>
    <xf numFmtId="191" fontId="13" fillId="0" borderId="16" xfId="2" applyNumberFormat="1" applyFont="1" applyBorder="1">
      <alignment vertical="center"/>
    </xf>
    <xf numFmtId="191" fontId="13" fillId="0" borderId="56" xfId="2" applyNumberFormat="1" applyFont="1" applyBorder="1">
      <alignment vertical="center"/>
    </xf>
    <xf numFmtId="191" fontId="13" fillId="0" borderId="83" xfId="2" applyNumberFormat="1" applyFont="1" applyBorder="1">
      <alignment vertical="center"/>
    </xf>
    <xf numFmtId="191" fontId="13" fillId="0" borderId="47" xfId="2" applyNumberFormat="1" applyFont="1" applyBorder="1">
      <alignment vertical="center"/>
    </xf>
    <xf numFmtId="193" fontId="19" fillId="0" borderId="56" xfId="2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193" fontId="19" fillId="0" borderId="0" xfId="2" applyNumberFormat="1" applyFont="1" applyFill="1" applyBorder="1" applyAlignment="1" applyProtection="1">
      <alignment horizontal="center" vertical="center"/>
    </xf>
    <xf numFmtId="184" fontId="19" fillId="0" borderId="0" xfId="7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177" fontId="12" fillId="0" borderId="85" xfId="0" applyNumberFormat="1" applyFont="1" applyFill="1" applyBorder="1" applyAlignment="1">
      <alignment vertical="center"/>
    </xf>
    <xf numFmtId="193" fontId="13" fillId="0" borderId="85" xfId="2" quotePrefix="1" applyNumberFormat="1" applyFont="1" applyFill="1" applyBorder="1" applyAlignment="1">
      <alignment horizontal="right"/>
    </xf>
    <xf numFmtId="193" fontId="13" fillId="0" borderId="86" xfId="2" quotePrefix="1" applyNumberFormat="1" applyFont="1" applyFill="1" applyBorder="1" applyAlignment="1">
      <alignment horizontal="right"/>
    </xf>
    <xf numFmtId="193" fontId="13" fillId="0" borderId="14" xfId="2" quotePrefix="1" applyNumberFormat="1" applyFont="1" applyFill="1" applyBorder="1" applyAlignment="1">
      <alignment horizontal="right"/>
    </xf>
    <xf numFmtId="193" fontId="13" fillId="0" borderId="11" xfId="2" quotePrefix="1" applyNumberFormat="1" applyFont="1" applyFill="1" applyBorder="1" applyAlignment="1">
      <alignment horizontal="right"/>
    </xf>
    <xf numFmtId="178" fontId="13" fillId="0" borderId="14" xfId="0" quotePrefix="1" applyNumberFormat="1" applyFont="1" applyFill="1" applyBorder="1" applyAlignment="1">
      <alignment horizontal="right"/>
    </xf>
    <xf numFmtId="178" fontId="13" fillId="0" borderId="12" xfId="0" quotePrefix="1" applyNumberFormat="1" applyFont="1" applyFill="1" applyBorder="1" applyAlignment="1">
      <alignment horizontal="right"/>
    </xf>
    <xf numFmtId="178" fontId="13" fillId="0" borderId="12" xfId="2" quotePrefix="1" applyNumberFormat="1" applyFont="1" applyFill="1" applyBorder="1" applyAlignment="1">
      <alignment horizontal="right"/>
    </xf>
    <xf numFmtId="193" fontId="13" fillId="0" borderId="87" xfId="2" quotePrefix="1" applyNumberFormat="1" applyFont="1" applyFill="1" applyBorder="1" applyAlignment="1">
      <alignment horizontal="right"/>
    </xf>
    <xf numFmtId="193" fontId="13" fillId="0" borderId="36" xfId="2" quotePrefix="1" applyNumberFormat="1" applyFont="1" applyFill="1" applyBorder="1" applyAlignment="1">
      <alignment horizontal="right"/>
    </xf>
    <xf numFmtId="184" fontId="4" fillId="0" borderId="88" xfId="0" quotePrefix="1" applyNumberFormat="1" applyFont="1" applyBorder="1" applyAlignment="1">
      <alignment horizontal="center" vertical="center"/>
    </xf>
    <xf numFmtId="181" fontId="4" fillId="0" borderId="28" xfId="7" applyNumberFormat="1" applyFont="1" applyFill="1" applyBorder="1" applyAlignment="1" applyProtection="1">
      <alignment horizontal="center" vertical="center"/>
    </xf>
    <xf numFmtId="181" fontId="4" fillId="0" borderId="24" xfId="7" applyNumberFormat="1" applyFont="1" applyFill="1" applyBorder="1" applyAlignment="1" applyProtection="1">
      <alignment horizontal="center" vertical="center"/>
    </xf>
    <xf numFmtId="181" fontId="4" fillId="0" borderId="29" xfId="7" applyNumberFormat="1" applyFont="1" applyFill="1" applyBorder="1" applyAlignment="1" applyProtection="1">
      <alignment horizontal="center" vertical="center"/>
    </xf>
    <xf numFmtId="181" fontId="4" fillId="0" borderId="23" xfId="7" applyNumberFormat="1" applyFont="1" applyFill="1" applyBorder="1" applyAlignment="1" applyProtection="1">
      <alignment horizontal="center" vertical="center"/>
    </xf>
    <xf numFmtId="181" fontId="4" fillId="0" borderId="25" xfId="7" applyNumberFormat="1" applyFont="1" applyFill="1" applyBorder="1" applyAlignment="1" applyProtection="1">
      <alignment horizontal="center" vertical="center"/>
    </xf>
    <xf numFmtId="184" fontId="4" fillId="0" borderId="89" xfId="0" quotePrefix="1" applyNumberFormat="1" applyFont="1" applyBorder="1" applyAlignment="1">
      <alignment horizontal="center" vertical="center"/>
    </xf>
    <xf numFmtId="184" fontId="4" fillId="0" borderId="90" xfId="0" quotePrefix="1" applyNumberFormat="1" applyFont="1" applyBorder="1" applyAlignment="1">
      <alignment horizontal="center" vertical="center"/>
    </xf>
    <xf numFmtId="191" fontId="13" fillId="0" borderId="91" xfId="2" quotePrefix="1" applyNumberFormat="1" applyFont="1" applyFill="1" applyBorder="1" applyAlignment="1">
      <alignment horizontal="right"/>
    </xf>
    <xf numFmtId="178" fontId="13" fillId="3" borderId="91" xfId="0" quotePrefix="1" applyNumberFormat="1" applyFont="1" applyFill="1" applyBorder="1" applyAlignment="1">
      <alignment horizontal="right"/>
    </xf>
    <xf numFmtId="178" fontId="13" fillId="0" borderId="91" xfId="0" quotePrefix="1" applyNumberFormat="1" applyFont="1" applyFill="1" applyBorder="1" applyAlignment="1">
      <alignment horizontal="right"/>
    </xf>
    <xf numFmtId="178" fontId="13" fillId="0" borderId="91" xfId="2" quotePrefix="1" applyNumberFormat="1" applyFont="1" applyFill="1" applyBorder="1" applyAlignment="1">
      <alignment horizontal="right"/>
    </xf>
    <xf numFmtId="178" fontId="13" fillId="0" borderId="3" xfId="2" quotePrefix="1" applyNumberFormat="1" applyFont="1" applyFill="1" applyBorder="1" applyAlignment="1">
      <alignment horizontal="right"/>
    </xf>
    <xf numFmtId="191" fontId="19" fillId="4" borderId="92" xfId="2" quotePrefix="1" applyNumberFormat="1" applyFont="1" applyFill="1" applyBorder="1" applyAlignment="1">
      <alignment horizontal="center" vertical="center"/>
    </xf>
    <xf numFmtId="0" fontId="19" fillId="4" borderId="92" xfId="0" applyFont="1" applyFill="1" applyBorder="1" applyAlignment="1">
      <alignment horizontal="center" vertical="center"/>
    </xf>
    <xf numFmtId="183" fontId="19" fillId="4" borderId="93" xfId="0" applyNumberFormat="1" applyFont="1" applyFill="1" applyBorder="1" applyAlignment="1">
      <alignment horizontal="center" vertical="center"/>
    </xf>
    <xf numFmtId="179" fontId="13" fillId="4" borderId="52" xfId="0" quotePrefix="1" applyNumberFormat="1" applyFont="1" applyFill="1" applyBorder="1" applyAlignment="1">
      <alignment horizontal="right"/>
    </xf>
    <xf numFmtId="180" fontId="13" fillId="4" borderId="8" xfId="0" quotePrefix="1" applyNumberFormat="1" applyFont="1" applyFill="1" applyBorder="1" applyAlignment="1">
      <alignment horizontal="right"/>
    </xf>
    <xf numFmtId="180" fontId="13" fillId="4" borderId="9" xfId="0" quotePrefix="1" applyNumberFormat="1" applyFont="1" applyFill="1" applyBorder="1" applyAlignment="1">
      <alignment horizontal="right"/>
    </xf>
    <xf numFmtId="179" fontId="4" fillId="4" borderId="94" xfId="0" applyNumberFormat="1" applyFont="1" applyFill="1" applyBorder="1" applyAlignment="1">
      <alignment horizontal="right"/>
    </xf>
    <xf numFmtId="180" fontId="4" fillId="4" borderId="2" xfId="0" applyNumberFormat="1" applyFont="1" applyFill="1" applyBorder="1" applyAlignment="1">
      <alignment horizontal="right"/>
    </xf>
    <xf numFmtId="180" fontId="4" fillId="4" borderId="3" xfId="0" applyNumberFormat="1" applyFont="1" applyFill="1" applyBorder="1" applyAlignment="1">
      <alignment horizontal="right"/>
    </xf>
    <xf numFmtId="179" fontId="4" fillId="4" borderId="95" xfId="0" quotePrefix="1" applyNumberFormat="1" applyFont="1" applyFill="1" applyBorder="1" applyAlignment="1">
      <alignment horizontal="right"/>
    </xf>
    <xf numFmtId="180" fontId="4" fillId="4" borderId="6" xfId="0" quotePrefix="1" applyNumberFormat="1" applyFont="1" applyFill="1" applyBorder="1" applyAlignment="1">
      <alignment horizontal="right"/>
    </xf>
    <xf numFmtId="180" fontId="4" fillId="4" borderId="7" xfId="0" quotePrefix="1" applyNumberFormat="1" applyFont="1" applyFill="1" applyBorder="1" applyAlignment="1">
      <alignment horizontal="right"/>
    </xf>
    <xf numFmtId="180" fontId="4" fillId="4" borderId="6" xfId="0" applyNumberFormat="1" applyFont="1" applyFill="1" applyBorder="1" applyAlignment="1">
      <alignment horizontal="right"/>
    </xf>
    <xf numFmtId="180" fontId="4" fillId="4" borderId="7" xfId="0" applyNumberFormat="1" applyFont="1" applyFill="1" applyBorder="1" applyAlignment="1">
      <alignment horizontal="right"/>
    </xf>
    <xf numFmtId="179" fontId="4" fillId="4" borderId="94" xfId="0" quotePrefix="1" applyNumberFormat="1" applyFont="1" applyFill="1" applyBorder="1" applyAlignment="1">
      <alignment horizontal="right"/>
    </xf>
    <xf numFmtId="180" fontId="4" fillId="4" borderId="2" xfId="0" quotePrefix="1" applyNumberFormat="1" applyFont="1" applyFill="1" applyBorder="1" applyAlignment="1">
      <alignment horizontal="right"/>
    </xf>
    <xf numFmtId="180" fontId="4" fillId="4" borderId="3" xfId="0" quotePrefix="1" applyNumberFormat="1" applyFont="1" applyFill="1" applyBorder="1" applyAlignment="1">
      <alignment horizontal="right"/>
    </xf>
    <xf numFmtId="179" fontId="13" fillId="4" borderId="10" xfId="0" quotePrefix="1" applyNumberFormat="1" applyFont="1" applyFill="1" applyBorder="1" applyAlignment="1">
      <alignment horizontal="right"/>
    </xf>
    <xf numFmtId="180" fontId="13" fillId="4" borderId="11" xfId="0" quotePrefix="1" applyNumberFormat="1" applyFont="1" applyFill="1" applyBorder="1" applyAlignment="1">
      <alignment horizontal="right"/>
    </xf>
    <xf numFmtId="180" fontId="13" fillId="4" borderId="13" xfId="0" quotePrefix="1" applyNumberFormat="1" applyFont="1" applyFill="1" applyBorder="1" applyAlignment="1">
      <alignment horizontal="right"/>
    </xf>
    <xf numFmtId="179" fontId="4" fillId="4" borderId="95" xfId="0" applyNumberFormat="1" applyFont="1" applyFill="1" applyBorder="1" applyAlignment="1">
      <alignment horizontal="right"/>
    </xf>
    <xf numFmtId="179" fontId="4" fillId="4" borderId="52" xfId="0" quotePrefix="1" applyNumberFormat="1" applyFont="1" applyFill="1" applyBorder="1" applyAlignment="1">
      <alignment horizontal="right"/>
    </xf>
    <xf numFmtId="180" fontId="4" fillId="4" borderId="8" xfId="0" applyNumberFormat="1" applyFont="1" applyFill="1" applyBorder="1" applyAlignment="1">
      <alignment horizontal="right"/>
    </xf>
    <xf numFmtId="180" fontId="4" fillId="4" borderId="8" xfId="0" quotePrefix="1" applyNumberFormat="1" applyFont="1" applyFill="1" applyBorder="1" applyAlignment="1">
      <alignment horizontal="right"/>
    </xf>
    <xf numFmtId="180" fontId="4" fillId="4" borderId="9" xfId="0" applyNumberFormat="1" applyFont="1" applyFill="1" applyBorder="1" applyAlignment="1">
      <alignment horizontal="right"/>
    </xf>
    <xf numFmtId="187" fontId="4" fillId="4" borderId="94" xfId="0" applyNumberFormat="1" applyFont="1" applyFill="1" applyBorder="1" applyAlignment="1">
      <alignment horizontal="right"/>
    </xf>
    <xf numFmtId="187" fontId="4" fillId="4" borderId="95" xfId="0" quotePrefix="1" applyNumberFormat="1" applyFont="1" applyFill="1" applyBorder="1" applyAlignment="1">
      <alignment horizontal="right"/>
    </xf>
    <xf numFmtId="187" fontId="4" fillId="4" borderId="94" xfId="0" quotePrefix="1" applyNumberFormat="1" applyFont="1" applyFill="1" applyBorder="1" applyAlignment="1">
      <alignment horizontal="right"/>
    </xf>
    <xf numFmtId="187" fontId="13" fillId="4" borderId="10" xfId="0" quotePrefix="1" applyNumberFormat="1" applyFont="1" applyFill="1" applyBorder="1" applyAlignment="1">
      <alignment horizontal="right"/>
    </xf>
    <xf numFmtId="187" fontId="4" fillId="4" borderId="95" xfId="0" applyNumberFormat="1" applyFont="1" applyFill="1" applyBorder="1" applyAlignment="1">
      <alignment horizontal="right"/>
    </xf>
    <xf numFmtId="187" fontId="4" fillId="4" borderId="52" xfId="0" quotePrefix="1" applyNumberFormat="1" applyFont="1" applyFill="1" applyBorder="1" applyAlignment="1">
      <alignment horizontal="right"/>
    </xf>
    <xf numFmtId="187" fontId="13" fillId="4" borderId="52" xfId="0" quotePrefix="1" applyNumberFormat="1" applyFont="1" applyFill="1" applyBorder="1" applyAlignment="1">
      <alignment horizontal="right"/>
    </xf>
    <xf numFmtId="38" fontId="13" fillId="4" borderId="8" xfId="2" quotePrefix="1" applyFont="1" applyFill="1" applyBorder="1" applyAlignment="1">
      <alignment horizontal="right"/>
    </xf>
    <xf numFmtId="38" fontId="4" fillId="4" borderId="2" xfId="2" applyFont="1" applyFill="1" applyBorder="1" applyAlignment="1">
      <alignment horizontal="right"/>
    </xf>
    <xf numFmtId="38" fontId="4" fillId="4" borderId="6" xfId="2" quotePrefix="1" applyFont="1" applyFill="1" applyBorder="1" applyAlignment="1">
      <alignment horizontal="right"/>
    </xf>
    <xf numFmtId="38" fontId="4" fillId="4" borderId="6" xfId="2" applyFont="1" applyFill="1" applyBorder="1" applyAlignment="1">
      <alignment horizontal="right"/>
    </xf>
    <xf numFmtId="38" fontId="4" fillId="4" borderId="2" xfId="2" quotePrefix="1" applyFont="1" applyFill="1" applyBorder="1" applyAlignment="1">
      <alignment horizontal="right"/>
    </xf>
    <xf numFmtId="38" fontId="13" fillId="4" borderId="11" xfId="2" quotePrefix="1" applyFont="1" applyFill="1" applyBorder="1" applyAlignment="1">
      <alignment horizontal="right"/>
    </xf>
    <xf numFmtId="38" fontId="4" fillId="4" borderId="8" xfId="2" applyFont="1" applyFill="1" applyBorder="1" applyAlignment="1">
      <alignment horizontal="right"/>
    </xf>
    <xf numFmtId="38" fontId="4" fillId="4" borderId="8" xfId="2" quotePrefix="1" applyFont="1" applyFill="1" applyBorder="1" applyAlignment="1">
      <alignment horizontal="right"/>
    </xf>
    <xf numFmtId="191" fontId="13" fillId="4" borderId="10" xfId="2" quotePrefix="1" applyNumberFormat="1" applyFont="1" applyFill="1" applyBorder="1" applyAlignment="1">
      <alignment horizontal="right"/>
    </xf>
    <xf numFmtId="178" fontId="13" fillId="4" borderId="36" xfId="0" quotePrefix="1" applyNumberFormat="1" applyFont="1" applyFill="1" applyBorder="1" applyAlignment="1">
      <alignment horizontal="right"/>
    </xf>
    <xf numFmtId="178" fontId="13" fillId="4" borderId="11" xfId="0" quotePrefix="1" applyNumberFormat="1" applyFont="1" applyFill="1" applyBorder="1" applyAlignment="1">
      <alignment horizontal="right"/>
    </xf>
    <xf numFmtId="178" fontId="13" fillId="4" borderId="11" xfId="2" quotePrefix="1" applyNumberFormat="1" applyFont="1" applyFill="1" applyBorder="1" applyAlignment="1">
      <alignment horizontal="right"/>
    </xf>
    <xf numFmtId="178" fontId="13" fillId="4" borderId="13" xfId="2" quotePrefix="1" applyNumberFormat="1" applyFont="1" applyFill="1" applyBorder="1" applyAlignment="1">
      <alignment horizontal="right"/>
    </xf>
    <xf numFmtId="191" fontId="4" fillId="4" borderId="94" xfId="2" applyNumberFormat="1" applyFont="1" applyFill="1" applyBorder="1" applyAlignment="1">
      <alignment horizontal="right"/>
    </xf>
    <xf numFmtId="178" fontId="4" fillId="4" borderId="34" xfId="0" applyNumberFormat="1" applyFont="1" applyFill="1" applyBorder="1" applyAlignment="1">
      <alignment horizontal="right"/>
    </xf>
    <xf numFmtId="178" fontId="4" fillId="4" borderId="2" xfId="0" applyNumberFormat="1" applyFont="1" applyFill="1" applyBorder="1" applyAlignment="1">
      <alignment horizontal="right"/>
    </xf>
    <xf numFmtId="178" fontId="4" fillId="4" borderId="2" xfId="2" applyNumberFormat="1" applyFont="1" applyFill="1" applyBorder="1" applyAlignment="1">
      <alignment horizontal="right"/>
    </xf>
    <xf numFmtId="178" fontId="4" fillId="4" borderId="3" xfId="2" applyNumberFormat="1" applyFont="1" applyFill="1" applyBorder="1" applyAlignment="1">
      <alignment horizontal="right"/>
    </xf>
    <xf numFmtId="191" fontId="4" fillId="4" borderId="95" xfId="2" quotePrefix="1" applyNumberFormat="1" applyFont="1" applyFill="1" applyBorder="1" applyAlignment="1">
      <alignment horizontal="right"/>
    </xf>
    <xf numFmtId="178" fontId="4" fillId="4" borderId="35" xfId="0" quotePrefix="1" applyNumberFormat="1" applyFont="1" applyFill="1" applyBorder="1" applyAlignment="1">
      <alignment horizontal="right"/>
    </xf>
    <xf numFmtId="178" fontId="4" fillId="4" borderId="6" xfId="0" quotePrefix="1" applyNumberFormat="1" applyFont="1" applyFill="1" applyBorder="1" applyAlignment="1">
      <alignment horizontal="right"/>
    </xf>
    <xf numFmtId="178" fontId="4" fillId="4" borderId="6" xfId="2" quotePrefix="1" applyNumberFormat="1" applyFont="1" applyFill="1" applyBorder="1" applyAlignment="1">
      <alignment horizontal="right"/>
    </xf>
    <xf numFmtId="178" fontId="4" fillId="4" borderId="7" xfId="2" quotePrefix="1" applyNumberFormat="1" applyFont="1" applyFill="1" applyBorder="1" applyAlignment="1">
      <alignment horizontal="right"/>
    </xf>
    <xf numFmtId="190" fontId="4" fillId="4" borderId="0" xfId="0" applyNumberFormat="1" applyFont="1" applyFill="1" applyAlignment="1">
      <alignment horizontal="right"/>
    </xf>
    <xf numFmtId="178" fontId="4" fillId="4" borderId="6" xfId="0" applyNumberFormat="1" applyFont="1" applyFill="1" applyBorder="1" applyAlignment="1">
      <alignment horizontal="right"/>
    </xf>
    <xf numFmtId="178" fontId="4" fillId="4" borderId="6" xfId="2" applyNumberFormat="1" applyFont="1" applyFill="1" applyBorder="1" applyAlignment="1">
      <alignment horizontal="right"/>
    </xf>
    <xf numFmtId="191" fontId="4" fillId="4" borderId="52" xfId="2" quotePrefix="1" applyNumberFormat="1" applyFont="1" applyFill="1" applyBorder="1" applyAlignment="1">
      <alignment horizontal="right"/>
    </xf>
    <xf numFmtId="178" fontId="4" fillId="4" borderId="33" xfId="0" quotePrefix="1" applyNumberFormat="1" applyFont="1" applyFill="1" applyBorder="1" applyAlignment="1">
      <alignment horizontal="right"/>
    </xf>
    <xf numFmtId="178" fontId="4" fillId="4" borderId="8" xfId="0" quotePrefix="1" applyNumberFormat="1" applyFont="1" applyFill="1" applyBorder="1" applyAlignment="1">
      <alignment horizontal="right"/>
    </xf>
    <xf numFmtId="178" fontId="4" fillId="4" borderId="8" xfId="2" quotePrefix="1" applyNumberFormat="1" applyFont="1" applyFill="1" applyBorder="1" applyAlignment="1">
      <alignment horizontal="right"/>
    </xf>
    <xf numFmtId="178" fontId="4" fillId="4" borderId="9" xfId="2" quotePrefix="1" applyNumberFormat="1" applyFont="1" applyFill="1" applyBorder="1" applyAlignment="1">
      <alignment horizontal="right"/>
    </xf>
    <xf numFmtId="191" fontId="4" fillId="4" borderId="75" xfId="2" quotePrefix="1" applyNumberFormat="1" applyFont="1" applyFill="1" applyBorder="1" applyAlignment="1">
      <alignment horizontal="right"/>
    </xf>
    <xf numFmtId="178" fontId="4" fillId="4" borderId="78" xfId="0" quotePrefix="1" applyNumberFormat="1" applyFont="1" applyFill="1" applyBorder="1" applyAlignment="1">
      <alignment horizontal="right"/>
    </xf>
    <xf numFmtId="178" fontId="4" fillId="4" borderId="78" xfId="2" quotePrefix="1" applyNumberFormat="1" applyFont="1" applyFill="1" applyBorder="1" applyAlignment="1">
      <alignment horizontal="right"/>
    </xf>
    <xf numFmtId="178" fontId="4" fillId="4" borderId="81" xfId="2" quotePrefix="1" applyNumberFormat="1" applyFont="1" applyFill="1" applyBorder="1" applyAlignment="1">
      <alignment horizontal="right"/>
    </xf>
    <xf numFmtId="180" fontId="4" fillId="4" borderId="4" xfId="0" applyNumberFormat="1" applyFont="1" applyFill="1" applyBorder="1" applyAlignment="1">
      <alignment horizontal="right"/>
    </xf>
    <xf numFmtId="179" fontId="4" fillId="4" borderId="8" xfId="0" applyNumberFormat="1" applyFont="1" applyFill="1" applyBorder="1" applyAlignment="1">
      <alignment horizontal="right"/>
    </xf>
    <xf numFmtId="190" fontId="4" fillId="4" borderId="8" xfId="0" applyNumberFormat="1" applyFont="1" applyFill="1" applyBorder="1" applyAlignment="1">
      <alignment horizontal="right"/>
    </xf>
    <xf numFmtId="177" fontId="4" fillId="4" borderId="8" xfId="0" applyNumberFormat="1" applyFont="1" applyFill="1" applyBorder="1" applyAlignment="1">
      <alignment horizontal="right"/>
    </xf>
    <xf numFmtId="177" fontId="4" fillId="4" borderId="74" xfId="0" applyNumberFormat="1" applyFont="1" applyFill="1" applyBorder="1" applyAlignment="1">
      <alignment horizontal="right"/>
    </xf>
    <xf numFmtId="191" fontId="4" fillId="4" borderId="76" xfId="2" applyNumberFormat="1" applyFont="1" applyFill="1" applyBorder="1" applyAlignment="1">
      <alignment horizontal="right"/>
    </xf>
    <xf numFmtId="178" fontId="4" fillId="4" borderId="77" xfId="0" applyNumberFormat="1" applyFont="1" applyFill="1" applyBorder="1" applyAlignment="1">
      <alignment horizontal="right"/>
    </xf>
    <xf numFmtId="178" fontId="4" fillId="4" borderId="78" xfId="0" applyNumberFormat="1" applyFont="1" applyFill="1" applyBorder="1" applyAlignment="1">
      <alignment horizontal="right"/>
    </xf>
    <xf numFmtId="178" fontId="4" fillId="4" borderId="78" xfId="2" applyNumberFormat="1" applyFont="1" applyFill="1" applyBorder="1" applyAlignment="1">
      <alignment horizontal="right"/>
    </xf>
    <xf numFmtId="178" fontId="4" fillId="4" borderId="79" xfId="2" applyNumberFormat="1" applyFont="1" applyFill="1" applyBorder="1" applyAlignment="1">
      <alignment horizontal="right"/>
    </xf>
    <xf numFmtId="191" fontId="4" fillId="4" borderId="52" xfId="2" applyNumberFormat="1" applyFont="1" applyFill="1" applyBorder="1" applyAlignment="1">
      <alignment horizontal="right"/>
    </xf>
    <xf numFmtId="178" fontId="4" fillId="4" borderId="33" xfId="0" applyNumberFormat="1" applyFont="1" applyFill="1" applyBorder="1" applyAlignment="1">
      <alignment horizontal="right"/>
    </xf>
    <xf numFmtId="178" fontId="4" fillId="4" borderId="8" xfId="0" applyNumberFormat="1" applyFont="1" applyFill="1" applyBorder="1" applyAlignment="1">
      <alignment horizontal="right"/>
    </xf>
    <xf numFmtId="178" fontId="4" fillId="4" borderId="8" xfId="2" applyNumberFormat="1" applyFont="1" applyFill="1" applyBorder="1" applyAlignment="1">
      <alignment horizontal="right"/>
    </xf>
    <xf numFmtId="178" fontId="4" fillId="4" borderId="9" xfId="2" applyNumberFormat="1" applyFont="1" applyFill="1" applyBorder="1" applyAlignment="1">
      <alignment horizontal="right"/>
    </xf>
    <xf numFmtId="191" fontId="4" fillId="4" borderId="60" xfId="2" quotePrefix="1" applyNumberFormat="1" applyFont="1" applyFill="1" applyBorder="1" applyAlignment="1">
      <alignment horizontal="right"/>
    </xf>
    <xf numFmtId="178" fontId="4" fillId="4" borderId="61" xfId="0" quotePrefix="1" applyNumberFormat="1" applyFont="1" applyFill="1" applyBorder="1" applyAlignment="1">
      <alignment horizontal="right"/>
    </xf>
    <xf numFmtId="178" fontId="4" fillId="4" borderId="62" xfId="0" quotePrefix="1" applyNumberFormat="1" applyFont="1" applyFill="1" applyBorder="1" applyAlignment="1">
      <alignment horizontal="right"/>
    </xf>
    <xf numFmtId="178" fontId="4" fillId="4" borderId="62" xfId="2" quotePrefix="1" applyNumberFormat="1" applyFont="1" applyFill="1" applyBorder="1" applyAlignment="1">
      <alignment horizontal="right"/>
    </xf>
    <xf numFmtId="178" fontId="4" fillId="4" borderId="63" xfId="2" quotePrefix="1" applyNumberFormat="1" applyFont="1" applyFill="1" applyBorder="1" applyAlignment="1">
      <alignment horizontal="right"/>
    </xf>
    <xf numFmtId="191" fontId="4" fillId="4" borderId="69" xfId="2" quotePrefix="1" applyNumberFormat="1" applyFont="1" applyFill="1" applyBorder="1" applyAlignment="1">
      <alignment horizontal="right"/>
    </xf>
    <xf numFmtId="178" fontId="4" fillId="4" borderId="70" xfId="0" quotePrefix="1" applyNumberFormat="1" applyFont="1" applyFill="1" applyBorder="1" applyAlignment="1">
      <alignment horizontal="right"/>
    </xf>
    <xf numFmtId="178" fontId="4" fillId="4" borderId="0" xfId="0" quotePrefix="1" applyNumberFormat="1" applyFont="1" applyFill="1" applyBorder="1" applyAlignment="1">
      <alignment horizontal="right"/>
    </xf>
    <xf numFmtId="178" fontId="4" fillId="4" borderId="71" xfId="2" quotePrefix="1" applyNumberFormat="1" applyFont="1" applyFill="1" applyBorder="1" applyAlignment="1">
      <alignment horizontal="right"/>
    </xf>
    <xf numFmtId="178" fontId="4" fillId="4" borderId="72" xfId="2" quotePrefix="1" applyNumberFormat="1" applyFont="1" applyFill="1" applyBorder="1" applyAlignment="1">
      <alignment horizontal="right"/>
    </xf>
    <xf numFmtId="190" fontId="4" fillId="4" borderId="55" xfId="0" applyNumberFormat="1" applyFont="1" applyFill="1" applyBorder="1" applyAlignment="1">
      <alignment horizontal="right"/>
    </xf>
    <xf numFmtId="191" fontId="4" fillId="4" borderId="65" xfId="2" quotePrefix="1" applyNumberFormat="1" applyFont="1" applyFill="1" applyBorder="1" applyAlignment="1">
      <alignment horizontal="right"/>
    </xf>
    <xf numFmtId="178" fontId="4" fillId="4" borderId="66" xfId="0" quotePrefix="1" applyNumberFormat="1" applyFont="1" applyFill="1" applyBorder="1" applyAlignment="1">
      <alignment horizontal="right"/>
    </xf>
    <xf numFmtId="190" fontId="4" fillId="4" borderId="41" xfId="0" applyNumberFormat="1" applyFont="1" applyFill="1" applyBorder="1" applyAlignment="1">
      <alignment horizontal="right"/>
    </xf>
    <xf numFmtId="178" fontId="4" fillId="4" borderId="58" xfId="2" quotePrefix="1" applyNumberFormat="1" applyFont="1" applyFill="1" applyBorder="1" applyAlignment="1">
      <alignment horizontal="right"/>
    </xf>
    <xf numFmtId="178" fontId="4" fillId="4" borderId="67" xfId="2" quotePrefix="1" applyNumberFormat="1" applyFont="1" applyFill="1" applyBorder="1" applyAlignment="1">
      <alignment horizontal="right"/>
    </xf>
    <xf numFmtId="178" fontId="4" fillId="4" borderId="58" xfId="0" quotePrefix="1" applyNumberFormat="1" applyFont="1" applyFill="1" applyBorder="1" applyAlignment="1">
      <alignment horizontal="right"/>
    </xf>
    <xf numFmtId="178" fontId="4" fillId="4" borderId="62" xfId="0" applyNumberFormat="1" applyFont="1" applyFill="1" applyBorder="1" applyAlignment="1">
      <alignment horizontal="right"/>
    </xf>
    <xf numFmtId="178" fontId="4" fillId="4" borderId="58" xfId="0" applyNumberFormat="1" applyFont="1" applyFill="1" applyBorder="1" applyAlignment="1">
      <alignment horizontal="right"/>
    </xf>
    <xf numFmtId="178" fontId="4" fillId="4" borderId="71" xfId="0" quotePrefix="1" applyNumberFormat="1" applyFont="1" applyFill="1" applyBorder="1" applyAlignment="1">
      <alignment horizontal="right"/>
    </xf>
    <xf numFmtId="178" fontId="4" fillId="4" borderId="62" xfId="2" applyNumberFormat="1" applyFont="1" applyFill="1" applyBorder="1" applyAlignment="1">
      <alignment horizontal="right"/>
    </xf>
    <xf numFmtId="191" fontId="4" fillId="4" borderId="61" xfId="2" quotePrefix="1" applyNumberFormat="1" applyFont="1" applyFill="1" applyBorder="1" applyAlignment="1">
      <alignment horizontal="right"/>
    </xf>
    <xf numFmtId="180" fontId="4" fillId="4" borderId="41" xfId="0" applyNumberFormat="1" applyFont="1" applyFill="1" applyBorder="1" applyAlignment="1">
      <alignment horizontal="right"/>
    </xf>
    <xf numFmtId="180" fontId="4" fillId="4" borderId="58" xfId="0" applyNumberFormat="1" applyFont="1" applyFill="1" applyBorder="1" applyAlignment="1">
      <alignment horizontal="right"/>
    </xf>
    <xf numFmtId="179" fontId="4" fillId="4" borderId="58" xfId="0" applyNumberFormat="1" applyFont="1" applyFill="1" applyBorder="1" applyAlignment="1">
      <alignment horizontal="right"/>
    </xf>
    <xf numFmtId="190" fontId="4" fillId="4" borderId="58" xfId="0" applyNumberFormat="1" applyFont="1" applyFill="1" applyBorder="1" applyAlignment="1">
      <alignment horizontal="right"/>
    </xf>
    <xf numFmtId="177" fontId="4" fillId="4" borderId="58" xfId="0" applyNumberFormat="1" applyFont="1" applyFill="1" applyBorder="1" applyAlignment="1">
      <alignment horizontal="right"/>
    </xf>
    <xf numFmtId="177" fontId="12" fillId="4" borderId="84" xfId="0" applyNumberFormat="1" applyFont="1" applyFill="1" applyBorder="1" applyAlignment="1">
      <alignment vertical="center"/>
    </xf>
    <xf numFmtId="191" fontId="13" fillId="4" borderId="48" xfId="2" quotePrefix="1" applyNumberFormat="1" applyFont="1" applyFill="1" applyBorder="1" applyAlignment="1">
      <alignment horizontal="right"/>
    </xf>
    <xf numFmtId="178" fontId="13" fillId="4" borderId="49" xfId="0" quotePrefix="1" applyNumberFormat="1" applyFont="1" applyFill="1" applyBorder="1" applyAlignment="1">
      <alignment horizontal="right"/>
    </xf>
    <xf numFmtId="178" fontId="13" fillId="4" borderId="84" xfId="0" quotePrefix="1" applyNumberFormat="1" applyFont="1" applyFill="1" applyBorder="1" applyAlignment="1">
      <alignment horizontal="right"/>
    </xf>
    <xf numFmtId="178" fontId="13" fillId="4" borderId="49" xfId="2" quotePrefix="1" applyNumberFormat="1" applyFont="1" applyFill="1" applyBorder="1" applyAlignment="1">
      <alignment horizontal="right"/>
    </xf>
    <xf numFmtId="178" fontId="13" fillId="4" borderId="50" xfId="2" quotePrefix="1" applyNumberFormat="1" applyFont="1" applyFill="1" applyBorder="1" applyAlignment="1">
      <alignment horizontal="right"/>
    </xf>
    <xf numFmtId="177" fontId="12" fillId="4" borderId="82" xfId="0" applyNumberFormat="1" applyFont="1" applyFill="1" applyBorder="1" applyAlignment="1">
      <alignment vertical="center"/>
    </xf>
    <xf numFmtId="191" fontId="4" fillId="4" borderId="32" xfId="0" applyNumberFormat="1" applyFont="1" applyFill="1" applyBorder="1" applyAlignment="1">
      <alignment horizontal="right"/>
    </xf>
    <xf numFmtId="191" fontId="4" fillId="4" borderId="56" xfId="0" applyNumberFormat="1" applyFont="1" applyFill="1" applyBorder="1" applyAlignment="1">
      <alignment horizontal="right"/>
    </xf>
    <xf numFmtId="191" fontId="4" fillId="4" borderId="46" xfId="0" applyNumberFormat="1" applyFont="1" applyFill="1" applyBorder="1" applyAlignment="1">
      <alignment horizontal="right"/>
    </xf>
    <xf numFmtId="191" fontId="4" fillId="4" borderId="47" xfId="0" applyNumberFormat="1" applyFont="1" applyFill="1" applyBorder="1" applyAlignment="1">
      <alignment horizontal="right"/>
    </xf>
    <xf numFmtId="177" fontId="12" fillId="4" borderId="4" xfId="0" applyNumberFormat="1" applyFont="1" applyFill="1" applyBorder="1" applyAlignment="1">
      <alignment vertical="center"/>
    </xf>
    <xf numFmtId="193" fontId="19" fillId="0" borderId="32" xfId="2" applyNumberFormat="1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 wrapText="1"/>
    </xf>
    <xf numFmtId="184" fontId="4" fillId="0" borderId="97" xfId="0" quotePrefix="1" applyNumberFormat="1" applyFont="1" applyBorder="1" applyAlignment="1">
      <alignment horizontal="center" vertical="center"/>
    </xf>
    <xf numFmtId="184" fontId="4" fillId="0" borderId="98" xfId="0" quotePrefix="1" applyNumberFormat="1" applyFont="1" applyBorder="1" applyAlignment="1">
      <alignment horizontal="center" vertical="center"/>
    </xf>
    <xf numFmtId="184" fontId="4" fillId="0" borderId="99" xfId="0" quotePrefix="1" applyNumberFormat="1" applyFont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83" fontId="4" fillId="0" borderId="28" xfId="0" quotePrefix="1" applyNumberFormat="1" applyFont="1" applyFill="1" applyBorder="1" applyAlignment="1">
      <alignment horizontal="center" vertical="center"/>
    </xf>
    <xf numFmtId="183" fontId="4" fillId="0" borderId="24" xfId="0" quotePrefix="1" applyNumberFormat="1" applyFont="1" applyFill="1" applyBorder="1" applyAlignment="1">
      <alignment horizontal="center" vertical="center"/>
    </xf>
    <xf numFmtId="183" fontId="4" fillId="0" borderId="29" xfId="0" quotePrefix="1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24" xfId="0" applyNumberFormat="1" applyFont="1" applyFill="1" applyBorder="1" applyAlignment="1">
      <alignment horizontal="center" vertical="center"/>
    </xf>
    <xf numFmtId="176" fontId="10" fillId="0" borderId="25" xfId="0" applyNumberFormat="1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 wrapText="1"/>
    </xf>
    <xf numFmtId="176" fontId="10" fillId="0" borderId="24" xfId="0" applyNumberFormat="1" applyFont="1" applyFill="1" applyBorder="1" applyAlignment="1">
      <alignment horizontal="center" vertical="center" wrapText="1"/>
    </xf>
    <xf numFmtId="176" fontId="10" fillId="0" borderId="25" xfId="0" applyNumberFormat="1" applyFont="1" applyFill="1" applyBorder="1" applyAlignment="1">
      <alignment horizontal="center" vertical="center" wrapText="1"/>
    </xf>
    <xf numFmtId="176" fontId="10" fillId="0" borderId="28" xfId="0" applyNumberFormat="1" applyFont="1" applyFill="1" applyBorder="1" applyAlignment="1">
      <alignment horizontal="center" vertical="center"/>
    </xf>
    <xf numFmtId="176" fontId="10" fillId="0" borderId="100" xfId="0" applyNumberFormat="1" applyFont="1" applyFill="1" applyBorder="1" applyAlignment="1">
      <alignment horizontal="center" vertical="center"/>
    </xf>
    <xf numFmtId="0" fontId="0" fillId="0" borderId="101" xfId="0" applyBorder="1">
      <alignment vertical="center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0" fillId="0" borderId="102" xfId="0" applyBorder="1">
      <alignment vertical="center"/>
    </xf>
    <xf numFmtId="181" fontId="4" fillId="0" borderId="102" xfId="7" applyNumberFormat="1" applyFont="1" applyFill="1" applyBorder="1" applyAlignment="1" applyProtection="1">
      <alignment horizontal="center" vertical="center"/>
    </xf>
    <xf numFmtId="181" fontId="4" fillId="0" borderId="103" xfId="7" applyNumberFormat="1" applyFont="1" applyFill="1" applyBorder="1" applyAlignment="1" applyProtection="1">
      <alignment horizontal="center" vertical="center"/>
    </xf>
    <xf numFmtId="181" fontId="4" fillId="0" borderId="104" xfId="7" applyNumberFormat="1" applyFont="1" applyFill="1" applyBorder="1" applyAlignment="1" applyProtection="1">
      <alignment horizontal="center" vertical="center"/>
    </xf>
    <xf numFmtId="181" fontId="4" fillId="0" borderId="105" xfId="7" applyNumberFormat="1" applyFont="1" applyFill="1" applyBorder="1" applyAlignment="1" applyProtection="1">
      <alignment horizontal="center" vertical="center"/>
    </xf>
    <xf numFmtId="181" fontId="4" fillId="0" borderId="106" xfId="7" applyNumberFormat="1" applyFont="1" applyFill="1" applyBorder="1" applyAlignment="1" applyProtection="1">
      <alignment horizontal="center" vertical="center"/>
    </xf>
    <xf numFmtId="183" fontId="4" fillId="0" borderId="105" xfId="0" quotePrefix="1" applyNumberFormat="1" applyFont="1" applyBorder="1" applyAlignment="1">
      <alignment horizontal="center" vertical="center"/>
    </xf>
    <xf numFmtId="183" fontId="4" fillId="0" borderId="103" xfId="0" quotePrefix="1" applyNumberFormat="1" applyFont="1" applyBorder="1" applyAlignment="1">
      <alignment horizontal="center" vertical="center"/>
    </xf>
    <xf numFmtId="183" fontId="4" fillId="0" borderId="106" xfId="0" quotePrefix="1" applyNumberFormat="1" applyFont="1" applyBorder="1" applyAlignment="1">
      <alignment horizontal="center" vertical="center"/>
    </xf>
    <xf numFmtId="0" fontId="0" fillId="0" borderId="102" xfId="0" applyFill="1" applyBorder="1">
      <alignment vertical="center"/>
    </xf>
    <xf numFmtId="0" fontId="4" fillId="0" borderId="102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104" xfId="0" applyFont="1" applyFill="1" applyBorder="1" applyAlignment="1">
      <alignment horizontal="center" vertical="center"/>
    </xf>
    <xf numFmtId="183" fontId="4" fillId="0" borderId="105" xfId="0" quotePrefix="1" applyNumberFormat="1" applyFont="1" applyFill="1" applyBorder="1" applyAlignment="1">
      <alignment horizontal="center" vertical="center"/>
    </xf>
    <xf numFmtId="183" fontId="4" fillId="0" borderId="103" xfId="0" quotePrefix="1" applyNumberFormat="1" applyFont="1" applyFill="1" applyBorder="1" applyAlignment="1">
      <alignment horizontal="center" vertical="center"/>
    </xf>
    <xf numFmtId="183" fontId="4" fillId="0" borderId="106" xfId="0" quotePrefix="1" applyNumberFormat="1" applyFont="1" applyFill="1" applyBorder="1" applyAlignment="1">
      <alignment horizontal="center" vertical="center"/>
    </xf>
    <xf numFmtId="183" fontId="4" fillId="0" borderId="28" xfId="0" applyNumberFormat="1" applyFont="1" applyFill="1" applyBorder="1" applyAlignment="1">
      <alignment horizontal="center" vertical="center"/>
    </xf>
    <xf numFmtId="183" fontId="4" fillId="0" borderId="24" xfId="0" applyNumberFormat="1" applyFont="1" applyFill="1" applyBorder="1" applyAlignment="1">
      <alignment horizontal="center" vertical="center"/>
    </xf>
    <xf numFmtId="183" fontId="4" fillId="0" borderId="25" xfId="0" applyNumberFormat="1" applyFont="1" applyFill="1" applyBorder="1" applyAlignment="1">
      <alignment horizontal="center" vertical="center"/>
    </xf>
    <xf numFmtId="183" fontId="4" fillId="0" borderId="2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4" fontId="4" fillId="0" borderId="97" xfId="0" quotePrefix="1" applyNumberFormat="1" applyFont="1" applyFill="1" applyBorder="1" applyAlignment="1">
      <alignment horizontal="center" vertical="center"/>
    </xf>
    <xf numFmtId="184" fontId="4" fillId="0" borderId="98" xfId="0" quotePrefix="1" applyNumberFormat="1" applyFont="1" applyFill="1" applyBorder="1" applyAlignment="1">
      <alignment horizontal="center" vertical="center"/>
    </xf>
    <xf numFmtId="184" fontId="4" fillId="0" borderId="99" xfId="0" quotePrefix="1" applyNumberFormat="1" applyFont="1" applyFill="1" applyBorder="1" applyAlignment="1">
      <alignment horizontal="center" vertical="center"/>
    </xf>
    <xf numFmtId="0" fontId="0" fillId="0" borderId="24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107" xfId="0" applyFill="1" applyBorder="1">
      <alignment vertical="center"/>
    </xf>
    <xf numFmtId="0" fontId="0" fillId="0" borderId="108" xfId="0" applyFill="1" applyBorder="1">
      <alignment vertical="center"/>
    </xf>
    <xf numFmtId="0" fontId="0" fillId="0" borderId="109" xfId="0" applyFill="1" applyBorder="1">
      <alignment vertical="center"/>
    </xf>
    <xf numFmtId="178" fontId="4" fillId="4" borderId="7" xfId="2" applyNumberFormat="1" applyFont="1" applyFill="1" applyBorder="1" applyAlignment="1">
      <alignment horizontal="right"/>
    </xf>
    <xf numFmtId="191" fontId="13" fillId="0" borderId="0" xfId="2" applyNumberFormat="1" applyFont="1" applyFill="1" applyBorder="1">
      <alignment vertical="center"/>
    </xf>
    <xf numFmtId="38" fontId="8" fillId="0" borderId="32" xfId="2" applyFont="1" applyFill="1" applyBorder="1">
      <alignment vertical="center"/>
    </xf>
    <xf numFmtId="190" fontId="4" fillId="4" borderId="62" xfId="0" applyNumberFormat="1" applyFont="1" applyFill="1" applyBorder="1" applyAlignment="1">
      <alignment horizontal="right"/>
    </xf>
    <xf numFmtId="184" fontId="19" fillId="0" borderId="46" xfId="0" applyNumberFormat="1" applyFont="1" applyBorder="1" applyAlignment="1">
      <alignment horizontal="center" vertical="center"/>
    </xf>
    <xf numFmtId="193" fontId="19" fillId="0" borderId="47" xfId="2" applyNumberFormat="1" applyFont="1" applyFill="1" applyBorder="1" applyAlignment="1" applyProtection="1">
      <alignment horizontal="center" vertical="center"/>
    </xf>
    <xf numFmtId="184" fontId="4" fillId="0" borderId="110" xfId="0" quotePrefix="1" applyNumberFormat="1" applyFont="1" applyBorder="1" applyAlignment="1">
      <alignment horizontal="center" vertical="center"/>
    </xf>
    <xf numFmtId="184" fontId="4" fillId="0" borderId="111" xfId="0" quotePrefix="1" applyNumberFormat="1" applyFont="1" applyBorder="1" applyAlignment="1">
      <alignment horizontal="center" vertical="center"/>
    </xf>
    <xf numFmtId="184" fontId="4" fillId="0" borderId="112" xfId="0" quotePrefix="1" applyNumberFormat="1" applyFont="1" applyBorder="1" applyAlignment="1">
      <alignment horizontal="center" vertical="center"/>
    </xf>
    <xf numFmtId="184" fontId="4" fillId="0" borderId="113" xfId="0" quotePrefix="1" applyNumberFormat="1" applyFont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4" fillId="0" borderId="114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2" borderId="14" xfId="0" applyFill="1" applyBorder="1">
      <alignment vertical="center"/>
    </xf>
    <xf numFmtId="0" fontId="0" fillId="2" borderId="115" xfId="0" applyFill="1" applyBorder="1">
      <alignment vertical="center"/>
    </xf>
    <xf numFmtId="0" fontId="0" fillId="2" borderId="116" xfId="0" applyFill="1" applyBorder="1">
      <alignment vertical="center"/>
    </xf>
    <xf numFmtId="185" fontId="4" fillId="0" borderId="117" xfId="0" applyNumberFormat="1" applyFont="1" applyBorder="1" applyAlignment="1">
      <alignment horizontal="center" vertical="center"/>
    </xf>
    <xf numFmtId="185" fontId="4" fillId="0" borderId="115" xfId="0" applyNumberFormat="1" applyFont="1" applyBorder="1" applyAlignment="1">
      <alignment horizontal="center" vertical="center"/>
    </xf>
    <xf numFmtId="185" fontId="4" fillId="0" borderId="118" xfId="0" applyNumberFormat="1" applyFont="1" applyBorder="1" applyAlignment="1">
      <alignment horizontal="center" vertical="center"/>
    </xf>
    <xf numFmtId="185" fontId="4" fillId="0" borderId="14" xfId="0" applyNumberFormat="1" applyFont="1" applyBorder="1" applyAlignment="1">
      <alignment horizontal="center" vertical="center"/>
    </xf>
    <xf numFmtId="185" fontId="4" fillId="0" borderId="116" xfId="0" applyNumberFormat="1" applyFont="1" applyBorder="1" applyAlignment="1">
      <alignment horizontal="center" vertical="center"/>
    </xf>
    <xf numFmtId="0" fontId="0" fillId="2" borderId="119" xfId="0" applyFill="1" applyBorder="1">
      <alignment vertical="center"/>
    </xf>
    <xf numFmtId="0" fontId="19" fillId="5" borderId="92" xfId="0" applyFont="1" applyFill="1" applyBorder="1" applyAlignment="1">
      <alignment horizontal="center" vertical="center"/>
    </xf>
    <xf numFmtId="191" fontId="19" fillId="5" borderId="92" xfId="2" quotePrefix="1" applyNumberFormat="1" applyFont="1" applyFill="1" applyBorder="1" applyAlignment="1">
      <alignment horizontal="center" vertical="center"/>
    </xf>
    <xf numFmtId="183" fontId="19" fillId="5" borderId="93" xfId="0" applyNumberFormat="1" applyFont="1" applyFill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176" fontId="10" fillId="0" borderId="120" xfId="0" applyNumberFormat="1" applyFont="1" applyFill="1" applyBorder="1" applyAlignment="1">
      <alignment horizontal="center" vertical="center"/>
    </xf>
    <xf numFmtId="176" fontId="10" fillId="0" borderId="121" xfId="0" applyNumberFormat="1" applyFont="1" applyFill="1" applyBorder="1" applyAlignment="1">
      <alignment horizontal="center" vertical="center"/>
    </xf>
    <xf numFmtId="176" fontId="10" fillId="0" borderId="122" xfId="0" applyNumberFormat="1" applyFont="1" applyFill="1" applyBorder="1" applyAlignment="1">
      <alignment horizontal="center" vertical="center"/>
    </xf>
    <xf numFmtId="176" fontId="10" fillId="0" borderId="123" xfId="0" applyNumberFormat="1" applyFont="1" applyFill="1" applyBorder="1" applyAlignment="1">
      <alignment horizontal="center" vertical="center"/>
    </xf>
    <xf numFmtId="176" fontId="10" fillId="0" borderId="124" xfId="0" applyNumberFormat="1" applyFont="1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25" xfId="0" applyFont="1" applyFill="1" applyBorder="1" applyAlignment="1">
      <alignment horizontal="center" vertical="center"/>
    </xf>
    <xf numFmtId="0" fontId="4" fillId="4" borderId="74" xfId="0" applyFont="1" applyFill="1" applyBorder="1" applyAlignment="1">
      <alignment horizontal="center" vertical="center"/>
    </xf>
    <xf numFmtId="183" fontId="4" fillId="4" borderId="126" xfId="0" quotePrefix="1" applyNumberFormat="1" applyFont="1" applyFill="1" applyBorder="1" applyAlignment="1">
      <alignment horizontal="center" vertical="center"/>
    </xf>
    <xf numFmtId="183" fontId="4" fillId="4" borderId="125" xfId="0" quotePrefix="1" applyNumberFormat="1" applyFont="1" applyFill="1" applyBorder="1" applyAlignment="1">
      <alignment horizontal="center" vertical="center"/>
    </xf>
    <xf numFmtId="183" fontId="4" fillId="4" borderId="127" xfId="0" quotePrefix="1" applyNumberFormat="1" applyFont="1" applyFill="1" applyBorder="1" applyAlignment="1">
      <alignment horizontal="center" vertical="center"/>
    </xf>
    <xf numFmtId="0" fontId="0" fillId="5" borderId="102" xfId="0" applyFill="1" applyBorder="1">
      <alignment vertical="center"/>
    </xf>
    <xf numFmtId="0" fontId="4" fillId="5" borderId="102" xfId="0" applyFont="1" applyFill="1" applyBorder="1" applyAlignment="1">
      <alignment horizontal="center" vertical="center"/>
    </xf>
    <xf numFmtId="0" fontId="4" fillId="5" borderId="103" xfId="0" applyFont="1" applyFill="1" applyBorder="1" applyAlignment="1">
      <alignment horizontal="center" vertical="center"/>
    </xf>
    <xf numFmtId="0" fontId="4" fillId="5" borderId="104" xfId="0" applyFont="1" applyFill="1" applyBorder="1" applyAlignment="1">
      <alignment horizontal="center" vertical="center"/>
    </xf>
    <xf numFmtId="183" fontId="4" fillId="5" borderId="105" xfId="0" quotePrefix="1" applyNumberFormat="1" applyFont="1" applyFill="1" applyBorder="1" applyAlignment="1">
      <alignment horizontal="center" vertical="center"/>
    </xf>
    <xf numFmtId="183" fontId="4" fillId="5" borderId="103" xfId="0" quotePrefix="1" applyNumberFormat="1" applyFont="1" applyFill="1" applyBorder="1" applyAlignment="1">
      <alignment horizontal="center" vertical="center"/>
    </xf>
    <xf numFmtId="183" fontId="4" fillId="5" borderId="106" xfId="0" quotePrefix="1" applyNumberFormat="1" applyFont="1" applyFill="1" applyBorder="1" applyAlignment="1">
      <alignment horizontal="center" vertical="center"/>
    </xf>
    <xf numFmtId="0" fontId="0" fillId="4" borderId="128" xfId="0" applyFill="1" applyBorder="1">
      <alignment vertical="center"/>
    </xf>
    <xf numFmtId="181" fontId="4" fillId="0" borderId="24" xfId="0" applyNumberFormat="1" applyFont="1" applyFill="1" applyBorder="1" applyAlignment="1">
      <alignment horizontal="center" vertical="center"/>
    </xf>
    <xf numFmtId="193" fontId="13" fillId="0" borderId="8" xfId="2" quotePrefix="1" applyNumberFormat="1" applyFont="1" applyFill="1" applyBorder="1" applyAlignment="1">
      <alignment horizontal="right"/>
    </xf>
    <xf numFmtId="177" fontId="12" fillId="0" borderId="102" xfId="0" applyNumberFormat="1" applyFont="1" applyFill="1" applyBorder="1" applyAlignment="1">
      <alignment vertical="center"/>
    </xf>
    <xf numFmtId="191" fontId="13" fillId="4" borderId="41" xfId="2" applyNumberFormat="1" applyFont="1" applyFill="1" applyBorder="1">
      <alignment vertical="center"/>
    </xf>
    <xf numFmtId="181" fontId="13" fillId="4" borderId="41" xfId="0" applyNumberFormat="1" applyFont="1" applyFill="1" applyBorder="1">
      <alignment vertical="center"/>
    </xf>
    <xf numFmtId="191" fontId="13" fillId="0" borderId="32" xfId="2" applyNumberFormat="1" applyFont="1" applyFill="1" applyBorder="1">
      <alignment vertical="center"/>
    </xf>
    <xf numFmtId="0" fontId="13" fillId="0" borderId="32" xfId="0" applyFont="1" applyFill="1" applyBorder="1">
      <alignment vertical="center"/>
    </xf>
    <xf numFmtId="0" fontId="13" fillId="0" borderId="32" xfId="0" applyFont="1" applyFill="1" applyBorder="1" applyAlignment="1">
      <alignment horizontal="right" vertical="center"/>
    </xf>
    <xf numFmtId="183" fontId="13" fillId="0" borderId="32" xfId="0" applyNumberFormat="1" applyFont="1" applyFill="1" applyBorder="1" applyAlignment="1">
      <alignment horizontal="right" vertical="center"/>
    </xf>
    <xf numFmtId="183" fontId="13" fillId="0" borderId="46" xfId="0" applyNumberFormat="1" applyFont="1" applyFill="1" applyBorder="1" applyAlignment="1">
      <alignment horizontal="right" vertical="center"/>
    </xf>
    <xf numFmtId="177" fontId="12" fillId="0" borderId="16" xfId="0" applyNumberFormat="1" applyFont="1" applyFill="1" applyBorder="1" applyAlignment="1">
      <alignment vertical="center"/>
    </xf>
    <xf numFmtId="178" fontId="13" fillId="0" borderId="50" xfId="0" applyNumberFormat="1" applyFont="1" applyFill="1" applyBorder="1" applyAlignment="1">
      <alignment vertical="top" wrapText="1"/>
    </xf>
    <xf numFmtId="193" fontId="13" fillId="0" borderId="129" xfId="2" quotePrefix="1" applyNumberFormat="1" applyFont="1" applyFill="1" applyBorder="1" applyAlignment="1">
      <alignment horizontal="right"/>
    </xf>
    <xf numFmtId="178" fontId="13" fillId="0" borderId="129" xfId="0" quotePrefix="1" applyNumberFormat="1" applyFont="1" applyFill="1" applyBorder="1" applyAlignment="1">
      <alignment horizontal="right"/>
    </xf>
    <xf numFmtId="178" fontId="13" fillId="0" borderId="129" xfId="2" quotePrefix="1" applyNumberFormat="1" applyFont="1" applyFill="1" applyBorder="1" applyAlignment="1">
      <alignment horizontal="right"/>
    </xf>
    <xf numFmtId="193" fontId="13" fillId="0" borderId="130" xfId="2" quotePrefix="1" applyNumberFormat="1" applyFont="1" applyFill="1" applyBorder="1" applyAlignment="1">
      <alignment horizontal="right"/>
    </xf>
    <xf numFmtId="193" fontId="13" fillId="0" borderId="42" xfId="2" quotePrefix="1" applyNumberFormat="1" applyFont="1" applyFill="1" applyBorder="1" applyAlignment="1">
      <alignment horizontal="right"/>
    </xf>
    <xf numFmtId="177" fontId="12" fillId="0" borderId="42" xfId="0" applyNumberFormat="1" applyFont="1" applyFill="1" applyBorder="1" applyAlignment="1">
      <alignment vertical="center"/>
    </xf>
    <xf numFmtId="177" fontId="12" fillId="0" borderId="131" xfId="0" applyNumberFormat="1" applyFont="1" applyFill="1" applyBorder="1" applyAlignment="1">
      <alignment vertical="center"/>
    </xf>
    <xf numFmtId="194" fontId="13" fillId="0" borderId="130" xfId="1" quotePrefix="1" applyNumberFormat="1" applyFont="1" applyFill="1" applyBorder="1" applyAlignment="1">
      <alignment horizontal="right"/>
    </xf>
    <xf numFmtId="184" fontId="13" fillId="0" borderId="130" xfId="1" quotePrefix="1" applyNumberFormat="1" applyFont="1" applyFill="1" applyBorder="1" applyAlignment="1">
      <alignment horizontal="right"/>
    </xf>
    <xf numFmtId="38" fontId="0" fillId="4" borderId="84" xfId="2" applyFont="1" applyFill="1" applyBorder="1">
      <alignment vertical="center"/>
    </xf>
    <xf numFmtId="38" fontId="0" fillId="4" borderId="83" xfId="2" applyFont="1" applyFill="1" applyBorder="1">
      <alignment vertical="center"/>
    </xf>
    <xf numFmtId="178" fontId="13" fillId="4" borderId="84" xfId="0" applyNumberFormat="1" applyFont="1" applyFill="1" applyBorder="1" applyAlignment="1">
      <alignment horizontal="right"/>
    </xf>
    <xf numFmtId="38" fontId="8" fillId="6" borderId="32" xfId="2" applyFont="1" applyFill="1" applyBorder="1">
      <alignment vertical="center"/>
    </xf>
    <xf numFmtId="0" fontId="13" fillId="6" borderId="32" xfId="0" applyFont="1" applyFill="1" applyBorder="1">
      <alignment vertical="center"/>
    </xf>
    <xf numFmtId="183" fontId="13" fillId="6" borderId="32" xfId="0" applyNumberFormat="1" applyFont="1" applyFill="1" applyBorder="1">
      <alignment vertical="center"/>
    </xf>
    <xf numFmtId="190" fontId="4" fillId="4" borderId="132" xfId="0" applyNumberFormat="1" applyFont="1" applyFill="1" applyBorder="1" applyAlignment="1">
      <alignment horizontal="right"/>
    </xf>
    <xf numFmtId="191" fontId="4" fillId="4" borderId="65" xfId="2" applyNumberFormat="1" applyFont="1" applyFill="1" applyBorder="1" applyAlignment="1">
      <alignment horizontal="right"/>
    </xf>
    <xf numFmtId="191" fontId="4" fillId="4" borderId="58" xfId="2" applyNumberFormat="1" applyFont="1" applyFill="1" applyBorder="1" applyAlignment="1">
      <alignment horizontal="right"/>
    </xf>
    <xf numFmtId="180" fontId="4" fillId="0" borderId="0" xfId="0" applyNumberFormat="1" applyFont="1" applyFill="1" applyBorder="1" applyAlignment="1">
      <alignment horizontal="right"/>
    </xf>
    <xf numFmtId="187" fontId="10" fillId="0" borderId="10" xfId="0" applyNumberFormat="1" applyFont="1" applyFill="1" applyBorder="1" applyAlignment="1">
      <alignment horizontal="center" vertical="center"/>
    </xf>
    <xf numFmtId="177" fontId="12" fillId="0" borderId="133" xfId="0" applyNumberFormat="1" applyFont="1" applyFill="1" applyBorder="1" applyAlignment="1">
      <alignment vertical="center"/>
    </xf>
    <xf numFmtId="191" fontId="13" fillId="4" borderId="56" xfId="2" applyNumberFormat="1" applyFont="1" applyFill="1" applyBorder="1">
      <alignment vertical="center"/>
    </xf>
    <xf numFmtId="0" fontId="13" fillId="4" borderId="8" xfId="0" applyFont="1" applyFill="1" applyBorder="1" applyAlignment="1">
      <alignment horizontal="right" vertical="center"/>
    </xf>
    <xf numFmtId="183" fontId="13" fillId="4" borderId="8" xfId="0" applyNumberFormat="1" applyFont="1" applyFill="1" applyBorder="1" applyAlignment="1">
      <alignment horizontal="right" vertical="center"/>
    </xf>
    <xf numFmtId="183" fontId="13" fillId="4" borderId="9" xfId="0" applyNumberFormat="1" applyFont="1" applyFill="1" applyBorder="1" applyAlignment="1">
      <alignment horizontal="right" vertical="center"/>
    </xf>
    <xf numFmtId="181" fontId="13" fillId="0" borderId="134" xfId="0" applyNumberFormat="1" applyFont="1" applyFill="1" applyBorder="1">
      <alignment vertical="center"/>
    </xf>
    <xf numFmtId="191" fontId="13" fillId="0" borderId="134" xfId="2" applyNumberFormat="1" applyFont="1" applyFill="1" applyBorder="1">
      <alignment vertical="center"/>
    </xf>
    <xf numFmtId="176" fontId="24" fillId="0" borderId="0" xfId="0" applyNumberFormat="1" applyFont="1" applyFill="1" applyBorder="1" applyAlignment="1">
      <alignment horizontal="left" vertical="center" wrapText="1"/>
    </xf>
    <xf numFmtId="38" fontId="0" fillId="0" borderId="41" xfId="2" applyFont="1" applyBorder="1" applyAlignment="1">
      <alignment vertical="center"/>
    </xf>
    <xf numFmtId="38" fontId="0" fillId="0" borderId="0" xfId="2" applyFont="1" applyBorder="1" applyAlignment="1">
      <alignment vertical="center"/>
    </xf>
    <xf numFmtId="178" fontId="13" fillId="0" borderId="116" xfId="2" quotePrefix="1" applyNumberFormat="1" applyFont="1" applyFill="1" applyBorder="1" applyAlignment="1">
      <alignment horizontal="right"/>
    </xf>
    <xf numFmtId="0" fontId="0" fillId="0" borderId="135" xfId="0" applyFill="1" applyBorder="1" applyAlignment="1">
      <alignment horizontal="center" vertical="center"/>
    </xf>
    <xf numFmtId="0" fontId="5" fillId="0" borderId="84" xfId="0" applyNumberFormat="1" applyFont="1" applyFill="1" applyBorder="1" applyAlignment="1">
      <alignment horizontal="justify" wrapText="1"/>
    </xf>
    <xf numFmtId="0" fontId="5" fillId="0" borderId="50" xfId="0" applyNumberFormat="1" applyFont="1" applyFill="1" applyBorder="1" applyAlignment="1">
      <alignment horizontal="justify" wrapText="1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136" xfId="0" applyFont="1" applyBorder="1" applyAlignment="1">
      <alignment horizontal="justify" vertical="top" wrapText="1"/>
    </xf>
    <xf numFmtId="0" fontId="4" fillId="0" borderId="137" xfId="0" applyFont="1" applyBorder="1" applyAlignment="1">
      <alignment horizontal="justify" vertical="top" wrapText="1"/>
    </xf>
    <xf numFmtId="0" fontId="4" fillId="0" borderId="137" xfId="0" applyFont="1" applyBorder="1" applyAlignment="1">
      <alignment horizontal="left" vertical="top" wrapText="1"/>
    </xf>
    <xf numFmtId="0" fontId="20" fillId="0" borderId="138" xfId="0" applyFont="1" applyBorder="1" applyAlignment="1">
      <alignment horizontal="justify" vertical="top" wrapText="1"/>
    </xf>
    <xf numFmtId="0" fontId="0" fillId="0" borderId="0" xfId="0" applyAlignment="1">
      <alignment vertical="center"/>
    </xf>
    <xf numFmtId="184" fontId="0" fillId="0" borderId="32" xfId="0" applyNumberFormat="1" applyBorder="1">
      <alignment vertical="center"/>
    </xf>
    <xf numFmtId="183" fontId="0" fillId="6" borderId="32" xfId="0" applyNumberFormat="1" applyFill="1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 applyAlignment="1">
      <alignment vertical="center" wrapText="1"/>
    </xf>
    <xf numFmtId="183" fontId="0" fillId="6" borderId="56" xfId="0" applyNumberFormat="1" applyFill="1" applyBorder="1">
      <alignment vertical="center"/>
    </xf>
    <xf numFmtId="0" fontId="0" fillId="0" borderId="50" xfId="0" applyBorder="1">
      <alignment vertical="center"/>
    </xf>
    <xf numFmtId="184" fontId="0" fillId="0" borderId="46" xfId="0" applyNumberFormat="1" applyBorder="1">
      <alignment vertical="center"/>
    </xf>
    <xf numFmtId="184" fontId="0" fillId="0" borderId="56" xfId="0" applyNumberFormat="1" applyBorder="1">
      <alignment vertical="center"/>
    </xf>
    <xf numFmtId="184" fontId="0" fillId="0" borderId="47" xfId="0" applyNumberFormat="1" applyBorder="1">
      <alignment vertical="center"/>
    </xf>
    <xf numFmtId="192" fontId="8" fillId="0" borderId="32" xfId="2" applyNumberFormat="1" applyFont="1" applyBorder="1">
      <alignment vertical="center"/>
    </xf>
    <xf numFmtId="38" fontId="8" fillId="0" borderId="49" xfId="2" applyFont="1" applyBorder="1" applyAlignment="1">
      <alignment horizontal="center" vertical="center"/>
    </xf>
    <xf numFmtId="38" fontId="8" fillId="0" borderId="50" xfId="2" applyFont="1" applyBorder="1" applyAlignment="1">
      <alignment horizontal="center" vertical="center"/>
    </xf>
    <xf numFmtId="192" fontId="8" fillId="0" borderId="46" xfId="2" applyNumberFormat="1" applyFont="1" applyBorder="1">
      <alignment vertical="center"/>
    </xf>
    <xf numFmtId="192" fontId="8" fillId="0" borderId="56" xfId="2" applyNumberFormat="1" applyFont="1" applyBorder="1">
      <alignment vertical="center"/>
    </xf>
    <xf numFmtId="192" fontId="8" fillId="0" borderId="47" xfId="2" applyNumberFormat="1" applyFont="1" applyBorder="1">
      <alignment vertical="center"/>
    </xf>
    <xf numFmtId="38" fontId="0" fillId="0" borderId="32" xfId="2" applyFont="1" applyBorder="1">
      <alignment vertical="center"/>
    </xf>
    <xf numFmtId="38" fontId="4" fillId="0" borderId="32" xfId="2" applyFont="1" applyFill="1" applyBorder="1" applyAlignment="1">
      <alignment horizontal="right"/>
    </xf>
    <xf numFmtId="189" fontId="0" fillId="0" borderId="32" xfId="2" applyNumberFormat="1" applyFont="1" applyBorder="1" applyAlignment="1">
      <alignment horizontal="right" vertical="center"/>
    </xf>
    <xf numFmtId="189" fontId="0" fillId="0" borderId="32" xfId="2" applyNumberFormat="1" applyFont="1" applyBorder="1">
      <alignment vertical="center"/>
    </xf>
    <xf numFmtId="189" fontId="4" fillId="0" borderId="32" xfId="2" applyNumberFormat="1" applyFont="1" applyFill="1" applyBorder="1" applyAlignment="1">
      <alignment horizontal="right"/>
    </xf>
    <xf numFmtId="38" fontId="15" fillId="0" borderId="49" xfId="2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38" fontId="0" fillId="0" borderId="46" xfId="2" applyFont="1" applyBorder="1">
      <alignment vertical="center"/>
    </xf>
    <xf numFmtId="189" fontId="3" fillId="0" borderId="15" xfId="0" applyNumberFormat="1" applyFont="1" applyFill="1" applyBorder="1" applyAlignment="1">
      <alignment horizontal="center" wrapText="1"/>
    </xf>
    <xf numFmtId="189" fontId="0" fillId="0" borderId="46" xfId="2" applyNumberFormat="1" applyFont="1" applyBorder="1">
      <alignment vertical="center"/>
    </xf>
    <xf numFmtId="189" fontId="3" fillId="0" borderId="16" xfId="0" applyNumberFormat="1" applyFont="1" applyFill="1" applyBorder="1" applyAlignment="1">
      <alignment horizontal="center" wrapText="1"/>
    </xf>
    <xf numFmtId="189" fontId="0" fillId="0" borderId="56" xfId="2" applyNumberFormat="1" applyFont="1" applyBorder="1" applyAlignment="1">
      <alignment horizontal="right" vertical="center"/>
    </xf>
    <xf numFmtId="189" fontId="0" fillId="0" borderId="56" xfId="2" applyNumberFormat="1" applyFont="1" applyBorder="1">
      <alignment vertical="center"/>
    </xf>
    <xf numFmtId="189" fontId="4" fillId="0" borderId="56" xfId="2" applyNumberFormat="1" applyFont="1" applyFill="1" applyBorder="1" applyAlignment="1">
      <alignment horizontal="right"/>
    </xf>
    <xf numFmtId="189" fontId="0" fillId="0" borderId="47" xfId="2" applyNumberFormat="1" applyFont="1" applyBorder="1">
      <alignment vertical="center"/>
    </xf>
    <xf numFmtId="0" fontId="23" fillId="0" borderId="0" xfId="0" applyFont="1" applyAlignment="1">
      <alignment horizontal="center"/>
    </xf>
    <xf numFmtId="186" fontId="0" fillId="0" borderId="0" xfId="0" applyNumberFormat="1">
      <alignment vertical="center"/>
    </xf>
    <xf numFmtId="0" fontId="1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10" fillId="0" borderId="21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139" xfId="0" applyNumberFormat="1" applyFont="1" applyFill="1" applyBorder="1" applyAlignment="1">
      <alignment horizontal="center" vertical="center"/>
    </xf>
    <xf numFmtId="177" fontId="10" fillId="0" borderId="19" xfId="0" applyNumberFormat="1" applyFont="1" applyFill="1" applyBorder="1" applyAlignment="1">
      <alignment horizontal="center" vertical="center"/>
    </xf>
    <xf numFmtId="177" fontId="10" fillId="0" borderId="21" xfId="0" applyNumberFormat="1" applyFont="1" applyFill="1" applyBorder="1" applyAlignment="1">
      <alignment horizontal="center" vertical="center" wrapText="1"/>
    </xf>
    <xf numFmtId="177" fontId="10" fillId="0" borderId="19" xfId="0" applyNumberFormat="1" applyFont="1" applyFill="1" applyBorder="1" applyAlignment="1">
      <alignment horizontal="center" vertical="center" wrapText="1"/>
    </xf>
    <xf numFmtId="177" fontId="10" fillId="0" borderId="139" xfId="0" applyNumberFormat="1" applyFont="1" applyFill="1" applyBorder="1" applyAlignment="1">
      <alignment horizontal="center" vertical="center" wrapText="1"/>
    </xf>
    <xf numFmtId="177" fontId="10" fillId="0" borderId="21" xfId="0" applyNumberFormat="1" applyFont="1" applyFill="1" applyBorder="1" applyAlignment="1">
      <alignment horizontal="center" vertical="center"/>
    </xf>
    <xf numFmtId="177" fontId="10" fillId="0" borderId="139" xfId="0" applyNumberFormat="1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 wrapText="1"/>
    </xf>
    <xf numFmtId="177" fontId="9" fillId="0" borderId="19" xfId="0" applyNumberFormat="1" applyFont="1" applyFill="1" applyBorder="1" applyAlignment="1">
      <alignment horizontal="center" vertical="center" wrapText="1"/>
    </xf>
    <xf numFmtId="177" fontId="9" fillId="0" borderId="139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left" vertical="center" wrapText="1"/>
    </xf>
    <xf numFmtId="176" fontId="24" fillId="0" borderId="0" xfId="0" applyNumberFormat="1" applyFont="1" applyFill="1" applyBorder="1" applyAlignment="1">
      <alignment horizontal="left" vertical="center" wrapText="1"/>
    </xf>
    <xf numFmtId="0" fontId="0" fillId="0" borderId="140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14" fillId="0" borderId="41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4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78" fontId="3" fillId="0" borderId="54" xfId="0" applyNumberFormat="1" applyFont="1" applyFill="1" applyBorder="1" applyAlignment="1">
      <alignment vertical="top" wrapText="1"/>
    </xf>
    <xf numFmtId="178" fontId="0" fillId="0" borderId="8" xfId="0" applyNumberFormat="1" applyFill="1" applyBorder="1" applyAlignment="1">
      <alignment vertical="top" wrapText="1"/>
    </xf>
    <xf numFmtId="191" fontId="5" fillId="0" borderId="57" xfId="2" applyNumberFormat="1" applyFont="1" applyFill="1" applyBorder="1" applyAlignment="1">
      <alignment vertical="top" wrapText="1"/>
    </xf>
    <xf numFmtId="191" fontId="8" fillId="0" borderId="38" xfId="2" applyNumberFormat="1" applyFont="1" applyBorder="1">
      <alignment vertical="center"/>
    </xf>
    <xf numFmtId="178" fontId="3" fillId="0" borderId="54" xfId="0" applyNumberFormat="1" applyFont="1" applyFill="1" applyBorder="1" applyAlignment="1">
      <alignment vertical="top"/>
    </xf>
    <xf numFmtId="178" fontId="3" fillId="0" borderId="8" xfId="0" applyNumberFormat="1" applyFont="1" applyFill="1" applyBorder="1" applyAlignment="1">
      <alignment vertical="top"/>
    </xf>
    <xf numFmtId="178" fontId="3" fillId="0" borderId="8" xfId="0" applyNumberFormat="1" applyFont="1" applyFill="1" applyBorder="1" applyAlignment="1">
      <alignment vertical="top" wrapText="1"/>
    </xf>
    <xf numFmtId="178" fontId="16" fillId="0" borderId="54" xfId="0" applyNumberFormat="1" applyFont="1" applyFill="1" applyBorder="1" applyAlignment="1">
      <alignment vertical="top" wrapText="1"/>
    </xf>
    <xf numFmtId="178" fontId="16" fillId="0" borderId="8" xfId="0" applyNumberFormat="1" applyFont="1" applyFill="1" applyBorder="1" applyAlignment="1">
      <alignment vertical="top" wrapText="1"/>
    </xf>
    <xf numFmtId="178" fontId="16" fillId="0" borderId="141" xfId="0" applyNumberFormat="1" applyFont="1" applyFill="1" applyBorder="1" applyAlignment="1">
      <alignment vertical="top" wrapText="1"/>
    </xf>
    <xf numFmtId="178" fontId="16" fillId="0" borderId="9" xfId="0" applyNumberFormat="1" applyFont="1" applyFill="1" applyBorder="1" applyAlignment="1">
      <alignment vertical="top" wrapText="1"/>
    </xf>
    <xf numFmtId="38" fontId="0" fillId="0" borderId="41" xfId="2" applyFont="1" applyBorder="1" applyAlignment="1">
      <alignment horizontal="left" vertical="center"/>
    </xf>
    <xf numFmtId="0" fontId="8" fillId="0" borderId="13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191" fontId="5" fillId="0" borderId="38" xfId="2" applyNumberFormat="1" applyFont="1" applyFill="1" applyBorder="1" applyAlignment="1">
      <alignment vertical="top" wrapText="1"/>
    </xf>
    <xf numFmtId="178" fontId="3" fillId="0" borderId="57" xfId="0" applyNumberFormat="1" applyFont="1" applyFill="1" applyBorder="1" applyAlignment="1">
      <alignment vertical="top" wrapText="1"/>
    </xf>
    <xf numFmtId="191" fontId="0" fillId="0" borderId="38" xfId="2" applyNumberFormat="1" applyFont="1" applyBorder="1">
      <alignment vertical="center"/>
    </xf>
    <xf numFmtId="177" fontId="3" fillId="0" borderId="140" xfId="0" applyNumberFormat="1" applyFont="1" applyFill="1" applyBorder="1" applyAlignment="1">
      <alignment horizontal="left" vertical="center"/>
    </xf>
    <xf numFmtId="177" fontId="3" fillId="0" borderId="43" xfId="0" applyNumberFormat="1" applyFont="1" applyFill="1" applyBorder="1" applyAlignment="1">
      <alignment horizontal="left" vertical="center"/>
    </xf>
    <xf numFmtId="0" fontId="8" fillId="0" borderId="54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177" fontId="3" fillId="0" borderId="5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177" fontId="3" fillId="0" borderId="140" xfId="0" applyNumberFormat="1" applyFont="1" applyFill="1" applyBorder="1" applyAlignment="1">
      <alignment vertical="center"/>
    </xf>
    <xf numFmtId="177" fontId="3" fillId="0" borderId="43" xfId="0" applyNumberFormat="1" applyFont="1" applyFill="1" applyBorder="1" applyAlignment="1">
      <alignment vertical="center"/>
    </xf>
    <xf numFmtId="177" fontId="3" fillId="0" borderId="44" xfId="0" applyNumberFormat="1" applyFont="1" applyFill="1" applyBorder="1" applyAlignment="1">
      <alignment vertical="center"/>
    </xf>
    <xf numFmtId="178" fontId="16" fillId="0" borderId="3" xfId="0" applyNumberFormat="1" applyFont="1" applyFill="1" applyBorder="1" applyAlignment="1">
      <alignment vertical="top" wrapText="1"/>
    </xf>
    <xf numFmtId="0" fontId="0" fillId="0" borderId="48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191" fontId="5" fillId="0" borderId="53" xfId="2" applyNumberFormat="1" applyFont="1" applyFill="1" applyBorder="1" applyAlignment="1">
      <alignment vertical="top" wrapText="1"/>
    </xf>
    <xf numFmtId="191" fontId="8" fillId="0" borderId="1" xfId="2" applyNumberFormat="1" applyFont="1" applyBorder="1">
      <alignment vertical="center"/>
    </xf>
    <xf numFmtId="178" fontId="0" fillId="0" borderId="2" xfId="0" applyNumberFormat="1" applyFill="1" applyBorder="1" applyAlignment="1">
      <alignment vertical="top" wrapText="1"/>
    </xf>
    <xf numFmtId="178" fontId="3" fillId="0" borderId="2" xfId="0" applyNumberFormat="1" applyFont="1" applyFill="1" applyBorder="1" applyAlignment="1">
      <alignment vertical="top"/>
    </xf>
    <xf numFmtId="178" fontId="3" fillId="0" borderId="2" xfId="0" applyNumberFormat="1" applyFont="1" applyFill="1" applyBorder="1" applyAlignment="1">
      <alignment vertical="top" wrapText="1"/>
    </xf>
    <xf numFmtId="178" fontId="16" fillId="0" borderId="2" xfId="0" applyNumberFormat="1" applyFont="1" applyFill="1" applyBorder="1" applyAlignment="1">
      <alignment vertical="top" wrapText="1"/>
    </xf>
    <xf numFmtId="0" fontId="25" fillId="0" borderId="0" xfId="0" applyFont="1" applyAlignment="1">
      <alignment horizontal="center" vertical="center"/>
    </xf>
    <xf numFmtId="191" fontId="3" fillId="0" borderId="84" xfId="0" applyNumberFormat="1" applyFont="1" applyFill="1" applyBorder="1" applyAlignment="1">
      <alignment horizontal="center" wrapText="1"/>
    </xf>
    <xf numFmtId="191" fontId="3" fillId="0" borderId="143" xfId="0" applyNumberFormat="1" applyFont="1" applyFill="1" applyBorder="1" applyAlignment="1">
      <alignment horizontal="center" wrapText="1"/>
    </xf>
    <xf numFmtId="191" fontId="3" fillId="0" borderId="51" xfId="0" applyNumberFormat="1" applyFont="1" applyFill="1" applyBorder="1" applyAlignment="1">
      <alignment horizontal="center" wrapText="1"/>
    </xf>
    <xf numFmtId="191" fontId="3" fillId="0" borderId="25" xfId="0" applyNumberFormat="1" applyFont="1" applyFill="1" applyBorder="1" applyAlignment="1">
      <alignment horizontal="center" wrapText="1"/>
    </xf>
    <xf numFmtId="0" fontId="0" fillId="0" borderId="135" xfId="0" applyFill="1" applyBorder="1" applyAlignment="1">
      <alignment horizontal="center" vertical="center"/>
    </xf>
    <xf numFmtId="0" fontId="0" fillId="0" borderId="94" xfId="0" applyFill="1" applyBorder="1" applyAlignment="1">
      <alignment horizontal="center" vertical="center"/>
    </xf>
    <xf numFmtId="0" fontId="0" fillId="0" borderId="128" xfId="0" applyFill="1" applyBorder="1" applyAlignment="1">
      <alignment horizontal="center" vertical="center"/>
    </xf>
    <xf numFmtId="191" fontId="3" fillId="0" borderId="82" xfId="0" applyNumberFormat="1" applyFont="1" applyFill="1" applyBorder="1" applyAlignment="1">
      <alignment horizontal="center" wrapText="1"/>
    </xf>
    <xf numFmtId="191" fontId="3" fillId="0" borderId="134" xfId="0" applyNumberFormat="1" applyFont="1" applyFill="1" applyBorder="1" applyAlignment="1">
      <alignment horizontal="center" wrapText="1"/>
    </xf>
    <xf numFmtId="191" fontId="3" fillId="0" borderId="144" xfId="0" applyNumberFormat="1" applyFont="1" applyFill="1" applyBorder="1" applyAlignment="1">
      <alignment horizontal="center" wrapText="1"/>
    </xf>
    <xf numFmtId="191" fontId="3" fillId="0" borderId="104" xfId="0" applyNumberFormat="1" applyFont="1" applyFill="1" applyBorder="1" applyAlignment="1">
      <alignment horizontal="center" wrapText="1"/>
    </xf>
    <xf numFmtId="0" fontId="26" fillId="0" borderId="0" xfId="0" applyNumberFormat="1" applyFont="1" applyFill="1" applyBorder="1" applyAlignment="1">
      <alignment horizontal="center" wrapText="1"/>
    </xf>
  </cellXfs>
  <cellStyles count="9">
    <cellStyle name="パーセント" xfId="1" builtinId="5"/>
    <cellStyle name="桁区切り" xfId="2" builtinId="6"/>
    <cellStyle name="標準" xfId="0" builtinId="0" customBuiltin="1"/>
    <cellStyle name="標準 3" xfId="3"/>
    <cellStyle name="標準 3 3" xfId="4"/>
    <cellStyle name="標準 4 3" xfId="5"/>
    <cellStyle name="標準 5" xfId="6"/>
    <cellStyle name="標準_初-H12図表(附第３表)" xfId="7"/>
    <cellStyle name="標準_第４巻第１表03(東京～新潟)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図１　確定初任給額の推移</a:t>
            </a:r>
          </a:p>
        </c:rich>
      </c:tx>
      <c:layout>
        <c:manualLayout>
          <c:xMode val="edge"/>
          <c:yMode val="edge"/>
          <c:x val="0.4038247581257069"/>
          <c:y val="3.178484107579463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0618700468124105E-2"/>
          <c:y val="0.14914443233356936"/>
          <c:w val="0.78627714727152787"/>
          <c:h val="0.67726242223604449"/>
        </c:manualLayout>
      </c:layout>
      <c:lineChart>
        <c:grouping val="standard"/>
        <c:ser>
          <c:idx val="0"/>
          <c:order val="0"/>
          <c:tx>
            <c:strRef>
              <c:f>'P2'!$B$4</c:f>
              <c:strCache>
                <c:ptCount val="1"/>
                <c:pt idx="0">
                  <c:v>大学卒男女計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'P2'!$A$5:$A$10</c:f>
              <c:strCache>
                <c:ptCount val="6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平成24年</c:v>
                </c:pt>
                <c:pt idx="5">
                  <c:v>平成25年</c:v>
                </c:pt>
              </c:strCache>
            </c:strRef>
          </c:cat>
          <c:val>
            <c:numRef>
              <c:f>'P2'!$B$5:$B$10</c:f>
              <c:numCache>
                <c:formatCode>0.0</c:formatCode>
                <c:ptCount val="6"/>
                <c:pt idx="0">
                  <c:v>203.1</c:v>
                </c:pt>
                <c:pt idx="1">
                  <c:v>204.6</c:v>
                </c:pt>
                <c:pt idx="2" formatCode="General">
                  <c:v>201.8</c:v>
                </c:pt>
                <c:pt idx="3" formatCode="General">
                  <c:v>202.6</c:v>
                </c:pt>
                <c:pt idx="4" formatCode="General">
                  <c:v>204.5</c:v>
                </c:pt>
                <c:pt idx="5" formatCode="General">
                  <c:v>205.2</c:v>
                </c:pt>
              </c:numCache>
            </c:numRef>
          </c:val>
        </c:ser>
        <c:ser>
          <c:idx val="1"/>
          <c:order val="1"/>
          <c:tx>
            <c:strRef>
              <c:f>'P2'!$C$4</c:f>
              <c:strCache>
                <c:ptCount val="1"/>
                <c:pt idx="0">
                  <c:v>大学卒男性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'P2'!$A$5:$A$10</c:f>
              <c:strCache>
                <c:ptCount val="6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平成24年</c:v>
                </c:pt>
                <c:pt idx="5">
                  <c:v>平成25年</c:v>
                </c:pt>
              </c:strCache>
            </c:strRef>
          </c:cat>
          <c:val>
            <c:numRef>
              <c:f>'P2'!$C$5:$C$10</c:f>
              <c:numCache>
                <c:formatCode>0.0</c:formatCode>
                <c:ptCount val="6"/>
                <c:pt idx="0">
                  <c:v>205.6</c:v>
                </c:pt>
                <c:pt idx="1">
                  <c:v>204.7</c:v>
                </c:pt>
                <c:pt idx="2" formatCode="General">
                  <c:v>203</c:v>
                </c:pt>
                <c:pt idx="3" formatCode="General">
                  <c:v>204.4</c:v>
                </c:pt>
                <c:pt idx="4" formatCode="General">
                  <c:v>204.4</c:v>
                </c:pt>
                <c:pt idx="5" formatCode="General">
                  <c:v>206.4</c:v>
                </c:pt>
              </c:numCache>
            </c:numRef>
          </c:val>
        </c:ser>
        <c:ser>
          <c:idx val="2"/>
          <c:order val="2"/>
          <c:tx>
            <c:strRef>
              <c:f>'P2'!$D$4</c:f>
              <c:strCache>
                <c:ptCount val="1"/>
                <c:pt idx="0">
                  <c:v>大学卒女性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'P2'!$A$5:$A$10</c:f>
              <c:strCache>
                <c:ptCount val="6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平成24年</c:v>
                </c:pt>
                <c:pt idx="5">
                  <c:v>平成25年</c:v>
                </c:pt>
              </c:strCache>
            </c:strRef>
          </c:cat>
          <c:val>
            <c:numRef>
              <c:f>'P2'!$D$5:$D$10</c:f>
              <c:numCache>
                <c:formatCode>0.0</c:formatCode>
                <c:ptCount val="6"/>
                <c:pt idx="0">
                  <c:v>198.7</c:v>
                </c:pt>
                <c:pt idx="1">
                  <c:v>204.5</c:v>
                </c:pt>
                <c:pt idx="2" formatCode="General">
                  <c:v>200</c:v>
                </c:pt>
                <c:pt idx="3" formatCode="General">
                  <c:v>200.4</c:v>
                </c:pt>
                <c:pt idx="4" formatCode="General">
                  <c:v>204.6</c:v>
                </c:pt>
                <c:pt idx="5" formatCode="General">
                  <c:v>203.2</c:v>
                </c:pt>
              </c:numCache>
            </c:numRef>
          </c:val>
        </c:ser>
        <c:ser>
          <c:idx val="3"/>
          <c:order val="3"/>
          <c:tx>
            <c:strRef>
              <c:f>'P2'!$E$4</c:f>
              <c:strCache>
                <c:ptCount val="1"/>
                <c:pt idx="0">
                  <c:v>高専・
短大卒男女計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'P2'!$A$5:$A$10</c:f>
              <c:strCache>
                <c:ptCount val="6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平成24年</c:v>
                </c:pt>
                <c:pt idx="5">
                  <c:v>平成25年</c:v>
                </c:pt>
              </c:strCache>
            </c:strRef>
          </c:cat>
          <c:val>
            <c:numRef>
              <c:f>'P2'!$E$5:$E$10</c:f>
              <c:numCache>
                <c:formatCode>0.0</c:formatCode>
                <c:ptCount val="6"/>
                <c:pt idx="0">
                  <c:v>184.5</c:v>
                </c:pt>
                <c:pt idx="1">
                  <c:v>179.2</c:v>
                </c:pt>
                <c:pt idx="2" formatCode="General">
                  <c:v>178.3</c:v>
                </c:pt>
                <c:pt idx="3" formatCode="General">
                  <c:v>179.8</c:v>
                </c:pt>
                <c:pt idx="4" formatCode="General">
                  <c:v>185.6</c:v>
                </c:pt>
                <c:pt idx="5" formatCode="General">
                  <c:v>174.1</c:v>
                </c:pt>
              </c:numCache>
            </c:numRef>
          </c:val>
        </c:ser>
        <c:ser>
          <c:idx val="4"/>
          <c:order val="4"/>
          <c:tx>
            <c:strRef>
              <c:f>'P2'!$F$4</c:f>
              <c:strCache>
                <c:ptCount val="1"/>
                <c:pt idx="0">
                  <c:v>高専・
短大卒男性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10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'P2'!$A$5:$A$10</c:f>
              <c:strCache>
                <c:ptCount val="6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平成24年</c:v>
                </c:pt>
                <c:pt idx="5">
                  <c:v>平成25年</c:v>
                </c:pt>
              </c:strCache>
            </c:strRef>
          </c:cat>
          <c:val>
            <c:numRef>
              <c:f>'P2'!$F$5:$F$10</c:f>
              <c:numCache>
                <c:formatCode>0.0</c:formatCode>
                <c:ptCount val="6"/>
                <c:pt idx="0">
                  <c:v>179.1</c:v>
                </c:pt>
                <c:pt idx="1">
                  <c:v>178.9</c:v>
                </c:pt>
                <c:pt idx="2" formatCode="General">
                  <c:v>174.8</c:v>
                </c:pt>
                <c:pt idx="3" formatCode="General">
                  <c:v>181.5</c:v>
                </c:pt>
                <c:pt idx="4" formatCode="General">
                  <c:v>179.1</c:v>
                </c:pt>
                <c:pt idx="5" formatCode="General">
                  <c:v>178</c:v>
                </c:pt>
              </c:numCache>
            </c:numRef>
          </c:val>
        </c:ser>
        <c:ser>
          <c:idx val="5"/>
          <c:order val="5"/>
          <c:tx>
            <c:strRef>
              <c:f>'P2'!$G$4</c:f>
              <c:strCache>
                <c:ptCount val="1"/>
                <c:pt idx="0">
                  <c:v>高専・
短大卒女性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'P2'!$A$5:$A$10</c:f>
              <c:strCache>
                <c:ptCount val="6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平成24年</c:v>
                </c:pt>
                <c:pt idx="5">
                  <c:v>平成25年</c:v>
                </c:pt>
              </c:strCache>
            </c:strRef>
          </c:cat>
          <c:val>
            <c:numRef>
              <c:f>'P2'!$G$5:$G$10</c:f>
              <c:numCache>
                <c:formatCode>0.0</c:formatCode>
                <c:ptCount val="6"/>
                <c:pt idx="0">
                  <c:v>188.1</c:v>
                </c:pt>
                <c:pt idx="1">
                  <c:v>179.3</c:v>
                </c:pt>
                <c:pt idx="2" formatCode="General">
                  <c:v>180.4</c:v>
                </c:pt>
                <c:pt idx="3" formatCode="General">
                  <c:v>178.6</c:v>
                </c:pt>
                <c:pt idx="4" formatCode="General">
                  <c:v>187.6</c:v>
                </c:pt>
                <c:pt idx="5" formatCode="General">
                  <c:v>171.7</c:v>
                </c:pt>
              </c:numCache>
            </c:numRef>
          </c:val>
        </c:ser>
        <c:ser>
          <c:idx val="6"/>
          <c:order val="6"/>
          <c:tx>
            <c:strRef>
              <c:f>'P2'!$H$4</c:f>
              <c:strCache>
                <c:ptCount val="1"/>
                <c:pt idx="0">
                  <c:v>高校卒男女計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plus"/>
            <c:size val="10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'P2'!$A$5:$A$10</c:f>
              <c:strCache>
                <c:ptCount val="6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平成24年</c:v>
                </c:pt>
                <c:pt idx="5">
                  <c:v>平成25年</c:v>
                </c:pt>
              </c:strCache>
            </c:strRef>
          </c:cat>
          <c:val>
            <c:numRef>
              <c:f>'P2'!$H$5:$H$10</c:f>
              <c:numCache>
                <c:formatCode>0.0</c:formatCode>
                <c:ptCount val="6"/>
                <c:pt idx="0">
                  <c:v>164.1</c:v>
                </c:pt>
                <c:pt idx="1">
                  <c:v>165</c:v>
                </c:pt>
                <c:pt idx="2" formatCode="0.0_ ">
                  <c:v>170.3</c:v>
                </c:pt>
                <c:pt idx="3" formatCode="0.0_ ">
                  <c:v>163.80000000000001</c:v>
                </c:pt>
                <c:pt idx="4" formatCode="0.0_ ">
                  <c:v>163.30000000000001</c:v>
                </c:pt>
                <c:pt idx="5" formatCode="0.0_ ">
                  <c:v>166.1</c:v>
                </c:pt>
              </c:numCache>
            </c:numRef>
          </c:val>
        </c:ser>
        <c:ser>
          <c:idx val="7"/>
          <c:order val="7"/>
          <c:tx>
            <c:strRef>
              <c:f>'P2'!$I$4</c:f>
              <c:strCache>
                <c:ptCount val="1"/>
                <c:pt idx="0">
                  <c:v>高校卒男性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'P2'!$A$5:$A$10</c:f>
              <c:strCache>
                <c:ptCount val="6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平成24年</c:v>
                </c:pt>
                <c:pt idx="5">
                  <c:v>平成25年</c:v>
                </c:pt>
              </c:strCache>
            </c:strRef>
          </c:cat>
          <c:val>
            <c:numRef>
              <c:f>'P2'!$I$5:$I$10</c:f>
              <c:numCache>
                <c:formatCode>0.0</c:formatCode>
                <c:ptCount val="6"/>
                <c:pt idx="0">
                  <c:v>164.5</c:v>
                </c:pt>
                <c:pt idx="1">
                  <c:v>164.2</c:v>
                </c:pt>
                <c:pt idx="2" formatCode="0.0_ ">
                  <c:v>172.3</c:v>
                </c:pt>
                <c:pt idx="3" formatCode="0.0_ ">
                  <c:v>163.30000000000001</c:v>
                </c:pt>
                <c:pt idx="4" formatCode="0.0_ ">
                  <c:v>162.69999999999999</c:v>
                </c:pt>
                <c:pt idx="5" formatCode="0.0_ ">
                  <c:v>167</c:v>
                </c:pt>
              </c:numCache>
            </c:numRef>
          </c:val>
        </c:ser>
        <c:ser>
          <c:idx val="8"/>
          <c:order val="8"/>
          <c:tx>
            <c:strRef>
              <c:f>'P2'!$J$4</c:f>
              <c:strCache>
                <c:ptCount val="1"/>
                <c:pt idx="0">
                  <c:v>高校卒女性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10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'P2'!$A$5:$A$10</c:f>
              <c:strCache>
                <c:ptCount val="6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平成24年</c:v>
                </c:pt>
                <c:pt idx="5">
                  <c:v>平成25年</c:v>
                </c:pt>
              </c:strCache>
            </c:strRef>
          </c:cat>
          <c:val>
            <c:numRef>
              <c:f>'P2'!$J$5:$J$10</c:f>
              <c:numCache>
                <c:formatCode>0.0</c:formatCode>
                <c:ptCount val="6"/>
                <c:pt idx="0">
                  <c:v>163.1</c:v>
                </c:pt>
                <c:pt idx="1">
                  <c:v>167.1</c:v>
                </c:pt>
                <c:pt idx="2" formatCode="0.0_ ">
                  <c:v>165.7</c:v>
                </c:pt>
                <c:pt idx="3" formatCode="0.0_ ">
                  <c:v>164.9</c:v>
                </c:pt>
                <c:pt idx="4" formatCode="0.0_ ">
                  <c:v>165.1</c:v>
                </c:pt>
                <c:pt idx="5" formatCode="0.0_ ">
                  <c:v>162.6</c:v>
                </c:pt>
              </c:numCache>
            </c:numRef>
          </c:val>
        </c:ser>
        <c:marker val="1"/>
        <c:axId val="111585152"/>
        <c:axId val="111214592"/>
      </c:lineChart>
      <c:catAx>
        <c:axId val="11158515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1214592"/>
        <c:crossesAt val="150"/>
        <c:auto val="1"/>
        <c:lblAlgn val="ctr"/>
        <c:lblOffset val="100"/>
        <c:tickLblSkip val="1"/>
        <c:tickMarkSkip val="1"/>
      </c:catAx>
      <c:valAx>
        <c:axId val="111214592"/>
        <c:scaling>
          <c:orientation val="minMax"/>
          <c:min val="1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1585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1903256187511"/>
          <c:y val="0.11491468211950275"/>
          <c:w val="0.13835782338231339"/>
          <c:h val="0.81662694363693533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図２　男女別平均賃金（賃金総額）の推移と男女間格差</a:t>
            </a:r>
          </a:p>
        </c:rich>
      </c:tx>
      <c:layout>
        <c:manualLayout>
          <c:xMode val="edge"/>
          <c:yMode val="edge"/>
          <c:x val="0.26835781041388518"/>
          <c:y val="3.57142857142857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15487316421896"/>
          <c:y val="0.19480519480519487"/>
          <c:w val="0.62349799732977351"/>
          <c:h val="0.68506493506493482"/>
        </c:manualLayout>
      </c:layout>
      <c:barChart>
        <c:barDir val="col"/>
        <c:grouping val="clustered"/>
        <c:ser>
          <c:idx val="1"/>
          <c:order val="0"/>
          <c:tx>
            <c:strRef>
              <c:f>'P12'!$C$16</c:f>
              <c:strCache>
                <c:ptCount val="1"/>
                <c:pt idx="0">
                  <c:v>男性平均賃金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'P12'!$B$17:$B$29</c:f>
              <c:strCache>
                <c:ptCount val="13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  <c:pt idx="6">
                  <c:v>平成19年</c:v>
                </c:pt>
                <c:pt idx="7">
                  <c:v>平成20年</c:v>
                </c:pt>
                <c:pt idx="8">
                  <c:v>平成21年</c:v>
                </c:pt>
                <c:pt idx="9">
                  <c:v>平成22年</c:v>
                </c:pt>
                <c:pt idx="10">
                  <c:v>平成23年</c:v>
                </c:pt>
                <c:pt idx="11">
                  <c:v>平成24年</c:v>
                </c:pt>
                <c:pt idx="12">
                  <c:v>平成25年</c:v>
                </c:pt>
              </c:strCache>
            </c:strRef>
          </c:cat>
          <c:val>
            <c:numRef>
              <c:f>'P12'!$C$17:$C$29</c:f>
              <c:numCache>
                <c:formatCode>0.0</c:formatCode>
                <c:ptCount val="13"/>
                <c:pt idx="0">
                  <c:v>404.5</c:v>
                </c:pt>
                <c:pt idx="1">
                  <c:v>399</c:v>
                </c:pt>
                <c:pt idx="2">
                  <c:v>401</c:v>
                </c:pt>
                <c:pt idx="3">
                  <c:v>400.1</c:v>
                </c:pt>
                <c:pt idx="4">
                  <c:v>400.8</c:v>
                </c:pt>
                <c:pt idx="5">
                  <c:v>406.1</c:v>
                </c:pt>
                <c:pt idx="6">
                  <c:v>408.3</c:v>
                </c:pt>
                <c:pt idx="7">
                  <c:v>406.9</c:v>
                </c:pt>
                <c:pt idx="8">
                  <c:v>377.8</c:v>
                </c:pt>
                <c:pt idx="9">
                  <c:v>392</c:v>
                </c:pt>
                <c:pt idx="10">
                  <c:v>393.7</c:v>
                </c:pt>
                <c:pt idx="11">
                  <c:v>395.7</c:v>
                </c:pt>
                <c:pt idx="12" formatCode="General">
                  <c:v>390.4</c:v>
                </c:pt>
              </c:numCache>
            </c:numRef>
          </c:val>
        </c:ser>
        <c:ser>
          <c:idx val="0"/>
          <c:order val="1"/>
          <c:tx>
            <c:strRef>
              <c:f>'P12'!$D$16</c:f>
              <c:strCache>
                <c:ptCount val="1"/>
                <c:pt idx="0">
                  <c:v>女性平均賃金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'P12'!$B$17:$B$29</c:f>
              <c:strCache>
                <c:ptCount val="13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  <c:pt idx="6">
                  <c:v>平成19年</c:v>
                </c:pt>
                <c:pt idx="7">
                  <c:v>平成20年</c:v>
                </c:pt>
                <c:pt idx="8">
                  <c:v>平成21年</c:v>
                </c:pt>
                <c:pt idx="9">
                  <c:v>平成22年</c:v>
                </c:pt>
                <c:pt idx="10">
                  <c:v>平成23年</c:v>
                </c:pt>
                <c:pt idx="11">
                  <c:v>平成24年</c:v>
                </c:pt>
                <c:pt idx="12">
                  <c:v>平成25年</c:v>
                </c:pt>
              </c:strCache>
            </c:strRef>
          </c:cat>
          <c:val>
            <c:numRef>
              <c:f>'P12'!$D$17:$D$29</c:f>
              <c:numCache>
                <c:formatCode>0.0</c:formatCode>
                <c:ptCount val="13"/>
                <c:pt idx="0">
                  <c:v>269.39999999999998</c:v>
                </c:pt>
                <c:pt idx="1">
                  <c:v>272.3</c:v>
                </c:pt>
                <c:pt idx="2">
                  <c:v>278</c:v>
                </c:pt>
                <c:pt idx="3">
                  <c:v>270.8</c:v>
                </c:pt>
                <c:pt idx="4">
                  <c:v>264</c:v>
                </c:pt>
                <c:pt idx="5">
                  <c:v>268.10000000000002</c:v>
                </c:pt>
                <c:pt idx="6">
                  <c:v>271.2</c:v>
                </c:pt>
                <c:pt idx="7">
                  <c:v>277.10000000000002</c:v>
                </c:pt>
                <c:pt idx="8">
                  <c:v>271</c:v>
                </c:pt>
                <c:pt idx="9">
                  <c:v>271.89999999999998</c:v>
                </c:pt>
                <c:pt idx="10">
                  <c:v>279.10000000000002</c:v>
                </c:pt>
                <c:pt idx="11">
                  <c:v>282</c:v>
                </c:pt>
                <c:pt idx="12" formatCode="0.0_ ">
                  <c:v>277.3</c:v>
                </c:pt>
              </c:numCache>
            </c:numRef>
          </c:val>
        </c:ser>
        <c:axId val="112089728"/>
        <c:axId val="112100096"/>
      </c:barChart>
      <c:lineChart>
        <c:grouping val="standard"/>
        <c:ser>
          <c:idx val="2"/>
          <c:order val="2"/>
          <c:tx>
            <c:strRef>
              <c:f>'P12'!$E$16</c:f>
              <c:strCache>
                <c:ptCount val="1"/>
                <c:pt idx="0">
                  <c:v>男女間格差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'P12'!$B$17:$B$29</c:f>
              <c:strCache>
                <c:ptCount val="13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  <c:pt idx="6">
                  <c:v>平成19年</c:v>
                </c:pt>
                <c:pt idx="7">
                  <c:v>平成20年</c:v>
                </c:pt>
                <c:pt idx="8">
                  <c:v>平成21年</c:v>
                </c:pt>
                <c:pt idx="9">
                  <c:v>平成22年</c:v>
                </c:pt>
                <c:pt idx="10">
                  <c:v>平成23年</c:v>
                </c:pt>
                <c:pt idx="11">
                  <c:v>平成24年</c:v>
                </c:pt>
                <c:pt idx="12">
                  <c:v>平成25年</c:v>
                </c:pt>
              </c:strCache>
            </c:strRef>
          </c:cat>
          <c:val>
            <c:numRef>
              <c:f>'P12'!$E$17:$E$29</c:f>
              <c:numCache>
                <c:formatCode>0.0_ </c:formatCode>
                <c:ptCount val="13"/>
                <c:pt idx="0">
                  <c:v>66.600741656365884</c:v>
                </c:pt>
                <c:pt idx="1">
                  <c:v>68.245614035087726</c:v>
                </c:pt>
                <c:pt idx="2">
                  <c:v>69.326683291770578</c:v>
                </c:pt>
                <c:pt idx="3">
                  <c:v>67.683079230192462</c:v>
                </c:pt>
                <c:pt idx="4">
                  <c:v>65.868263473053887</c:v>
                </c:pt>
                <c:pt idx="5">
                  <c:v>66.018222112780094</c:v>
                </c:pt>
                <c:pt idx="6">
                  <c:v>66.421748714180737</c:v>
                </c:pt>
                <c:pt idx="7">
                  <c:v>68.100270336692077</c:v>
                </c:pt>
                <c:pt idx="8">
                  <c:v>71.731074642668077</c:v>
                </c:pt>
                <c:pt idx="9">
                  <c:v>69.362244897959187</c:v>
                </c:pt>
                <c:pt idx="10">
                  <c:v>70.891541783083582</c:v>
                </c:pt>
                <c:pt idx="11">
                  <c:v>71.266110689916601</c:v>
                </c:pt>
                <c:pt idx="12">
                  <c:v>71.029713114754102</c:v>
                </c:pt>
              </c:numCache>
            </c:numRef>
          </c:val>
        </c:ser>
        <c:marker val="1"/>
        <c:axId val="112102016"/>
        <c:axId val="112108288"/>
      </c:lineChart>
      <c:catAx>
        <c:axId val="112089728"/>
        <c:scaling>
          <c:orientation val="minMax"/>
        </c:scaling>
        <c:axPos val="b"/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100096"/>
        <c:crosses val="autoZero"/>
        <c:lblAlgn val="ctr"/>
        <c:lblOffset val="100"/>
        <c:tickLblSkip val="1"/>
        <c:tickMarkSkip val="1"/>
      </c:catAx>
      <c:valAx>
        <c:axId val="112100096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5.2069425901201637E-2"/>
              <c:y val="6.8181818181818177E-2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089728"/>
        <c:crosses val="autoZero"/>
        <c:crossBetween val="between"/>
      </c:valAx>
      <c:catAx>
        <c:axId val="1121020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74766355140186913"/>
              <c:y val="8.1168831168831168E-2"/>
            </c:manualLayout>
          </c:layout>
          <c:spPr>
            <a:noFill/>
            <a:ln w="25400">
              <a:noFill/>
            </a:ln>
          </c:spPr>
        </c:title>
        <c:tickLblPos val="none"/>
        <c:crossAx val="112108288"/>
        <c:crosses val="autoZero"/>
        <c:lblAlgn val="ctr"/>
        <c:lblOffset val="100"/>
      </c:catAx>
      <c:valAx>
        <c:axId val="112108288"/>
        <c:scaling>
          <c:orientation val="minMax"/>
        </c:scaling>
        <c:axPos val="r"/>
        <c:numFmt formatCode="0.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10201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75433911882533"/>
          <c:y val="0.42207792207792216"/>
          <c:w val="0.17356475300400531"/>
          <c:h val="0.198051948051948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図３　男女別・年齢階級別所定内賃金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企業規模計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c:rich>
      </c:tx>
      <c:layout>
        <c:manualLayout>
          <c:xMode val="edge"/>
          <c:yMode val="edge"/>
          <c:x val="0.27397269347640707"/>
          <c:y val="5.35279805352798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08231089623758"/>
          <c:y val="0.1484188441369283"/>
          <c:w val="0.66438400603596293"/>
          <c:h val="0.66666825071341551"/>
        </c:manualLayout>
      </c:layout>
      <c:lineChart>
        <c:grouping val="standard"/>
        <c:ser>
          <c:idx val="0"/>
          <c:order val="0"/>
          <c:tx>
            <c:strRef>
              <c:f>'P15'!$B$22</c:f>
              <c:strCache>
                <c:ptCount val="1"/>
                <c:pt idx="0">
                  <c:v>    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'P15'!$A$23:$A$34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'P15'!$B$23:$B$34</c:f>
              <c:numCache>
                <c:formatCode>#,##0.0;[Red]\-#,##0.0</c:formatCode>
                <c:ptCount val="12"/>
                <c:pt idx="0">
                  <c:v>177.9</c:v>
                </c:pt>
                <c:pt idx="1">
                  <c:v>213.1</c:v>
                </c:pt>
                <c:pt idx="2">
                  <c:v>252.1</c:v>
                </c:pt>
                <c:pt idx="3">
                  <c:v>297.5</c:v>
                </c:pt>
                <c:pt idx="4">
                  <c:v>329.4</c:v>
                </c:pt>
                <c:pt idx="5">
                  <c:v>373.5</c:v>
                </c:pt>
                <c:pt idx="6">
                  <c:v>433</c:v>
                </c:pt>
                <c:pt idx="7">
                  <c:v>457.5</c:v>
                </c:pt>
                <c:pt idx="8">
                  <c:v>424.1</c:v>
                </c:pt>
                <c:pt idx="9">
                  <c:v>312.2</c:v>
                </c:pt>
                <c:pt idx="10">
                  <c:v>256.10000000000002</c:v>
                </c:pt>
                <c:pt idx="11">
                  <c:v>237.2</c:v>
                </c:pt>
              </c:numCache>
            </c:numRef>
          </c:val>
        </c:ser>
        <c:ser>
          <c:idx val="1"/>
          <c:order val="1"/>
          <c:tx>
            <c:strRef>
              <c:f>'P15'!$C$22</c:f>
              <c:strCache>
                <c:ptCount val="1"/>
                <c:pt idx="0">
                  <c:v>    女性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'P15'!$A$23:$A$34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'P15'!$C$23:$C$34</c:f>
              <c:numCache>
                <c:formatCode>#,##0.0;[Red]\-#,##0.0</c:formatCode>
                <c:ptCount val="12"/>
                <c:pt idx="0">
                  <c:v>160.19999999999999</c:v>
                </c:pt>
                <c:pt idx="1">
                  <c:v>209</c:v>
                </c:pt>
                <c:pt idx="2">
                  <c:v>232.9</c:v>
                </c:pt>
                <c:pt idx="3">
                  <c:v>253.7</c:v>
                </c:pt>
                <c:pt idx="4">
                  <c:v>269.10000000000002</c:v>
                </c:pt>
                <c:pt idx="5">
                  <c:v>274.10000000000002</c:v>
                </c:pt>
                <c:pt idx="6">
                  <c:v>276.10000000000002</c:v>
                </c:pt>
                <c:pt idx="7">
                  <c:v>273.60000000000002</c:v>
                </c:pt>
                <c:pt idx="8">
                  <c:v>278</c:v>
                </c:pt>
                <c:pt idx="9">
                  <c:v>247.2</c:v>
                </c:pt>
                <c:pt idx="10">
                  <c:v>211.4</c:v>
                </c:pt>
                <c:pt idx="11">
                  <c:v>287.7</c:v>
                </c:pt>
              </c:numCache>
            </c:numRef>
          </c:val>
        </c:ser>
        <c:marker val="1"/>
        <c:axId val="113230976"/>
        <c:axId val="113232896"/>
      </c:lineChart>
      <c:catAx>
        <c:axId val="1132309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3232896"/>
        <c:crosses val="autoZero"/>
        <c:auto val="1"/>
        <c:lblAlgn val="ctr"/>
        <c:lblOffset val="100"/>
        <c:tickLblSkip val="1"/>
        <c:tickMarkSkip val="1"/>
      </c:catAx>
      <c:valAx>
        <c:axId val="113232896"/>
        <c:scaling>
          <c:orientation val="minMax"/>
          <c:min val="10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千円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438394727472945E-2"/>
              <c:y val="0.12895402673205988"/>
            </c:manualLayout>
          </c:layout>
          <c:spPr>
            <a:noFill/>
            <a:ln w="25400">
              <a:noFill/>
            </a:ln>
          </c:spPr>
        </c:title>
        <c:numFmt formatCode="#,##0.0;[Red]\-#,##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323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87537362246158"/>
          <c:y val="0.30657010939326046"/>
          <c:w val="0.13673580234647337"/>
          <c:h val="0.151662866959148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図４　男女別・企業規模別・年齢階級別所定内賃金</a:t>
            </a:r>
          </a:p>
        </c:rich>
      </c:tx>
      <c:layout>
        <c:manualLayout>
          <c:xMode val="edge"/>
          <c:yMode val="edge"/>
          <c:x val="0.2565217391304348"/>
          <c:y val="3.9682539682539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08695652173916"/>
          <c:y val="0.16666709725089196"/>
          <c:w val="0.63152173913043474"/>
          <c:h val="0.60582167095959194"/>
        </c:manualLayout>
      </c:layout>
      <c:lineChart>
        <c:grouping val="standard"/>
        <c:ser>
          <c:idx val="0"/>
          <c:order val="0"/>
          <c:tx>
            <c:strRef>
              <c:f>'P17'!$B$2</c:f>
              <c:strCache>
                <c:ptCount val="1"/>
                <c:pt idx="0">
                  <c:v>1000人以上・男性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'P17'!$B$3:$B$14</c:f>
              <c:numCache>
                <c:formatCode>#,##0.0;[Red]\-#,##0.0</c:formatCode>
                <c:ptCount val="12"/>
                <c:pt idx="0">
                  <c:v>179.9</c:v>
                </c:pt>
                <c:pt idx="1">
                  <c:v>212.2</c:v>
                </c:pt>
                <c:pt idx="2">
                  <c:v>264.3</c:v>
                </c:pt>
                <c:pt idx="3">
                  <c:v>308.89999999999998</c:v>
                </c:pt>
                <c:pt idx="4">
                  <c:v>366.1</c:v>
                </c:pt>
                <c:pt idx="5">
                  <c:v>433.9</c:v>
                </c:pt>
                <c:pt idx="6">
                  <c:v>504.7</c:v>
                </c:pt>
                <c:pt idx="7">
                  <c:v>531.9</c:v>
                </c:pt>
                <c:pt idx="8">
                  <c:v>488.6</c:v>
                </c:pt>
                <c:pt idx="9">
                  <c:v>318</c:v>
                </c:pt>
                <c:pt idx="10">
                  <c:v>249.5</c:v>
                </c:pt>
                <c:pt idx="11">
                  <c:v>206</c:v>
                </c:pt>
              </c:numCache>
            </c:numRef>
          </c:val>
        </c:ser>
        <c:ser>
          <c:idx val="1"/>
          <c:order val="1"/>
          <c:tx>
            <c:strRef>
              <c:f>'P17'!$C$2</c:f>
              <c:strCache>
                <c:ptCount val="1"/>
                <c:pt idx="0">
                  <c:v>100人～999人・男性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'P17'!$C$3:$C$14</c:f>
              <c:numCache>
                <c:formatCode>#,##0.0;[Red]\-#,##0.0</c:formatCode>
                <c:ptCount val="12"/>
                <c:pt idx="0">
                  <c:v>177.3</c:v>
                </c:pt>
                <c:pt idx="1">
                  <c:v>205.8</c:v>
                </c:pt>
                <c:pt idx="2">
                  <c:v>241</c:v>
                </c:pt>
                <c:pt idx="3">
                  <c:v>276.89999999999998</c:v>
                </c:pt>
                <c:pt idx="4">
                  <c:v>333.1</c:v>
                </c:pt>
                <c:pt idx="5">
                  <c:v>367.1</c:v>
                </c:pt>
                <c:pt idx="6">
                  <c:v>416.7</c:v>
                </c:pt>
                <c:pt idx="7">
                  <c:v>446.2</c:v>
                </c:pt>
                <c:pt idx="8">
                  <c:v>431.9</c:v>
                </c:pt>
                <c:pt idx="9">
                  <c:v>257.8</c:v>
                </c:pt>
                <c:pt idx="10">
                  <c:v>254.9</c:v>
                </c:pt>
                <c:pt idx="11">
                  <c:v>368</c:v>
                </c:pt>
              </c:numCache>
            </c:numRef>
          </c:val>
        </c:ser>
        <c:ser>
          <c:idx val="2"/>
          <c:order val="2"/>
          <c:tx>
            <c:strRef>
              <c:f>'P17'!$D$2</c:f>
              <c:strCache>
                <c:ptCount val="1"/>
                <c:pt idx="0">
                  <c:v>10人～99人・男性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'P17'!$D$3:$D$14</c:f>
              <c:numCache>
                <c:formatCode>#,##0.0;[Red]\-#,##0.0</c:formatCode>
                <c:ptCount val="12"/>
                <c:pt idx="0">
                  <c:v>198</c:v>
                </c:pt>
                <c:pt idx="1">
                  <c:v>212.8</c:v>
                </c:pt>
                <c:pt idx="2">
                  <c:v>253.1</c:v>
                </c:pt>
                <c:pt idx="3">
                  <c:v>303.89999999999998</c:v>
                </c:pt>
                <c:pt idx="4">
                  <c:v>298.8</c:v>
                </c:pt>
                <c:pt idx="5">
                  <c:v>319.2</c:v>
                </c:pt>
                <c:pt idx="6">
                  <c:v>337.5</c:v>
                </c:pt>
                <c:pt idx="7">
                  <c:v>339</c:v>
                </c:pt>
                <c:pt idx="8">
                  <c:v>347.5</c:v>
                </c:pt>
                <c:pt idx="9">
                  <c:v>301</c:v>
                </c:pt>
                <c:pt idx="10">
                  <c:v>248.7</c:v>
                </c:pt>
                <c:pt idx="11">
                  <c:v>263.60000000000002</c:v>
                </c:pt>
              </c:numCache>
            </c:numRef>
          </c:val>
        </c:ser>
        <c:ser>
          <c:idx val="3"/>
          <c:order val="3"/>
          <c:tx>
            <c:strRef>
              <c:f>'P17'!$E$2</c:f>
              <c:strCache>
                <c:ptCount val="1"/>
                <c:pt idx="0">
                  <c:v>1000人以上・女性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'P17'!$E$3:$E$14</c:f>
              <c:numCache>
                <c:formatCode>#,##0.0;[Red]\-#,##0.0</c:formatCode>
                <c:ptCount val="12"/>
                <c:pt idx="0">
                  <c:v>174.1</c:v>
                </c:pt>
                <c:pt idx="1">
                  <c:v>225.9</c:v>
                </c:pt>
                <c:pt idx="2">
                  <c:v>255.8</c:v>
                </c:pt>
                <c:pt idx="3">
                  <c:v>287.10000000000002</c:v>
                </c:pt>
                <c:pt idx="4">
                  <c:v>292.89999999999998</c:v>
                </c:pt>
                <c:pt idx="5">
                  <c:v>309.89999999999998</c:v>
                </c:pt>
                <c:pt idx="6">
                  <c:v>320.39999999999998</c:v>
                </c:pt>
                <c:pt idx="7">
                  <c:v>339.4</c:v>
                </c:pt>
                <c:pt idx="8">
                  <c:v>286.89999999999998</c:v>
                </c:pt>
                <c:pt idx="9">
                  <c:v>232.1</c:v>
                </c:pt>
                <c:pt idx="10">
                  <c:v>334.1</c:v>
                </c:pt>
                <c:pt idx="11">
                  <c:v>243.4</c:v>
                </c:pt>
              </c:numCache>
            </c:numRef>
          </c:val>
        </c:ser>
        <c:ser>
          <c:idx val="4"/>
          <c:order val="4"/>
          <c:tx>
            <c:strRef>
              <c:f>'P17'!$F$2</c:f>
              <c:strCache>
                <c:ptCount val="1"/>
                <c:pt idx="0">
                  <c:v>100人～999人・女性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'P17'!$F$3:$F$14</c:f>
              <c:numCache>
                <c:formatCode>#,##0.0;[Red]\-#,##0.0</c:formatCode>
                <c:ptCount val="12"/>
                <c:pt idx="0">
                  <c:v>167.9</c:v>
                </c:pt>
                <c:pt idx="1">
                  <c:v>196.3</c:v>
                </c:pt>
                <c:pt idx="2">
                  <c:v>221.5</c:v>
                </c:pt>
                <c:pt idx="3">
                  <c:v>241.1</c:v>
                </c:pt>
                <c:pt idx="4">
                  <c:v>257.60000000000002</c:v>
                </c:pt>
                <c:pt idx="5">
                  <c:v>270</c:v>
                </c:pt>
                <c:pt idx="6">
                  <c:v>290</c:v>
                </c:pt>
                <c:pt idx="7">
                  <c:v>275.2</c:v>
                </c:pt>
                <c:pt idx="8">
                  <c:v>269.2</c:v>
                </c:pt>
                <c:pt idx="9">
                  <c:v>212.4</c:v>
                </c:pt>
                <c:pt idx="10">
                  <c:v>179.2</c:v>
                </c:pt>
                <c:pt idx="11">
                  <c:v>216.9</c:v>
                </c:pt>
              </c:numCache>
            </c:numRef>
          </c:val>
        </c:ser>
        <c:ser>
          <c:idx val="5"/>
          <c:order val="5"/>
          <c:tx>
            <c:strRef>
              <c:f>'P17'!$G$2</c:f>
              <c:strCache>
                <c:ptCount val="1"/>
                <c:pt idx="0">
                  <c:v>10人～99人・女性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'P17'!$A$3:$A$14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'P17'!$G$3:$G$14</c:f>
              <c:numCache>
                <c:formatCode>#,##0.0;[Red]\-#,##0.0</c:formatCode>
                <c:ptCount val="12"/>
                <c:pt idx="0">
                  <c:v>162.6</c:v>
                </c:pt>
                <c:pt idx="1">
                  <c:v>195.8</c:v>
                </c:pt>
                <c:pt idx="2">
                  <c:v>223.4</c:v>
                </c:pt>
                <c:pt idx="3">
                  <c:v>234.6</c:v>
                </c:pt>
                <c:pt idx="4">
                  <c:v>271.8</c:v>
                </c:pt>
                <c:pt idx="5">
                  <c:v>250.7</c:v>
                </c:pt>
                <c:pt idx="6">
                  <c:v>291.5</c:v>
                </c:pt>
                <c:pt idx="7">
                  <c:v>263.10000000000002</c:v>
                </c:pt>
                <c:pt idx="8">
                  <c:v>274.7</c:v>
                </c:pt>
                <c:pt idx="9">
                  <c:v>234.1</c:v>
                </c:pt>
                <c:pt idx="10">
                  <c:v>216.8</c:v>
                </c:pt>
                <c:pt idx="11">
                  <c:v>253.1</c:v>
                </c:pt>
              </c:numCache>
            </c:numRef>
          </c:val>
        </c:ser>
        <c:marker val="1"/>
        <c:axId val="114408448"/>
        <c:axId val="114418816"/>
      </c:lineChart>
      <c:catAx>
        <c:axId val="1144084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4418816"/>
        <c:crosses val="autoZero"/>
        <c:auto val="1"/>
        <c:lblAlgn val="ctr"/>
        <c:lblOffset val="100"/>
        <c:tickLblSkip val="1"/>
        <c:tickMarkSkip val="1"/>
      </c:catAx>
      <c:valAx>
        <c:axId val="114418816"/>
        <c:scaling>
          <c:orientation val="minMax"/>
          <c:min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5.434782608695652E-3"/>
              <c:y val="0.11640239414517625"/>
            </c:manualLayout>
          </c:layout>
          <c:spPr>
            <a:noFill/>
            <a:ln w="25400">
              <a:noFill/>
            </a:ln>
          </c:spPr>
        </c:title>
        <c:numFmt formatCode="#,##0.0;[Red]\-#,##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4408448"/>
        <c:crosses val="autoZero"/>
        <c:crossBetween val="between"/>
      </c:valAx>
      <c:spPr>
        <a:solidFill>
          <a:srgbClr val="CC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21739130434763"/>
          <c:y val="0.26719632268188687"/>
          <c:w val="0.21413043478260879"/>
          <c:h val="0.375662208890555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66675</xdr:rowOff>
    </xdr:from>
    <xdr:to>
      <xdr:col>9</xdr:col>
      <xdr:colOff>676275</xdr:colOff>
      <xdr:row>36</xdr:row>
      <xdr:rowOff>9525</xdr:rowOff>
    </xdr:to>
    <xdr:graphicFrame macro="">
      <xdr:nvGraphicFramePr>
        <xdr:cNvPr id="124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31</xdr:row>
      <xdr:rowOff>57150</xdr:rowOff>
    </xdr:from>
    <xdr:to>
      <xdr:col>7</xdr:col>
      <xdr:colOff>600075</xdr:colOff>
      <xdr:row>48</xdr:row>
      <xdr:rowOff>76200</xdr:rowOff>
    </xdr:to>
    <xdr:graphicFrame macro="">
      <xdr:nvGraphicFramePr>
        <xdr:cNvPr id="125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36</xdr:row>
      <xdr:rowOff>0</xdr:rowOff>
    </xdr:from>
    <xdr:to>
      <xdr:col>8</xdr:col>
      <xdr:colOff>314325</xdr:colOff>
      <xdr:row>58</xdr:row>
      <xdr:rowOff>142875</xdr:rowOff>
    </xdr:to>
    <xdr:graphicFrame macro="">
      <xdr:nvGraphicFramePr>
        <xdr:cNvPr id="135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12</xdr:col>
      <xdr:colOff>419100</xdr:colOff>
      <xdr:row>37</xdr:row>
      <xdr:rowOff>76200</xdr:rowOff>
    </xdr:to>
    <xdr:graphicFrame macro="">
      <xdr:nvGraphicFramePr>
        <xdr:cNvPr id="145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7"/>
  <sheetViews>
    <sheetView tabSelected="1" topLeftCell="A13" workbookViewId="0">
      <selection activeCell="D8" sqref="D8"/>
    </sheetView>
  </sheetViews>
  <sheetFormatPr defaultRowHeight="13.5"/>
  <cols>
    <col min="1" max="1" width="80.5" customWidth="1"/>
    <col min="2" max="2" width="1.75" customWidth="1"/>
  </cols>
  <sheetData>
    <row r="1" spans="1:1" ht="34.5" customHeight="1">
      <c r="A1" s="604" t="s">
        <v>182</v>
      </c>
    </row>
    <row r="2" spans="1:1" ht="32.25" customHeight="1">
      <c r="A2" s="564" t="s">
        <v>183</v>
      </c>
    </row>
    <row r="3" spans="1:1" ht="9.75" customHeight="1">
      <c r="A3" s="563"/>
    </row>
    <row r="4" spans="1:1" ht="20.100000000000001" customHeight="1">
      <c r="A4" s="565" t="s">
        <v>184</v>
      </c>
    </row>
    <row r="5" spans="1:1" ht="10.5" customHeight="1">
      <c r="A5" s="568"/>
    </row>
    <row r="6" spans="1:1" ht="20.100000000000001" customHeight="1">
      <c r="A6" s="569" t="s">
        <v>187</v>
      </c>
    </row>
    <row r="7" spans="1:1" ht="20.100000000000001" customHeight="1">
      <c r="A7" s="570" t="s">
        <v>189</v>
      </c>
    </row>
    <row r="8" spans="1:1" ht="20.100000000000001" customHeight="1">
      <c r="A8" s="569" t="s">
        <v>190</v>
      </c>
    </row>
    <row r="9" spans="1:1" ht="20.100000000000001" customHeight="1">
      <c r="A9" s="569" t="s">
        <v>191</v>
      </c>
    </row>
    <row r="10" spans="1:1" ht="20.100000000000001" customHeight="1">
      <c r="A10" s="569" t="s">
        <v>192</v>
      </c>
    </row>
    <row r="11" spans="1:1" ht="20.100000000000001" customHeight="1">
      <c r="A11" s="569" t="s">
        <v>193</v>
      </c>
    </row>
    <row r="12" spans="1:1" ht="20.100000000000001" customHeight="1">
      <c r="A12" s="569" t="s">
        <v>194</v>
      </c>
    </row>
    <row r="13" spans="1:1" ht="20.100000000000001" customHeight="1">
      <c r="A13" s="569"/>
    </row>
    <row r="14" spans="1:1" ht="20.100000000000001" customHeight="1">
      <c r="A14" s="569" t="s">
        <v>188</v>
      </c>
    </row>
    <row r="15" spans="1:1" ht="20.100000000000001" customHeight="1">
      <c r="A15" s="569" t="s">
        <v>195</v>
      </c>
    </row>
    <row r="16" spans="1:1" ht="20.100000000000001" customHeight="1">
      <c r="A16" s="569" t="s">
        <v>196</v>
      </c>
    </row>
    <row r="17" spans="1:1" ht="20.100000000000001" customHeight="1">
      <c r="A17" s="569" t="s">
        <v>197</v>
      </c>
    </row>
    <row r="18" spans="1:1" ht="20.100000000000001" customHeight="1">
      <c r="A18" s="569" t="s">
        <v>198</v>
      </c>
    </row>
    <row r="19" spans="1:1" ht="20.100000000000001" customHeight="1">
      <c r="A19" s="569" t="s">
        <v>199</v>
      </c>
    </row>
    <row r="20" spans="1:1" ht="20.100000000000001" customHeight="1">
      <c r="A20" s="569" t="s">
        <v>200</v>
      </c>
    </row>
    <row r="21" spans="1:1" ht="20.100000000000001" customHeight="1">
      <c r="A21" s="569" t="s">
        <v>201</v>
      </c>
    </row>
    <row r="22" spans="1:1" ht="20.100000000000001" customHeight="1">
      <c r="A22" s="569" t="s">
        <v>202</v>
      </c>
    </row>
    <row r="23" spans="1:1" ht="20.100000000000001" customHeight="1">
      <c r="A23" s="569" t="s">
        <v>203</v>
      </c>
    </row>
    <row r="24" spans="1:1" ht="20.100000000000001" customHeight="1">
      <c r="A24" s="569" t="s">
        <v>204</v>
      </c>
    </row>
    <row r="25" spans="1:1" ht="20.100000000000001" customHeight="1">
      <c r="A25" s="569" t="s">
        <v>205</v>
      </c>
    </row>
    <row r="26" spans="1:1" ht="20.100000000000001" customHeight="1">
      <c r="A26" s="569" t="s">
        <v>206</v>
      </c>
    </row>
    <row r="27" spans="1:1" ht="20.100000000000001" customHeight="1">
      <c r="A27" s="569" t="s">
        <v>207</v>
      </c>
    </row>
    <row r="28" spans="1:1" ht="20.100000000000001" customHeight="1">
      <c r="A28" s="569" t="s">
        <v>208</v>
      </c>
    </row>
    <row r="29" spans="1:1" ht="20.100000000000001" customHeight="1">
      <c r="A29" s="569" t="s">
        <v>209</v>
      </c>
    </row>
    <row r="30" spans="1:1" ht="20.100000000000001" customHeight="1">
      <c r="A30" s="569" t="s">
        <v>210</v>
      </c>
    </row>
    <row r="31" spans="1:1" ht="20.100000000000001" customHeight="1">
      <c r="A31" s="569" t="s">
        <v>211</v>
      </c>
    </row>
    <row r="32" spans="1:1" ht="10.5" customHeight="1">
      <c r="A32" s="571"/>
    </row>
    <row r="33" spans="1:1" ht="14.25">
      <c r="A33" s="566"/>
    </row>
    <row r="34" spans="1:1" ht="18.75" customHeight="1">
      <c r="A34" s="567" t="s">
        <v>185</v>
      </c>
    </row>
    <row r="37" spans="1:1" ht="23.25" customHeight="1">
      <c r="A37" s="567" t="s">
        <v>186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B1:AC131"/>
  <sheetViews>
    <sheetView view="pageBreakPreview" topLeftCell="A92" zoomScaleNormal="100" workbookViewId="0">
      <selection activeCell="K97" sqref="K97"/>
    </sheetView>
  </sheetViews>
  <sheetFormatPr defaultRowHeight="13.5"/>
  <cols>
    <col min="1" max="1" width="1.625" customWidth="1"/>
    <col min="2" max="2" width="33.625" style="107" customWidth="1"/>
    <col min="3" max="3" width="9.75" style="126" bestFit="1" customWidth="1"/>
    <col min="4" max="4" width="9.75" bestFit="1" customWidth="1"/>
    <col min="5" max="5" width="10.625" style="107" bestFit="1" customWidth="1"/>
    <col min="6" max="6" width="9.375" bestFit="1" customWidth="1"/>
    <col min="7" max="7" width="9.75" bestFit="1" customWidth="1"/>
    <col min="8" max="9" width="9.5" bestFit="1" customWidth="1"/>
    <col min="10" max="12" width="9.125" bestFit="1" customWidth="1"/>
    <col min="22" max="22" width="5.125" customWidth="1"/>
    <col min="23" max="23" width="37.5" style="107" bestFit="1" customWidth="1"/>
    <col min="25" max="25" width="9" style="126"/>
    <col min="28" max="28" width="9" style="110"/>
    <col min="29" max="29" width="9" style="126"/>
  </cols>
  <sheetData>
    <row r="1" spans="2:9" ht="18.75" customHeight="1" thickBot="1">
      <c r="B1" s="86" t="s">
        <v>169</v>
      </c>
    </row>
    <row r="2" spans="2:9" ht="10.5" customHeight="1">
      <c r="B2" s="649" t="s">
        <v>29</v>
      </c>
      <c r="C2" s="639" t="s">
        <v>86</v>
      </c>
      <c r="D2" s="127"/>
      <c r="E2" s="637" t="s">
        <v>88</v>
      </c>
      <c r="F2" s="641" t="s">
        <v>89</v>
      </c>
      <c r="G2" s="637" t="s">
        <v>90</v>
      </c>
      <c r="H2" s="644" t="s">
        <v>91</v>
      </c>
      <c r="I2" s="646" t="s">
        <v>92</v>
      </c>
    </row>
    <row r="3" spans="2:9" ht="35.25" customHeight="1" thickBot="1">
      <c r="B3" s="650"/>
      <c r="C3" s="653"/>
      <c r="D3" s="135" t="s">
        <v>87</v>
      </c>
      <c r="E3" s="638"/>
      <c r="F3" s="642"/>
      <c r="G3" s="643"/>
      <c r="H3" s="645"/>
      <c r="I3" s="647"/>
    </row>
    <row r="4" spans="2:9" ht="14.25" thickBot="1">
      <c r="B4" s="416" t="s">
        <v>157</v>
      </c>
      <c r="C4" s="336">
        <v>359.6</v>
      </c>
      <c r="D4" s="337">
        <v>325</v>
      </c>
      <c r="E4" s="337">
        <v>936.5</v>
      </c>
      <c r="F4" s="337">
        <v>41.9</v>
      </c>
      <c r="G4" s="338">
        <v>11.6</v>
      </c>
      <c r="H4" s="339">
        <v>162</v>
      </c>
      <c r="I4" s="340">
        <v>16</v>
      </c>
    </row>
    <row r="5" spans="2:9" ht="14.25" thickBot="1">
      <c r="B5" s="416" t="s">
        <v>151</v>
      </c>
      <c r="C5" s="336">
        <v>363.3</v>
      </c>
      <c r="D5" s="337">
        <v>329</v>
      </c>
      <c r="E5" s="337">
        <v>964.6</v>
      </c>
      <c r="F5" s="337">
        <v>41.7</v>
      </c>
      <c r="G5" s="338">
        <v>11.7</v>
      </c>
      <c r="H5" s="339">
        <v>163</v>
      </c>
      <c r="I5" s="340">
        <v>15</v>
      </c>
    </row>
    <row r="6" spans="2:9" ht="14.25" thickBot="1">
      <c r="B6" s="132" t="s">
        <v>97</v>
      </c>
      <c r="C6" s="136">
        <f>C4-C5</f>
        <v>-3.6999999999999886</v>
      </c>
      <c r="D6" s="138">
        <f>D4-D5</f>
        <v>-4</v>
      </c>
      <c r="E6" s="252">
        <f>E4-E5</f>
        <v>-28.100000000000023</v>
      </c>
      <c r="F6" s="254"/>
      <c r="G6" s="255"/>
      <c r="H6" s="256"/>
      <c r="I6" s="256"/>
    </row>
    <row r="7" spans="2:9" ht="14.25" thickBot="1">
      <c r="B7" s="133" t="s">
        <v>96</v>
      </c>
      <c r="C7" s="137">
        <f>C4/C5*100-100</f>
        <v>-1.0184420589044834</v>
      </c>
      <c r="D7" s="139">
        <f>D4/D5*100-100</f>
        <v>-1.2158054711246251</v>
      </c>
      <c r="E7" s="253">
        <f>E4/E5*100-100</f>
        <v>-2.9131246112378193</v>
      </c>
      <c r="F7" s="257"/>
      <c r="G7" s="258"/>
      <c r="H7" s="259"/>
      <c r="I7" s="259"/>
    </row>
    <row r="8" spans="2:9" ht="14.25" thickTop="1">
      <c r="B8" s="4" t="s">
        <v>1</v>
      </c>
      <c r="C8" s="341">
        <v>350.3</v>
      </c>
      <c r="D8" s="342">
        <v>328.3</v>
      </c>
      <c r="E8" s="342">
        <v>1081.4000000000001</v>
      </c>
      <c r="F8" s="342">
        <v>46.6</v>
      </c>
      <c r="G8" s="343">
        <v>17.100000000000001</v>
      </c>
      <c r="H8" s="344">
        <v>174</v>
      </c>
      <c r="I8" s="345">
        <v>11</v>
      </c>
    </row>
    <row r="9" spans="2:9">
      <c r="B9" s="10" t="s">
        <v>2</v>
      </c>
      <c r="C9" s="346">
        <v>381.9</v>
      </c>
      <c r="D9" s="347">
        <v>346.9</v>
      </c>
      <c r="E9" s="347">
        <v>991.7</v>
      </c>
      <c r="F9" s="347">
        <v>40.5</v>
      </c>
      <c r="G9" s="348">
        <v>12.3</v>
      </c>
      <c r="H9" s="349">
        <v>173</v>
      </c>
      <c r="I9" s="471">
        <v>20</v>
      </c>
    </row>
    <row r="10" spans="2:9">
      <c r="B10" s="10" t="s">
        <v>3</v>
      </c>
      <c r="C10" s="346">
        <v>386.8</v>
      </c>
      <c r="D10" s="347">
        <v>349.1</v>
      </c>
      <c r="E10" s="347">
        <v>1215.4000000000001</v>
      </c>
      <c r="F10" s="347">
        <v>42.1</v>
      </c>
      <c r="G10" s="351">
        <v>14.9</v>
      </c>
      <c r="H10" s="349">
        <v>158</v>
      </c>
      <c r="I10" s="350">
        <v>16</v>
      </c>
    </row>
    <row r="11" spans="2:9">
      <c r="B11" s="10" t="s">
        <v>4</v>
      </c>
      <c r="C11" s="346">
        <v>523</v>
      </c>
      <c r="D11" s="347">
        <v>452.7</v>
      </c>
      <c r="E11" s="347">
        <v>383.8</v>
      </c>
      <c r="F11" s="347">
        <v>41.4</v>
      </c>
      <c r="G11" s="348">
        <v>19.100000000000001</v>
      </c>
      <c r="H11" s="349">
        <v>147</v>
      </c>
      <c r="I11" s="350">
        <v>19</v>
      </c>
    </row>
    <row r="12" spans="2:9">
      <c r="B12" s="10" t="s">
        <v>5</v>
      </c>
      <c r="C12" s="346">
        <v>397.1</v>
      </c>
      <c r="D12" s="347">
        <v>361.4</v>
      </c>
      <c r="E12" s="347">
        <v>1268.5999999999999</v>
      </c>
      <c r="F12" s="347">
        <v>39.200000000000003</v>
      </c>
      <c r="G12" s="348">
        <v>13.4</v>
      </c>
      <c r="H12" s="349">
        <v>158</v>
      </c>
      <c r="I12" s="350">
        <v>17</v>
      </c>
    </row>
    <row r="13" spans="2:9">
      <c r="B13" s="10" t="s">
        <v>6</v>
      </c>
      <c r="C13" s="346">
        <v>310.2</v>
      </c>
      <c r="D13" s="347">
        <v>259.89999999999998</v>
      </c>
      <c r="E13" s="347">
        <v>419.6</v>
      </c>
      <c r="F13" s="347">
        <v>46.8</v>
      </c>
      <c r="G13" s="348">
        <v>8.9</v>
      </c>
      <c r="H13" s="349">
        <v>173</v>
      </c>
      <c r="I13" s="350">
        <v>26</v>
      </c>
    </row>
    <row r="14" spans="2:9">
      <c r="B14" s="10" t="s">
        <v>7</v>
      </c>
      <c r="C14" s="346">
        <v>337.7</v>
      </c>
      <c r="D14" s="347">
        <v>308.7</v>
      </c>
      <c r="E14" s="347">
        <v>747.5</v>
      </c>
      <c r="F14" s="347">
        <v>41.1</v>
      </c>
      <c r="G14" s="348">
        <v>11.3</v>
      </c>
      <c r="H14" s="349">
        <v>166</v>
      </c>
      <c r="I14" s="350">
        <v>15</v>
      </c>
    </row>
    <row r="15" spans="2:9">
      <c r="B15" s="10" t="s">
        <v>21</v>
      </c>
      <c r="C15" s="346">
        <v>395.6</v>
      </c>
      <c r="D15" s="347">
        <v>359.2</v>
      </c>
      <c r="E15" s="347">
        <v>1390.2</v>
      </c>
      <c r="F15" s="347">
        <v>40.9</v>
      </c>
      <c r="G15" s="352">
        <v>13.3</v>
      </c>
      <c r="H15" s="349">
        <v>150</v>
      </c>
      <c r="I15" s="350">
        <v>15</v>
      </c>
    </row>
    <row r="16" spans="2:9">
      <c r="B16" s="10" t="s">
        <v>20</v>
      </c>
      <c r="C16" s="346">
        <v>338.5</v>
      </c>
      <c r="D16" s="347">
        <v>316.60000000000002</v>
      </c>
      <c r="E16" s="347">
        <v>797.3</v>
      </c>
      <c r="F16" s="347">
        <v>43.4</v>
      </c>
      <c r="G16" s="348">
        <v>10.8</v>
      </c>
      <c r="H16" s="349">
        <v>166</v>
      </c>
      <c r="I16" s="350">
        <v>11</v>
      </c>
    </row>
    <row r="17" spans="2:9">
      <c r="B17" s="10" t="s">
        <v>19</v>
      </c>
      <c r="C17" s="346">
        <v>476.1</v>
      </c>
      <c r="D17" s="347">
        <v>438.8</v>
      </c>
      <c r="E17" s="347">
        <v>1817.1</v>
      </c>
      <c r="F17" s="347">
        <v>41.5</v>
      </c>
      <c r="G17" s="348">
        <v>14.7</v>
      </c>
      <c r="H17" s="349">
        <v>154</v>
      </c>
      <c r="I17" s="350">
        <v>15</v>
      </c>
    </row>
    <row r="18" spans="2:9">
      <c r="B18" s="10" t="s">
        <v>18</v>
      </c>
      <c r="C18" s="346">
        <v>285.5</v>
      </c>
      <c r="D18" s="347">
        <v>258.89999999999998</v>
      </c>
      <c r="E18" s="347">
        <v>313.60000000000002</v>
      </c>
      <c r="F18" s="347">
        <v>40.799999999999997</v>
      </c>
      <c r="G18" s="348">
        <v>8.6</v>
      </c>
      <c r="H18" s="349">
        <v>174</v>
      </c>
      <c r="I18" s="350">
        <v>15</v>
      </c>
    </row>
    <row r="19" spans="2:9">
      <c r="B19" s="10" t="s">
        <v>17</v>
      </c>
      <c r="C19" s="346">
        <v>276.5</v>
      </c>
      <c r="D19" s="347">
        <v>261.5</v>
      </c>
      <c r="E19" s="347">
        <v>297.10000000000002</v>
      </c>
      <c r="F19" s="347">
        <v>38.4</v>
      </c>
      <c r="G19" s="348">
        <v>8.1</v>
      </c>
      <c r="H19" s="349">
        <v>174</v>
      </c>
      <c r="I19" s="350">
        <v>8</v>
      </c>
    </row>
    <row r="20" spans="2:9">
      <c r="B20" s="10" t="s">
        <v>16</v>
      </c>
      <c r="C20" s="346">
        <v>401.4</v>
      </c>
      <c r="D20" s="347">
        <v>388.4</v>
      </c>
      <c r="E20" s="347">
        <v>1383.5</v>
      </c>
      <c r="F20" s="347">
        <v>42</v>
      </c>
      <c r="G20" s="348">
        <v>11.6</v>
      </c>
      <c r="H20" s="349">
        <v>160</v>
      </c>
      <c r="I20" s="350">
        <v>6</v>
      </c>
    </row>
    <row r="21" spans="2:9">
      <c r="B21" s="10" t="s">
        <v>15</v>
      </c>
      <c r="C21" s="346">
        <v>344.4</v>
      </c>
      <c r="D21" s="347">
        <v>315.60000000000002</v>
      </c>
      <c r="E21" s="347">
        <v>781.7</v>
      </c>
      <c r="F21" s="347">
        <v>39.1</v>
      </c>
      <c r="G21" s="348">
        <v>6.8</v>
      </c>
      <c r="H21" s="349">
        <v>158</v>
      </c>
      <c r="I21" s="350">
        <v>10</v>
      </c>
    </row>
    <row r="22" spans="2:9">
      <c r="B22" s="10" t="s">
        <v>14</v>
      </c>
      <c r="C22" s="346">
        <v>335.7</v>
      </c>
      <c r="D22" s="347">
        <v>311.2</v>
      </c>
      <c r="E22" s="347">
        <v>1236.4000000000001</v>
      </c>
      <c r="F22" s="347">
        <v>40.4</v>
      </c>
      <c r="G22" s="352">
        <v>15</v>
      </c>
      <c r="H22" s="353">
        <v>154</v>
      </c>
      <c r="I22" s="350">
        <v>12</v>
      </c>
    </row>
    <row r="23" spans="2:9" ht="14.25" thickBot="1">
      <c r="B23" s="7" t="s">
        <v>13</v>
      </c>
      <c r="C23" s="354">
        <v>293.60000000000002</v>
      </c>
      <c r="D23" s="355">
        <v>263.10000000000002</v>
      </c>
      <c r="E23" s="355">
        <v>511.5</v>
      </c>
      <c r="F23" s="355">
        <v>43.1</v>
      </c>
      <c r="G23" s="356">
        <v>8.8000000000000007</v>
      </c>
      <c r="H23" s="357">
        <v>162</v>
      </c>
      <c r="I23" s="358">
        <v>16</v>
      </c>
    </row>
    <row r="25" spans="2:9" ht="14.25" thickBot="1">
      <c r="B25" s="86" t="s">
        <v>171</v>
      </c>
    </row>
    <row r="26" spans="2:9" ht="13.5" customHeight="1">
      <c r="B26" s="649" t="s">
        <v>29</v>
      </c>
      <c r="C26" s="639" t="s">
        <v>86</v>
      </c>
      <c r="D26" s="127"/>
      <c r="E26" s="637" t="s">
        <v>88</v>
      </c>
      <c r="F26" s="641" t="s">
        <v>89</v>
      </c>
      <c r="G26" s="637" t="s">
        <v>90</v>
      </c>
      <c r="H26" s="644" t="s">
        <v>91</v>
      </c>
      <c r="I26" s="646" t="s">
        <v>92</v>
      </c>
    </row>
    <row r="27" spans="2:9" ht="23.25" thickBot="1">
      <c r="B27" s="650"/>
      <c r="C27" s="640"/>
      <c r="D27" s="135" t="s">
        <v>87</v>
      </c>
      <c r="E27" s="638"/>
      <c r="F27" s="642"/>
      <c r="G27" s="643"/>
      <c r="H27" s="645"/>
      <c r="I27" s="647"/>
    </row>
    <row r="28" spans="2:9" ht="14.25" thickBot="1">
      <c r="B28" s="416" t="s">
        <v>157</v>
      </c>
      <c r="C28" s="336">
        <v>401.5</v>
      </c>
      <c r="D28" s="337">
        <v>361.1</v>
      </c>
      <c r="E28" s="337">
        <v>1374.6</v>
      </c>
      <c r="F28" s="337">
        <v>41.4</v>
      </c>
      <c r="G28" s="338">
        <v>14</v>
      </c>
      <c r="H28" s="339">
        <v>155</v>
      </c>
      <c r="I28" s="340">
        <v>16</v>
      </c>
    </row>
    <row r="29" spans="2:9" ht="14.25" thickBot="1">
      <c r="B29" s="416" t="s">
        <v>151</v>
      </c>
      <c r="C29" s="336">
        <v>406.4</v>
      </c>
      <c r="D29" s="337">
        <v>363.5</v>
      </c>
      <c r="E29" s="337">
        <v>1328.8</v>
      </c>
      <c r="F29" s="337">
        <v>40.799999999999997</v>
      </c>
      <c r="G29" s="338">
        <v>13.9</v>
      </c>
      <c r="H29" s="339">
        <v>158</v>
      </c>
      <c r="I29" s="340">
        <v>16</v>
      </c>
    </row>
    <row r="30" spans="2:9" ht="14.25" thickBot="1">
      <c r="B30" s="534" t="s">
        <v>97</v>
      </c>
      <c r="C30" s="533">
        <f>C28-C29</f>
        <v>-4.8999999999999773</v>
      </c>
      <c r="D30" s="533">
        <f>D28-D29</f>
        <v>-2.3999999999999773</v>
      </c>
      <c r="E30" s="533">
        <f>E28-E29</f>
        <v>45.799999999999955</v>
      </c>
      <c r="F30" s="254"/>
      <c r="G30" s="255"/>
      <c r="H30" s="256"/>
      <c r="I30" s="256"/>
    </row>
    <row r="31" spans="2:9" ht="14.25" thickBot="1">
      <c r="B31" s="535" t="s">
        <v>153</v>
      </c>
      <c r="C31" s="536">
        <f>C30/C29*100</f>
        <v>-1.2057086614173171</v>
      </c>
      <c r="D31" s="537">
        <f>D30/D29*100</f>
        <v>-0.66024759284731149</v>
      </c>
      <c r="E31" s="537">
        <f>E30/E29*100</f>
        <v>3.4467188440698342</v>
      </c>
      <c r="F31" s="530"/>
      <c r="G31" s="530"/>
      <c r="H31" s="531"/>
      <c r="I31" s="531"/>
    </row>
    <row r="32" spans="2:9" ht="14.25" hidden="1" customHeight="1" thickBot="1">
      <c r="B32" s="273" t="s">
        <v>96</v>
      </c>
      <c r="C32" s="274">
        <f>C28/C29*100-100</f>
        <v>-1.2057086614173187</v>
      </c>
      <c r="D32" s="275">
        <f>D28/D29*100-100</f>
        <v>-0.6602475928473126</v>
      </c>
      <c r="E32" s="529">
        <f>E28/E29*100-100</f>
        <v>3.4467188440698351</v>
      </c>
      <c r="F32" s="257"/>
      <c r="G32" s="258"/>
      <c r="H32" s="259"/>
      <c r="I32" s="259"/>
    </row>
    <row r="33" spans="2:9" ht="14.25" thickTop="1">
      <c r="B33" s="4" t="s">
        <v>1</v>
      </c>
      <c r="C33" s="341" t="s">
        <v>12</v>
      </c>
      <c r="D33" s="342" t="s">
        <v>12</v>
      </c>
      <c r="E33" s="342" t="s">
        <v>12</v>
      </c>
      <c r="F33" s="342" t="s">
        <v>12</v>
      </c>
      <c r="G33" s="343" t="s">
        <v>12</v>
      </c>
      <c r="H33" s="344" t="s">
        <v>12</v>
      </c>
      <c r="I33" s="345" t="s">
        <v>12</v>
      </c>
    </row>
    <row r="34" spans="2:9">
      <c r="B34" s="10" t="s">
        <v>2</v>
      </c>
      <c r="C34" s="346">
        <v>473.1</v>
      </c>
      <c r="D34" s="347">
        <v>434.2</v>
      </c>
      <c r="E34" s="347">
        <v>1730.6</v>
      </c>
      <c r="F34" s="347">
        <v>43.2</v>
      </c>
      <c r="G34" s="348">
        <v>17.3</v>
      </c>
      <c r="H34" s="349">
        <v>174</v>
      </c>
      <c r="I34" s="350">
        <v>16</v>
      </c>
    </row>
    <row r="35" spans="2:9">
      <c r="B35" s="10" t="s">
        <v>3</v>
      </c>
      <c r="C35" s="346">
        <v>428.7</v>
      </c>
      <c r="D35" s="347">
        <v>384.6</v>
      </c>
      <c r="E35" s="347">
        <v>1617.6</v>
      </c>
      <c r="F35" s="347">
        <v>41.9</v>
      </c>
      <c r="G35" s="351">
        <v>17.5</v>
      </c>
      <c r="H35" s="349">
        <v>153</v>
      </c>
      <c r="I35" s="350">
        <v>16</v>
      </c>
    </row>
    <row r="36" spans="2:9">
      <c r="B36" s="10" t="s">
        <v>4</v>
      </c>
      <c r="C36" s="346">
        <v>531.6</v>
      </c>
      <c r="D36" s="347">
        <v>457.3</v>
      </c>
      <c r="E36" s="347">
        <v>290.60000000000002</v>
      </c>
      <c r="F36" s="347">
        <v>41</v>
      </c>
      <c r="G36" s="348">
        <v>19.3</v>
      </c>
      <c r="H36" s="349">
        <v>147</v>
      </c>
      <c r="I36" s="350">
        <v>20</v>
      </c>
    </row>
    <row r="37" spans="2:9">
      <c r="B37" s="10" t="s">
        <v>5</v>
      </c>
      <c r="C37" s="346">
        <v>444.3</v>
      </c>
      <c r="D37" s="347">
        <v>410.6</v>
      </c>
      <c r="E37" s="347">
        <v>1896.3</v>
      </c>
      <c r="F37" s="347">
        <v>40.799999999999997</v>
      </c>
      <c r="G37" s="348">
        <v>16.3</v>
      </c>
      <c r="H37" s="349">
        <v>156</v>
      </c>
      <c r="I37" s="350">
        <v>15</v>
      </c>
    </row>
    <row r="38" spans="2:9">
      <c r="B38" s="10" t="s">
        <v>6</v>
      </c>
      <c r="C38" s="346">
        <v>311.5</v>
      </c>
      <c r="D38" s="347">
        <v>260.10000000000002</v>
      </c>
      <c r="E38" s="347">
        <v>744</v>
      </c>
      <c r="F38" s="347">
        <v>44.8</v>
      </c>
      <c r="G38" s="348">
        <v>10.9</v>
      </c>
      <c r="H38" s="349">
        <v>150</v>
      </c>
      <c r="I38" s="350">
        <v>24</v>
      </c>
    </row>
    <row r="39" spans="2:9">
      <c r="B39" s="10" t="s">
        <v>7</v>
      </c>
      <c r="C39" s="346">
        <v>367.6</v>
      </c>
      <c r="D39" s="347">
        <v>339.4</v>
      </c>
      <c r="E39" s="347">
        <v>1192.5</v>
      </c>
      <c r="F39" s="347">
        <v>38.9</v>
      </c>
      <c r="G39" s="348">
        <v>14.4</v>
      </c>
      <c r="H39" s="349">
        <v>160</v>
      </c>
      <c r="I39" s="350">
        <v>13</v>
      </c>
    </row>
    <row r="40" spans="2:9">
      <c r="B40" s="10" t="s">
        <v>21</v>
      </c>
      <c r="C40" s="346">
        <v>406.1</v>
      </c>
      <c r="D40" s="347">
        <v>368.1</v>
      </c>
      <c r="E40" s="347">
        <v>1460.1</v>
      </c>
      <c r="F40" s="347">
        <v>41.5</v>
      </c>
      <c r="G40" s="352">
        <v>13.3</v>
      </c>
      <c r="H40" s="349">
        <v>148</v>
      </c>
      <c r="I40" s="350">
        <v>15</v>
      </c>
    </row>
    <row r="41" spans="2:9">
      <c r="B41" s="10" t="s">
        <v>20</v>
      </c>
      <c r="C41" s="346">
        <v>338.1</v>
      </c>
      <c r="D41" s="347">
        <v>311.10000000000002</v>
      </c>
      <c r="E41" s="347">
        <v>811</v>
      </c>
      <c r="F41" s="347">
        <v>48.8</v>
      </c>
      <c r="G41" s="348">
        <v>10.4</v>
      </c>
      <c r="H41" s="349">
        <v>160</v>
      </c>
      <c r="I41" s="350">
        <v>11</v>
      </c>
    </row>
    <row r="42" spans="2:9">
      <c r="B42" s="10" t="s">
        <v>19</v>
      </c>
      <c r="C42" s="346">
        <v>504.9</v>
      </c>
      <c r="D42" s="347">
        <v>462.8</v>
      </c>
      <c r="E42" s="347">
        <v>2153.9</v>
      </c>
      <c r="F42" s="347">
        <v>41.8</v>
      </c>
      <c r="G42" s="348">
        <v>16.2</v>
      </c>
      <c r="H42" s="349">
        <v>152</v>
      </c>
      <c r="I42" s="350">
        <v>16</v>
      </c>
    </row>
    <row r="43" spans="2:9">
      <c r="B43" s="10" t="s">
        <v>18</v>
      </c>
      <c r="C43" s="346">
        <v>296.3</v>
      </c>
      <c r="D43" s="347">
        <v>265.7</v>
      </c>
      <c r="E43" s="347">
        <v>480.2</v>
      </c>
      <c r="F43" s="347">
        <v>38.6</v>
      </c>
      <c r="G43" s="348">
        <v>8.6999999999999993</v>
      </c>
      <c r="H43" s="349">
        <v>171</v>
      </c>
      <c r="I43" s="350">
        <v>17</v>
      </c>
    </row>
    <row r="44" spans="2:9">
      <c r="B44" s="10" t="s">
        <v>17</v>
      </c>
      <c r="C44" s="346">
        <v>272.2</v>
      </c>
      <c r="D44" s="347">
        <v>254.5</v>
      </c>
      <c r="E44" s="347">
        <v>341.1</v>
      </c>
      <c r="F44" s="347">
        <v>33.6</v>
      </c>
      <c r="G44" s="348">
        <v>7.3</v>
      </c>
      <c r="H44" s="349">
        <v>164</v>
      </c>
      <c r="I44" s="350">
        <v>8</v>
      </c>
    </row>
    <row r="45" spans="2:9">
      <c r="B45" s="10" t="s">
        <v>16</v>
      </c>
      <c r="C45" s="346">
        <v>516</v>
      </c>
      <c r="D45" s="347">
        <v>501.2</v>
      </c>
      <c r="E45" s="347">
        <v>2033</v>
      </c>
      <c r="F45" s="347">
        <v>44.7</v>
      </c>
      <c r="G45" s="348">
        <v>13.4</v>
      </c>
      <c r="H45" s="349">
        <v>155</v>
      </c>
      <c r="I45" s="350">
        <v>6</v>
      </c>
    </row>
    <row r="46" spans="2:9">
      <c r="B46" s="10" t="s">
        <v>15</v>
      </c>
      <c r="C46" s="346">
        <v>386</v>
      </c>
      <c r="D46" s="347">
        <v>339.1</v>
      </c>
      <c r="E46" s="347">
        <v>1122.8</v>
      </c>
      <c r="F46" s="347">
        <v>37.1</v>
      </c>
      <c r="G46" s="348">
        <v>6.7</v>
      </c>
      <c r="H46" s="349">
        <v>157</v>
      </c>
      <c r="I46" s="350">
        <v>14</v>
      </c>
    </row>
    <row r="47" spans="2:9">
      <c r="B47" s="10" t="s">
        <v>14</v>
      </c>
      <c r="C47" s="346">
        <v>337.9</v>
      </c>
      <c r="D47" s="347">
        <v>310</v>
      </c>
      <c r="E47" s="347">
        <v>1176</v>
      </c>
      <c r="F47" s="347">
        <v>40.5</v>
      </c>
      <c r="G47" s="352">
        <v>14.4</v>
      </c>
      <c r="H47" s="353">
        <v>155</v>
      </c>
      <c r="I47" s="350">
        <v>14</v>
      </c>
    </row>
    <row r="48" spans="2:9" ht="14.25" thickBot="1">
      <c r="B48" s="7" t="s">
        <v>13</v>
      </c>
      <c r="C48" s="354">
        <v>293.8</v>
      </c>
      <c r="D48" s="355">
        <v>259.5</v>
      </c>
      <c r="E48" s="355">
        <v>544.79999999999995</v>
      </c>
      <c r="F48" s="355">
        <v>42</v>
      </c>
      <c r="G48" s="356">
        <v>8.6999999999999993</v>
      </c>
      <c r="H48" s="357">
        <v>162</v>
      </c>
      <c r="I48" s="358">
        <v>18</v>
      </c>
    </row>
    <row r="50" spans="2:9" ht="14.25" thickBot="1">
      <c r="B50" s="86" t="s">
        <v>172</v>
      </c>
      <c r="C50"/>
      <c r="E50"/>
      <c r="G50" s="126"/>
      <c r="I50" s="107"/>
    </row>
    <row r="51" spans="2:9" ht="13.5" customHeight="1">
      <c r="B51" s="649" t="s">
        <v>29</v>
      </c>
      <c r="C51" s="639" t="s">
        <v>86</v>
      </c>
      <c r="D51" s="127"/>
      <c r="E51" s="637" t="s">
        <v>88</v>
      </c>
      <c r="F51" s="641" t="s">
        <v>89</v>
      </c>
      <c r="G51" s="637" t="s">
        <v>90</v>
      </c>
      <c r="H51" s="644" t="s">
        <v>91</v>
      </c>
      <c r="I51" s="646" t="s">
        <v>92</v>
      </c>
    </row>
    <row r="52" spans="2:9" ht="23.25" thickBot="1">
      <c r="B52" s="650"/>
      <c r="C52" s="640"/>
      <c r="D52" s="135" t="s">
        <v>87</v>
      </c>
      <c r="E52" s="638"/>
      <c r="F52" s="642"/>
      <c r="G52" s="643"/>
      <c r="H52" s="645"/>
      <c r="I52" s="647"/>
    </row>
    <row r="53" spans="2:9" ht="14.25" thickBot="1">
      <c r="B53" s="416" t="s">
        <v>157</v>
      </c>
      <c r="C53" s="336">
        <v>340.4</v>
      </c>
      <c r="D53" s="337">
        <v>305.89999999999998</v>
      </c>
      <c r="E53" s="337">
        <v>740.7</v>
      </c>
      <c r="F53" s="337">
        <v>41.2</v>
      </c>
      <c r="G53" s="338">
        <v>10</v>
      </c>
      <c r="H53" s="339">
        <v>165</v>
      </c>
      <c r="I53" s="340">
        <v>18</v>
      </c>
    </row>
    <row r="54" spans="2:9" ht="14.25" thickBot="1">
      <c r="B54" s="416" t="s">
        <v>151</v>
      </c>
      <c r="C54" s="336">
        <v>339.7</v>
      </c>
      <c r="D54" s="337">
        <v>310.2</v>
      </c>
      <c r="E54" s="337">
        <v>826</v>
      </c>
      <c r="F54" s="337">
        <v>41.7</v>
      </c>
      <c r="G54" s="338">
        <v>10.5</v>
      </c>
      <c r="H54" s="339">
        <v>163</v>
      </c>
      <c r="I54" s="340">
        <v>14</v>
      </c>
    </row>
    <row r="55" spans="2:9" ht="14.25" thickBot="1">
      <c r="B55" s="27" t="s">
        <v>97</v>
      </c>
      <c r="C55" s="533">
        <f>C53-C54</f>
        <v>0.69999999999998863</v>
      </c>
      <c r="D55" s="533">
        <f>D53-D54</f>
        <v>-4.3000000000000114</v>
      </c>
      <c r="E55" s="533">
        <f>E53-E54</f>
        <v>-85.299999999999955</v>
      </c>
      <c r="F55" s="255"/>
      <c r="G55" s="255"/>
      <c r="H55" s="256"/>
      <c r="I55" s="256"/>
    </row>
    <row r="56" spans="2:9" ht="14.25" hidden="1" customHeight="1" thickBot="1">
      <c r="B56" s="133" t="s">
        <v>96</v>
      </c>
      <c r="C56" s="533">
        <f>C53/C54*100-100</f>
        <v>0.206064174271404</v>
      </c>
      <c r="D56" s="533">
        <f>D53/D54*100-100</f>
        <v>-1.3862024500322434</v>
      </c>
      <c r="E56" s="533">
        <f>E53/E54*100-100</f>
        <v>-10.326876513317188</v>
      </c>
      <c r="F56" s="258"/>
      <c r="G56" s="258"/>
      <c r="H56" s="259"/>
      <c r="I56" s="259"/>
    </row>
    <row r="57" spans="2:9" ht="14.25" customHeight="1" thickBot="1">
      <c r="B57" s="535" t="s">
        <v>153</v>
      </c>
      <c r="C57" s="532">
        <f>C55/C54*100</f>
        <v>0.2060641742714126</v>
      </c>
      <c r="D57" s="532">
        <f>D55/D54*100</f>
        <v>-1.386202450032241</v>
      </c>
      <c r="E57" s="532">
        <f>E55/E54*100</f>
        <v>-10.326876513317186</v>
      </c>
      <c r="F57" s="530"/>
      <c r="G57" s="530"/>
      <c r="H57" s="531"/>
      <c r="I57" s="531"/>
    </row>
    <row r="58" spans="2:9" ht="14.25" thickTop="1">
      <c r="B58" s="4" t="s">
        <v>1</v>
      </c>
      <c r="C58" s="341" t="s">
        <v>12</v>
      </c>
      <c r="D58" s="342" t="s">
        <v>12</v>
      </c>
      <c r="E58" s="342" t="s">
        <v>12</v>
      </c>
      <c r="F58" s="342" t="s">
        <v>12</v>
      </c>
      <c r="G58" s="343" t="s">
        <v>12</v>
      </c>
      <c r="H58" s="344" t="s">
        <v>12</v>
      </c>
      <c r="I58" s="345" t="s">
        <v>12</v>
      </c>
    </row>
    <row r="59" spans="2:9">
      <c r="B59" s="10" t="s">
        <v>2</v>
      </c>
      <c r="C59" s="346">
        <v>341.4</v>
      </c>
      <c r="D59" s="347">
        <v>307.60000000000002</v>
      </c>
      <c r="E59" s="347">
        <v>1010.8</v>
      </c>
      <c r="F59" s="347">
        <v>37.799999999999997</v>
      </c>
      <c r="G59" s="348">
        <v>10.7</v>
      </c>
      <c r="H59" s="349">
        <v>173</v>
      </c>
      <c r="I59" s="350">
        <v>25</v>
      </c>
    </row>
    <row r="60" spans="2:9">
      <c r="B60" s="10" t="s">
        <v>3</v>
      </c>
      <c r="C60" s="346">
        <v>345.5</v>
      </c>
      <c r="D60" s="347">
        <v>309</v>
      </c>
      <c r="E60" s="347">
        <v>893.3</v>
      </c>
      <c r="F60" s="347">
        <v>40.799999999999997</v>
      </c>
      <c r="G60" s="351">
        <v>13.1</v>
      </c>
      <c r="H60" s="349">
        <v>160</v>
      </c>
      <c r="I60" s="350">
        <v>17</v>
      </c>
    </row>
    <row r="61" spans="2:9">
      <c r="B61" s="10" t="s">
        <v>4</v>
      </c>
      <c r="C61" s="346">
        <v>480.9</v>
      </c>
      <c r="D61" s="347">
        <v>447.4</v>
      </c>
      <c r="E61" s="347">
        <v>1738.5</v>
      </c>
      <c r="F61" s="347">
        <v>46.9</v>
      </c>
      <c r="G61" s="348">
        <v>22.6</v>
      </c>
      <c r="H61" s="349">
        <v>150</v>
      </c>
      <c r="I61" s="350">
        <v>9</v>
      </c>
    </row>
    <row r="62" spans="2:9">
      <c r="B62" s="10" t="s">
        <v>5</v>
      </c>
      <c r="C62" s="346">
        <v>379.1</v>
      </c>
      <c r="D62" s="347">
        <v>335.9</v>
      </c>
      <c r="E62" s="347">
        <v>1015.3</v>
      </c>
      <c r="F62" s="347">
        <v>38.700000000000003</v>
      </c>
      <c r="G62" s="348">
        <v>12.7</v>
      </c>
      <c r="H62" s="349">
        <v>159</v>
      </c>
      <c r="I62" s="350">
        <v>21</v>
      </c>
    </row>
    <row r="63" spans="2:9">
      <c r="B63" s="10" t="s">
        <v>6</v>
      </c>
      <c r="C63" s="346">
        <v>313.7</v>
      </c>
      <c r="D63" s="347">
        <v>265.2</v>
      </c>
      <c r="E63" s="347">
        <v>239.7</v>
      </c>
      <c r="F63" s="347">
        <v>45.6</v>
      </c>
      <c r="G63" s="348">
        <v>7.8</v>
      </c>
      <c r="H63" s="349">
        <v>188</v>
      </c>
      <c r="I63" s="350">
        <v>29</v>
      </c>
    </row>
    <row r="64" spans="2:9">
      <c r="B64" s="10" t="s">
        <v>7</v>
      </c>
      <c r="C64" s="346">
        <v>339.5</v>
      </c>
      <c r="D64" s="347">
        <v>301.3</v>
      </c>
      <c r="E64" s="347">
        <v>783</v>
      </c>
      <c r="F64" s="347">
        <v>41.1</v>
      </c>
      <c r="G64" s="348">
        <v>10</v>
      </c>
      <c r="H64" s="349">
        <v>161</v>
      </c>
      <c r="I64" s="350">
        <v>19</v>
      </c>
    </row>
    <row r="65" spans="2:9">
      <c r="B65" s="10" t="s">
        <v>21</v>
      </c>
      <c r="C65" s="346">
        <v>353.3</v>
      </c>
      <c r="D65" s="347">
        <v>322.3</v>
      </c>
      <c r="E65" s="347">
        <v>1177.3</v>
      </c>
      <c r="F65" s="347">
        <v>37.6</v>
      </c>
      <c r="G65" s="352">
        <v>13.6</v>
      </c>
      <c r="H65" s="349">
        <v>157</v>
      </c>
      <c r="I65" s="350">
        <v>15</v>
      </c>
    </row>
    <row r="66" spans="2:9">
      <c r="B66" s="10" t="s">
        <v>20</v>
      </c>
      <c r="C66" s="346">
        <v>331.2</v>
      </c>
      <c r="D66" s="347">
        <v>312.60000000000002</v>
      </c>
      <c r="E66" s="347">
        <v>992.7</v>
      </c>
      <c r="F66" s="347">
        <v>39.700000000000003</v>
      </c>
      <c r="G66" s="348">
        <v>11.2</v>
      </c>
      <c r="H66" s="349">
        <v>167</v>
      </c>
      <c r="I66" s="350">
        <v>10</v>
      </c>
    </row>
    <row r="67" spans="2:9">
      <c r="B67" s="10" t="s">
        <v>19</v>
      </c>
      <c r="C67" s="346">
        <v>434.3</v>
      </c>
      <c r="D67" s="347">
        <v>408.7</v>
      </c>
      <c r="E67" s="347">
        <v>981.7</v>
      </c>
      <c r="F67" s="347">
        <v>42.7</v>
      </c>
      <c r="G67" s="348">
        <v>13.2</v>
      </c>
      <c r="H67" s="349">
        <v>157</v>
      </c>
      <c r="I67" s="350">
        <v>12</v>
      </c>
    </row>
    <row r="68" spans="2:9">
      <c r="B68" s="10" t="s">
        <v>18</v>
      </c>
      <c r="C68" s="346">
        <v>288.7</v>
      </c>
      <c r="D68" s="347">
        <v>259.10000000000002</v>
      </c>
      <c r="E68" s="347">
        <v>277.60000000000002</v>
      </c>
      <c r="F68" s="347">
        <v>39.6</v>
      </c>
      <c r="G68" s="348">
        <v>8.1999999999999993</v>
      </c>
      <c r="H68" s="349">
        <v>173</v>
      </c>
      <c r="I68" s="350">
        <v>17</v>
      </c>
    </row>
    <row r="69" spans="2:9">
      <c r="B69" s="10" t="s">
        <v>17</v>
      </c>
      <c r="C69" s="346">
        <v>284.60000000000002</v>
      </c>
      <c r="D69" s="347">
        <v>269.2</v>
      </c>
      <c r="E69" s="347">
        <v>419.9</v>
      </c>
      <c r="F69" s="347">
        <v>40.200000000000003</v>
      </c>
      <c r="G69" s="348">
        <v>9.4</v>
      </c>
      <c r="H69" s="349">
        <v>181</v>
      </c>
      <c r="I69" s="350">
        <v>8</v>
      </c>
    </row>
    <row r="70" spans="2:9">
      <c r="B70" s="10" t="s">
        <v>16</v>
      </c>
      <c r="C70" s="346">
        <v>383.7</v>
      </c>
      <c r="D70" s="347">
        <v>363.8</v>
      </c>
      <c r="E70" s="347">
        <v>1423</v>
      </c>
      <c r="F70" s="347">
        <v>41.4</v>
      </c>
      <c r="G70" s="348">
        <v>11.2</v>
      </c>
      <c r="H70" s="349">
        <v>159</v>
      </c>
      <c r="I70" s="350">
        <v>10</v>
      </c>
    </row>
    <row r="71" spans="2:9">
      <c r="B71" s="10" t="s">
        <v>15</v>
      </c>
      <c r="C71" s="346">
        <v>361.7</v>
      </c>
      <c r="D71" s="347">
        <v>335.4</v>
      </c>
      <c r="E71" s="347">
        <v>725.7</v>
      </c>
      <c r="F71" s="347">
        <v>39.799999999999997</v>
      </c>
      <c r="G71" s="348">
        <v>6.3</v>
      </c>
      <c r="H71" s="349">
        <v>155</v>
      </c>
      <c r="I71" s="350">
        <v>9</v>
      </c>
    </row>
    <row r="72" spans="2:9">
      <c r="B72" s="10" t="s">
        <v>14</v>
      </c>
      <c r="C72" s="346">
        <v>323.39999999999998</v>
      </c>
      <c r="D72" s="347">
        <v>312.39999999999998</v>
      </c>
      <c r="E72" s="347">
        <v>1449.2</v>
      </c>
      <c r="F72" s="347">
        <v>40.1</v>
      </c>
      <c r="G72" s="352">
        <v>17.399999999999999</v>
      </c>
      <c r="H72" s="353">
        <v>149</v>
      </c>
      <c r="I72" s="350">
        <v>6</v>
      </c>
    </row>
    <row r="73" spans="2:9" ht="14.25" thickBot="1">
      <c r="B73" s="7" t="s">
        <v>13</v>
      </c>
      <c r="C73" s="354">
        <v>292.5</v>
      </c>
      <c r="D73" s="355">
        <v>262</v>
      </c>
      <c r="E73" s="355">
        <v>571.4</v>
      </c>
      <c r="F73" s="355">
        <v>43.3</v>
      </c>
      <c r="G73" s="356">
        <v>8.6999999999999993</v>
      </c>
      <c r="H73" s="357">
        <v>161</v>
      </c>
      <c r="I73" s="358">
        <v>16</v>
      </c>
    </row>
    <row r="93" spans="2:9" ht="14.25" thickBot="1">
      <c r="B93" s="86" t="s">
        <v>212</v>
      </c>
      <c r="C93"/>
      <c r="E93"/>
      <c r="G93" s="126"/>
      <c r="I93" s="107"/>
    </row>
    <row r="94" spans="2:9">
      <c r="B94" s="649" t="s">
        <v>29</v>
      </c>
      <c r="C94" s="639" t="s">
        <v>86</v>
      </c>
      <c r="D94" s="127"/>
      <c r="E94" s="637" t="s">
        <v>88</v>
      </c>
      <c r="F94" s="641" t="s">
        <v>89</v>
      </c>
      <c r="G94" s="637" t="s">
        <v>90</v>
      </c>
      <c r="H94" s="644" t="s">
        <v>91</v>
      </c>
      <c r="I94" s="646" t="s">
        <v>92</v>
      </c>
    </row>
    <row r="95" spans="2:9" ht="23.25" thickBot="1">
      <c r="B95" s="650"/>
      <c r="C95" s="640"/>
      <c r="D95" s="135" t="s">
        <v>87</v>
      </c>
      <c r="E95" s="638"/>
      <c r="F95" s="642"/>
      <c r="G95" s="643"/>
      <c r="H95" s="645"/>
      <c r="I95" s="647"/>
    </row>
    <row r="96" spans="2:9" ht="14.25" thickBot="1">
      <c r="B96" s="416" t="s">
        <v>157</v>
      </c>
      <c r="C96" s="336">
        <v>311.7</v>
      </c>
      <c r="D96" s="337">
        <v>286.5</v>
      </c>
      <c r="E96" s="337">
        <v>429.3</v>
      </c>
      <c r="F96" s="337">
        <v>43.3</v>
      </c>
      <c r="G96" s="338">
        <v>9.3000000000000007</v>
      </c>
      <c r="H96" s="339">
        <v>171</v>
      </c>
      <c r="I96" s="340">
        <v>13</v>
      </c>
    </row>
    <row r="97" spans="2:9" ht="14.25" thickBot="1">
      <c r="B97" s="416" t="s">
        <v>151</v>
      </c>
      <c r="C97" s="336">
        <v>310.60000000000002</v>
      </c>
      <c r="D97" s="337">
        <v>286.89999999999998</v>
      </c>
      <c r="E97" s="337">
        <v>444.1</v>
      </c>
      <c r="F97" s="337">
        <v>43.4</v>
      </c>
      <c r="G97" s="338">
        <v>9</v>
      </c>
      <c r="H97" s="339">
        <v>170</v>
      </c>
      <c r="I97" s="340">
        <v>14</v>
      </c>
    </row>
    <row r="98" spans="2:9" ht="14.25" thickBot="1">
      <c r="B98" s="27" t="s">
        <v>97</v>
      </c>
      <c r="C98" s="276">
        <f>C96-C97</f>
        <v>1.0999999999999659</v>
      </c>
      <c r="D98" s="277">
        <f>D96-D97</f>
        <v>-0.39999999999997726</v>
      </c>
      <c r="E98" s="282">
        <f>E96-E97</f>
        <v>-14.800000000000011</v>
      </c>
      <c r="F98" s="278"/>
      <c r="G98" s="279"/>
      <c r="H98" s="280"/>
      <c r="I98" s="280"/>
    </row>
    <row r="99" spans="2:9" ht="14.25" thickBot="1">
      <c r="B99" s="273" t="s">
        <v>96</v>
      </c>
      <c r="C99" s="274">
        <f>C96/C97*100-100</f>
        <v>0.35415325177075374</v>
      </c>
      <c r="D99" s="275">
        <f>D96/D97*100-100</f>
        <v>-0.13942140118507496</v>
      </c>
      <c r="E99" s="281">
        <f>E96/E97*100-100</f>
        <v>-3.3325827516325148</v>
      </c>
      <c r="F99" s="257"/>
      <c r="G99" s="258"/>
      <c r="H99" s="259"/>
      <c r="I99" s="559"/>
    </row>
    <row r="100" spans="2:9" ht="14.25" thickTop="1">
      <c r="B100" s="4" t="s">
        <v>1</v>
      </c>
      <c r="C100" s="341">
        <v>350.3</v>
      </c>
      <c r="D100" s="342">
        <v>328.3</v>
      </c>
      <c r="E100" s="342">
        <v>1081.4000000000001</v>
      </c>
      <c r="F100" s="342">
        <v>46.6</v>
      </c>
      <c r="G100" s="343">
        <v>17.100000000000001</v>
      </c>
      <c r="H100" s="344">
        <v>174</v>
      </c>
      <c r="I100" s="345">
        <v>11</v>
      </c>
    </row>
    <row r="101" spans="2:9">
      <c r="B101" s="10" t="s">
        <v>2</v>
      </c>
      <c r="C101" s="346">
        <v>371</v>
      </c>
      <c r="D101" s="347">
        <v>336.9</v>
      </c>
      <c r="E101" s="347">
        <v>621</v>
      </c>
      <c r="F101" s="347">
        <v>41.4</v>
      </c>
      <c r="G101" s="348">
        <v>11.3</v>
      </c>
      <c r="H101" s="349">
        <v>172</v>
      </c>
      <c r="I101" s="350">
        <v>18</v>
      </c>
    </row>
    <row r="102" spans="2:9">
      <c r="B102" s="10" t="s">
        <v>3</v>
      </c>
      <c r="C102" s="346">
        <v>327.3</v>
      </c>
      <c r="D102" s="347">
        <v>302.89999999999998</v>
      </c>
      <c r="E102" s="347">
        <v>582.79999999999995</v>
      </c>
      <c r="F102" s="347">
        <v>43.6</v>
      </c>
      <c r="G102" s="351">
        <v>10.8</v>
      </c>
      <c r="H102" s="349">
        <v>167</v>
      </c>
      <c r="I102" s="350">
        <v>13</v>
      </c>
    </row>
    <row r="103" spans="2:9">
      <c r="B103" s="10" t="s">
        <v>4</v>
      </c>
      <c r="C103" s="346">
        <v>398.4</v>
      </c>
      <c r="D103" s="347">
        <v>373.6</v>
      </c>
      <c r="E103" s="347">
        <v>1051</v>
      </c>
      <c r="F103" s="347">
        <v>44</v>
      </c>
      <c r="G103" s="348">
        <v>12.4</v>
      </c>
      <c r="H103" s="349">
        <v>151</v>
      </c>
      <c r="I103" s="350">
        <v>9</v>
      </c>
    </row>
    <row r="104" spans="2:9">
      <c r="B104" s="10" t="s">
        <v>5</v>
      </c>
      <c r="C104" s="346">
        <v>332.4</v>
      </c>
      <c r="D104" s="347">
        <v>310.10000000000002</v>
      </c>
      <c r="E104" s="347">
        <v>442.1</v>
      </c>
      <c r="F104" s="347">
        <v>36.700000000000003</v>
      </c>
      <c r="G104" s="348">
        <v>8.9</v>
      </c>
      <c r="H104" s="349">
        <v>162</v>
      </c>
      <c r="I104" s="350">
        <v>11</v>
      </c>
    </row>
    <row r="105" spans="2:9">
      <c r="B105" s="10" t="s">
        <v>6</v>
      </c>
      <c r="C105" s="346">
        <v>304.7</v>
      </c>
      <c r="D105" s="347">
        <v>253.9</v>
      </c>
      <c r="E105" s="347">
        <v>194.3</v>
      </c>
      <c r="F105" s="347">
        <v>50.8</v>
      </c>
      <c r="G105" s="348">
        <v>7.6</v>
      </c>
      <c r="H105" s="349">
        <v>185</v>
      </c>
      <c r="I105" s="350">
        <v>25</v>
      </c>
    </row>
    <row r="106" spans="2:9">
      <c r="B106" s="10" t="s">
        <v>7</v>
      </c>
      <c r="C106" s="346">
        <v>306</v>
      </c>
      <c r="D106" s="347">
        <v>287</v>
      </c>
      <c r="E106" s="347">
        <v>264.3</v>
      </c>
      <c r="F106" s="347">
        <v>43.2</v>
      </c>
      <c r="G106" s="348">
        <v>9.6999999999999993</v>
      </c>
      <c r="H106" s="349">
        <v>177</v>
      </c>
      <c r="I106" s="350">
        <v>13</v>
      </c>
    </row>
    <row r="107" spans="2:9">
      <c r="B107" s="10" t="s">
        <v>21</v>
      </c>
      <c r="C107" s="346">
        <v>334.7</v>
      </c>
      <c r="D107" s="347">
        <v>320.39999999999998</v>
      </c>
      <c r="E107" s="347">
        <v>374.9</v>
      </c>
      <c r="F107" s="347">
        <v>47.8</v>
      </c>
      <c r="G107" s="352">
        <v>8.6999999999999993</v>
      </c>
      <c r="H107" s="349">
        <v>159</v>
      </c>
      <c r="I107" s="350">
        <v>5</v>
      </c>
    </row>
    <row r="108" spans="2:9">
      <c r="B108" s="10" t="s">
        <v>20</v>
      </c>
      <c r="C108" s="346">
        <v>346.5</v>
      </c>
      <c r="D108" s="347">
        <v>325.10000000000002</v>
      </c>
      <c r="E108" s="347">
        <v>581.70000000000005</v>
      </c>
      <c r="F108" s="347">
        <v>43.1</v>
      </c>
      <c r="G108" s="348">
        <v>10.6</v>
      </c>
      <c r="H108" s="349">
        <v>169</v>
      </c>
      <c r="I108" s="350">
        <v>13</v>
      </c>
    </row>
    <row r="109" spans="2:9">
      <c r="B109" s="10" t="s">
        <v>19</v>
      </c>
      <c r="C109" s="346">
        <v>333.9</v>
      </c>
      <c r="D109" s="347">
        <v>314.3</v>
      </c>
      <c r="E109" s="347">
        <v>594.1</v>
      </c>
      <c r="F109" s="347">
        <v>37.9</v>
      </c>
      <c r="G109" s="348">
        <v>6.5</v>
      </c>
      <c r="H109" s="349">
        <v>162</v>
      </c>
      <c r="I109" s="350">
        <v>11</v>
      </c>
    </row>
    <row r="110" spans="2:9">
      <c r="B110" s="10" t="s">
        <v>18</v>
      </c>
      <c r="C110" s="346">
        <v>266</v>
      </c>
      <c r="D110" s="347">
        <v>249.3</v>
      </c>
      <c r="E110" s="347">
        <v>136.1</v>
      </c>
      <c r="F110" s="347">
        <v>45.7</v>
      </c>
      <c r="G110" s="348">
        <v>9</v>
      </c>
      <c r="H110" s="349">
        <v>179</v>
      </c>
      <c r="I110" s="350">
        <v>11</v>
      </c>
    </row>
    <row r="111" spans="2:9" ht="12.75" customHeight="1">
      <c r="B111" s="10" t="s">
        <v>17</v>
      </c>
      <c r="C111" s="346">
        <v>271.7</v>
      </c>
      <c r="D111" s="347">
        <v>258.60000000000002</v>
      </c>
      <c r="E111" s="347">
        <v>162.1</v>
      </c>
      <c r="F111" s="347">
        <v>39.6</v>
      </c>
      <c r="G111" s="348">
        <v>7.3</v>
      </c>
      <c r="H111" s="349">
        <v>173</v>
      </c>
      <c r="I111" s="350">
        <v>7</v>
      </c>
    </row>
    <row r="112" spans="2:9" hidden="1">
      <c r="B112" s="10" t="s">
        <v>16</v>
      </c>
      <c r="C112" s="346">
        <v>310.5</v>
      </c>
      <c r="D112" s="347">
        <v>304.10000000000002</v>
      </c>
      <c r="E112" s="347">
        <v>765.5</v>
      </c>
      <c r="F112" s="347">
        <v>40.1</v>
      </c>
      <c r="G112" s="348">
        <v>10.4</v>
      </c>
      <c r="H112" s="349">
        <v>164</v>
      </c>
      <c r="I112" s="350">
        <v>4</v>
      </c>
    </row>
    <row r="113" spans="2:12">
      <c r="B113" s="10" t="s">
        <v>15</v>
      </c>
      <c r="C113" s="346">
        <v>274.2</v>
      </c>
      <c r="D113" s="347">
        <v>261.7</v>
      </c>
      <c r="E113" s="347">
        <v>491.9</v>
      </c>
      <c r="F113" s="347">
        <v>40.200000000000003</v>
      </c>
      <c r="G113" s="348">
        <v>7.6</v>
      </c>
      <c r="H113" s="349">
        <v>165</v>
      </c>
      <c r="I113" s="350">
        <v>6</v>
      </c>
    </row>
    <row r="114" spans="2:12">
      <c r="B114" s="10" t="s">
        <v>14</v>
      </c>
      <c r="C114" s="346">
        <v>379.7</v>
      </c>
      <c r="D114" s="347">
        <v>360.1</v>
      </c>
      <c r="E114" s="347">
        <v>1660.6</v>
      </c>
      <c r="F114" s="347">
        <v>41.1</v>
      </c>
      <c r="G114" s="352">
        <v>16.600000000000001</v>
      </c>
      <c r="H114" s="353">
        <v>150</v>
      </c>
      <c r="I114" s="350">
        <v>9</v>
      </c>
    </row>
    <row r="115" spans="2:12" ht="14.25" thickBot="1">
      <c r="B115" s="7" t="s">
        <v>13</v>
      </c>
      <c r="C115" s="354">
        <v>294.7</v>
      </c>
      <c r="D115" s="355">
        <v>270.3</v>
      </c>
      <c r="E115" s="355">
        <v>377</v>
      </c>
      <c r="F115" s="355">
        <v>44.4</v>
      </c>
      <c r="G115" s="356">
        <v>9.1</v>
      </c>
      <c r="H115" s="357">
        <v>163</v>
      </c>
      <c r="I115" s="358">
        <v>13</v>
      </c>
    </row>
    <row r="116" spans="2:12" ht="13.5" customHeight="1"/>
    <row r="117" spans="2:12" ht="14.25" thickBot="1">
      <c r="B117" s="648" t="s">
        <v>170</v>
      </c>
      <c r="C117" s="648"/>
      <c r="D117" s="126"/>
      <c r="E117"/>
      <c r="G117" s="107"/>
      <c r="H117" s="107"/>
    </row>
    <row r="118" spans="2:12">
      <c r="B118" s="649" t="s">
        <v>29</v>
      </c>
      <c r="C118" s="639" t="s">
        <v>86</v>
      </c>
      <c r="D118" s="140"/>
      <c r="E118" s="156"/>
      <c r="F118" s="127"/>
      <c r="G118" s="652" t="s">
        <v>88</v>
      </c>
      <c r="H118" s="127"/>
      <c r="I118" s="641" t="s">
        <v>89</v>
      </c>
      <c r="J118" s="637" t="s">
        <v>90</v>
      </c>
      <c r="K118" s="644" t="s">
        <v>91</v>
      </c>
      <c r="L118" s="646" t="s">
        <v>92</v>
      </c>
    </row>
    <row r="119" spans="2:12" ht="24.75" thickBot="1">
      <c r="B119" s="650"/>
      <c r="C119" s="651"/>
      <c r="D119" s="141" t="s">
        <v>95</v>
      </c>
      <c r="E119" s="135" t="s">
        <v>87</v>
      </c>
      <c r="F119" s="154" t="s">
        <v>95</v>
      </c>
      <c r="G119" s="643"/>
      <c r="H119" s="155" t="s">
        <v>95</v>
      </c>
      <c r="I119" s="642"/>
      <c r="J119" s="643"/>
      <c r="K119" s="645"/>
      <c r="L119" s="647"/>
    </row>
    <row r="120" spans="2:12">
      <c r="B120" s="142" t="s">
        <v>98</v>
      </c>
      <c r="C120" s="143">
        <v>369.8</v>
      </c>
      <c r="D120" s="144">
        <v>-0.64481461579795496</v>
      </c>
      <c r="E120" s="145">
        <v>333.2</v>
      </c>
      <c r="F120" s="144">
        <v>-0.6559332140727463</v>
      </c>
      <c r="G120" s="145">
        <v>1028.8</v>
      </c>
      <c r="H120" s="144">
        <v>-4.5994065281899168</v>
      </c>
      <c r="I120" s="146">
        <v>40.5</v>
      </c>
      <c r="J120" s="145">
        <v>12.2</v>
      </c>
      <c r="K120" s="145">
        <v>164</v>
      </c>
      <c r="L120" s="528">
        <v>16</v>
      </c>
    </row>
    <row r="121" spans="2:12">
      <c r="B121" s="142" t="s">
        <v>99</v>
      </c>
      <c r="C121" s="143">
        <v>365.4</v>
      </c>
      <c r="D121" s="144">
        <f t="shared" ref="D121:D129" si="0">C121/C120*100-100</f>
        <v>-1.1898323418063939</v>
      </c>
      <c r="E121" s="145">
        <v>326.8</v>
      </c>
      <c r="F121" s="144">
        <f t="shared" ref="F121:F129" si="1">E121/E120*100-100</f>
        <v>-1.9207683073229163</v>
      </c>
      <c r="G121" s="145">
        <v>1053.7</v>
      </c>
      <c r="H121" s="144">
        <f t="shared" ref="H121:H129" si="2">G121/G120*100-100</f>
        <v>2.4202954898911315</v>
      </c>
      <c r="I121" s="146">
        <v>40.799999999999997</v>
      </c>
      <c r="J121" s="145">
        <v>12.2</v>
      </c>
      <c r="K121" s="145">
        <v>163</v>
      </c>
      <c r="L121" s="147">
        <v>17</v>
      </c>
    </row>
    <row r="122" spans="2:12">
      <c r="B122" s="142" t="s">
        <v>100</v>
      </c>
      <c r="C122" s="143">
        <v>368.6</v>
      </c>
      <c r="D122" s="144">
        <f t="shared" si="0"/>
        <v>0.87575259989054643</v>
      </c>
      <c r="E122" s="145">
        <v>332.5</v>
      </c>
      <c r="F122" s="144">
        <f t="shared" si="1"/>
        <v>1.7441860465116292</v>
      </c>
      <c r="G122" s="145">
        <v>1079.2</v>
      </c>
      <c r="H122" s="144">
        <f t="shared" si="2"/>
        <v>2.4200436556894829</v>
      </c>
      <c r="I122" s="146">
        <v>41.5</v>
      </c>
      <c r="J122" s="145">
        <v>12.2</v>
      </c>
      <c r="K122" s="145">
        <v>164</v>
      </c>
      <c r="L122" s="147">
        <v>16</v>
      </c>
    </row>
    <row r="123" spans="2:12">
      <c r="B123" s="142" t="s">
        <v>101</v>
      </c>
      <c r="C123" s="143">
        <v>371.7</v>
      </c>
      <c r="D123" s="144">
        <f t="shared" si="0"/>
        <v>0.84102007596310102</v>
      </c>
      <c r="E123" s="145">
        <v>334.3</v>
      </c>
      <c r="F123" s="144">
        <f t="shared" si="1"/>
        <v>0.5413533834586417</v>
      </c>
      <c r="G123" s="145">
        <v>1052.3</v>
      </c>
      <c r="H123" s="144">
        <f t="shared" si="2"/>
        <v>-2.4925871015567225</v>
      </c>
      <c r="I123" s="146">
        <v>41.5</v>
      </c>
      <c r="J123" s="145">
        <v>12.1</v>
      </c>
      <c r="K123" s="145">
        <v>164</v>
      </c>
      <c r="L123" s="147">
        <v>17</v>
      </c>
    </row>
    <row r="124" spans="2:12">
      <c r="B124" s="142" t="s">
        <v>94</v>
      </c>
      <c r="C124" s="148">
        <v>371</v>
      </c>
      <c r="D124" s="144">
        <f t="shared" si="0"/>
        <v>-0.18832391713748109</v>
      </c>
      <c r="E124" s="149">
        <v>333.6</v>
      </c>
      <c r="F124" s="144">
        <f t="shared" si="1"/>
        <v>-0.20939276099312565</v>
      </c>
      <c r="G124" s="149">
        <v>1088</v>
      </c>
      <c r="H124" s="144">
        <f t="shared" si="2"/>
        <v>3.392568659127619</v>
      </c>
      <c r="I124" s="150">
        <v>41.2</v>
      </c>
      <c r="J124" s="150">
        <v>11.7</v>
      </c>
      <c r="K124" s="151">
        <v>162</v>
      </c>
      <c r="L124" s="152">
        <v>16</v>
      </c>
    </row>
    <row r="125" spans="2:12">
      <c r="B125" s="132" t="s">
        <v>93</v>
      </c>
      <c r="C125" s="291">
        <v>347</v>
      </c>
      <c r="D125" s="144">
        <f t="shared" si="0"/>
        <v>-6.4690026954177853</v>
      </c>
      <c r="E125" s="292">
        <v>318.3</v>
      </c>
      <c r="F125" s="144">
        <f t="shared" si="1"/>
        <v>-4.5863309352518087</v>
      </c>
      <c r="G125" s="292">
        <v>1029.3</v>
      </c>
      <c r="H125" s="144">
        <f t="shared" si="2"/>
        <v>-5.3952205882352899</v>
      </c>
      <c r="I125" s="293">
        <v>40.9</v>
      </c>
      <c r="J125" s="293">
        <v>11.3</v>
      </c>
      <c r="K125" s="294">
        <v>160</v>
      </c>
      <c r="L125" s="295">
        <v>13</v>
      </c>
    </row>
    <row r="126" spans="2:12">
      <c r="B126" s="519" t="s">
        <v>141</v>
      </c>
      <c r="C126" s="148">
        <v>359</v>
      </c>
      <c r="D126" s="144">
        <f t="shared" si="0"/>
        <v>3.458213256484143</v>
      </c>
      <c r="E126" s="150">
        <v>324.89999999999998</v>
      </c>
      <c r="F126" s="144">
        <f t="shared" si="1"/>
        <v>2.0735155513666399</v>
      </c>
      <c r="G126" s="150">
        <v>879.6</v>
      </c>
      <c r="H126" s="144">
        <f t="shared" si="2"/>
        <v>-14.543864762459918</v>
      </c>
      <c r="I126" s="150">
        <v>41.7</v>
      </c>
      <c r="J126" s="150">
        <v>11.8</v>
      </c>
      <c r="K126" s="151">
        <v>164</v>
      </c>
      <c r="L126" s="152">
        <v>15</v>
      </c>
    </row>
    <row r="127" spans="2:12">
      <c r="B127" s="519" t="s">
        <v>148</v>
      </c>
      <c r="C127" s="522">
        <v>361.5</v>
      </c>
      <c r="D127" s="144">
        <f t="shared" si="0"/>
        <v>0.69637883008356027</v>
      </c>
      <c r="E127" s="523">
        <v>329.8</v>
      </c>
      <c r="F127" s="144">
        <f t="shared" si="1"/>
        <v>1.5081563558017876</v>
      </c>
      <c r="G127" s="522">
        <v>963.2</v>
      </c>
      <c r="H127" s="144">
        <f t="shared" si="2"/>
        <v>9.504320145520694</v>
      </c>
      <c r="I127" s="524">
        <v>41.3</v>
      </c>
      <c r="J127" s="524">
        <v>11.9</v>
      </c>
      <c r="K127" s="525">
        <v>164</v>
      </c>
      <c r="L127" s="526">
        <v>14</v>
      </c>
    </row>
    <row r="128" spans="2:12">
      <c r="B128" s="549" t="s">
        <v>151</v>
      </c>
      <c r="C128" s="472">
        <v>363.3</v>
      </c>
      <c r="D128" s="144">
        <f t="shared" si="0"/>
        <v>0.49792531120331773</v>
      </c>
      <c r="E128" s="554">
        <v>329</v>
      </c>
      <c r="F128" s="144">
        <f t="shared" si="1"/>
        <v>-0.24257125530624535</v>
      </c>
      <c r="G128" s="555">
        <v>964.6</v>
      </c>
      <c r="H128" s="144">
        <f t="shared" si="2"/>
        <v>0.1453488372092977</v>
      </c>
      <c r="I128" s="524">
        <v>41.7</v>
      </c>
      <c r="J128" s="524">
        <v>11.7</v>
      </c>
      <c r="K128" s="525">
        <v>163</v>
      </c>
      <c r="L128" s="526">
        <v>15</v>
      </c>
    </row>
    <row r="129" spans="2:12" ht="14.25" thickBot="1">
      <c r="B129" s="527" t="s">
        <v>157</v>
      </c>
      <c r="C129" s="550">
        <v>359.6</v>
      </c>
      <c r="D129" s="518">
        <f t="shared" si="0"/>
        <v>-1.0184420589044834</v>
      </c>
      <c r="E129" s="521">
        <v>325</v>
      </c>
      <c r="F129" s="518">
        <f t="shared" si="1"/>
        <v>-1.2158054711246251</v>
      </c>
      <c r="G129" s="520">
        <v>936.5</v>
      </c>
      <c r="H129" s="518">
        <f t="shared" si="2"/>
        <v>-2.9131246112378193</v>
      </c>
      <c r="I129" s="551">
        <v>41.9</v>
      </c>
      <c r="J129" s="552">
        <v>11.6</v>
      </c>
      <c r="K129" s="552">
        <v>162</v>
      </c>
      <c r="L129" s="553">
        <v>16</v>
      </c>
    </row>
    <row r="131" spans="2:12" ht="5.25" customHeight="1"/>
  </sheetData>
  <mergeCells count="36">
    <mergeCell ref="B2:B3"/>
    <mergeCell ref="F2:F3"/>
    <mergeCell ref="G2:G3"/>
    <mergeCell ref="H2:H3"/>
    <mergeCell ref="K118:K119"/>
    <mergeCell ref="F26:F27"/>
    <mergeCell ref="G26:G27"/>
    <mergeCell ref="H26:H27"/>
    <mergeCell ref="I2:I3"/>
    <mergeCell ref="C2:C3"/>
    <mergeCell ref="E2:E3"/>
    <mergeCell ref="I26:I27"/>
    <mergeCell ref="B26:B27"/>
    <mergeCell ref="C26:C27"/>
    <mergeCell ref="I51:I52"/>
    <mergeCell ref="B51:B52"/>
    <mergeCell ref="H51:H52"/>
    <mergeCell ref="L118:L119"/>
    <mergeCell ref="B117:C117"/>
    <mergeCell ref="B118:B119"/>
    <mergeCell ref="C118:C119"/>
    <mergeCell ref="G118:G119"/>
    <mergeCell ref="I118:I119"/>
    <mergeCell ref="J118:J119"/>
    <mergeCell ref="I94:I95"/>
    <mergeCell ref="B94:B95"/>
    <mergeCell ref="C94:C95"/>
    <mergeCell ref="E94:E95"/>
    <mergeCell ref="F94:F95"/>
    <mergeCell ref="G94:G95"/>
    <mergeCell ref="H94:H95"/>
    <mergeCell ref="E26:E27"/>
    <mergeCell ref="C51:C52"/>
    <mergeCell ref="E51:E52"/>
    <mergeCell ref="F51:F52"/>
    <mergeCell ref="G51:G52"/>
  </mergeCells>
  <phoneticPr fontId="2"/>
  <pageMargins left="0.75" right="0.3" top="0.65" bottom="0.47" header="0.3" footer="0.3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B1:AD44"/>
  <sheetViews>
    <sheetView topLeftCell="A16" zoomScaleNormal="100" workbookViewId="0">
      <selection activeCell="O17" sqref="O17"/>
    </sheetView>
  </sheetViews>
  <sheetFormatPr defaultRowHeight="13.5"/>
  <cols>
    <col min="1" max="1" width="1.625" customWidth="1"/>
    <col min="2" max="2" width="33.625" style="107" customWidth="1"/>
    <col min="3" max="3" width="3.625" style="107" customWidth="1"/>
    <col min="4" max="4" width="9.75" style="126" bestFit="1" customWidth="1"/>
    <col min="5" max="5" width="9.75" bestFit="1" customWidth="1"/>
    <col min="6" max="6" width="10.625" style="107" bestFit="1" customWidth="1"/>
    <col min="7" max="10" width="9.375" bestFit="1" customWidth="1"/>
    <col min="23" max="23" width="5.125" customWidth="1"/>
    <col min="24" max="24" width="37.5" style="107" bestFit="1" customWidth="1"/>
    <col min="26" max="26" width="9" style="126"/>
    <col min="29" max="29" width="9" style="110"/>
    <col min="30" max="30" width="9" style="126"/>
  </cols>
  <sheetData>
    <row r="1" spans="2:10" ht="18.75" customHeight="1" thickBot="1">
      <c r="B1" s="86" t="s">
        <v>173</v>
      </c>
    </row>
    <row r="2" spans="2:10" ht="10.5" customHeight="1">
      <c r="B2" s="649" t="s">
        <v>29</v>
      </c>
      <c r="C2" s="656" t="s">
        <v>146</v>
      </c>
      <c r="D2" s="639" t="s">
        <v>86</v>
      </c>
      <c r="E2" s="127"/>
      <c r="F2" s="637" t="s">
        <v>88</v>
      </c>
      <c r="G2" s="641" t="s">
        <v>89</v>
      </c>
      <c r="H2" s="637" t="s">
        <v>90</v>
      </c>
      <c r="I2" s="644" t="s">
        <v>91</v>
      </c>
      <c r="J2" s="646" t="s">
        <v>92</v>
      </c>
    </row>
    <row r="3" spans="2:10" ht="35.25" customHeight="1" thickBot="1">
      <c r="B3" s="650"/>
      <c r="C3" s="657"/>
      <c r="D3" s="640"/>
      <c r="E3" s="135" t="s">
        <v>87</v>
      </c>
      <c r="F3" s="638"/>
      <c r="G3" s="642"/>
      <c r="H3" s="643"/>
      <c r="I3" s="645"/>
      <c r="J3" s="647"/>
    </row>
    <row r="4" spans="2:10">
      <c r="B4" s="658" t="s">
        <v>157</v>
      </c>
      <c r="C4" s="209" t="s">
        <v>102</v>
      </c>
      <c r="D4" s="359">
        <v>390.4</v>
      </c>
      <c r="E4" s="360">
        <v>350.9</v>
      </c>
      <c r="F4" s="360">
        <v>1056.3</v>
      </c>
      <c r="G4" s="360">
        <v>42.6</v>
      </c>
      <c r="H4" s="360">
        <v>12.7</v>
      </c>
      <c r="I4" s="361">
        <v>164</v>
      </c>
      <c r="J4" s="362">
        <v>18</v>
      </c>
    </row>
    <row r="5" spans="2:10" ht="14.25" thickBot="1">
      <c r="B5" s="659"/>
      <c r="C5" s="164" t="s">
        <v>103</v>
      </c>
      <c r="D5" s="363">
        <v>277.3</v>
      </c>
      <c r="E5" s="318">
        <v>255.6</v>
      </c>
      <c r="F5" s="364">
        <v>616.4</v>
      </c>
      <c r="G5" s="365">
        <v>39.700000000000003</v>
      </c>
      <c r="H5" s="365">
        <v>8.4</v>
      </c>
      <c r="I5" s="366">
        <v>158</v>
      </c>
      <c r="J5" s="367">
        <v>10</v>
      </c>
    </row>
    <row r="6" spans="2:10">
      <c r="B6" s="660" t="s">
        <v>1</v>
      </c>
      <c r="C6" s="199" t="s">
        <v>102</v>
      </c>
      <c r="D6" s="368">
        <v>369.4</v>
      </c>
      <c r="E6" s="369">
        <v>343.7</v>
      </c>
      <c r="F6" s="369">
        <v>1162.4000000000001</v>
      </c>
      <c r="G6" s="369">
        <v>47.4</v>
      </c>
      <c r="H6" s="370">
        <v>17.600000000000001</v>
      </c>
      <c r="I6" s="371">
        <v>176</v>
      </c>
      <c r="J6" s="372">
        <v>13</v>
      </c>
    </row>
    <row r="7" spans="2:10" ht="14.25" thickBot="1">
      <c r="B7" s="661"/>
      <c r="C7" s="7" t="s">
        <v>103</v>
      </c>
      <c r="D7" s="373">
        <v>254.8</v>
      </c>
      <c r="E7" s="374">
        <v>251.3</v>
      </c>
      <c r="F7" s="374">
        <v>676.2</v>
      </c>
      <c r="G7" s="374">
        <v>42.7</v>
      </c>
      <c r="H7" s="375">
        <v>14.5</v>
      </c>
      <c r="I7" s="376">
        <v>166</v>
      </c>
      <c r="J7" s="377">
        <v>3</v>
      </c>
    </row>
    <row r="8" spans="2:10">
      <c r="B8" s="660" t="s">
        <v>2</v>
      </c>
      <c r="C8" s="171" t="s">
        <v>102</v>
      </c>
      <c r="D8" s="378">
        <v>400.6</v>
      </c>
      <c r="E8" s="379">
        <v>364.5</v>
      </c>
      <c r="F8" s="379">
        <v>1079.7</v>
      </c>
      <c r="G8" s="379">
        <v>41</v>
      </c>
      <c r="H8" s="380">
        <v>13</v>
      </c>
      <c r="I8" s="381">
        <v>175</v>
      </c>
      <c r="J8" s="382">
        <v>20</v>
      </c>
    </row>
    <row r="9" spans="2:10" ht="14.25" thickBot="1">
      <c r="B9" s="662"/>
      <c r="C9" s="184" t="s">
        <v>103</v>
      </c>
      <c r="D9" s="383">
        <v>261.10000000000002</v>
      </c>
      <c r="E9" s="384">
        <v>233.3</v>
      </c>
      <c r="F9" s="384">
        <v>424.9</v>
      </c>
      <c r="G9" s="384">
        <v>37.5</v>
      </c>
      <c r="H9" s="385">
        <v>7.9</v>
      </c>
      <c r="I9" s="386">
        <v>160</v>
      </c>
      <c r="J9" s="387">
        <v>19</v>
      </c>
    </row>
    <row r="10" spans="2:10">
      <c r="B10" s="660" t="s">
        <v>3</v>
      </c>
      <c r="C10" s="171" t="s">
        <v>102</v>
      </c>
      <c r="D10" s="378">
        <v>408.1</v>
      </c>
      <c r="E10" s="379">
        <v>366.5</v>
      </c>
      <c r="F10" s="379">
        <v>1309.2</v>
      </c>
      <c r="G10" s="379">
        <v>42.4</v>
      </c>
      <c r="H10" s="388">
        <v>15.5</v>
      </c>
      <c r="I10" s="381">
        <v>158</v>
      </c>
      <c r="J10" s="382">
        <v>17</v>
      </c>
    </row>
    <row r="11" spans="2:10" ht="14.25" thickBot="1">
      <c r="B11" s="661"/>
      <c r="C11" s="178" t="s">
        <v>103</v>
      </c>
      <c r="D11" s="389">
        <v>275</v>
      </c>
      <c r="E11" s="390">
        <v>257.2</v>
      </c>
      <c r="F11" s="390">
        <v>722.1</v>
      </c>
      <c r="G11" s="390">
        <v>40.4</v>
      </c>
      <c r="H11" s="391">
        <v>11.8</v>
      </c>
      <c r="I11" s="392">
        <v>158</v>
      </c>
      <c r="J11" s="393">
        <v>9</v>
      </c>
    </row>
    <row r="12" spans="2:10">
      <c r="B12" s="660" t="s">
        <v>4</v>
      </c>
      <c r="C12" s="171" t="s">
        <v>102</v>
      </c>
      <c r="D12" s="378">
        <v>537.29999999999995</v>
      </c>
      <c r="E12" s="379">
        <v>463.9</v>
      </c>
      <c r="F12" s="379">
        <v>401</v>
      </c>
      <c r="G12" s="379">
        <v>41.7</v>
      </c>
      <c r="H12" s="380">
        <v>19.399999999999999</v>
      </c>
      <c r="I12" s="381">
        <v>148</v>
      </c>
      <c r="J12" s="382">
        <v>19</v>
      </c>
    </row>
    <row r="13" spans="2:10" ht="14.25" thickBot="1">
      <c r="B13" s="661"/>
      <c r="C13" s="178" t="s">
        <v>103</v>
      </c>
      <c r="D13" s="389">
        <v>412.4</v>
      </c>
      <c r="E13" s="390">
        <v>365.9</v>
      </c>
      <c r="F13" s="390">
        <v>250.6</v>
      </c>
      <c r="G13" s="390">
        <v>39.200000000000003</v>
      </c>
      <c r="H13" s="394">
        <v>16.899999999999999</v>
      </c>
      <c r="I13" s="392">
        <v>143</v>
      </c>
      <c r="J13" s="393">
        <v>15</v>
      </c>
    </row>
    <row r="14" spans="2:10">
      <c r="B14" s="660" t="s">
        <v>5</v>
      </c>
      <c r="C14" s="171" t="s">
        <v>102</v>
      </c>
      <c r="D14" s="378">
        <v>414</v>
      </c>
      <c r="E14" s="379">
        <v>377.5</v>
      </c>
      <c r="F14" s="379">
        <v>1352.4</v>
      </c>
      <c r="G14" s="379">
        <v>39.799999999999997</v>
      </c>
      <c r="H14" s="380">
        <v>14.2</v>
      </c>
      <c r="I14" s="381">
        <v>159</v>
      </c>
      <c r="J14" s="382">
        <v>17</v>
      </c>
    </row>
    <row r="15" spans="2:10" ht="14.25" thickBot="1">
      <c r="B15" s="661"/>
      <c r="C15" s="178" t="s">
        <v>103</v>
      </c>
      <c r="D15" s="389">
        <v>309.8</v>
      </c>
      <c r="E15" s="390">
        <v>278.2</v>
      </c>
      <c r="F15" s="390">
        <v>836.8</v>
      </c>
      <c r="G15" s="390">
        <v>36</v>
      </c>
      <c r="H15" s="394">
        <v>9.6</v>
      </c>
      <c r="I15" s="392">
        <v>156</v>
      </c>
      <c r="J15" s="393">
        <v>16</v>
      </c>
    </row>
    <row r="16" spans="2:10">
      <c r="B16" s="660" t="s">
        <v>6</v>
      </c>
      <c r="C16" s="171" t="s">
        <v>102</v>
      </c>
      <c r="D16" s="378">
        <v>326.8</v>
      </c>
      <c r="E16" s="379">
        <v>272</v>
      </c>
      <c r="F16" s="379">
        <v>476.3</v>
      </c>
      <c r="G16" s="379">
        <v>47.2</v>
      </c>
      <c r="H16" s="380">
        <v>9.6</v>
      </c>
      <c r="I16" s="381">
        <v>175</v>
      </c>
      <c r="J16" s="382">
        <v>27</v>
      </c>
    </row>
    <row r="17" spans="2:10" ht="14.25" thickBot="1">
      <c r="B17" s="661"/>
      <c r="C17" s="178" t="s">
        <v>103</v>
      </c>
      <c r="D17" s="389">
        <v>221.8</v>
      </c>
      <c r="E17" s="390">
        <v>195.7</v>
      </c>
      <c r="F17" s="390">
        <v>117</v>
      </c>
      <c r="G17" s="390">
        <v>45</v>
      </c>
      <c r="H17" s="394">
        <v>5.5</v>
      </c>
      <c r="I17" s="392">
        <v>158</v>
      </c>
      <c r="J17" s="393">
        <v>18</v>
      </c>
    </row>
    <row r="18" spans="2:10">
      <c r="B18" s="660" t="s">
        <v>7</v>
      </c>
      <c r="C18" s="171" t="s">
        <v>102</v>
      </c>
      <c r="D18" s="378">
        <v>364.3</v>
      </c>
      <c r="E18" s="379">
        <v>331.6</v>
      </c>
      <c r="F18" s="379">
        <v>827.9</v>
      </c>
      <c r="G18" s="379">
        <v>41.7</v>
      </c>
      <c r="H18" s="380">
        <v>12.1</v>
      </c>
      <c r="I18" s="381">
        <v>167</v>
      </c>
      <c r="J18" s="382">
        <v>17</v>
      </c>
    </row>
    <row r="19" spans="2:10" ht="14.25" thickBot="1">
      <c r="B19" s="661"/>
      <c r="C19" s="178" t="s">
        <v>103</v>
      </c>
      <c r="D19" s="389">
        <v>254</v>
      </c>
      <c r="E19" s="390">
        <v>236.6</v>
      </c>
      <c r="F19" s="390">
        <v>494.6</v>
      </c>
      <c r="G19" s="390">
        <v>39.1</v>
      </c>
      <c r="H19" s="394">
        <v>8.9</v>
      </c>
      <c r="I19" s="392">
        <v>162</v>
      </c>
      <c r="J19" s="393">
        <v>10</v>
      </c>
    </row>
    <row r="20" spans="2:10">
      <c r="B20" s="660" t="s">
        <v>21</v>
      </c>
      <c r="C20" s="171" t="s">
        <v>102</v>
      </c>
      <c r="D20" s="378">
        <v>504.3</v>
      </c>
      <c r="E20" s="379">
        <v>454.3</v>
      </c>
      <c r="F20" s="379">
        <v>1962.9</v>
      </c>
      <c r="G20" s="379">
        <v>41.2</v>
      </c>
      <c r="H20" s="395">
        <v>15.9</v>
      </c>
      <c r="I20" s="381">
        <v>153</v>
      </c>
      <c r="J20" s="382">
        <v>18</v>
      </c>
    </row>
    <row r="21" spans="2:10" ht="14.25" thickBot="1">
      <c r="B21" s="661"/>
      <c r="C21" s="178" t="s">
        <v>103</v>
      </c>
      <c r="D21" s="389">
        <v>297.60000000000002</v>
      </c>
      <c r="E21" s="390">
        <v>273.60000000000002</v>
      </c>
      <c r="F21" s="390">
        <v>874.3</v>
      </c>
      <c r="G21" s="390">
        <v>40.700000000000003</v>
      </c>
      <c r="H21" s="396">
        <v>10.9</v>
      </c>
      <c r="I21" s="392">
        <v>146</v>
      </c>
      <c r="J21" s="393">
        <v>12</v>
      </c>
    </row>
    <row r="22" spans="2:10">
      <c r="B22" s="660" t="s">
        <v>20</v>
      </c>
      <c r="C22" s="171" t="s">
        <v>102</v>
      </c>
      <c r="D22" s="378">
        <v>362.4</v>
      </c>
      <c r="E22" s="379">
        <v>338.8</v>
      </c>
      <c r="F22" s="379">
        <v>889.9</v>
      </c>
      <c r="G22" s="379">
        <v>44.2</v>
      </c>
      <c r="H22" s="380">
        <v>11.5</v>
      </c>
      <c r="I22" s="381">
        <v>167</v>
      </c>
      <c r="J22" s="382">
        <v>12</v>
      </c>
    </row>
    <row r="23" spans="2:10" ht="14.25" thickBot="1">
      <c r="B23" s="662"/>
      <c r="C23" s="184" t="s">
        <v>103</v>
      </c>
      <c r="D23" s="383">
        <v>255.3</v>
      </c>
      <c r="E23" s="384">
        <v>239.4</v>
      </c>
      <c r="F23" s="384">
        <v>474.9</v>
      </c>
      <c r="G23" s="384">
        <v>40.5</v>
      </c>
      <c r="H23" s="397">
        <v>8.1</v>
      </c>
      <c r="I23" s="386">
        <v>162</v>
      </c>
      <c r="J23" s="387">
        <v>8</v>
      </c>
    </row>
    <row r="24" spans="2:10">
      <c r="B24" s="660" t="s">
        <v>19</v>
      </c>
      <c r="C24" s="171" t="s">
        <v>102</v>
      </c>
      <c r="D24" s="378">
        <v>504.4</v>
      </c>
      <c r="E24" s="379">
        <v>465</v>
      </c>
      <c r="F24" s="379">
        <v>1974.1</v>
      </c>
      <c r="G24" s="379">
        <v>42.2</v>
      </c>
      <c r="H24" s="380">
        <v>15.5</v>
      </c>
      <c r="I24" s="381">
        <v>154</v>
      </c>
      <c r="J24" s="382">
        <v>15</v>
      </c>
    </row>
    <row r="25" spans="2:10" ht="14.25" thickBot="1">
      <c r="B25" s="661"/>
      <c r="C25" s="178" t="s">
        <v>103</v>
      </c>
      <c r="D25" s="389">
        <v>356.2</v>
      </c>
      <c r="E25" s="390">
        <v>328.2</v>
      </c>
      <c r="F25" s="390">
        <v>1153.0999999999999</v>
      </c>
      <c r="G25" s="390">
        <v>38.9</v>
      </c>
      <c r="H25" s="394">
        <v>11.3</v>
      </c>
      <c r="I25" s="392">
        <v>152</v>
      </c>
      <c r="J25" s="393">
        <v>12</v>
      </c>
    </row>
    <row r="26" spans="2:10">
      <c r="B26" s="654" t="s">
        <v>18</v>
      </c>
      <c r="C26" s="171" t="s">
        <v>102</v>
      </c>
      <c r="D26" s="378">
        <v>317.3</v>
      </c>
      <c r="E26" s="379">
        <v>286</v>
      </c>
      <c r="F26" s="379">
        <v>375.4</v>
      </c>
      <c r="G26" s="379">
        <v>40.9</v>
      </c>
      <c r="H26" s="380">
        <v>9.4</v>
      </c>
      <c r="I26" s="381">
        <v>176</v>
      </c>
      <c r="J26" s="382">
        <v>17</v>
      </c>
    </row>
    <row r="27" spans="2:10" ht="14.25" thickBot="1">
      <c r="B27" s="655"/>
      <c r="C27" s="178" t="s">
        <v>103</v>
      </c>
      <c r="D27" s="389">
        <v>224.8</v>
      </c>
      <c r="E27" s="390">
        <v>207.4</v>
      </c>
      <c r="F27" s="390">
        <v>195.7</v>
      </c>
      <c r="G27" s="390">
        <v>40.6</v>
      </c>
      <c r="H27" s="394">
        <v>7</v>
      </c>
      <c r="I27" s="392">
        <v>170</v>
      </c>
      <c r="J27" s="393">
        <v>12</v>
      </c>
    </row>
    <row r="28" spans="2:10">
      <c r="B28" s="654" t="s">
        <v>17</v>
      </c>
      <c r="C28" s="171" t="s">
        <v>102</v>
      </c>
      <c r="D28" s="378">
        <v>295.60000000000002</v>
      </c>
      <c r="E28" s="379">
        <v>278</v>
      </c>
      <c r="F28" s="379">
        <v>351.5</v>
      </c>
      <c r="G28" s="379">
        <v>38.799999999999997</v>
      </c>
      <c r="H28" s="380">
        <v>8.4</v>
      </c>
      <c r="I28" s="381">
        <v>176</v>
      </c>
      <c r="J28" s="382">
        <v>9</v>
      </c>
    </row>
    <row r="29" spans="2:10" ht="14.25" thickBot="1">
      <c r="B29" s="655"/>
      <c r="C29" s="178" t="s">
        <v>103</v>
      </c>
      <c r="D29" s="389">
        <v>237.3</v>
      </c>
      <c r="E29" s="390">
        <v>227.8</v>
      </c>
      <c r="F29" s="390">
        <v>185.6</v>
      </c>
      <c r="G29" s="390">
        <v>37.6</v>
      </c>
      <c r="H29" s="394">
        <v>7.4</v>
      </c>
      <c r="I29" s="392">
        <v>170</v>
      </c>
      <c r="J29" s="393">
        <v>5</v>
      </c>
    </row>
    <row r="30" spans="2:10">
      <c r="B30" s="654" t="s">
        <v>16</v>
      </c>
      <c r="C30" s="171" t="s">
        <v>102</v>
      </c>
      <c r="D30" s="378">
        <v>470.3</v>
      </c>
      <c r="E30" s="379">
        <v>454.2</v>
      </c>
      <c r="F30" s="379">
        <v>1738.8</v>
      </c>
      <c r="G30" s="379">
        <v>45.5</v>
      </c>
      <c r="H30" s="380">
        <v>13.8</v>
      </c>
      <c r="I30" s="381">
        <v>159</v>
      </c>
      <c r="J30" s="382">
        <v>8</v>
      </c>
    </row>
    <row r="31" spans="2:10" ht="14.25" thickBot="1">
      <c r="B31" s="655"/>
      <c r="C31" s="178" t="s">
        <v>103</v>
      </c>
      <c r="D31" s="389">
        <v>322.3</v>
      </c>
      <c r="E31" s="390">
        <v>312.8</v>
      </c>
      <c r="F31" s="390">
        <v>974.8</v>
      </c>
      <c r="G31" s="390">
        <v>38</v>
      </c>
      <c r="H31" s="394">
        <v>9.1999999999999993</v>
      </c>
      <c r="I31" s="392">
        <v>160</v>
      </c>
      <c r="J31" s="393">
        <v>4</v>
      </c>
    </row>
    <row r="32" spans="2:10">
      <c r="B32" s="654" t="s">
        <v>15</v>
      </c>
      <c r="C32" s="171" t="s">
        <v>102</v>
      </c>
      <c r="D32" s="378">
        <v>483.1</v>
      </c>
      <c r="E32" s="379">
        <v>447.6</v>
      </c>
      <c r="F32" s="379">
        <v>1069.9000000000001</v>
      </c>
      <c r="G32" s="379">
        <v>39.5</v>
      </c>
      <c r="H32" s="380">
        <v>7.7</v>
      </c>
      <c r="I32" s="381">
        <v>158</v>
      </c>
      <c r="J32" s="382">
        <v>10</v>
      </c>
    </row>
    <row r="33" spans="2:30" ht="14.25" thickBot="1">
      <c r="B33" s="655"/>
      <c r="C33" s="178" t="s">
        <v>103</v>
      </c>
      <c r="D33" s="389">
        <v>294</v>
      </c>
      <c r="E33" s="390">
        <v>267.7</v>
      </c>
      <c r="F33" s="390">
        <v>677.2</v>
      </c>
      <c r="G33" s="390">
        <v>38.9</v>
      </c>
      <c r="H33" s="394">
        <v>6.5</v>
      </c>
      <c r="I33" s="392">
        <v>158</v>
      </c>
      <c r="J33" s="393">
        <v>9</v>
      </c>
    </row>
    <row r="34" spans="2:30">
      <c r="B34" s="654" t="s">
        <v>14</v>
      </c>
      <c r="C34" s="171" t="s">
        <v>102</v>
      </c>
      <c r="D34" s="378">
        <v>360.6</v>
      </c>
      <c r="E34" s="379">
        <v>333.3</v>
      </c>
      <c r="F34" s="379">
        <v>1287.0999999999999</v>
      </c>
      <c r="G34" s="379">
        <v>42.3</v>
      </c>
      <c r="H34" s="395">
        <v>16.600000000000001</v>
      </c>
      <c r="I34" s="398">
        <v>154</v>
      </c>
      <c r="J34" s="382">
        <v>13</v>
      </c>
    </row>
    <row r="35" spans="2:30" ht="14.25" thickBot="1">
      <c r="B35" s="655"/>
      <c r="C35" s="7" t="s">
        <v>103</v>
      </c>
      <c r="D35" s="354">
        <v>278.2</v>
      </c>
      <c r="E35" s="355">
        <v>260</v>
      </c>
      <c r="F35" s="355">
        <v>1119.2</v>
      </c>
      <c r="G35" s="355">
        <v>36.200000000000003</v>
      </c>
      <c r="H35" s="375">
        <v>11.5</v>
      </c>
      <c r="I35" s="376">
        <v>152</v>
      </c>
      <c r="J35" s="358">
        <v>11</v>
      </c>
    </row>
    <row r="36" spans="2:30">
      <c r="B36" s="658" t="s">
        <v>13</v>
      </c>
      <c r="C36" s="196" t="s">
        <v>102</v>
      </c>
      <c r="D36" s="399">
        <v>312.10000000000002</v>
      </c>
      <c r="E36" s="379">
        <v>276.39999999999998</v>
      </c>
      <c r="F36" s="379">
        <v>569.6</v>
      </c>
      <c r="G36" s="379">
        <v>43.4</v>
      </c>
      <c r="H36" s="380">
        <v>9.3000000000000007</v>
      </c>
      <c r="I36" s="381">
        <v>163</v>
      </c>
      <c r="J36" s="382">
        <v>19</v>
      </c>
    </row>
    <row r="37" spans="2:30" ht="14.25" thickBot="1">
      <c r="B37" s="659"/>
      <c r="C37" s="215" t="s">
        <v>103</v>
      </c>
      <c r="D37" s="400">
        <v>232.5</v>
      </c>
      <c r="E37" s="401">
        <v>219.6</v>
      </c>
      <c r="F37" s="402">
        <v>320.39999999999998</v>
      </c>
      <c r="G37" s="403">
        <v>42.1</v>
      </c>
      <c r="H37" s="403">
        <v>7.1</v>
      </c>
      <c r="I37" s="404">
        <v>158</v>
      </c>
      <c r="J37" s="367">
        <v>8</v>
      </c>
    </row>
    <row r="38" spans="2:30">
      <c r="D38" s="116"/>
      <c r="E38" s="116"/>
      <c r="F38" s="157"/>
      <c r="G38" s="157"/>
      <c r="H38" s="2"/>
      <c r="I38" s="2"/>
      <c r="J38" s="3"/>
      <c r="Q38" s="107"/>
      <c r="S38" s="126"/>
      <c r="V38" s="110"/>
      <c r="W38" s="126"/>
      <c r="X38"/>
      <c r="Z38"/>
      <c r="AC38"/>
      <c r="AD38"/>
    </row>
    <row r="39" spans="2:30" ht="13.5" customHeight="1">
      <c r="D39" s="116"/>
      <c r="E39" s="116"/>
      <c r="F39" s="157"/>
      <c r="G39" s="157"/>
      <c r="H39" s="2"/>
      <c r="I39" s="2"/>
      <c r="J39" s="3"/>
      <c r="P39" s="107"/>
      <c r="S39" s="110"/>
      <c r="T39" s="126"/>
      <c r="X39"/>
      <c r="Z39"/>
      <c r="AC39"/>
      <c r="AD39"/>
    </row>
    <row r="40" spans="2:30">
      <c r="D40"/>
      <c r="F40"/>
      <c r="P40" s="107"/>
      <c r="S40" s="110"/>
      <c r="T40" s="126"/>
      <c r="X40"/>
      <c r="Z40"/>
      <c r="AC40"/>
      <c r="AD40"/>
    </row>
    <row r="41" spans="2:30">
      <c r="D41"/>
      <c r="F41"/>
      <c r="P41" s="107"/>
      <c r="R41" s="126"/>
      <c r="U41" s="110"/>
      <c r="V41" s="126"/>
      <c r="X41"/>
      <c r="Z41"/>
      <c r="AC41"/>
      <c r="AD41"/>
    </row>
    <row r="42" spans="2:30">
      <c r="D42" s="128"/>
      <c r="F42"/>
      <c r="Q42" s="107"/>
      <c r="S42" s="126"/>
      <c r="V42" s="110"/>
      <c r="W42" s="126"/>
      <c r="X42"/>
      <c r="Z42"/>
      <c r="AC42"/>
      <c r="AD42"/>
    </row>
    <row r="43" spans="2:30">
      <c r="D43"/>
      <c r="F43"/>
      <c r="Q43" s="107"/>
      <c r="S43" s="126"/>
      <c r="V43" s="110"/>
      <c r="W43" s="126"/>
      <c r="X43"/>
      <c r="Z43"/>
      <c r="AC43"/>
      <c r="AD43"/>
    </row>
    <row r="44" spans="2:30">
      <c r="D44"/>
      <c r="F44"/>
      <c r="Q44" s="107"/>
      <c r="S44" s="126"/>
      <c r="V44" s="110"/>
      <c r="W44" s="126"/>
      <c r="X44"/>
      <c r="Z44"/>
      <c r="AC44"/>
      <c r="AD44"/>
    </row>
  </sheetData>
  <mergeCells count="25">
    <mergeCell ref="B36:B37"/>
    <mergeCell ref="B4:B5"/>
    <mergeCell ref="B24:B25"/>
    <mergeCell ref="B22:B23"/>
    <mergeCell ref="B20:B21"/>
    <mergeCell ref="B18:B19"/>
    <mergeCell ref="B16:B17"/>
    <mergeCell ref="B14:B15"/>
    <mergeCell ref="B12:B13"/>
    <mergeCell ref="B10:B11"/>
    <mergeCell ref="B8:B9"/>
    <mergeCell ref="B6:B7"/>
    <mergeCell ref="B34:B35"/>
    <mergeCell ref="B32:B33"/>
    <mergeCell ref="B30:B31"/>
    <mergeCell ref="B28:B29"/>
    <mergeCell ref="B26:B27"/>
    <mergeCell ref="J2:J3"/>
    <mergeCell ref="D2:D3"/>
    <mergeCell ref="F2:F3"/>
    <mergeCell ref="B2:B3"/>
    <mergeCell ref="G2:G3"/>
    <mergeCell ref="H2:H3"/>
    <mergeCell ref="I2:I3"/>
    <mergeCell ref="C2:C3"/>
  </mergeCells>
  <phoneticPr fontId="2"/>
  <pageMargins left="0.76" right="0.26" top="1.03" bottom="0.47" header="0.3" footer="0.3"/>
  <pageSetup paperSize="9"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29"/>
  <sheetViews>
    <sheetView zoomScaleNormal="100" workbookViewId="0">
      <selection activeCell="H20" sqref="H20"/>
    </sheetView>
  </sheetViews>
  <sheetFormatPr defaultRowHeight="13.5"/>
  <cols>
    <col min="1" max="1" width="6.875" customWidth="1"/>
    <col min="2" max="2" width="22.875" style="107" bestFit="1" customWidth="1"/>
    <col min="3" max="4" width="13" bestFit="1" customWidth="1"/>
    <col min="5" max="5" width="12.75" bestFit="1" customWidth="1"/>
    <col min="6" max="6" width="9.375" bestFit="1" customWidth="1"/>
    <col min="7" max="7" width="9.75" style="126" bestFit="1" customWidth="1"/>
    <col min="8" max="8" width="9.75" bestFit="1" customWidth="1"/>
    <col min="9" max="9" width="10.625" style="107" bestFit="1" customWidth="1"/>
    <col min="22" max="22" width="5.125" customWidth="1"/>
    <col min="23" max="23" width="37.5" style="107" bestFit="1" customWidth="1"/>
    <col min="25" max="25" width="9" style="126"/>
    <col min="28" max="28" width="9" style="110"/>
    <col min="29" max="29" width="9" style="126"/>
  </cols>
  <sheetData>
    <row r="1" spans="1:9" ht="14.25" thickBot="1">
      <c r="A1" s="557" t="s">
        <v>177</v>
      </c>
      <c r="B1" s="224"/>
    </row>
    <row r="2" spans="1:9">
      <c r="A2" s="669" t="s">
        <v>30</v>
      </c>
      <c r="B2" s="670"/>
      <c r="C2" s="673" t="s">
        <v>86</v>
      </c>
      <c r="D2" s="127"/>
      <c r="E2" s="637" t="s">
        <v>88</v>
      </c>
      <c r="F2" s="641" t="s">
        <v>89</v>
      </c>
      <c r="G2" s="637" t="s">
        <v>90</v>
      </c>
      <c r="H2" s="644" t="s">
        <v>91</v>
      </c>
      <c r="I2" s="646" t="s">
        <v>92</v>
      </c>
    </row>
    <row r="3" spans="1:9" ht="23.25" thickBot="1">
      <c r="A3" s="671"/>
      <c r="B3" s="672"/>
      <c r="C3" s="674"/>
      <c r="D3" s="219" t="s">
        <v>87</v>
      </c>
      <c r="E3" s="675"/>
      <c r="F3" s="676"/>
      <c r="G3" s="677"/>
      <c r="H3" s="678"/>
      <c r="I3" s="663"/>
    </row>
    <row r="4" spans="1:9" ht="14.25" thickBot="1">
      <c r="A4" s="664" t="s">
        <v>33</v>
      </c>
      <c r="B4" s="405" t="s">
        <v>158</v>
      </c>
      <c r="C4" s="406">
        <v>390.4</v>
      </c>
      <c r="D4" s="407">
        <v>350.9</v>
      </c>
      <c r="E4" s="540">
        <v>1056.3</v>
      </c>
      <c r="F4" s="407">
        <v>42.6</v>
      </c>
      <c r="G4" s="407">
        <v>12.7</v>
      </c>
      <c r="H4" s="409">
        <v>164</v>
      </c>
      <c r="I4" s="410">
        <v>18</v>
      </c>
    </row>
    <row r="5" spans="1:9" ht="14.25" thickBot="1">
      <c r="A5" s="665"/>
      <c r="B5" s="411" t="s">
        <v>159</v>
      </c>
      <c r="C5" s="406">
        <v>395.7</v>
      </c>
      <c r="D5" s="407">
        <v>356</v>
      </c>
      <c r="E5" s="408">
        <v>1091.4000000000001</v>
      </c>
      <c r="F5" s="407">
        <v>42.6</v>
      </c>
      <c r="G5" s="407">
        <v>13.1</v>
      </c>
      <c r="H5" s="409">
        <v>163</v>
      </c>
      <c r="I5" s="410">
        <v>17</v>
      </c>
    </row>
    <row r="6" spans="1:9">
      <c r="A6" s="665"/>
      <c r="B6" s="220" t="s">
        <v>97</v>
      </c>
      <c r="C6" s="222">
        <f>C4-C5</f>
        <v>-5.3000000000000114</v>
      </c>
      <c r="D6" s="144">
        <f>D4-D5</f>
        <v>-5.1000000000000227</v>
      </c>
      <c r="E6" s="225">
        <f>E4-E5</f>
        <v>-35.100000000000136</v>
      </c>
      <c r="F6" s="254"/>
      <c r="G6" s="255"/>
      <c r="H6" s="256"/>
      <c r="I6" s="256"/>
    </row>
    <row r="7" spans="1:9" ht="14.25" thickBot="1">
      <c r="A7" s="666"/>
      <c r="B7" s="221" t="s">
        <v>96</v>
      </c>
      <c r="C7" s="223">
        <f>C4/C5*100-100</f>
        <v>-1.3393985342431165</v>
      </c>
      <c r="D7" s="153">
        <f>D4/D5*100-100</f>
        <v>-1.4325842696629252</v>
      </c>
      <c r="E7" s="226">
        <f>E4/E5*100-100</f>
        <v>-3.2160527762507058</v>
      </c>
      <c r="F7" s="257"/>
      <c r="G7" s="258"/>
      <c r="H7" s="259"/>
      <c r="I7" s="259"/>
    </row>
    <row r="8" spans="1:9" ht="14.25" thickBot="1">
      <c r="A8" s="664" t="s">
        <v>34</v>
      </c>
      <c r="B8" s="405" t="s">
        <v>213</v>
      </c>
      <c r="C8" s="406">
        <v>277.3</v>
      </c>
      <c r="D8" s="407">
        <v>255.6</v>
      </c>
      <c r="E8" s="408">
        <v>616.4</v>
      </c>
      <c r="F8" s="407">
        <v>39.700000000000003</v>
      </c>
      <c r="G8" s="407">
        <v>8.4</v>
      </c>
      <c r="H8" s="409">
        <v>158</v>
      </c>
      <c r="I8" s="410">
        <v>10</v>
      </c>
    </row>
    <row r="9" spans="1:9" ht="14.25" thickBot="1">
      <c r="A9" s="665"/>
      <c r="B9" s="411" t="s">
        <v>214</v>
      </c>
      <c r="C9" s="406">
        <v>282</v>
      </c>
      <c r="D9" s="407">
        <v>261.39999999999998</v>
      </c>
      <c r="E9" s="408">
        <v>646.29999999999995</v>
      </c>
      <c r="F9" s="407">
        <v>39.299999999999997</v>
      </c>
      <c r="G9" s="407">
        <v>8.3000000000000007</v>
      </c>
      <c r="H9" s="409">
        <v>161</v>
      </c>
      <c r="I9" s="410">
        <v>9</v>
      </c>
    </row>
    <row r="10" spans="1:9">
      <c r="A10" s="665"/>
      <c r="B10" s="220" t="s">
        <v>97</v>
      </c>
      <c r="C10" s="222">
        <f>C8-C9</f>
        <v>-4.6999999999999886</v>
      </c>
      <c r="D10" s="144">
        <f>D8-D9</f>
        <v>-5.7999999999999829</v>
      </c>
      <c r="E10" s="225">
        <f>E8-E9</f>
        <v>-29.899999999999977</v>
      </c>
      <c r="F10" s="254"/>
      <c r="G10" s="255"/>
      <c r="H10" s="256"/>
      <c r="I10" s="256"/>
    </row>
    <row r="11" spans="1:9" ht="14.25" thickBot="1">
      <c r="A11" s="666"/>
      <c r="B11" s="221" t="s">
        <v>96</v>
      </c>
      <c r="C11" s="223">
        <f>C8/C9*100-100</f>
        <v>-1.6666666666666572</v>
      </c>
      <c r="D11" s="153">
        <f>D8/D9*100-100</f>
        <v>-2.2188217291507186</v>
      </c>
      <c r="E11" s="226">
        <f>E8/E9*100-100</f>
        <v>-4.6263345195729499</v>
      </c>
      <c r="F11" s="257"/>
      <c r="G11" s="258"/>
      <c r="H11" s="259"/>
      <c r="I11" s="259"/>
    </row>
    <row r="12" spans="1:9">
      <c r="A12" s="667" t="s">
        <v>106</v>
      </c>
      <c r="B12" s="538" t="s">
        <v>160</v>
      </c>
      <c r="C12" s="260">
        <f>C4-C8</f>
        <v>113.09999999999997</v>
      </c>
      <c r="D12" s="261">
        <f t="shared" ref="C12:I13" si="0">D4-D8</f>
        <v>95.299999999999983</v>
      </c>
      <c r="E12" s="262">
        <f t="shared" si="0"/>
        <v>439.9</v>
      </c>
      <c r="F12" s="261">
        <f t="shared" si="0"/>
        <v>2.8999999999999986</v>
      </c>
      <c r="G12" s="261">
        <f t="shared" si="0"/>
        <v>4.2999999999999989</v>
      </c>
      <c r="H12" s="261">
        <f t="shared" si="0"/>
        <v>6</v>
      </c>
      <c r="I12" s="263">
        <f>I4-I8</f>
        <v>8</v>
      </c>
    </row>
    <row r="13" spans="1:9" ht="14.25" thickBot="1">
      <c r="A13" s="668"/>
      <c r="B13" s="539" t="s">
        <v>161</v>
      </c>
      <c r="C13" s="264">
        <f t="shared" si="0"/>
        <v>113.69999999999999</v>
      </c>
      <c r="D13" s="265">
        <f t="shared" si="0"/>
        <v>94.600000000000023</v>
      </c>
      <c r="E13" s="266">
        <f t="shared" si="0"/>
        <v>445.10000000000014</v>
      </c>
      <c r="F13" s="265">
        <f t="shared" si="0"/>
        <v>3.3000000000000043</v>
      </c>
      <c r="G13" s="265">
        <f t="shared" si="0"/>
        <v>4.7999999999999989</v>
      </c>
      <c r="H13" s="265">
        <f t="shared" si="0"/>
        <v>2</v>
      </c>
      <c r="I13" s="267">
        <f t="shared" si="0"/>
        <v>8</v>
      </c>
    </row>
    <row r="15" spans="1:9" ht="18.75" customHeight="1">
      <c r="A15" s="558" t="s">
        <v>178</v>
      </c>
    </row>
    <row r="16" spans="1:9">
      <c r="B16" s="218"/>
      <c r="C16" s="71" t="s">
        <v>114</v>
      </c>
      <c r="D16" s="71" t="s">
        <v>115</v>
      </c>
      <c r="E16" s="71" t="s">
        <v>116</v>
      </c>
    </row>
    <row r="17" spans="2:9">
      <c r="B17" s="218" t="s">
        <v>107</v>
      </c>
      <c r="C17" s="228">
        <v>404.5</v>
      </c>
      <c r="D17" s="228">
        <v>269.39999999999998</v>
      </c>
      <c r="E17" s="108">
        <v>66.600741656365884</v>
      </c>
    </row>
    <row r="18" spans="2:9">
      <c r="B18" s="218" t="s">
        <v>108</v>
      </c>
      <c r="C18" s="228">
        <v>399</v>
      </c>
      <c r="D18" s="228">
        <v>272.3</v>
      </c>
      <c r="E18" s="108">
        <v>68.245614035087726</v>
      </c>
    </row>
    <row r="19" spans="2:9">
      <c r="B19" s="218" t="s">
        <v>109</v>
      </c>
      <c r="C19" s="228">
        <v>401</v>
      </c>
      <c r="D19" s="228">
        <v>278</v>
      </c>
      <c r="E19" s="108">
        <v>69.326683291770578</v>
      </c>
    </row>
    <row r="20" spans="2:9">
      <c r="B20" s="218" t="s">
        <v>110</v>
      </c>
      <c r="C20" s="228">
        <v>400.1</v>
      </c>
      <c r="D20" s="228">
        <v>270.8</v>
      </c>
      <c r="E20" s="108">
        <v>67.683079230192462</v>
      </c>
      <c r="G20" s="227"/>
    </row>
    <row r="21" spans="2:9">
      <c r="B21" s="218" t="s">
        <v>111</v>
      </c>
      <c r="C21" s="229">
        <v>400.8</v>
      </c>
      <c r="D21" s="229">
        <v>264</v>
      </c>
      <c r="E21" s="108">
        <v>65.868263473053887</v>
      </c>
      <c r="G21" s="227"/>
    </row>
    <row r="22" spans="2:9">
      <c r="B22" s="218" t="s">
        <v>112</v>
      </c>
      <c r="C22" s="229">
        <v>406.1</v>
      </c>
      <c r="D22" s="229">
        <v>268.10000000000002</v>
      </c>
      <c r="E22" s="108">
        <v>66.018222112780094</v>
      </c>
      <c r="G22" s="227"/>
    </row>
    <row r="23" spans="2:9">
      <c r="B23" s="218" t="s">
        <v>113</v>
      </c>
      <c r="C23" s="230">
        <v>408.3</v>
      </c>
      <c r="D23" s="230">
        <v>271.2</v>
      </c>
      <c r="E23" s="108">
        <v>66.421748714180737</v>
      </c>
      <c r="G23" s="227"/>
      <c r="H23" s="227"/>
      <c r="I23" s="227"/>
    </row>
    <row r="24" spans="2:9">
      <c r="B24" s="218" t="s">
        <v>105</v>
      </c>
      <c r="C24" s="231">
        <v>406.9</v>
      </c>
      <c r="D24" s="231">
        <v>277.10000000000002</v>
      </c>
      <c r="E24" s="108">
        <v>68.100270336692077</v>
      </c>
      <c r="H24" s="227"/>
      <c r="I24" s="227"/>
    </row>
    <row r="25" spans="2:9">
      <c r="B25" s="218" t="s">
        <v>104</v>
      </c>
      <c r="C25" s="231">
        <v>377.8</v>
      </c>
      <c r="D25" s="231">
        <v>271</v>
      </c>
      <c r="E25" s="108">
        <v>71.731074642668077</v>
      </c>
      <c r="H25" s="227"/>
      <c r="I25" s="227"/>
    </row>
    <row r="26" spans="2:9">
      <c r="B26" s="473" t="s">
        <v>142</v>
      </c>
      <c r="C26" s="231">
        <v>392</v>
      </c>
      <c r="D26" s="231">
        <v>271.89999999999998</v>
      </c>
      <c r="E26" s="108">
        <v>69.362244897959187</v>
      </c>
      <c r="H26" s="227"/>
      <c r="I26" s="227"/>
    </row>
    <row r="27" spans="2:9">
      <c r="B27" s="473" t="s">
        <v>149</v>
      </c>
      <c r="C27" s="231">
        <v>393.7</v>
      </c>
      <c r="D27" s="231">
        <v>279.10000000000002</v>
      </c>
      <c r="E27" s="108">
        <v>70.891541783083582</v>
      </c>
      <c r="H27" s="227"/>
      <c r="I27" s="227"/>
    </row>
    <row r="28" spans="2:9">
      <c r="B28" s="473" t="s">
        <v>152</v>
      </c>
      <c r="C28" s="231">
        <v>395.7</v>
      </c>
      <c r="D28" s="231">
        <v>282</v>
      </c>
      <c r="E28" s="108">
        <v>71.266110689916601</v>
      </c>
      <c r="H28" s="227"/>
      <c r="I28" s="227"/>
    </row>
    <row r="29" spans="2:9">
      <c r="B29" s="541" t="s">
        <v>162</v>
      </c>
      <c r="C29" s="542">
        <v>390.4</v>
      </c>
      <c r="D29" s="543">
        <v>277.3</v>
      </c>
      <c r="E29" s="108">
        <v>71.029713114754102</v>
      </c>
      <c r="H29" s="227"/>
    </row>
  </sheetData>
  <mergeCells count="10">
    <mergeCell ref="I2:I3"/>
    <mergeCell ref="A4:A7"/>
    <mergeCell ref="A8:A11"/>
    <mergeCell ref="A12:A13"/>
    <mergeCell ref="A2:B3"/>
    <mergeCell ref="C2:C3"/>
    <mergeCell ref="E2:E3"/>
    <mergeCell ref="F2:F3"/>
    <mergeCell ref="G2:G3"/>
    <mergeCell ref="H2:H3"/>
  </mergeCells>
  <phoneticPr fontId="2"/>
  <pageMargins left="1.1499999999999999" right="0.35" top="0.75" bottom="0.47" header="0.3" footer="0.3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AD107"/>
  <sheetViews>
    <sheetView zoomScaleNormal="100" workbookViewId="0">
      <selection activeCell="AB16" sqref="AB16"/>
    </sheetView>
  </sheetViews>
  <sheetFormatPr defaultRowHeight="13.5"/>
  <cols>
    <col min="1" max="1" width="2.875" bestFit="1" customWidth="1"/>
    <col min="2" max="2" width="33.625" style="107" customWidth="1"/>
    <col min="3" max="3" width="3.625" style="107" customWidth="1"/>
    <col min="4" max="4" width="9.75" style="126" bestFit="1" customWidth="1"/>
    <col min="5" max="5" width="9.75" bestFit="1" customWidth="1"/>
    <col min="6" max="6" width="10.625" style="107" bestFit="1" customWidth="1"/>
    <col min="7" max="10" width="9.375" bestFit="1" customWidth="1"/>
    <col min="12" max="22" width="0" hidden="1" customWidth="1"/>
    <col min="23" max="23" width="7.25" hidden="1" customWidth="1"/>
    <col min="24" max="24" width="6.5" style="107" hidden="1" customWidth="1"/>
    <col min="25" max="25" width="0" hidden="1" customWidth="1"/>
    <col min="26" max="26" width="0" style="126" hidden="1" customWidth="1"/>
    <col min="29" max="29" width="9" style="110"/>
    <col min="30" max="30" width="9" style="126"/>
  </cols>
  <sheetData>
    <row r="1" spans="1:26" ht="18.75" customHeight="1" thickBot="1">
      <c r="B1" s="86" t="s">
        <v>174</v>
      </c>
    </row>
    <row r="2" spans="1:26" ht="10.5" customHeight="1">
      <c r="B2" s="649" t="s">
        <v>29</v>
      </c>
      <c r="C2" s="656" t="s">
        <v>146</v>
      </c>
      <c r="D2" s="639" t="s">
        <v>86</v>
      </c>
      <c r="E2" s="127"/>
      <c r="F2" s="637" t="s">
        <v>88</v>
      </c>
      <c r="G2" s="641" t="s">
        <v>89</v>
      </c>
      <c r="H2" s="637" t="s">
        <v>90</v>
      </c>
      <c r="I2" s="644" t="s">
        <v>91</v>
      </c>
      <c r="J2" s="646" t="s">
        <v>92</v>
      </c>
    </row>
    <row r="3" spans="1:26" ht="35.25" customHeight="1" thickBot="1">
      <c r="B3" s="650"/>
      <c r="C3" s="657"/>
      <c r="D3" s="640"/>
      <c r="E3" s="135" t="s">
        <v>87</v>
      </c>
      <c r="F3" s="638"/>
      <c r="G3" s="642"/>
      <c r="H3" s="643"/>
      <c r="I3" s="645"/>
      <c r="J3" s="647"/>
      <c r="L3" t="s">
        <v>120</v>
      </c>
    </row>
    <row r="4" spans="1:26">
      <c r="A4" s="622" t="s">
        <v>117</v>
      </c>
      <c r="B4" s="658" t="s">
        <v>157</v>
      </c>
      <c r="C4" s="209" t="s">
        <v>102</v>
      </c>
      <c r="D4" s="359">
        <v>436.6</v>
      </c>
      <c r="E4" s="360">
        <v>391.7</v>
      </c>
      <c r="F4" s="360">
        <v>1561.8</v>
      </c>
      <c r="G4" s="360">
        <v>42.1</v>
      </c>
      <c r="H4" s="360">
        <v>15.5</v>
      </c>
      <c r="I4" s="361">
        <v>156</v>
      </c>
      <c r="J4" s="362">
        <v>18</v>
      </c>
      <c r="L4" s="212">
        <v>41.8</v>
      </c>
      <c r="M4" s="212">
        <v>11</v>
      </c>
      <c r="N4" s="213">
        <v>163</v>
      </c>
      <c r="O4" s="214">
        <v>16</v>
      </c>
      <c r="P4" s="210">
        <v>356</v>
      </c>
      <c r="Q4" s="211">
        <v>323.39999999999998</v>
      </c>
      <c r="R4" s="211">
        <v>974.1</v>
      </c>
      <c r="T4" s="212">
        <v>43.1</v>
      </c>
      <c r="U4" s="212">
        <v>9.4</v>
      </c>
      <c r="V4" s="213">
        <v>169</v>
      </c>
      <c r="W4" s="214">
        <v>15</v>
      </c>
      <c r="X4" s="210">
        <v>337.5</v>
      </c>
      <c r="Y4" s="211">
        <v>309.60000000000002</v>
      </c>
      <c r="Z4" s="211">
        <v>576.29999999999995</v>
      </c>
    </row>
    <row r="5" spans="1:26" ht="14.25" thickBot="1">
      <c r="A5" s="623"/>
      <c r="B5" s="659"/>
      <c r="C5" s="164" t="s">
        <v>103</v>
      </c>
      <c r="D5" s="363">
        <v>297.89999999999998</v>
      </c>
      <c r="E5" s="318">
        <v>270.5</v>
      </c>
      <c r="F5" s="364">
        <v>820.6</v>
      </c>
      <c r="G5" s="365">
        <v>39.5</v>
      </c>
      <c r="H5" s="365">
        <v>9.6</v>
      </c>
      <c r="I5" s="366">
        <v>153</v>
      </c>
      <c r="J5" s="367">
        <v>12</v>
      </c>
      <c r="L5" s="208">
        <v>40.299999999999997</v>
      </c>
      <c r="M5" s="208">
        <v>7.6</v>
      </c>
      <c r="N5" s="217">
        <v>159</v>
      </c>
      <c r="O5" s="198">
        <v>8</v>
      </c>
      <c r="P5" s="206">
        <v>271.5</v>
      </c>
      <c r="Q5" s="15">
        <v>252.9</v>
      </c>
      <c r="R5" s="207">
        <v>572.5</v>
      </c>
      <c r="T5" s="208">
        <v>41.3</v>
      </c>
      <c r="U5" s="208">
        <v>7.7</v>
      </c>
      <c r="V5" s="217">
        <v>166</v>
      </c>
      <c r="W5" s="198">
        <v>6</v>
      </c>
      <c r="X5" s="206">
        <v>248.4</v>
      </c>
      <c r="Y5" s="15">
        <v>239</v>
      </c>
      <c r="Z5" s="207">
        <v>487.2</v>
      </c>
    </row>
    <row r="6" spans="1:26">
      <c r="A6" s="623"/>
      <c r="B6" s="660" t="s">
        <v>1</v>
      </c>
      <c r="C6" s="199" t="s">
        <v>102</v>
      </c>
      <c r="D6" s="368" t="s">
        <v>12</v>
      </c>
      <c r="E6" s="369" t="s">
        <v>12</v>
      </c>
      <c r="F6" s="369" t="s">
        <v>12</v>
      </c>
      <c r="G6" s="369" t="s">
        <v>12</v>
      </c>
      <c r="H6" s="370" t="s">
        <v>12</v>
      </c>
      <c r="I6" s="371" t="s">
        <v>12</v>
      </c>
      <c r="J6" s="372" t="s">
        <v>12</v>
      </c>
      <c r="L6" s="202" t="s">
        <v>12</v>
      </c>
      <c r="M6" s="203" t="s">
        <v>12</v>
      </c>
      <c r="N6" s="204" t="s">
        <v>12</v>
      </c>
      <c r="O6" s="205" t="s">
        <v>12</v>
      </c>
      <c r="P6" s="200" t="s">
        <v>12</v>
      </c>
      <c r="Q6" s="201" t="s">
        <v>12</v>
      </c>
      <c r="R6" s="201" t="s">
        <v>12</v>
      </c>
      <c r="T6" s="202">
        <v>48.9</v>
      </c>
      <c r="U6" s="203">
        <v>16.7</v>
      </c>
      <c r="V6" s="204">
        <v>185</v>
      </c>
      <c r="W6" s="205">
        <v>11</v>
      </c>
      <c r="X6" s="200">
        <v>355.1</v>
      </c>
      <c r="Y6" s="201">
        <v>334.9</v>
      </c>
      <c r="Z6" s="201">
        <v>824.3</v>
      </c>
    </row>
    <row r="7" spans="1:26" ht="14.25" thickBot="1">
      <c r="A7" s="623"/>
      <c r="B7" s="661"/>
      <c r="C7" s="7" t="s">
        <v>103</v>
      </c>
      <c r="D7" s="373" t="s">
        <v>12</v>
      </c>
      <c r="E7" s="374" t="s">
        <v>12</v>
      </c>
      <c r="F7" s="374" t="s">
        <v>12</v>
      </c>
      <c r="G7" s="374" t="s">
        <v>12</v>
      </c>
      <c r="H7" s="375" t="s">
        <v>12</v>
      </c>
      <c r="I7" s="376" t="s">
        <v>12</v>
      </c>
      <c r="J7" s="377" t="s">
        <v>12</v>
      </c>
      <c r="L7" s="167" t="s">
        <v>12</v>
      </c>
      <c r="M7" s="168" t="s">
        <v>12</v>
      </c>
      <c r="N7" s="169" t="s">
        <v>12</v>
      </c>
      <c r="O7" s="170" t="s">
        <v>12</v>
      </c>
      <c r="P7" s="165" t="s">
        <v>12</v>
      </c>
      <c r="Q7" s="166" t="s">
        <v>12</v>
      </c>
      <c r="R7" s="166" t="s">
        <v>12</v>
      </c>
      <c r="T7" s="167">
        <v>45.4</v>
      </c>
      <c r="U7" s="168">
        <v>15</v>
      </c>
      <c r="V7" s="169">
        <v>180</v>
      </c>
      <c r="W7" s="170">
        <v>2</v>
      </c>
      <c r="X7" s="165">
        <v>247.8</v>
      </c>
      <c r="Y7" s="166">
        <v>245</v>
      </c>
      <c r="Z7" s="166">
        <v>639.1</v>
      </c>
    </row>
    <row r="8" spans="1:26">
      <c r="A8" s="623"/>
      <c r="B8" s="660" t="s">
        <v>2</v>
      </c>
      <c r="C8" s="171" t="s">
        <v>102</v>
      </c>
      <c r="D8" s="378">
        <v>497.8</v>
      </c>
      <c r="E8" s="379">
        <v>456.6</v>
      </c>
      <c r="F8" s="379">
        <v>1863</v>
      </c>
      <c r="G8" s="379">
        <v>43.7</v>
      </c>
      <c r="H8" s="380">
        <v>17.7</v>
      </c>
      <c r="I8" s="381">
        <v>174</v>
      </c>
      <c r="J8" s="382">
        <v>17</v>
      </c>
      <c r="L8" s="174">
        <v>37.299999999999997</v>
      </c>
      <c r="M8" s="175">
        <v>10.6</v>
      </c>
      <c r="N8" s="176">
        <v>172</v>
      </c>
      <c r="O8" s="177">
        <v>16</v>
      </c>
      <c r="P8" s="172">
        <v>364.3</v>
      </c>
      <c r="Q8" s="173">
        <v>335</v>
      </c>
      <c r="R8" s="173">
        <v>1213.9000000000001</v>
      </c>
      <c r="S8">
        <v>500</v>
      </c>
      <c r="T8" s="174">
        <v>44.7</v>
      </c>
      <c r="U8" s="175">
        <v>10.199999999999999</v>
      </c>
      <c r="V8" s="176">
        <v>169</v>
      </c>
      <c r="W8" s="177">
        <v>8</v>
      </c>
      <c r="X8" s="172">
        <v>358.1</v>
      </c>
      <c r="Y8" s="173">
        <v>327.2</v>
      </c>
      <c r="Z8" s="173">
        <v>424</v>
      </c>
    </row>
    <row r="9" spans="1:26" ht="14.25" thickBot="1">
      <c r="A9" s="623"/>
      <c r="B9" s="662"/>
      <c r="C9" s="184" t="s">
        <v>103</v>
      </c>
      <c r="D9" s="383">
        <v>298</v>
      </c>
      <c r="E9" s="384">
        <v>275.39999999999998</v>
      </c>
      <c r="F9" s="384">
        <v>792.2</v>
      </c>
      <c r="G9" s="384">
        <v>39.299999999999997</v>
      </c>
      <c r="H9" s="385">
        <v>13.9</v>
      </c>
      <c r="I9" s="386">
        <v>168</v>
      </c>
      <c r="J9" s="387">
        <v>10</v>
      </c>
      <c r="L9" s="187">
        <v>32.700000000000003</v>
      </c>
      <c r="M9" s="158">
        <v>10.3</v>
      </c>
      <c r="N9" s="188">
        <v>161</v>
      </c>
      <c r="O9" s="189">
        <v>19</v>
      </c>
      <c r="P9" s="185">
        <v>307.60000000000002</v>
      </c>
      <c r="Q9" s="186">
        <v>266.5</v>
      </c>
      <c r="R9" s="186">
        <v>1181.4000000000001</v>
      </c>
      <c r="T9" s="187">
        <v>44.9</v>
      </c>
      <c r="U9" s="158">
        <v>6.2</v>
      </c>
      <c r="V9" s="188">
        <v>156</v>
      </c>
      <c r="W9" s="189">
        <v>3</v>
      </c>
      <c r="X9" s="185">
        <v>217.5</v>
      </c>
      <c r="Y9" s="186">
        <v>211.5</v>
      </c>
      <c r="Z9" s="186">
        <v>234.7</v>
      </c>
    </row>
    <row r="10" spans="1:26">
      <c r="A10" s="623"/>
      <c r="B10" s="660" t="s">
        <v>3</v>
      </c>
      <c r="C10" s="171" t="s">
        <v>102</v>
      </c>
      <c r="D10" s="378">
        <v>446.1</v>
      </c>
      <c r="E10" s="379">
        <v>398.7</v>
      </c>
      <c r="F10" s="379">
        <v>1697.5</v>
      </c>
      <c r="G10" s="379">
        <v>42.2</v>
      </c>
      <c r="H10" s="474">
        <v>17.899999999999999</v>
      </c>
      <c r="I10" s="381">
        <v>153</v>
      </c>
      <c r="J10" s="382">
        <v>17</v>
      </c>
      <c r="L10" s="174">
        <v>44.9</v>
      </c>
      <c r="M10" s="191">
        <v>11.3</v>
      </c>
      <c r="N10" s="176">
        <v>169</v>
      </c>
      <c r="O10" s="177">
        <v>15</v>
      </c>
      <c r="P10" s="172">
        <v>337.3</v>
      </c>
      <c r="Q10" s="173">
        <v>307.60000000000002</v>
      </c>
      <c r="R10" s="173">
        <v>725.7</v>
      </c>
      <c r="T10" s="174"/>
      <c r="U10" s="191"/>
      <c r="V10" s="176"/>
      <c r="W10" s="177"/>
      <c r="X10" s="172"/>
      <c r="Y10" s="173"/>
      <c r="Z10" s="173"/>
    </row>
    <row r="11" spans="1:26" ht="14.25" thickBot="1">
      <c r="A11" s="623"/>
      <c r="B11" s="661"/>
      <c r="C11" s="178" t="s">
        <v>103</v>
      </c>
      <c r="D11" s="389">
        <v>311.8</v>
      </c>
      <c r="E11" s="390">
        <v>289.5</v>
      </c>
      <c r="F11" s="390">
        <v>1079.9000000000001</v>
      </c>
      <c r="G11" s="390">
        <v>39.799999999999997</v>
      </c>
      <c r="H11" s="391">
        <v>14.6</v>
      </c>
      <c r="I11" s="392">
        <v>153</v>
      </c>
      <c r="J11" s="393">
        <v>9</v>
      </c>
      <c r="L11" s="181">
        <v>44.8</v>
      </c>
      <c r="M11" s="160">
        <v>10</v>
      </c>
      <c r="N11" s="182">
        <v>163</v>
      </c>
      <c r="O11" s="183">
        <v>7</v>
      </c>
      <c r="P11" s="179">
        <v>212.3</v>
      </c>
      <c r="Q11" s="180">
        <v>202.3</v>
      </c>
      <c r="R11" s="180">
        <v>393.4</v>
      </c>
      <c r="T11" s="181"/>
      <c r="U11" s="160"/>
      <c r="V11" s="182"/>
      <c r="W11" s="183"/>
      <c r="X11" s="179"/>
      <c r="Y11" s="180"/>
      <c r="Z11" s="180"/>
    </row>
    <row r="12" spans="1:26">
      <c r="A12" s="623"/>
      <c r="B12" s="660" t="s">
        <v>4</v>
      </c>
      <c r="C12" s="171" t="s">
        <v>102</v>
      </c>
      <c r="D12" s="378">
        <v>545.29999999999995</v>
      </c>
      <c r="E12" s="379">
        <v>467.9</v>
      </c>
      <c r="F12" s="379">
        <v>310.39999999999998</v>
      </c>
      <c r="G12" s="379">
        <v>41.3</v>
      </c>
      <c r="H12" s="380">
        <v>19.600000000000001</v>
      </c>
      <c r="I12" s="381">
        <v>148</v>
      </c>
      <c r="J12" s="382">
        <v>20</v>
      </c>
      <c r="L12" s="174">
        <v>46.1</v>
      </c>
      <c r="M12" s="175">
        <v>21.5</v>
      </c>
      <c r="N12" s="176">
        <v>151</v>
      </c>
      <c r="O12" s="177">
        <v>6</v>
      </c>
      <c r="P12" s="172">
        <v>453.9</v>
      </c>
      <c r="Q12" s="173">
        <v>431.4</v>
      </c>
      <c r="R12" s="173">
        <v>1645</v>
      </c>
      <c r="T12" s="174">
        <v>41.7</v>
      </c>
      <c r="U12" s="175">
        <v>17.600000000000001</v>
      </c>
      <c r="V12" s="176">
        <v>148</v>
      </c>
      <c r="W12" s="177">
        <v>9</v>
      </c>
      <c r="X12" s="172">
        <v>436.4</v>
      </c>
      <c r="Y12" s="173">
        <v>391.9</v>
      </c>
      <c r="Z12" s="173">
        <v>2021.1</v>
      </c>
    </row>
    <row r="13" spans="1:26" ht="14.25" thickBot="1">
      <c r="A13" s="623"/>
      <c r="B13" s="661"/>
      <c r="C13" s="178" t="s">
        <v>103</v>
      </c>
      <c r="D13" s="389">
        <v>423.7</v>
      </c>
      <c r="E13" s="390">
        <v>373.8</v>
      </c>
      <c r="F13" s="390">
        <v>134.4</v>
      </c>
      <c r="G13" s="390">
        <v>38.6</v>
      </c>
      <c r="H13" s="394">
        <v>17.100000000000001</v>
      </c>
      <c r="I13" s="392">
        <v>143</v>
      </c>
      <c r="J13" s="393">
        <v>16</v>
      </c>
      <c r="L13" s="181">
        <v>34.700000000000003</v>
      </c>
      <c r="M13" s="192">
        <v>10.7</v>
      </c>
      <c r="N13" s="182">
        <v>156</v>
      </c>
      <c r="O13" s="183">
        <v>1</v>
      </c>
      <c r="P13" s="179">
        <v>236.8</v>
      </c>
      <c r="Q13" s="180">
        <v>234.2</v>
      </c>
      <c r="R13" s="180">
        <v>763.6</v>
      </c>
      <c r="T13" s="181">
        <v>32</v>
      </c>
      <c r="U13" s="192">
        <v>11.5</v>
      </c>
      <c r="V13" s="182">
        <v>151</v>
      </c>
      <c r="W13" s="183">
        <v>16</v>
      </c>
      <c r="X13" s="179">
        <v>255.8</v>
      </c>
      <c r="Y13" s="180">
        <v>227.4</v>
      </c>
      <c r="Z13" s="180">
        <v>1139.5</v>
      </c>
    </row>
    <row r="14" spans="1:26">
      <c r="A14" s="623"/>
      <c r="B14" s="660" t="s">
        <v>5</v>
      </c>
      <c r="C14" s="171" t="s">
        <v>102</v>
      </c>
      <c r="D14" s="378">
        <v>464</v>
      </c>
      <c r="E14" s="379">
        <v>430</v>
      </c>
      <c r="F14" s="379">
        <v>2013</v>
      </c>
      <c r="G14" s="379">
        <v>41.4</v>
      </c>
      <c r="H14" s="380">
        <v>16.899999999999999</v>
      </c>
      <c r="I14" s="381">
        <v>157</v>
      </c>
      <c r="J14" s="382">
        <v>15</v>
      </c>
      <c r="L14" s="174">
        <v>38.200000000000003</v>
      </c>
      <c r="M14" s="175">
        <v>7.5</v>
      </c>
      <c r="N14" s="176">
        <v>149</v>
      </c>
      <c r="O14" s="177">
        <v>17</v>
      </c>
      <c r="P14" s="172">
        <v>418.8</v>
      </c>
      <c r="Q14" s="173">
        <v>384.1</v>
      </c>
      <c r="R14" s="173">
        <v>1824.8</v>
      </c>
      <c r="T14" s="174">
        <v>35.299999999999997</v>
      </c>
      <c r="U14" s="175">
        <v>7.7</v>
      </c>
      <c r="V14" s="176">
        <v>162</v>
      </c>
      <c r="W14" s="177">
        <v>13</v>
      </c>
      <c r="X14" s="172">
        <v>343.5</v>
      </c>
      <c r="Y14" s="173">
        <v>322.2</v>
      </c>
      <c r="Z14" s="173">
        <v>661.8</v>
      </c>
    </row>
    <row r="15" spans="1:26" ht="14.25" thickBot="1">
      <c r="A15" s="623"/>
      <c r="B15" s="661"/>
      <c r="C15" s="178" t="s">
        <v>103</v>
      </c>
      <c r="D15" s="389">
        <v>333.7</v>
      </c>
      <c r="E15" s="390">
        <v>302</v>
      </c>
      <c r="F15" s="390">
        <v>1244.4000000000001</v>
      </c>
      <c r="G15" s="390">
        <v>37.200000000000003</v>
      </c>
      <c r="H15" s="394">
        <v>12.6</v>
      </c>
      <c r="I15" s="392">
        <v>151</v>
      </c>
      <c r="J15" s="393">
        <v>16</v>
      </c>
      <c r="L15" s="181">
        <v>32</v>
      </c>
      <c r="M15" s="192">
        <v>6.6</v>
      </c>
      <c r="N15" s="182">
        <v>148</v>
      </c>
      <c r="O15" s="183">
        <v>13</v>
      </c>
      <c r="P15" s="179">
        <v>296.10000000000002</v>
      </c>
      <c r="Q15" s="180">
        <v>271.2</v>
      </c>
      <c r="R15" s="180">
        <v>1015.9</v>
      </c>
      <c r="T15" s="181">
        <v>33.1</v>
      </c>
      <c r="U15" s="192">
        <v>4.5999999999999996</v>
      </c>
      <c r="V15" s="182">
        <v>161</v>
      </c>
      <c r="W15" s="183">
        <v>10</v>
      </c>
      <c r="X15" s="179">
        <v>249.3</v>
      </c>
      <c r="Y15" s="180">
        <v>234.1</v>
      </c>
      <c r="Z15" s="180">
        <v>429.6</v>
      </c>
    </row>
    <row r="16" spans="1:26">
      <c r="A16" s="623"/>
      <c r="B16" s="660" t="s">
        <v>6</v>
      </c>
      <c r="C16" s="171" t="s">
        <v>102</v>
      </c>
      <c r="D16" s="378">
        <v>350.8</v>
      </c>
      <c r="E16" s="379">
        <v>289.3</v>
      </c>
      <c r="F16" s="379">
        <v>974.5</v>
      </c>
      <c r="G16" s="379">
        <v>44.8</v>
      </c>
      <c r="H16" s="380">
        <v>13.1</v>
      </c>
      <c r="I16" s="381">
        <v>153</v>
      </c>
      <c r="J16" s="382">
        <v>27</v>
      </c>
      <c r="L16" s="174">
        <v>48.5</v>
      </c>
      <c r="M16" s="175">
        <v>8.8000000000000007</v>
      </c>
      <c r="N16" s="176">
        <v>164</v>
      </c>
      <c r="O16" s="177">
        <v>29</v>
      </c>
      <c r="P16" s="172">
        <v>295.5</v>
      </c>
      <c r="Q16" s="173">
        <v>243.3</v>
      </c>
      <c r="R16" s="173">
        <v>433.8</v>
      </c>
      <c r="T16" s="174">
        <v>42.2</v>
      </c>
      <c r="U16" s="175">
        <v>7</v>
      </c>
      <c r="V16" s="176">
        <v>167</v>
      </c>
      <c r="W16" s="177">
        <v>30</v>
      </c>
      <c r="X16" s="172">
        <v>314.39999999999998</v>
      </c>
      <c r="Y16" s="173">
        <v>266</v>
      </c>
      <c r="Z16" s="173">
        <v>261</v>
      </c>
    </row>
    <row r="17" spans="1:26" ht="14.25" thickBot="1">
      <c r="A17" s="623"/>
      <c r="B17" s="661"/>
      <c r="C17" s="178" t="s">
        <v>103</v>
      </c>
      <c r="D17" s="389">
        <v>200.6</v>
      </c>
      <c r="E17" s="390">
        <v>177.8</v>
      </c>
      <c r="F17" s="390">
        <v>93</v>
      </c>
      <c r="G17" s="390">
        <v>44.9</v>
      </c>
      <c r="H17" s="394">
        <v>4.5999999999999996</v>
      </c>
      <c r="I17" s="392">
        <v>141</v>
      </c>
      <c r="J17" s="393">
        <v>16</v>
      </c>
      <c r="L17" s="181">
        <v>44</v>
      </c>
      <c r="M17" s="192">
        <v>8</v>
      </c>
      <c r="N17" s="182">
        <v>151</v>
      </c>
      <c r="O17" s="183">
        <v>12</v>
      </c>
      <c r="P17" s="179">
        <v>210.1</v>
      </c>
      <c r="Q17" s="180">
        <v>191.1</v>
      </c>
      <c r="R17" s="180">
        <v>450.9</v>
      </c>
      <c r="T17" s="181">
        <v>42.2</v>
      </c>
      <c r="U17" s="192">
        <v>6.5</v>
      </c>
      <c r="V17" s="182">
        <v>162</v>
      </c>
      <c r="W17" s="183">
        <v>5</v>
      </c>
      <c r="X17" s="179">
        <v>237.4</v>
      </c>
      <c r="Y17" s="180">
        <v>225</v>
      </c>
      <c r="Z17" s="180">
        <v>235.2</v>
      </c>
    </row>
    <row r="18" spans="1:26">
      <c r="A18" s="623"/>
      <c r="B18" s="660" t="s">
        <v>7</v>
      </c>
      <c r="C18" s="171" t="s">
        <v>102</v>
      </c>
      <c r="D18" s="378">
        <v>395.3</v>
      </c>
      <c r="E18" s="379">
        <v>363.4</v>
      </c>
      <c r="F18" s="379">
        <v>1289.3</v>
      </c>
      <c r="G18" s="379">
        <v>39</v>
      </c>
      <c r="H18" s="380">
        <v>15</v>
      </c>
      <c r="I18" s="381">
        <v>161</v>
      </c>
      <c r="J18" s="382">
        <v>15</v>
      </c>
      <c r="L18" s="174">
        <v>39.1</v>
      </c>
      <c r="M18" s="175">
        <v>13</v>
      </c>
      <c r="N18" s="176">
        <v>164</v>
      </c>
      <c r="O18" s="177">
        <v>12</v>
      </c>
      <c r="P18" s="172">
        <v>364.9</v>
      </c>
      <c r="Q18" s="173">
        <v>340.7</v>
      </c>
      <c r="R18" s="173">
        <v>1096.4000000000001</v>
      </c>
      <c r="T18" s="174">
        <v>41.4</v>
      </c>
      <c r="U18" s="175">
        <v>9.3000000000000007</v>
      </c>
      <c r="V18" s="176">
        <v>173</v>
      </c>
      <c r="W18" s="177">
        <v>11</v>
      </c>
      <c r="X18" s="172">
        <v>352.6</v>
      </c>
      <c r="Y18" s="173">
        <v>332.6</v>
      </c>
      <c r="Z18" s="173">
        <v>677.7</v>
      </c>
    </row>
    <row r="19" spans="1:26" ht="14.25" thickBot="1">
      <c r="A19" s="623"/>
      <c r="B19" s="661"/>
      <c r="C19" s="178" t="s">
        <v>103</v>
      </c>
      <c r="D19" s="389">
        <v>271.5</v>
      </c>
      <c r="E19" s="390">
        <v>256.2</v>
      </c>
      <c r="F19" s="390">
        <v>856.4</v>
      </c>
      <c r="G19" s="390">
        <v>38.5</v>
      </c>
      <c r="H19" s="394">
        <v>12.5</v>
      </c>
      <c r="I19" s="392">
        <v>158</v>
      </c>
      <c r="J19" s="393">
        <v>8</v>
      </c>
      <c r="L19" s="181">
        <v>36</v>
      </c>
      <c r="M19" s="192">
        <v>8.1</v>
      </c>
      <c r="N19" s="182">
        <v>162</v>
      </c>
      <c r="O19" s="183">
        <v>6</v>
      </c>
      <c r="P19" s="179">
        <v>249.9</v>
      </c>
      <c r="Q19" s="180">
        <v>239</v>
      </c>
      <c r="R19" s="180">
        <v>530.9</v>
      </c>
      <c r="T19" s="181">
        <v>42.1</v>
      </c>
      <c r="U19" s="192">
        <v>7.4</v>
      </c>
      <c r="V19" s="182">
        <v>168</v>
      </c>
      <c r="W19" s="183">
        <v>8</v>
      </c>
      <c r="X19" s="179">
        <v>250.3</v>
      </c>
      <c r="Y19" s="180">
        <v>237.5</v>
      </c>
      <c r="Z19" s="180">
        <v>440.2</v>
      </c>
    </row>
    <row r="20" spans="1:26">
      <c r="A20" s="623"/>
      <c r="B20" s="660" t="s">
        <v>21</v>
      </c>
      <c r="C20" s="171" t="s">
        <v>102</v>
      </c>
      <c r="D20" s="378">
        <v>535.4</v>
      </c>
      <c r="E20" s="379">
        <v>481.2</v>
      </c>
      <c r="F20" s="379">
        <v>2154.3000000000002</v>
      </c>
      <c r="G20" s="379">
        <v>41.1</v>
      </c>
      <c r="H20" s="395">
        <v>15.9</v>
      </c>
      <c r="I20" s="381">
        <v>152</v>
      </c>
      <c r="J20" s="382">
        <v>19</v>
      </c>
      <c r="L20" s="174">
        <v>41.8</v>
      </c>
      <c r="M20" s="193">
        <v>15.1</v>
      </c>
      <c r="N20" s="176">
        <v>163</v>
      </c>
      <c r="O20" s="177">
        <v>13</v>
      </c>
      <c r="P20" s="172">
        <v>445.4</v>
      </c>
      <c r="Q20" s="173">
        <v>416.1</v>
      </c>
      <c r="R20" s="173">
        <v>1306.9000000000001</v>
      </c>
      <c r="T20" s="174">
        <v>41.7</v>
      </c>
      <c r="U20" s="193">
        <v>11.7</v>
      </c>
      <c r="V20" s="176">
        <v>179</v>
      </c>
      <c r="W20" s="177">
        <v>20</v>
      </c>
      <c r="X20" s="172">
        <v>395.4</v>
      </c>
      <c r="Y20" s="173">
        <v>369.5</v>
      </c>
      <c r="Z20" s="173">
        <v>544.4</v>
      </c>
    </row>
    <row r="21" spans="1:26" ht="14.25" thickBot="1">
      <c r="A21" s="623"/>
      <c r="B21" s="661"/>
      <c r="C21" s="178" t="s">
        <v>103</v>
      </c>
      <c r="D21" s="389">
        <v>303.8</v>
      </c>
      <c r="E21" s="390">
        <v>278.7</v>
      </c>
      <c r="F21" s="390">
        <v>910.8</v>
      </c>
      <c r="G21" s="390">
        <v>41.7</v>
      </c>
      <c r="H21" s="396">
        <v>11.2</v>
      </c>
      <c r="I21" s="392">
        <v>145</v>
      </c>
      <c r="J21" s="393">
        <v>12</v>
      </c>
      <c r="L21" s="181">
        <v>33</v>
      </c>
      <c r="M21" s="194">
        <v>9.4</v>
      </c>
      <c r="N21" s="182">
        <v>162</v>
      </c>
      <c r="O21" s="183">
        <v>12</v>
      </c>
      <c r="P21" s="179">
        <v>281.5</v>
      </c>
      <c r="Q21" s="180">
        <v>255.8</v>
      </c>
      <c r="R21" s="180">
        <v>754.1</v>
      </c>
      <c r="T21" s="181">
        <v>41.4</v>
      </c>
      <c r="U21" s="194">
        <v>5.3</v>
      </c>
      <c r="V21" s="182">
        <v>171</v>
      </c>
      <c r="W21" s="183">
        <v>6</v>
      </c>
      <c r="X21" s="179">
        <v>251.1</v>
      </c>
      <c r="Y21" s="180">
        <v>241.6</v>
      </c>
      <c r="Z21" s="180">
        <v>217.6</v>
      </c>
    </row>
    <row r="22" spans="1:26">
      <c r="A22" s="623"/>
      <c r="B22" s="660" t="s">
        <v>20</v>
      </c>
      <c r="C22" s="171" t="s">
        <v>102</v>
      </c>
      <c r="D22" s="378">
        <v>366.8</v>
      </c>
      <c r="E22" s="379">
        <v>336.8</v>
      </c>
      <c r="F22" s="379">
        <v>933.4</v>
      </c>
      <c r="G22" s="379">
        <v>50.1</v>
      </c>
      <c r="H22" s="380">
        <v>10.9</v>
      </c>
      <c r="I22" s="381">
        <v>162</v>
      </c>
      <c r="J22" s="382">
        <v>12</v>
      </c>
      <c r="L22" s="174">
        <v>38.700000000000003</v>
      </c>
      <c r="M22" s="175">
        <v>5.9</v>
      </c>
      <c r="N22" s="176">
        <v>167</v>
      </c>
      <c r="O22" s="177">
        <v>14</v>
      </c>
      <c r="P22" s="172">
        <v>385.8</v>
      </c>
      <c r="Q22" s="173">
        <v>349.6</v>
      </c>
      <c r="R22" s="173">
        <v>984.4</v>
      </c>
      <c r="T22" s="174">
        <v>44.6</v>
      </c>
      <c r="U22" s="175">
        <v>10.8</v>
      </c>
      <c r="V22" s="176">
        <v>171</v>
      </c>
      <c r="W22" s="177">
        <v>10</v>
      </c>
      <c r="X22" s="172">
        <v>386.4</v>
      </c>
      <c r="Y22" s="173">
        <v>362</v>
      </c>
      <c r="Z22" s="173">
        <v>766.5</v>
      </c>
    </row>
    <row r="23" spans="1:26" ht="14.25" thickBot="1">
      <c r="A23" s="623"/>
      <c r="B23" s="662"/>
      <c r="C23" s="184" t="s">
        <v>103</v>
      </c>
      <c r="D23" s="383">
        <v>251</v>
      </c>
      <c r="E23" s="384">
        <v>232.9</v>
      </c>
      <c r="F23" s="384">
        <v>439.6</v>
      </c>
      <c r="G23" s="384">
        <v>44.8</v>
      </c>
      <c r="H23" s="397">
        <v>8.8000000000000007</v>
      </c>
      <c r="I23" s="386">
        <v>154</v>
      </c>
      <c r="J23" s="387">
        <v>10</v>
      </c>
      <c r="L23" s="187">
        <v>34.799999999999997</v>
      </c>
      <c r="M23" s="190">
        <v>5.9</v>
      </c>
      <c r="N23" s="188">
        <v>164</v>
      </c>
      <c r="O23" s="189">
        <v>10</v>
      </c>
      <c r="P23" s="185">
        <v>260.89999999999998</v>
      </c>
      <c r="Q23" s="186">
        <v>242</v>
      </c>
      <c r="R23" s="186">
        <v>617.5</v>
      </c>
      <c r="T23" s="187">
        <v>40.200000000000003</v>
      </c>
      <c r="U23" s="190">
        <v>9</v>
      </c>
      <c r="V23" s="188">
        <v>166</v>
      </c>
      <c r="W23" s="189">
        <v>12</v>
      </c>
      <c r="X23" s="185">
        <v>274.39999999999998</v>
      </c>
      <c r="Y23" s="186">
        <v>257.5</v>
      </c>
      <c r="Z23" s="186">
        <v>582</v>
      </c>
    </row>
    <row r="24" spans="1:26">
      <c r="A24" s="623"/>
      <c r="B24" s="660" t="s">
        <v>19</v>
      </c>
      <c r="C24" s="171" t="s">
        <v>102</v>
      </c>
      <c r="D24" s="378">
        <v>527.4</v>
      </c>
      <c r="E24" s="379">
        <v>484.2</v>
      </c>
      <c r="F24" s="379">
        <v>2277.6999999999998</v>
      </c>
      <c r="G24" s="379">
        <v>42.6</v>
      </c>
      <c r="H24" s="380">
        <v>16.7</v>
      </c>
      <c r="I24" s="381">
        <v>152</v>
      </c>
      <c r="J24" s="382">
        <v>16</v>
      </c>
      <c r="L24" s="174">
        <v>40.9</v>
      </c>
      <c r="M24" s="175">
        <v>12.3</v>
      </c>
      <c r="N24" s="176">
        <v>152</v>
      </c>
      <c r="O24" s="177">
        <v>18</v>
      </c>
      <c r="P24" s="172">
        <v>442.5</v>
      </c>
      <c r="Q24" s="173">
        <v>397.9</v>
      </c>
      <c r="R24" s="173">
        <v>1782.5</v>
      </c>
      <c r="T24" s="174">
        <v>41.3</v>
      </c>
      <c r="U24" s="175">
        <v>9</v>
      </c>
      <c r="V24" s="176">
        <v>163</v>
      </c>
      <c r="W24" s="177">
        <v>18</v>
      </c>
      <c r="X24" s="172">
        <v>366.6</v>
      </c>
      <c r="Y24" s="173">
        <v>338.7</v>
      </c>
      <c r="Z24" s="173">
        <v>831.5</v>
      </c>
    </row>
    <row r="25" spans="1:26" ht="14.25" thickBot="1">
      <c r="A25" s="623"/>
      <c r="B25" s="661"/>
      <c r="C25" s="178" t="s">
        <v>103</v>
      </c>
      <c r="D25" s="389">
        <v>389.9</v>
      </c>
      <c r="E25" s="390">
        <v>354</v>
      </c>
      <c r="F25" s="390">
        <v>1522.2</v>
      </c>
      <c r="G25" s="390">
        <v>38</v>
      </c>
      <c r="H25" s="394">
        <v>13.4</v>
      </c>
      <c r="I25" s="392">
        <v>148</v>
      </c>
      <c r="J25" s="393">
        <v>14</v>
      </c>
      <c r="L25" s="181">
        <v>39.1</v>
      </c>
      <c r="M25" s="192">
        <v>12.7</v>
      </c>
      <c r="N25" s="182">
        <v>163</v>
      </c>
      <c r="O25" s="183">
        <v>11</v>
      </c>
      <c r="P25" s="179">
        <v>326.89999999999998</v>
      </c>
      <c r="Q25" s="180">
        <v>306.2</v>
      </c>
      <c r="R25" s="180">
        <v>1050</v>
      </c>
      <c r="T25" s="181">
        <v>37.6</v>
      </c>
      <c r="U25" s="192">
        <v>6.1</v>
      </c>
      <c r="V25" s="182">
        <v>166</v>
      </c>
      <c r="W25" s="183">
        <v>15</v>
      </c>
      <c r="X25" s="179">
        <v>264.8</v>
      </c>
      <c r="Y25" s="180">
        <v>248.8</v>
      </c>
      <c r="Z25" s="180">
        <v>569.79999999999995</v>
      </c>
    </row>
    <row r="26" spans="1:26">
      <c r="A26" s="623"/>
      <c r="B26" s="654" t="s">
        <v>18</v>
      </c>
      <c r="C26" s="171" t="s">
        <v>102</v>
      </c>
      <c r="D26" s="378">
        <v>331.1</v>
      </c>
      <c r="E26" s="379">
        <v>296</v>
      </c>
      <c r="F26" s="379">
        <v>589.6</v>
      </c>
      <c r="G26" s="379">
        <v>39.200000000000003</v>
      </c>
      <c r="H26" s="380">
        <v>10</v>
      </c>
      <c r="I26" s="381">
        <v>172</v>
      </c>
      <c r="J26" s="382">
        <v>18</v>
      </c>
      <c r="L26" s="174">
        <v>38.200000000000003</v>
      </c>
      <c r="M26" s="175">
        <v>7.9</v>
      </c>
      <c r="N26" s="176">
        <v>177</v>
      </c>
      <c r="O26" s="177">
        <v>14</v>
      </c>
      <c r="P26" s="172">
        <v>311.60000000000002</v>
      </c>
      <c r="Q26" s="173">
        <v>290</v>
      </c>
      <c r="R26" s="173">
        <v>380.4</v>
      </c>
      <c r="T26" s="174">
        <v>42.2</v>
      </c>
      <c r="U26" s="175">
        <v>7.4</v>
      </c>
      <c r="V26" s="176">
        <v>189</v>
      </c>
      <c r="W26" s="177">
        <v>11</v>
      </c>
      <c r="X26" s="172">
        <v>315.7</v>
      </c>
      <c r="Y26" s="173">
        <v>297.3</v>
      </c>
      <c r="Z26" s="173">
        <v>209.8</v>
      </c>
    </row>
    <row r="27" spans="1:26" ht="14.25" thickBot="1">
      <c r="A27" s="623"/>
      <c r="B27" s="655"/>
      <c r="C27" s="178" t="s">
        <v>103</v>
      </c>
      <c r="D27" s="389">
        <v>228.9</v>
      </c>
      <c r="E27" s="390">
        <v>206.9</v>
      </c>
      <c r="F27" s="390">
        <v>268.10000000000002</v>
      </c>
      <c r="G27" s="390">
        <v>37.5</v>
      </c>
      <c r="H27" s="394">
        <v>6.3</v>
      </c>
      <c r="I27" s="392">
        <v>168</v>
      </c>
      <c r="J27" s="393">
        <v>15</v>
      </c>
      <c r="L27" s="181">
        <v>37.299999999999997</v>
      </c>
      <c r="M27" s="192">
        <v>5.7</v>
      </c>
      <c r="N27" s="182">
        <v>167</v>
      </c>
      <c r="O27" s="183">
        <v>9</v>
      </c>
      <c r="P27" s="179">
        <v>223.7</v>
      </c>
      <c r="Q27" s="180">
        <v>212</v>
      </c>
      <c r="R27" s="180">
        <v>187.8</v>
      </c>
      <c r="T27" s="181">
        <v>50.5</v>
      </c>
      <c r="U27" s="192">
        <v>9.5</v>
      </c>
      <c r="V27" s="182">
        <v>178</v>
      </c>
      <c r="W27" s="183">
        <v>7</v>
      </c>
      <c r="X27" s="179">
        <v>246.6</v>
      </c>
      <c r="Y27" s="180">
        <v>237.5</v>
      </c>
      <c r="Z27" s="180">
        <v>113.7</v>
      </c>
    </row>
    <row r="28" spans="1:26">
      <c r="A28" s="623"/>
      <c r="B28" s="654" t="s">
        <v>17</v>
      </c>
      <c r="C28" s="171" t="s">
        <v>102</v>
      </c>
      <c r="D28" s="378">
        <v>288.3</v>
      </c>
      <c r="E28" s="379">
        <v>264.7</v>
      </c>
      <c r="F28" s="379">
        <v>416.6</v>
      </c>
      <c r="G28" s="379">
        <v>33.299999999999997</v>
      </c>
      <c r="H28" s="380">
        <v>7.5</v>
      </c>
      <c r="I28" s="381">
        <v>162</v>
      </c>
      <c r="J28" s="382">
        <v>10</v>
      </c>
      <c r="L28" s="174">
        <v>34.5</v>
      </c>
      <c r="M28" s="175">
        <v>7.2</v>
      </c>
      <c r="N28" s="176">
        <v>172</v>
      </c>
      <c r="O28" s="177">
        <v>6</v>
      </c>
      <c r="P28" s="172">
        <v>319.39999999999998</v>
      </c>
      <c r="Q28" s="173">
        <v>308.39999999999998</v>
      </c>
      <c r="R28" s="173">
        <v>510.9</v>
      </c>
      <c r="T28" s="174">
        <v>36.799999999999997</v>
      </c>
      <c r="U28" s="175">
        <v>8.1999999999999993</v>
      </c>
      <c r="V28" s="176">
        <v>173</v>
      </c>
      <c r="W28" s="177">
        <v>11</v>
      </c>
      <c r="X28" s="172">
        <v>315.89999999999998</v>
      </c>
      <c r="Y28" s="173">
        <v>297.3</v>
      </c>
      <c r="Z28" s="173">
        <v>422.7</v>
      </c>
    </row>
    <row r="29" spans="1:26" ht="14.25" thickBot="1">
      <c r="A29" s="623"/>
      <c r="B29" s="655"/>
      <c r="C29" s="178" t="s">
        <v>103</v>
      </c>
      <c r="D29" s="389">
        <v>257.3</v>
      </c>
      <c r="E29" s="390">
        <v>245.2</v>
      </c>
      <c r="F29" s="390">
        <v>271.60000000000002</v>
      </c>
      <c r="G29" s="390">
        <v>33.9</v>
      </c>
      <c r="H29" s="394">
        <v>7.1</v>
      </c>
      <c r="I29" s="392">
        <v>167</v>
      </c>
      <c r="J29" s="393">
        <v>7</v>
      </c>
      <c r="L29" s="181">
        <v>37</v>
      </c>
      <c r="M29" s="192">
        <v>5.4</v>
      </c>
      <c r="N29" s="182">
        <v>168</v>
      </c>
      <c r="O29" s="183">
        <v>6</v>
      </c>
      <c r="P29" s="179">
        <v>228.8</v>
      </c>
      <c r="Q29" s="180">
        <v>220.3</v>
      </c>
      <c r="R29" s="180">
        <v>124.6</v>
      </c>
      <c r="T29" s="181">
        <v>33.799999999999997</v>
      </c>
      <c r="U29" s="192">
        <v>7.7</v>
      </c>
      <c r="V29" s="182">
        <v>181</v>
      </c>
      <c r="W29" s="183">
        <v>5</v>
      </c>
      <c r="X29" s="179">
        <v>241.5</v>
      </c>
      <c r="Y29" s="180">
        <v>234.2</v>
      </c>
      <c r="Z29" s="180">
        <v>178.2</v>
      </c>
    </row>
    <row r="30" spans="1:26">
      <c r="A30" s="623"/>
      <c r="B30" s="654" t="s">
        <v>16</v>
      </c>
      <c r="C30" s="171" t="s">
        <v>102</v>
      </c>
      <c r="D30" s="378">
        <v>542</v>
      </c>
      <c r="E30" s="379">
        <v>531</v>
      </c>
      <c r="F30" s="379">
        <v>2187.6</v>
      </c>
      <c r="G30" s="379">
        <v>45.2</v>
      </c>
      <c r="H30" s="380">
        <v>14.1</v>
      </c>
      <c r="I30" s="381">
        <v>155</v>
      </c>
      <c r="J30" s="382">
        <v>5</v>
      </c>
      <c r="L30" s="174">
        <v>46.6</v>
      </c>
      <c r="M30" s="175">
        <v>14.5</v>
      </c>
      <c r="N30" s="176">
        <v>167</v>
      </c>
      <c r="O30" s="177">
        <v>6</v>
      </c>
      <c r="P30" s="172">
        <v>492.5</v>
      </c>
      <c r="Q30" s="173">
        <v>478</v>
      </c>
      <c r="R30" s="173">
        <v>2230.1999999999998</v>
      </c>
      <c r="T30" s="174">
        <v>47</v>
      </c>
      <c r="U30" s="175">
        <v>13.7</v>
      </c>
      <c r="V30" s="176">
        <v>161</v>
      </c>
      <c r="W30" s="177">
        <v>9</v>
      </c>
      <c r="X30" s="172">
        <v>402.7</v>
      </c>
      <c r="Y30" s="173">
        <v>383.3</v>
      </c>
      <c r="Z30" s="173">
        <v>1231.3</v>
      </c>
    </row>
    <row r="31" spans="1:26" ht="14.25" thickBot="1">
      <c r="A31" s="623"/>
      <c r="B31" s="655"/>
      <c r="C31" s="178" t="s">
        <v>103</v>
      </c>
      <c r="D31" s="389">
        <v>440.9</v>
      </c>
      <c r="E31" s="390">
        <v>415.2</v>
      </c>
      <c r="F31" s="390">
        <v>1586.5</v>
      </c>
      <c r="G31" s="390">
        <v>43.1</v>
      </c>
      <c r="H31" s="394">
        <v>11.2</v>
      </c>
      <c r="I31" s="392">
        <v>157</v>
      </c>
      <c r="J31" s="393">
        <v>10</v>
      </c>
      <c r="L31" s="181">
        <v>39</v>
      </c>
      <c r="M31" s="192">
        <v>9.6999999999999993</v>
      </c>
      <c r="N31" s="182">
        <v>166</v>
      </c>
      <c r="O31" s="183">
        <v>5</v>
      </c>
      <c r="P31" s="179">
        <v>358.4</v>
      </c>
      <c r="Q31" s="180">
        <v>347.4</v>
      </c>
      <c r="R31" s="180">
        <v>1377.2</v>
      </c>
      <c r="T31" s="181">
        <v>33.799999999999997</v>
      </c>
      <c r="U31" s="192">
        <v>7.9</v>
      </c>
      <c r="V31" s="182">
        <v>167</v>
      </c>
      <c r="W31" s="183">
        <v>2</v>
      </c>
      <c r="X31" s="179">
        <v>266.39999999999998</v>
      </c>
      <c r="Y31" s="180">
        <v>263.39999999999998</v>
      </c>
      <c r="Z31" s="180">
        <v>940.1</v>
      </c>
    </row>
    <row r="32" spans="1:26">
      <c r="A32" s="623"/>
      <c r="B32" s="654" t="s">
        <v>15</v>
      </c>
      <c r="C32" s="171" t="s">
        <v>102</v>
      </c>
      <c r="D32" s="378">
        <v>488.8</v>
      </c>
      <c r="E32" s="379">
        <v>435.1</v>
      </c>
      <c r="F32" s="379">
        <v>1516.9</v>
      </c>
      <c r="G32" s="379">
        <v>39</v>
      </c>
      <c r="H32" s="380">
        <v>7.6</v>
      </c>
      <c r="I32" s="381">
        <v>157</v>
      </c>
      <c r="J32" s="382">
        <v>14</v>
      </c>
      <c r="L32" s="174">
        <v>37.700000000000003</v>
      </c>
      <c r="M32" s="175">
        <v>5.7</v>
      </c>
      <c r="N32" s="176">
        <v>161</v>
      </c>
      <c r="O32" s="177">
        <v>17</v>
      </c>
      <c r="P32" s="172">
        <v>369.2</v>
      </c>
      <c r="Q32" s="173">
        <v>338.3</v>
      </c>
      <c r="R32" s="173">
        <v>785.5</v>
      </c>
      <c r="T32" s="174">
        <v>43.8</v>
      </c>
      <c r="U32" s="175">
        <v>7.3</v>
      </c>
      <c r="V32" s="176">
        <v>166</v>
      </c>
      <c r="W32" s="177">
        <v>2</v>
      </c>
      <c r="X32" s="172">
        <v>295.8</v>
      </c>
      <c r="Y32" s="173">
        <v>293.2</v>
      </c>
      <c r="Z32" s="173">
        <v>518.6</v>
      </c>
    </row>
    <row r="33" spans="1:30" ht="14.25" thickBot="1">
      <c r="A33" s="623"/>
      <c r="B33" s="655"/>
      <c r="C33" s="178" t="s">
        <v>103</v>
      </c>
      <c r="D33" s="389">
        <v>336.6</v>
      </c>
      <c r="E33" s="390">
        <v>293</v>
      </c>
      <c r="F33" s="390">
        <v>933.3</v>
      </c>
      <c r="G33" s="390">
        <v>36.200000000000003</v>
      </c>
      <c r="H33" s="394">
        <v>6.3</v>
      </c>
      <c r="I33" s="392">
        <v>157</v>
      </c>
      <c r="J33" s="393">
        <v>14</v>
      </c>
      <c r="L33" s="181">
        <v>42</v>
      </c>
      <c r="M33" s="192">
        <v>6.7</v>
      </c>
      <c r="N33" s="182">
        <v>158</v>
      </c>
      <c r="O33" s="183">
        <v>9</v>
      </c>
      <c r="P33" s="179">
        <v>309.39999999999998</v>
      </c>
      <c r="Q33" s="180">
        <v>284.89999999999998</v>
      </c>
      <c r="R33" s="180">
        <v>614</v>
      </c>
      <c r="T33" s="181">
        <v>42.3</v>
      </c>
      <c r="U33" s="192">
        <v>7.1</v>
      </c>
      <c r="V33" s="182">
        <v>166</v>
      </c>
      <c r="W33" s="183">
        <v>5</v>
      </c>
      <c r="X33" s="179">
        <v>274.3</v>
      </c>
      <c r="Y33" s="180">
        <v>266.60000000000002</v>
      </c>
      <c r="Z33" s="180">
        <v>608.5</v>
      </c>
    </row>
    <row r="34" spans="1:30">
      <c r="A34" s="623"/>
      <c r="B34" s="654" t="s">
        <v>14</v>
      </c>
      <c r="C34" s="171" t="s">
        <v>102</v>
      </c>
      <c r="D34" s="378">
        <v>361.6</v>
      </c>
      <c r="E34" s="379">
        <v>330.8</v>
      </c>
      <c r="F34" s="379">
        <v>1211</v>
      </c>
      <c r="G34" s="379">
        <v>42.2</v>
      </c>
      <c r="H34" s="395">
        <v>16</v>
      </c>
      <c r="I34" s="398">
        <v>155</v>
      </c>
      <c r="J34" s="382">
        <v>15</v>
      </c>
      <c r="L34" s="174">
        <v>43</v>
      </c>
      <c r="M34" s="193">
        <v>20.399999999999999</v>
      </c>
      <c r="N34" s="195">
        <v>149</v>
      </c>
      <c r="O34" s="177">
        <v>7</v>
      </c>
      <c r="P34" s="172">
        <v>373.2</v>
      </c>
      <c r="Q34" s="173">
        <v>359.3</v>
      </c>
      <c r="R34" s="173">
        <v>1583.3</v>
      </c>
      <c r="T34" s="174">
        <v>41.7</v>
      </c>
      <c r="U34" s="193">
        <v>16</v>
      </c>
      <c r="V34" s="195">
        <v>157</v>
      </c>
      <c r="W34" s="177">
        <v>12</v>
      </c>
      <c r="X34" s="172">
        <v>357.8</v>
      </c>
      <c r="Y34" s="173">
        <v>332.9</v>
      </c>
      <c r="Z34" s="173">
        <v>1548.4</v>
      </c>
    </row>
    <row r="35" spans="1:30" ht="14.25" thickBot="1">
      <c r="A35" s="623"/>
      <c r="B35" s="655"/>
      <c r="C35" s="7" t="s">
        <v>103</v>
      </c>
      <c r="D35" s="354">
        <v>275.10000000000002</v>
      </c>
      <c r="E35" s="355">
        <v>254.7</v>
      </c>
      <c r="F35" s="355">
        <v>1083.2</v>
      </c>
      <c r="G35" s="355">
        <v>36.200000000000003</v>
      </c>
      <c r="H35" s="375">
        <v>10.3</v>
      </c>
      <c r="I35" s="376">
        <v>154</v>
      </c>
      <c r="J35" s="358">
        <v>12</v>
      </c>
      <c r="L35" s="130">
        <v>33.6</v>
      </c>
      <c r="M35" s="168">
        <v>11.3</v>
      </c>
      <c r="N35" s="169">
        <v>142</v>
      </c>
      <c r="O35" s="131">
        <v>7</v>
      </c>
      <c r="P35" s="134">
        <v>257.60000000000002</v>
      </c>
      <c r="Q35" s="129">
        <v>243.1</v>
      </c>
      <c r="R35" s="129">
        <v>948.7</v>
      </c>
      <c r="T35" s="130">
        <v>39.1</v>
      </c>
      <c r="U35" s="168">
        <v>14.7</v>
      </c>
      <c r="V35" s="169">
        <v>158</v>
      </c>
      <c r="W35" s="131">
        <v>8</v>
      </c>
      <c r="X35" s="134">
        <v>306.7</v>
      </c>
      <c r="Y35" s="129">
        <v>290.10000000000002</v>
      </c>
      <c r="Z35" s="129">
        <v>1610.8</v>
      </c>
    </row>
    <row r="36" spans="1:30">
      <c r="A36" s="623"/>
      <c r="B36" s="658" t="s">
        <v>13</v>
      </c>
      <c r="C36" s="196" t="s">
        <v>102</v>
      </c>
      <c r="D36" s="399">
        <v>318.8</v>
      </c>
      <c r="E36" s="379">
        <v>277</v>
      </c>
      <c r="F36" s="379">
        <v>651</v>
      </c>
      <c r="G36" s="379">
        <v>41.7</v>
      </c>
      <c r="H36" s="380">
        <v>9.5</v>
      </c>
      <c r="I36" s="381">
        <v>163</v>
      </c>
      <c r="J36" s="382">
        <v>22</v>
      </c>
      <c r="L36" s="174">
        <v>43.9</v>
      </c>
      <c r="M36" s="175">
        <v>7.9</v>
      </c>
      <c r="N36" s="176">
        <v>161</v>
      </c>
      <c r="O36" s="177">
        <v>16</v>
      </c>
      <c r="P36" s="197">
        <v>313.89999999999998</v>
      </c>
      <c r="Q36" s="173">
        <v>284.60000000000002</v>
      </c>
      <c r="R36" s="173">
        <v>594</v>
      </c>
      <c r="T36" s="174">
        <v>47.6</v>
      </c>
      <c r="U36" s="175">
        <v>8.1</v>
      </c>
      <c r="V36" s="176">
        <v>174</v>
      </c>
      <c r="W36" s="177">
        <v>14</v>
      </c>
      <c r="X36" s="197">
        <v>289</v>
      </c>
      <c r="Y36" s="173">
        <v>266.60000000000002</v>
      </c>
      <c r="Z36" s="173">
        <v>414.6</v>
      </c>
    </row>
    <row r="37" spans="1:30" ht="14.25" thickBot="1">
      <c r="A37" s="624"/>
      <c r="B37" s="659"/>
      <c r="C37" s="215" t="s">
        <v>103</v>
      </c>
      <c r="D37" s="400">
        <v>230.1</v>
      </c>
      <c r="E37" s="401">
        <v>215</v>
      </c>
      <c r="F37" s="402">
        <v>274.5</v>
      </c>
      <c r="G37" s="403">
        <v>42.6</v>
      </c>
      <c r="H37" s="403">
        <v>6.8</v>
      </c>
      <c r="I37" s="404">
        <v>160</v>
      </c>
      <c r="J37" s="367">
        <v>9</v>
      </c>
      <c r="L37" s="163">
        <v>39.1</v>
      </c>
      <c r="M37" s="163">
        <v>4.8</v>
      </c>
      <c r="N37" s="216">
        <v>156</v>
      </c>
      <c r="O37" s="198">
        <v>9</v>
      </c>
      <c r="P37" s="159">
        <v>254.3</v>
      </c>
      <c r="Q37" s="161">
        <v>238</v>
      </c>
      <c r="R37" s="162">
        <v>324.39999999999998</v>
      </c>
      <c r="T37" s="163">
        <v>48.6</v>
      </c>
      <c r="U37" s="163">
        <v>8.6</v>
      </c>
      <c r="V37" s="216">
        <v>160</v>
      </c>
      <c r="W37" s="198">
        <v>4</v>
      </c>
      <c r="X37" s="159">
        <v>219.6</v>
      </c>
      <c r="Y37" s="161">
        <v>212.8</v>
      </c>
      <c r="Z37" s="162">
        <v>384.1</v>
      </c>
    </row>
    <row r="38" spans="1:30" ht="6.75" customHeight="1" thickBot="1">
      <c r="D38" s="116"/>
      <c r="E38" s="116"/>
      <c r="F38" s="157"/>
      <c r="G38" s="157"/>
      <c r="H38" s="2"/>
      <c r="I38" s="2"/>
      <c r="J38" s="3"/>
      <c r="Q38" s="107"/>
      <c r="S38" s="126"/>
      <c r="V38" s="110"/>
      <c r="W38" s="126"/>
      <c r="X38"/>
      <c r="Z38"/>
      <c r="AC38"/>
      <c r="AD38"/>
    </row>
    <row r="39" spans="1:30">
      <c r="A39" s="622" t="s">
        <v>118</v>
      </c>
      <c r="B39" s="658" t="s">
        <v>157</v>
      </c>
      <c r="C39" s="209" t="s">
        <v>102</v>
      </c>
      <c r="D39" s="359">
        <v>366.4</v>
      </c>
      <c r="E39" s="360">
        <v>327.5</v>
      </c>
      <c r="F39" s="360">
        <v>809.7</v>
      </c>
      <c r="G39" s="360">
        <v>42.2</v>
      </c>
      <c r="H39" s="360">
        <v>11.2</v>
      </c>
      <c r="I39" s="361">
        <v>167</v>
      </c>
      <c r="J39" s="362">
        <v>20</v>
      </c>
    </row>
    <row r="40" spans="1:30" ht="14.25" thickBot="1">
      <c r="A40" s="623"/>
      <c r="B40" s="659"/>
      <c r="C40" s="164" t="s">
        <v>103</v>
      </c>
      <c r="D40" s="363">
        <v>273.5</v>
      </c>
      <c r="E40" s="318">
        <v>250.4</v>
      </c>
      <c r="F40" s="364">
        <v>563.4</v>
      </c>
      <c r="G40" s="365">
        <v>38.6</v>
      </c>
      <c r="H40" s="365">
        <v>6.8</v>
      </c>
      <c r="I40" s="366">
        <v>159</v>
      </c>
      <c r="J40" s="367">
        <v>12</v>
      </c>
    </row>
    <row r="41" spans="1:30">
      <c r="A41" s="623"/>
      <c r="B41" s="660" t="s">
        <v>1</v>
      </c>
      <c r="C41" s="199" t="s">
        <v>102</v>
      </c>
      <c r="D41" s="368" t="s">
        <v>12</v>
      </c>
      <c r="E41" s="369" t="s">
        <v>12</v>
      </c>
      <c r="F41" s="369" t="s">
        <v>12</v>
      </c>
      <c r="G41" s="369" t="s">
        <v>12</v>
      </c>
      <c r="H41" s="370" t="s">
        <v>12</v>
      </c>
      <c r="I41" s="371" t="s">
        <v>12</v>
      </c>
      <c r="J41" s="372" t="s">
        <v>12</v>
      </c>
    </row>
    <row r="42" spans="1:30" ht="14.25" thickBot="1">
      <c r="A42" s="623"/>
      <c r="B42" s="661"/>
      <c r="C42" s="7" t="s">
        <v>103</v>
      </c>
      <c r="D42" s="373" t="s">
        <v>12</v>
      </c>
      <c r="E42" s="374" t="s">
        <v>12</v>
      </c>
      <c r="F42" s="374" t="s">
        <v>12</v>
      </c>
      <c r="G42" s="374" t="s">
        <v>12</v>
      </c>
      <c r="H42" s="375" t="s">
        <v>12</v>
      </c>
      <c r="I42" s="376" t="s">
        <v>12</v>
      </c>
      <c r="J42" s="377" t="s">
        <v>12</v>
      </c>
    </row>
    <row r="43" spans="1:30">
      <c r="A43" s="623"/>
      <c r="B43" s="660" t="s">
        <v>2</v>
      </c>
      <c r="C43" s="171" t="s">
        <v>102</v>
      </c>
      <c r="D43" s="378">
        <v>364</v>
      </c>
      <c r="E43" s="379">
        <v>331</v>
      </c>
      <c r="F43" s="379">
        <v>1206.4000000000001</v>
      </c>
      <c r="G43" s="379">
        <v>38.299999999999997</v>
      </c>
      <c r="H43" s="380">
        <v>11.6</v>
      </c>
      <c r="I43" s="381">
        <v>177</v>
      </c>
      <c r="J43" s="382">
        <v>25</v>
      </c>
    </row>
    <row r="44" spans="1:30" ht="14.25" thickBot="1">
      <c r="A44" s="623"/>
      <c r="B44" s="662"/>
      <c r="C44" s="184" t="s">
        <v>103</v>
      </c>
      <c r="D44" s="383">
        <v>261.2</v>
      </c>
      <c r="E44" s="384">
        <v>224.4</v>
      </c>
      <c r="F44" s="384">
        <v>315.5</v>
      </c>
      <c r="G44" s="384">
        <v>36.200000000000003</v>
      </c>
      <c r="H44" s="385">
        <v>7.3</v>
      </c>
      <c r="I44" s="386">
        <v>156</v>
      </c>
      <c r="J44" s="387">
        <v>26</v>
      </c>
    </row>
    <row r="45" spans="1:30">
      <c r="A45" s="623"/>
      <c r="B45" s="660" t="s">
        <v>3</v>
      </c>
      <c r="C45" s="171" t="s">
        <v>102</v>
      </c>
      <c r="D45" s="378">
        <v>370.2</v>
      </c>
      <c r="E45" s="379">
        <v>330</v>
      </c>
      <c r="F45" s="379">
        <v>986.2</v>
      </c>
      <c r="G45" s="379">
        <v>41.5</v>
      </c>
      <c r="H45" s="544">
        <v>14.1</v>
      </c>
      <c r="I45" s="381">
        <v>161</v>
      </c>
      <c r="J45" s="382">
        <v>18</v>
      </c>
    </row>
    <row r="46" spans="1:30" ht="14.25" thickBot="1">
      <c r="A46" s="623"/>
      <c r="B46" s="661"/>
      <c r="C46" s="178" t="s">
        <v>103</v>
      </c>
      <c r="D46" s="389">
        <v>238.8</v>
      </c>
      <c r="E46" s="390">
        <v>218.5</v>
      </c>
      <c r="F46" s="390">
        <v>491.7</v>
      </c>
      <c r="G46" s="390">
        <v>37.799999999999997</v>
      </c>
      <c r="H46" s="391">
        <v>8.6999999999999993</v>
      </c>
      <c r="I46" s="392">
        <v>154</v>
      </c>
      <c r="J46" s="393">
        <v>13</v>
      </c>
    </row>
    <row r="47" spans="1:30">
      <c r="A47" s="623"/>
      <c r="B47" s="660" t="s">
        <v>4</v>
      </c>
      <c r="C47" s="171" t="s">
        <v>102</v>
      </c>
      <c r="D47" s="378">
        <v>520.9</v>
      </c>
      <c r="E47" s="379">
        <v>484.3</v>
      </c>
      <c r="F47" s="379">
        <v>1829</v>
      </c>
      <c r="G47" s="379">
        <v>47.3</v>
      </c>
      <c r="H47" s="380">
        <v>23.7</v>
      </c>
      <c r="I47" s="381">
        <v>150</v>
      </c>
      <c r="J47" s="382">
        <v>9</v>
      </c>
    </row>
    <row r="48" spans="1:30" ht="14.25" thickBot="1">
      <c r="A48" s="623"/>
      <c r="B48" s="661"/>
      <c r="C48" s="178" t="s">
        <v>103</v>
      </c>
      <c r="D48" s="545">
        <v>301</v>
      </c>
      <c r="E48" s="546">
        <v>281.10000000000002</v>
      </c>
      <c r="F48" s="546">
        <v>1331.4</v>
      </c>
      <c r="G48" s="546">
        <v>45.3</v>
      </c>
      <c r="H48" s="546">
        <v>17.5</v>
      </c>
      <c r="I48" s="546">
        <v>151</v>
      </c>
      <c r="J48" s="546">
        <v>8</v>
      </c>
    </row>
    <row r="49" spans="1:10">
      <c r="A49" s="623"/>
      <c r="B49" s="660" t="s">
        <v>5</v>
      </c>
      <c r="C49" s="171" t="s">
        <v>102</v>
      </c>
      <c r="D49" s="378">
        <v>395.5</v>
      </c>
      <c r="E49" s="379">
        <v>350.8</v>
      </c>
      <c r="F49" s="379">
        <v>1082</v>
      </c>
      <c r="G49" s="379">
        <v>39.5</v>
      </c>
      <c r="H49" s="380">
        <v>13.6</v>
      </c>
      <c r="I49" s="381">
        <v>159</v>
      </c>
      <c r="J49" s="382">
        <v>22</v>
      </c>
    </row>
    <row r="50" spans="1:10" ht="14.25" thickBot="1">
      <c r="A50" s="623"/>
      <c r="B50" s="661"/>
      <c r="C50" s="178" t="s">
        <v>103</v>
      </c>
      <c r="D50" s="389">
        <v>299.39999999999998</v>
      </c>
      <c r="E50" s="390">
        <v>263.39999999999998</v>
      </c>
      <c r="F50" s="390">
        <v>690.4</v>
      </c>
      <c r="G50" s="390">
        <v>34.9</v>
      </c>
      <c r="H50" s="394">
        <v>8.1999999999999993</v>
      </c>
      <c r="I50" s="392">
        <v>158</v>
      </c>
      <c r="J50" s="393">
        <v>19</v>
      </c>
    </row>
    <row r="51" spans="1:10">
      <c r="A51" s="623"/>
      <c r="B51" s="660" t="s">
        <v>6</v>
      </c>
      <c r="C51" s="171" t="s">
        <v>102</v>
      </c>
      <c r="D51" s="378">
        <v>321.60000000000002</v>
      </c>
      <c r="E51" s="379">
        <v>270.7</v>
      </c>
      <c r="F51" s="379">
        <v>253.6</v>
      </c>
      <c r="G51" s="379">
        <v>45.9</v>
      </c>
      <c r="H51" s="380">
        <v>8</v>
      </c>
      <c r="I51" s="381">
        <v>187</v>
      </c>
      <c r="J51" s="382">
        <v>30</v>
      </c>
    </row>
    <row r="52" spans="1:10" ht="14.25" thickBot="1">
      <c r="A52" s="623"/>
      <c r="B52" s="661"/>
      <c r="C52" s="178" t="s">
        <v>103</v>
      </c>
      <c r="D52" s="389">
        <v>253.2</v>
      </c>
      <c r="E52" s="390">
        <v>222.4</v>
      </c>
      <c r="F52" s="390">
        <v>132.4</v>
      </c>
      <c r="G52" s="390">
        <v>43.2</v>
      </c>
      <c r="H52" s="394">
        <v>6.3</v>
      </c>
      <c r="I52" s="392">
        <v>198</v>
      </c>
      <c r="J52" s="393">
        <v>20</v>
      </c>
    </row>
    <row r="53" spans="1:10">
      <c r="A53" s="623"/>
      <c r="B53" s="660" t="s">
        <v>7</v>
      </c>
      <c r="C53" s="171" t="s">
        <v>102</v>
      </c>
      <c r="D53" s="378">
        <v>364.6</v>
      </c>
      <c r="E53" s="379">
        <v>321.2</v>
      </c>
      <c r="F53" s="379">
        <v>847.8</v>
      </c>
      <c r="G53" s="379">
        <v>42.2</v>
      </c>
      <c r="H53" s="380">
        <v>11.3</v>
      </c>
      <c r="I53" s="381">
        <v>162</v>
      </c>
      <c r="J53" s="382">
        <v>21</v>
      </c>
    </row>
    <row r="54" spans="1:10" ht="14.25" thickBot="1">
      <c r="A54" s="623"/>
      <c r="B54" s="661"/>
      <c r="C54" s="178" t="s">
        <v>103</v>
      </c>
      <c r="D54" s="389">
        <v>239.3</v>
      </c>
      <c r="E54" s="390">
        <v>221.6</v>
      </c>
      <c r="F54" s="390">
        <v>524.29999999999995</v>
      </c>
      <c r="G54" s="390">
        <v>36.700000000000003</v>
      </c>
      <c r="H54" s="394">
        <v>5.0999999999999996</v>
      </c>
      <c r="I54" s="392">
        <v>157</v>
      </c>
      <c r="J54" s="393">
        <v>11</v>
      </c>
    </row>
    <row r="55" spans="1:10">
      <c r="A55" s="623"/>
      <c r="B55" s="660" t="s">
        <v>21</v>
      </c>
      <c r="C55" s="171" t="s">
        <v>102</v>
      </c>
      <c r="D55" s="378">
        <v>409.4</v>
      </c>
      <c r="E55" s="379">
        <v>370.8</v>
      </c>
      <c r="F55" s="379">
        <v>1445</v>
      </c>
      <c r="G55" s="379">
        <v>41</v>
      </c>
      <c r="H55" s="395">
        <v>16.3</v>
      </c>
      <c r="I55" s="381">
        <v>158</v>
      </c>
      <c r="J55" s="382">
        <v>17</v>
      </c>
    </row>
    <row r="56" spans="1:10" ht="14.25" thickBot="1">
      <c r="A56" s="623"/>
      <c r="B56" s="661"/>
      <c r="C56" s="178" t="s">
        <v>103</v>
      </c>
      <c r="D56" s="389">
        <v>259.8</v>
      </c>
      <c r="E56" s="390">
        <v>241.5</v>
      </c>
      <c r="F56" s="390">
        <v>732</v>
      </c>
      <c r="G56" s="390">
        <v>32.1</v>
      </c>
      <c r="H56" s="396">
        <v>9.1999999999999993</v>
      </c>
      <c r="I56" s="392">
        <v>155</v>
      </c>
      <c r="J56" s="393">
        <v>11</v>
      </c>
    </row>
    <row r="57" spans="1:10">
      <c r="A57" s="623"/>
      <c r="B57" s="660" t="s">
        <v>20</v>
      </c>
      <c r="C57" s="171" t="s">
        <v>102</v>
      </c>
      <c r="D57" s="378">
        <v>349.6</v>
      </c>
      <c r="E57" s="379">
        <v>330.9</v>
      </c>
      <c r="F57" s="379">
        <v>1097.2</v>
      </c>
      <c r="G57" s="379">
        <v>40</v>
      </c>
      <c r="H57" s="380">
        <v>12</v>
      </c>
      <c r="I57" s="381">
        <v>168</v>
      </c>
      <c r="J57" s="382">
        <v>11</v>
      </c>
    </row>
    <row r="58" spans="1:10" ht="14.25" thickBot="1">
      <c r="A58" s="623"/>
      <c r="B58" s="662"/>
      <c r="C58" s="184" t="s">
        <v>103</v>
      </c>
      <c r="D58" s="383">
        <v>245.3</v>
      </c>
      <c r="E58" s="384">
        <v>227.4</v>
      </c>
      <c r="F58" s="384">
        <v>505.5</v>
      </c>
      <c r="G58" s="384">
        <v>38.200000000000003</v>
      </c>
      <c r="H58" s="397">
        <v>7.5</v>
      </c>
      <c r="I58" s="386">
        <v>164</v>
      </c>
      <c r="J58" s="387">
        <v>8</v>
      </c>
    </row>
    <row r="59" spans="1:10">
      <c r="A59" s="623"/>
      <c r="B59" s="660" t="s">
        <v>19</v>
      </c>
      <c r="C59" s="171" t="s">
        <v>102</v>
      </c>
      <c r="D59" s="378">
        <v>465.4</v>
      </c>
      <c r="E59" s="379">
        <v>436.3</v>
      </c>
      <c r="F59" s="379">
        <v>1088.0999999999999</v>
      </c>
      <c r="G59" s="379">
        <v>42.6</v>
      </c>
      <c r="H59" s="380">
        <v>14.5</v>
      </c>
      <c r="I59" s="381">
        <v>159</v>
      </c>
      <c r="J59" s="382">
        <v>14</v>
      </c>
    </row>
    <row r="60" spans="1:10" ht="14.25" thickBot="1">
      <c r="A60" s="623"/>
      <c r="B60" s="661"/>
      <c r="C60" s="178" t="s">
        <v>103</v>
      </c>
      <c r="D60" s="389">
        <v>343.6</v>
      </c>
      <c r="E60" s="390">
        <v>328.2</v>
      </c>
      <c r="F60" s="390">
        <v>671.8</v>
      </c>
      <c r="G60" s="390">
        <v>43</v>
      </c>
      <c r="H60" s="394">
        <v>9.5</v>
      </c>
      <c r="I60" s="392">
        <v>152</v>
      </c>
      <c r="J60" s="393">
        <v>8</v>
      </c>
    </row>
    <row r="61" spans="1:10">
      <c r="A61" s="623"/>
      <c r="B61" s="654" t="s">
        <v>18</v>
      </c>
      <c r="C61" s="171" t="s">
        <v>102</v>
      </c>
      <c r="D61" s="378">
        <v>318.60000000000002</v>
      </c>
      <c r="E61" s="379">
        <v>284.8</v>
      </c>
      <c r="F61" s="379">
        <v>321.10000000000002</v>
      </c>
      <c r="G61" s="379">
        <v>40.6</v>
      </c>
      <c r="H61" s="380">
        <v>9.3000000000000007</v>
      </c>
      <c r="I61" s="381">
        <v>175</v>
      </c>
      <c r="J61" s="382">
        <v>18</v>
      </c>
    </row>
    <row r="62" spans="1:10" ht="14.25" thickBot="1">
      <c r="A62" s="623"/>
      <c r="B62" s="655"/>
      <c r="C62" s="178" t="s">
        <v>103</v>
      </c>
      <c r="D62" s="389">
        <v>229.3</v>
      </c>
      <c r="E62" s="390">
        <v>208.2</v>
      </c>
      <c r="F62" s="390">
        <v>191.4</v>
      </c>
      <c r="G62" s="390">
        <v>37.4</v>
      </c>
      <c r="H62" s="394">
        <v>5.9</v>
      </c>
      <c r="I62" s="392">
        <v>170</v>
      </c>
      <c r="J62" s="393">
        <v>14</v>
      </c>
    </row>
    <row r="63" spans="1:10">
      <c r="A63" s="623"/>
      <c r="B63" s="654" t="s">
        <v>17</v>
      </c>
      <c r="C63" s="171" t="s">
        <v>102</v>
      </c>
      <c r="D63" s="378">
        <v>304.10000000000002</v>
      </c>
      <c r="E63" s="379">
        <v>287.2</v>
      </c>
      <c r="F63" s="379">
        <v>492.4</v>
      </c>
      <c r="G63" s="379">
        <v>41</v>
      </c>
      <c r="H63" s="380">
        <v>9.9</v>
      </c>
      <c r="I63" s="381">
        <v>182</v>
      </c>
      <c r="J63" s="382">
        <v>9</v>
      </c>
    </row>
    <row r="64" spans="1:10" ht="14.25" thickBot="1">
      <c r="A64" s="623"/>
      <c r="B64" s="655"/>
      <c r="C64" s="178" t="s">
        <v>103</v>
      </c>
      <c r="D64" s="389">
        <v>212.1</v>
      </c>
      <c r="E64" s="390">
        <v>202.4</v>
      </c>
      <c r="F64" s="390">
        <v>149.9</v>
      </c>
      <c r="G64" s="390">
        <v>37.1</v>
      </c>
      <c r="H64" s="394">
        <v>7.6</v>
      </c>
      <c r="I64" s="392">
        <v>175</v>
      </c>
      <c r="J64" s="393">
        <v>6</v>
      </c>
    </row>
    <row r="65" spans="1:10">
      <c r="A65" s="623"/>
      <c r="B65" s="654" t="s">
        <v>16</v>
      </c>
      <c r="C65" s="171" t="s">
        <v>102</v>
      </c>
      <c r="D65" s="378">
        <v>420.5</v>
      </c>
      <c r="E65" s="379">
        <v>395.5</v>
      </c>
      <c r="F65" s="379">
        <v>1639.2</v>
      </c>
      <c r="G65" s="379">
        <v>44.1</v>
      </c>
      <c r="H65" s="380">
        <v>13.6</v>
      </c>
      <c r="I65" s="381">
        <v>158</v>
      </c>
      <c r="J65" s="382">
        <v>13</v>
      </c>
    </row>
    <row r="66" spans="1:10" ht="14.25" thickBot="1">
      <c r="A66" s="623"/>
      <c r="B66" s="655"/>
      <c r="C66" s="178" t="s">
        <v>103</v>
      </c>
      <c r="D66" s="389">
        <v>333.7</v>
      </c>
      <c r="E66" s="390">
        <v>320.7</v>
      </c>
      <c r="F66" s="390">
        <v>1129.2</v>
      </c>
      <c r="G66" s="390">
        <v>37.700000000000003</v>
      </c>
      <c r="H66" s="394">
        <v>7.9</v>
      </c>
      <c r="I66" s="392">
        <v>160</v>
      </c>
      <c r="J66" s="393">
        <v>7</v>
      </c>
    </row>
    <row r="67" spans="1:10">
      <c r="A67" s="623"/>
      <c r="B67" s="654" t="s">
        <v>15</v>
      </c>
      <c r="C67" s="171" t="s">
        <v>102</v>
      </c>
      <c r="D67" s="378">
        <v>534</v>
      </c>
      <c r="E67" s="379">
        <v>504.8</v>
      </c>
      <c r="F67" s="379">
        <v>894</v>
      </c>
      <c r="G67" s="379">
        <v>40.5</v>
      </c>
      <c r="H67" s="380">
        <v>7.7</v>
      </c>
      <c r="I67" s="381">
        <v>156</v>
      </c>
      <c r="J67" s="382">
        <v>10</v>
      </c>
    </row>
    <row r="68" spans="1:10" ht="14.25" thickBot="1">
      <c r="A68" s="623"/>
      <c r="B68" s="655"/>
      <c r="C68" s="178" t="s">
        <v>103</v>
      </c>
      <c r="D68" s="389">
        <v>296</v>
      </c>
      <c r="E68" s="390">
        <v>270.7</v>
      </c>
      <c r="F68" s="390">
        <v>661.4</v>
      </c>
      <c r="G68" s="390">
        <v>39.5</v>
      </c>
      <c r="H68" s="394">
        <v>5.8</v>
      </c>
      <c r="I68" s="392">
        <v>154</v>
      </c>
      <c r="J68" s="393">
        <v>9</v>
      </c>
    </row>
    <row r="69" spans="1:10">
      <c r="A69" s="623"/>
      <c r="B69" s="654" t="s">
        <v>14</v>
      </c>
      <c r="C69" s="171" t="s">
        <v>102</v>
      </c>
      <c r="D69" s="378">
        <v>350.4</v>
      </c>
      <c r="E69" s="379">
        <v>339.9</v>
      </c>
      <c r="F69" s="379">
        <v>1603.8</v>
      </c>
      <c r="G69" s="379">
        <v>42.7</v>
      </c>
      <c r="H69" s="395">
        <v>19.100000000000001</v>
      </c>
      <c r="I69" s="398">
        <v>150</v>
      </c>
      <c r="J69" s="382">
        <v>5</v>
      </c>
    </row>
    <row r="70" spans="1:10" ht="14.25" thickBot="1">
      <c r="A70" s="623"/>
      <c r="B70" s="655"/>
      <c r="C70" s="7" t="s">
        <v>103</v>
      </c>
      <c r="D70" s="354">
        <v>283.60000000000002</v>
      </c>
      <c r="E70" s="355">
        <v>272.2</v>
      </c>
      <c r="F70" s="355">
        <v>1222.5999999999999</v>
      </c>
      <c r="G70" s="355">
        <v>36.4</v>
      </c>
      <c r="H70" s="375">
        <v>14.9</v>
      </c>
      <c r="I70" s="376">
        <v>147</v>
      </c>
      <c r="J70" s="358">
        <v>6</v>
      </c>
    </row>
    <row r="71" spans="1:10">
      <c r="A71" s="623"/>
      <c r="B71" s="658" t="s">
        <v>13</v>
      </c>
      <c r="C71" s="196" t="s">
        <v>102</v>
      </c>
      <c r="D71" s="399">
        <v>304</v>
      </c>
      <c r="E71" s="379">
        <v>270</v>
      </c>
      <c r="F71" s="379">
        <v>608.79999999999995</v>
      </c>
      <c r="G71" s="379">
        <v>44</v>
      </c>
      <c r="H71" s="380">
        <v>9</v>
      </c>
      <c r="I71" s="381">
        <v>161</v>
      </c>
      <c r="J71" s="382">
        <v>18</v>
      </c>
    </row>
    <row r="72" spans="1:10" ht="14.25" thickBot="1">
      <c r="A72" s="624"/>
      <c r="B72" s="659"/>
      <c r="C72" s="215" t="s">
        <v>103</v>
      </c>
      <c r="D72" s="400">
        <v>241.2</v>
      </c>
      <c r="E72" s="401">
        <v>226.4</v>
      </c>
      <c r="F72" s="402">
        <v>404.9</v>
      </c>
      <c r="G72" s="403">
        <v>40.200000000000003</v>
      </c>
      <c r="H72" s="403">
        <v>7.4</v>
      </c>
      <c r="I72" s="404">
        <v>156</v>
      </c>
      <c r="J72" s="367">
        <v>8</v>
      </c>
    </row>
    <row r="73" spans="1:10" ht="14.25" thickBot="1"/>
    <row r="74" spans="1:10">
      <c r="A74" s="622" t="s">
        <v>119</v>
      </c>
      <c r="B74" s="658" t="s">
        <v>157</v>
      </c>
      <c r="C74" s="209" t="s">
        <v>102</v>
      </c>
      <c r="D74" s="359">
        <v>336.8</v>
      </c>
      <c r="E74" s="360">
        <v>306.10000000000002</v>
      </c>
      <c r="F74" s="360">
        <v>448.9</v>
      </c>
      <c r="G74" s="360">
        <v>44.2</v>
      </c>
      <c r="H74" s="360">
        <v>9.6999999999999993</v>
      </c>
      <c r="I74" s="361">
        <v>173</v>
      </c>
      <c r="J74" s="362">
        <v>16</v>
      </c>
    </row>
    <row r="75" spans="1:10" ht="14.25" thickBot="1">
      <c r="A75" s="623"/>
      <c r="B75" s="659"/>
      <c r="C75" s="164" t="s">
        <v>103</v>
      </c>
      <c r="D75" s="363">
        <v>252</v>
      </c>
      <c r="E75" s="318">
        <v>240</v>
      </c>
      <c r="F75" s="364">
        <v>382.7</v>
      </c>
      <c r="G75" s="365">
        <v>41.3</v>
      </c>
      <c r="H75" s="365">
        <v>8.4</v>
      </c>
      <c r="I75" s="366">
        <v>166</v>
      </c>
      <c r="J75" s="367">
        <v>7</v>
      </c>
    </row>
    <row r="76" spans="1:10">
      <c r="A76" s="623"/>
      <c r="B76" s="660" t="s">
        <v>1</v>
      </c>
      <c r="C76" s="199" t="s">
        <v>102</v>
      </c>
      <c r="D76" s="368">
        <v>369.4</v>
      </c>
      <c r="E76" s="369">
        <v>343.7</v>
      </c>
      <c r="F76" s="369">
        <v>1162.4000000000001</v>
      </c>
      <c r="G76" s="369">
        <v>47.4</v>
      </c>
      <c r="H76" s="370">
        <v>17.600000000000001</v>
      </c>
      <c r="I76" s="371">
        <v>176</v>
      </c>
      <c r="J76" s="372">
        <v>13</v>
      </c>
    </row>
    <row r="77" spans="1:10" ht="14.25" thickBot="1">
      <c r="A77" s="623"/>
      <c r="B77" s="661"/>
      <c r="C77" s="7" t="s">
        <v>103</v>
      </c>
      <c r="D77" s="373">
        <v>254.8</v>
      </c>
      <c r="E77" s="374">
        <v>251.3</v>
      </c>
      <c r="F77" s="374">
        <v>676.2</v>
      </c>
      <c r="G77" s="374">
        <v>42.7</v>
      </c>
      <c r="H77" s="375">
        <v>14.5</v>
      </c>
      <c r="I77" s="376">
        <v>166</v>
      </c>
      <c r="J77" s="377">
        <v>3</v>
      </c>
    </row>
    <row r="78" spans="1:10">
      <c r="A78" s="623"/>
      <c r="B78" s="660" t="s">
        <v>2</v>
      </c>
      <c r="C78" s="171" t="s">
        <v>102</v>
      </c>
      <c r="D78" s="378">
        <v>381.7</v>
      </c>
      <c r="E78" s="379">
        <v>345.7</v>
      </c>
      <c r="F78" s="379">
        <v>638.1</v>
      </c>
      <c r="G78" s="379">
        <v>41.6</v>
      </c>
      <c r="H78" s="380">
        <v>11.9</v>
      </c>
      <c r="I78" s="381">
        <v>173</v>
      </c>
      <c r="J78" s="382">
        <v>19</v>
      </c>
    </row>
    <row r="79" spans="1:10" ht="14.25" thickBot="1">
      <c r="A79" s="623"/>
      <c r="B79" s="662"/>
      <c r="C79" s="184" t="s">
        <v>103</v>
      </c>
      <c r="D79" s="383">
        <v>229.4</v>
      </c>
      <c r="E79" s="384">
        <v>220.3</v>
      </c>
      <c r="F79" s="384">
        <v>393.4</v>
      </c>
      <c r="G79" s="384">
        <v>39.299999999999997</v>
      </c>
      <c r="H79" s="385">
        <v>4.4000000000000004</v>
      </c>
      <c r="I79" s="386">
        <v>162</v>
      </c>
      <c r="J79" s="387">
        <v>7</v>
      </c>
    </row>
    <row r="80" spans="1:10">
      <c r="A80" s="623"/>
      <c r="B80" s="660" t="s">
        <v>3</v>
      </c>
      <c r="C80" s="171" t="s">
        <v>102</v>
      </c>
      <c r="D80" s="378">
        <v>347.1</v>
      </c>
      <c r="E80" s="379">
        <v>318.89999999999998</v>
      </c>
      <c r="F80" s="379">
        <v>632.1</v>
      </c>
      <c r="G80" s="379">
        <v>43.7</v>
      </c>
      <c r="H80" s="544">
        <v>10.9</v>
      </c>
      <c r="I80" s="381">
        <v>166</v>
      </c>
      <c r="J80" s="382">
        <v>15</v>
      </c>
    </row>
    <row r="81" spans="1:10" ht="14.25" thickBot="1">
      <c r="A81" s="623"/>
      <c r="B81" s="661"/>
      <c r="C81" s="178" t="s">
        <v>103</v>
      </c>
      <c r="D81" s="389">
        <v>250.4</v>
      </c>
      <c r="E81" s="390">
        <v>240.8</v>
      </c>
      <c r="F81" s="390">
        <v>391.2</v>
      </c>
      <c r="G81" s="390">
        <v>43.1</v>
      </c>
      <c r="H81" s="391">
        <v>10.3</v>
      </c>
      <c r="I81" s="392">
        <v>168</v>
      </c>
      <c r="J81" s="393">
        <v>6</v>
      </c>
    </row>
    <row r="82" spans="1:10">
      <c r="A82" s="623"/>
      <c r="B82" s="660" t="s">
        <v>4</v>
      </c>
      <c r="C82" s="171" t="s">
        <v>102</v>
      </c>
      <c r="D82" s="378">
        <v>405.6</v>
      </c>
      <c r="E82" s="379">
        <v>379.5</v>
      </c>
      <c r="F82" s="379">
        <v>1043.5999999999999</v>
      </c>
      <c r="G82" s="379">
        <v>44.1</v>
      </c>
      <c r="H82" s="380">
        <v>12.3</v>
      </c>
      <c r="I82" s="381">
        <v>151</v>
      </c>
      <c r="J82" s="382">
        <v>10</v>
      </c>
    </row>
    <row r="83" spans="1:10" ht="14.25" thickBot="1">
      <c r="A83" s="623"/>
      <c r="B83" s="661"/>
      <c r="C83" s="178" t="s">
        <v>103</v>
      </c>
      <c r="D83" s="389">
        <v>335.5</v>
      </c>
      <c r="E83" s="390">
        <v>322.3</v>
      </c>
      <c r="F83" s="390">
        <v>1116.0999999999999</v>
      </c>
      <c r="G83" s="390">
        <v>43</v>
      </c>
      <c r="H83" s="394">
        <v>13.2</v>
      </c>
      <c r="I83" s="392">
        <v>148</v>
      </c>
      <c r="J83" s="393">
        <v>4</v>
      </c>
    </row>
    <row r="84" spans="1:10">
      <c r="A84" s="623"/>
      <c r="B84" s="660" t="s">
        <v>5</v>
      </c>
      <c r="C84" s="171" t="s">
        <v>102</v>
      </c>
      <c r="D84" s="378">
        <v>341.8</v>
      </c>
      <c r="E84" s="379">
        <v>319.2</v>
      </c>
      <c r="F84" s="379">
        <v>460.3</v>
      </c>
      <c r="G84" s="379">
        <v>36.799999999999997</v>
      </c>
      <c r="H84" s="380">
        <v>9.3000000000000007</v>
      </c>
      <c r="I84" s="381">
        <v>162</v>
      </c>
      <c r="J84" s="382">
        <v>11</v>
      </c>
    </row>
    <row r="85" spans="1:10" ht="14.25" thickBot="1">
      <c r="A85" s="623"/>
      <c r="B85" s="661"/>
      <c r="C85" s="178" t="s">
        <v>103</v>
      </c>
      <c r="D85" s="389">
        <v>285.5</v>
      </c>
      <c r="E85" s="390">
        <v>265.10000000000002</v>
      </c>
      <c r="F85" s="390">
        <v>352.6</v>
      </c>
      <c r="G85" s="390">
        <v>36</v>
      </c>
      <c r="H85" s="394">
        <v>6.6</v>
      </c>
      <c r="I85" s="392">
        <v>163</v>
      </c>
      <c r="J85" s="393">
        <v>11</v>
      </c>
    </row>
    <row r="86" spans="1:10">
      <c r="A86" s="623"/>
      <c r="B86" s="660" t="s">
        <v>6</v>
      </c>
      <c r="C86" s="171" t="s">
        <v>102</v>
      </c>
      <c r="D86" s="378">
        <v>307.39999999999998</v>
      </c>
      <c r="E86" s="379">
        <v>255.4</v>
      </c>
      <c r="F86" s="379">
        <v>193.4</v>
      </c>
      <c r="G86" s="379">
        <v>50.9</v>
      </c>
      <c r="H86" s="380">
        <v>7.5</v>
      </c>
      <c r="I86" s="381">
        <v>187</v>
      </c>
      <c r="J86" s="382">
        <v>25</v>
      </c>
    </row>
    <row r="87" spans="1:10" ht="14.25" thickBot="1">
      <c r="A87" s="623"/>
      <c r="B87" s="661"/>
      <c r="C87" s="178" t="s">
        <v>103</v>
      </c>
      <c r="D87" s="389">
        <v>268.3</v>
      </c>
      <c r="E87" s="390">
        <v>234.4</v>
      </c>
      <c r="F87" s="390">
        <v>205.2</v>
      </c>
      <c r="G87" s="390">
        <v>49.1</v>
      </c>
      <c r="H87" s="394">
        <v>9</v>
      </c>
      <c r="I87" s="392">
        <v>168</v>
      </c>
      <c r="J87" s="393">
        <v>20</v>
      </c>
    </row>
    <row r="88" spans="1:10">
      <c r="A88" s="623"/>
      <c r="B88" s="660" t="s">
        <v>7</v>
      </c>
      <c r="C88" s="171" t="s">
        <v>102</v>
      </c>
      <c r="D88" s="378">
        <v>329.6</v>
      </c>
      <c r="E88" s="379">
        <v>310.5</v>
      </c>
      <c r="F88" s="379">
        <v>288.3</v>
      </c>
      <c r="G88" s="379">
        <v>44</v>
      </c>
      <c r="H88" s="380">
        <v>9.9</v>
      </c>
      <c r="I88" s="381">
        <v>180</v>
      </c>
      <c r="J88" s="382">
        <v>14</v>
      </c>
    </row>
    <row r="89" spans="1:10" ht="14.25" thickBot="1">
      <c r="A89" s="623"/>
      <c r="B89" s="661"/>
      <c r="C89" s="178" t="s">
        <v>103</v>
      </c>
      <c r="D89" s="389">
        <v>252.6</v>
      </c>
      <c r="E89" s="390">
        <v>233.9</v>
      </c>
      <c r="F89" s="390">
        <v>210.1</v>
      </c>
      <c r="G89" s="390">
        <v>41.4</v>
      </c>
      <c r="H89" s="394">
        <v>9.1999999999999993</v>
      </c>
      <c r="I89" s="392">
        <v>169</v>
      </c>
      <c r="J89" s="393">
        <v>10</v>
      </c>
    </row>
    <row r="90" spans="1:10">
      <c r="A90" s="623"/>
      <c r="B90" s="660" t="s">
        <v>21</v>
      </c>
      <c r="C90" s="171" t="s">
        <v>102</v>
      </c>
      <c r="D90" s="378">
        <v>418.1</v>
      </c>
      <c r="E90" s="379">
        <v>396.2</v>
      </c>
      <c r="F90" s="379">
        <v>606.4</v>
      </c>
      <c r="G90" s="379">
        <v>46.8</v>
      </c>
      <c r="H90" s="395">
        <v>8.1999999999999993</v>
      </c>
      <c r="I90" s="381">
        <v>159</v>
      </c>
      <c r="J90" s="382">
        <v>6</v>
      </c>
    </row>
    <row r="91" spans="1:10" ht="14.25" thickBot="1">
      <c r="A91" s="623"/>
      <c r="B91" s="661"/>
      <c r="C91" s="178" t="s">
        <v>103</v>
      </c>
      <c r="D91" s="389">
        <v>262.2</v>
      </c>
      <c r="E91" s="390">
        <v>254.5</v>
      </c>
      <c r="F91" s="390">
        <v>173.7</v>
      </c>
      <c r="G91" s="390">
        <v>48.7</v>
      </c>
      <c r="H91" s="396">
        <v>9.1999999999999993</v>
      </c>
      <c r="I91" s="392">
        <v>160</v>
      </c>
      <c r="J91" s="393">
        <v>3</v>
      </c>
    </row>
    <row r="92" spans="1:10">
      <c r="A92" s="623"/>
      <c r="B92" s="660" t="s">
        <v>20</v>
      </c>
      <c r="C92" s="171" t="s">
        <v>102</v>
      </c>
      <c r="D92" s="378">
        <v>373.7</v>
      </c>
      <c r="E92" s="379">
        <v>349.3</v>
      </c>
      <c r="F92" s="379">
        <v>616.1</v>
      </c>
      <c r="G92" s="379">
        <v>44.4</v>
      </c>
      <c r="H92" s="380">
        <v>11.4</v>
      </c>
      <c r="I92" s="381">
        <v>170</v>
      </c>
      <c r="J92" s="382">
        <v>14</v>
      </c>
    </row>
    <row r="93" spans="1:10" ht="14.25" thickBot="1">
      <c r="A93" s="623"/>
      <c r="B93" s="662"/>
      <c r="C93" s="184" t="s">
        <v>103</v>
      </c>
      <c r="D93" s="383">
        <v>265.8</v>
      </c>
      <c r="E93" s="384">
        <v>253.3</v>
      </c>
      <c r="F93" s="384">
        <v>479.9</v>
      </c>
      <c r="G93" s="384">
        <v>39</v>
      </c>
      <c r="H93" s="397">
        <v>8.1</v>
      </c>
      <c r="I93" s="386">
        <v>167</v>
      </c>
      <c r="J93" s="387">
        <v>7</v>
      </c>
    </row>
    <row r="94" spans="1:10">
      <c r="A94" s="623"/>
      <c r="B94" s="660" t="s">
        <v>19</v>
      </c>
      <c r="C94" s="171" t="s">
        <v>102</v>
      </c>
      <c r="D94" s="378">
        <v>371.7</v>
      </c>
      <c r="E94" s="379">
        <v>349.2</v>
      </c>
      <c r="F94" s="379">
        <v>720.3</v>
      </c>
      <c r="G94" s="379">
        <v>38</v>
      </c>
      <c r="H94" s="380">
        <v>6.9</v>
      </c>
      <c r="I94" s="381">
        <v>162</v>
      </c>
      <c r="J94" s="382">
        <v>12</v>
      </c>
    </row>
    <row r="95" spans="1:10" ht="14.25" thickBot="1">
      <c r="A95" s="623"/>
      <c r="B95" s="661"/>
      <c r="C95" s="178" t="s">
        <v>103</v>
      </c>
      <c r="D95" s="389">
        <v>243.6</v>
      </c>
      <c r="E95" s="390">
        <v>231</v>
      </c>
      <c r="F95" s="390">
        <v>292.3</v>
      </c>
      <c r="G95" s="390">
        <v>37.5</v>
      </c>
      <c r="H95" s="394">
        <v>5.4</v>
      </c>
      <c r="I95" s="392">
        <v>163</v>
      </c>
      <c r="J95" s="393">
        <v>8</v>
      </c>
    </row>
    <row r="96" spans="1:10">
      <c r="A96" s="623"/>
      <c r="B96" s="654" t="s">
        <v>18</v>
      </c>
      <c r="C96" s="171" t="s">
        <v>102</v>
      </c>
      <c r="D96" s="378">
        <v>295.89999999999998</v>
      </c>
      <c r="E96" s="379">
        <v>273.60000000000002</v>
      </c>
      <c r="F96" s="379">
        <v>151.9</v>
      </c>
      <c r="G96" s="379">
        <v>43.8</v>
      </c>
      <c r="H96" s="380">
        <v>8.8000000000000007</v>
      </c>
      <c r="I96" s="381">
        <v>183</v>
      </c>
      <c r="J96" s="382">
        <v>13</v>
      </c>
    </row>
    <row r="97" spans="1:10" ht="14.25" thickBot="1">
      <c r="A97" s="623"/>
      <c r="B97" s="655"/>
      <c r="C97" s="178" t="s">
        <v>103</v>
      </c>
      <c r="D97" s="389">
        <v>213.7</v>
      </c>
      <c r="E97" s="390">
        <v>206.8</v>
      </c>
      <c r="F97" s="390">
        <v>108.3</v>
      </c>
      <c r="G97" s="390">
        <v>49</v>
      </c>
      <c r="H97" s="394">
        <v>9.5</v>
      </c>
      <c r="I97" s="392">
        <v>173</v>
      </c>
      <c r="J97" s="393">
        <v>6</v>
      </c>
    </row>
    <row r="98" spans="1:10">
      <c r="A98" s="623"/>
      <c r="B98" s="654" t="s">
        <v>17</v>
      </c>
      <c r="C98" s="171" t="s">
        <v>102</v>
      </c>
      <c r="D98" s="378">
        <v>289.7</v>
      </c>
      <c r="E98" s="379">
        <v>273.7</v>
      </c>
      <c r="F98" s="379">
        <v>178.7</v>
      </c>
      <c r="G98" s="379">
        <v>38.700000000000003</v>
      </c>
      <c r="H98" s="380">
        <v>7.2</v>
      </c>
      <c r="I98" s="381">
        <v>175</v>
      </c>
      <c r="J98" s="382">
        <v>8</v>
      </c>
    </row>
    <row r="99" spans="1:10" ht="14.25" thickBot="1">
      <c r="A99" s="623"/>
      <c r="B99" s="655"/>
      <c r="C99" s="178" t="s">
        <v>103</v>
      </c>
      <c r="D99" s="389">
        <v>233.5</v>
      </c>
      <c r="E99" s="390">
        <v>226.7</v>
      </c>
      <c r="F99" s="390">
        <v>127</v>
      </c>
      <c r="G99" s="390">
        <v>41.4</v>
      </c>
      <c r="H99" s="394">
        <v>7.4</v>
      </c>
      <c r="I99" s="392">
        <v>170</v>
      </c>
      <c r="J99" s="393">
        <v>3</v>
      </c>
    </row>
    <row r="100" spans="1:10">
      <c r="A100" s="623"/>
      <c r="B100" s="654" t="s">
        <v>16</v>
      </c>
      <c r="C100" s="171" t="s">
        <v>102</v>
      </c>
      <c r="D100" s="378">
        <v>383.6</v>
      </c>
      <c r="E100" s="379">
        <v>368.6</v>
      </c>
      <c r="F100" s="379">
        <v>914.9</v>
      </c>
      <c r="G100" s="379">
        <v>47.9</v>
      </c>
      <c r="H100" s="380">
        <v>13.2</v>
      </c>
      <c r="I100" s="381">
        <v>170</v>
      </c>
      <c r="J100" s="382">
        <v>9</v>
      </c>
    </row>
    <row r="101" spans="1:10" ht="14.25" thickBot="1">
      <c r="A101" s="623"/>
      <c r="B101" s="655"/>
      <c r="C101" s="178" t="s">
        <v>103</v>
      </c>
      <c r="D101" s="389">
        <v>276.60000000000002</v>
      </c>
      <c r="E101" s="390">
        <v>274.2</v>
      </c>
      <c r="F101" s="390">
        <v>696.4</v>
      </c>
      <c r="G101" s="390">
        <v>36.4</v>
      </c>
      <c r="H101" s="394">
        <v>9.1</v>
      </c>
      <c r="I101" s="392">
        <v>161</v>
      </c>
      <c r="J101" s="393">
        <v>1</v>
      </c>
    </row>
    <row r="102" spans="1:10">
      <c r="A102" s="623"/>
      <c r="B102" s="654" t="s">
        <v>15</v>
      </c>
      <c r="C102" s="171" t="s">
        <v>102</v>
      </c>
      <c r="D102" s="378">
        <v>365.3</v>
      </c>
      <c r="E102" s="379">
        <v>350.1</v>
      </c>
      <c r="F102" s="379">
        <v>603.70000000000005</v>
      </c>
      <c r="G102" s="379">
        <v>38.299999999999997</v>
      </c>
      <c r="H102" s="380">
        <v>7.6</v>
      </c>
      <c r="I102" s="381">
        <v>163</v>
      </c>
      <c r="J102" s="382">
        <v>5</v>
      </c>
    </row>
    <row r="103" spans="1:10" ht="14.25" thickBot="1">
      <c r="A103" s="623"/>
      <c r="B103" s="655"/>
      <c r="C103" s="178" t="s">
        <v>103</v>
      </c>
      <c r="D103" s="389">
        <v>253</v>
      </c>
      <c r="E103" s="390">
        <v>241.2</v>
      </c>
      <c r="F103" s="390">
        <v>466</v>
      </c>
      <c r="G103" s="390">
        <v>40.6</v>
      </c>
      <c r="H103" s="394">
        <v>7.6</v>
      </c>
      <c r="I103" s="392">
        <v>166</v>
      </c>
      <c r="J103" s="393">
        <v>6</v>
      </c>
    </row>
    <row r="104" spans="1:10">
      <c r="A104" s="623"/>
      <c r="B104" s="654" t="s">
        <v>14</v>
      </c>
      <c r="C104" s="171" t="s">
        <v>102</v>
      </c>
      <c r="D104" s="378">
        <v>425.4</v>
      </c>
      <c r="E104" s="379">
        <v>410</v>
      </c>
      <c r="F104" s="379">
        <v>2100.6</v>
      </c>
      <c r="G104" s="379">
        <v>45</v>
      </c>
      <c r="H104" s="395">
        <v>20.8</v>
      </c>
      <c r="I104" s="398">
        <v>150</v>
      </c>
      <c r="J104" s="382">
        <v>6</v>
      </c>
    </row>
    <row r="105" spans="1:10" ht="14.25" thickBot="1">
      <c r="A105" s="623"/>
      <c r="B105" s="655"/>
      <c r="C105" s="7" t="s">
        <v>103</v>
      </c>
      <c r="D105" s="354">
        <v>317.39999999999998</v>
      </c>
      <c r="E105" s="355">
        <v>292.2</v>
      </c>
      <c r="F105" s="355">
        <v>1060.5</v>
      </c>
      <c r="G105" s="355">
        <v>35.700000000000003</v>
      </c>
      <c r="H105" s="375">
        <v>10.9</v>
      </c>
      <c r="I105" s="376">
        <v>152</v>
      </c>
      <c r="J105" s="358">
        <v>13</v>
      </c>
    </row>
    <row r="106" spans="1:10">
      <c r="A106" s="623"/>
      <c r="B106" s="658" t="s">
        <v>13</v>
      </c>
      <c r="C106" s="196" t="s">
        <v>102</v>
      </c>
      <c r="D106" s="399">
        <v>314.5</v>
      </c>
      <c r="E106" s="379">
        <v>284.89999999999998</v>
      </c>
      <c r="F106" s="379">
        <v>395.7</v>
      </c>
      <c r="G106" s="379">
        <v>44.8</v>
      </c>
      <c r="H106" s="380">
        <v>9.6</v>
      </c>
      <c r="I106" s="381">
        <v>165</v>
      </c>
      <c r="J106" s="382">
        <v>16</v>
      </c>
    </row>
    <row r="107" spans="1:10" ht="14.25" thickBot="1">
      <c r="A107" s="624"/>
      <c r="B107" s="659"/>
      <c r="C107" s="215" t="s">
        <v>103</v>
      </c>
      <c r="D107" s="400">
        <v>227.2</v>
      </c>
      <c r="E107" s="401">
        <v>220.5</v>
      </c>
      <c r="F107" s="402">
        <v>313</v>
      </c>
      <c r="G107" s="403">
        <v>43.1</v>
      </c>
      <c r="H107" s="403">
        <v>7.4</v>
      </c>
      <c r="I107" s="404">
        <v>155</v>
      </c>
      <c r="J107" s="367">
        <v>4</v>
      </c>
    </row>
  </sheetData>
  <mergeCells count="62">
    <mergeCell ref="B4:B5"/>
    <mergeCell ref="B24:B25"/>
    <mergeCell ref="B6:B7"/>
    <mergeCell ref="B16:B17"/>
    <mergeCell ref="B14:B15"/>
    <mergeCell ref="B12:B13"/>
    <mergeCell ref="B10:B11"/>
    <mergeCell ref="B8:B9"/>
    <mergeCell ref="J2:J3"/>
    <mergeCell ref="D2:D3"/>
    <mergeCell ref="F2:F3"/>
    <mergeCell ref="B2:B3"/>
    <mergeCell ref="G2:G3"/>
    <mergeCell ref="H2:H3"/>
    <mergeCell ref="I2:I3"/>
    <mergeCell ref="C2:C3"/>
    <mergeCell ref="B20:B21"/>
    <mergeCell ref="B18:B19"/>
    <mergeCell ref="B55:B56"/>
    <mergeCell ref="B57:B58"/>
    <mergeCell ref="B39:B40"/>
    <mergeCell ref="B41:B42"/>
    <mergeCell ref="B43:B44"/>
    <mergeCell ref="B45:B46"/>
    <mergeCell ref="B36:B37"/>
    <mergeCell ref="B34:B35"/>
    <mergeCell ref="B32:B33"/>
    <mergeCell ref="B30:B31"/>
    <mergeCell ref="B28:B29"/>
    <mergeCell ref="B26:B27"/>
    <mergeCell ref="B47:B48"/>
    <mergeCell ref="B49:B50"/>
    <mergeCell ref="B51:B52"/>
    <mergeCell ref="B53:B54"/>
    <mergeCell ref="B22:B23"/>
    <mergeCell ref="B63:B64"/>
    <mergeCell ref="B65:B66"/>
    <mergeCell ref="B67:B68"/>
    <mergeCell ref="B69:B70"/>
    <mergeCell ref="B59:B60"/>
    <mergeCell ref="B61:B62"/>
    <mergeCell ref="B86:B87"/>
    <mergeCell ref="B71:B72"/>
    <mergeCell ref="B74:B75"/>
    <mergeCell ref="B76:B77"/>
    <mergeCell ref="B78:B79"/>
    <mergeCell ref="B104:B105"/>
    <mergeCell ref="B106:B107"/>
    <mergeCell ref="A4:A37"/>
    <mergeCell ref="A39:A72"/>
    <mergeCell ref="A74:A107"/>
    <mergeCell ref="B96:B97"/>
    <mergeCell ref="B98:B99"/>
    <mergeCell ref="B100:B101"/>
    <mergeCell ref="B102:B103"/>
    <mergeCell ref="B88:B89"/>
    <mergeCell ref="B90:B91"/>
    <mergeCell ref="B92:B93"/>
    <mergeCell ref="B94:B95"/>
    <mergeCell ref="B80:B81"/>
    <mergeCell ref="B82:B83"/>
    <mergeCell ref="B84:B85"/>
  </mergeCells>
  <phoneticPr fontId="2"/>
  <pageMargins left="0.76" right="0.26" top="0.48" bottom="0.47" header="0.3" footer="0.3"/>
  <pageSetup paperSize="9"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"/>
  <sheetViews>
    <sheetView topLeftCell="A34" zoomScaleNormal="100" workbookViewId="0">
      <selection activeCell="K42" sqref="K42"/>
    </sheetView>
  </sheetViews>
  <sheetFormatPr defaultRowHeight="13.5"/>
  <cols>
    <col min="1" max="1" width="15" customWidth="1"/>
    <col min="2" max="2" width="8.625" style="126" customWidth="1"/>
    <col min="3" max="3" width="8.625" style="232" customWidth="1"/>
    <col min="4" max="7" width="8.625" customWidth="1"/>
  </cols>
  <sheetData>
    <row r="1" spans="1:7" ht="14.25" thickBot="1">
      <c r="A1" t="s">
        <v>175</v>
      </c>
      <c r="C1" s="126"/>
      <c r="D1" s="126"/>
      <c r="E1" s="232"/>
      <c r="F1" s="232"/>
      <c r="G1" s="126"/>
    </row>
    <row r="2" spans="1:7">
      <c r="A2" s="234" t="s">
        <v>30</v>
      </c>
      <c r="B2" s="680" t="s">
        <v>79</v>
      </c>
      <c r="C2" s="681"/>
      <c r="D2" s="682"/>
      <c r="E2" s="680" t="s">
        <v>80</v>
      </c>
      <c r="F2" s="681"/>
      <c r="G2" s="683"/>
    </row>
    <row r="3" spans="1:7">
      <c r="A3" s="109"/>
      <c r="B3" s="236" t="s">
        <v>121</v>
      </c>
      <c r="C3" s="236" t="s">
        <v>122</v>
      </c>
      <c r="D3" s="238" t="s">
        <v>123</v>
      </c>
      <c r="E3" s="236" t="s">
        <v>121</v>
      </c>
      <c r="F3" s="236" t="s">
        <v>122</v>
      </c>
      <c r="G3" s="239" t="s">
        <v>123</v>
      </c>
    </row>
    <row r="4" spans="1:7">
      <c r="A4" s="109" t="s">
        <v>22</v>
      </c>
      <c r="B4" s="412">
        <v>350.9</v>
      </c>
      <c r="C4" s="412">
        <v>12.7</v>
      </c>
      <c r="D4" s="236">
        <f>B4/$B$6*100</f>
        <v>164.66447677146877</v>
      </c>
      <c r="E4" s="412">
        <v>255.6</v>
      </c>
      <c r="F4" s="412">
        <v>8.4</v>
      </c>
      <c r="G4" s="237">
        <f>E4/$E$6*100</f>
        <v>122.29665071770334</v>
      </c>
    </row>
    <row r="5" spans="1:7">
      <c r="A5" s="114" t="s">
        <v>67</v>
      </c>
      <c r="B5" s="412">
        <v>177.9</v>
      </c>
      <c r="C5" s="412">
        <v>0.9</v>
      </c>
      <c r="D5" s="236">
        <f>B5/$B$6*100</f>
        <v>83.481933364617561</v>
      </c>
      <c r="E5" s="412">
        <v>160.19999999999999</v>
      </c>
      <c r="F5" s="412">
        <v>0.8</v>
      </c>
      <c r="G5" s="237">
        <f>E5/$E$6*100</f>
        <v>76.650717703349287</v>
      </c>
    </row>
    <row r="6" spans="1:7">
      <c r="A6" s="114" t="s">
        <v>68</v>
      </c>
      <c r="B6" s="412">
        <v>213.1</v>
      </c>
      <c r="C6" s="412">
        <v>2.2999999999999998</v>
      </c>
      <c r="D6" s="236">
        <f>B6/$B$6*100</f>
        <v>100</v>
      </c>
      <c r="E6" s="412">
        <v>209</v>
      </c>
      <c r="F6" s="412">
        <v>1.9</v>
      </c>
      <c r="G6" s="237">
        <f>E6/$E$6*100</f>
        <v>100</v>
      </c>
    </row>
    <row r="7" spans="1:7">
      <c r="A7" s="109" t="s">
        <v>69</v>
      </c>
      <c r="B7" s="412">
        <v>252.1</v>
      </c>
      <c r="C7" s="412">
        <v>4.5</v>
      </c>
      <c r="D7" s="236">
        <f t="shared" ref="D7:D16" si="0">B7/$B$6*100</f>
        <v>118.30126701079307</v>
      </c>
      <c r="E7" s="412">
        <v>232.9</v>
      </c>
      <c r="F7" s="412">
        <v>4.0999999999999996</v>
      </c>
      <c r="G7" s="237">
        <f t="shared" ref="G7:G16" si="1">E7/$E$6*100</f>
        <v>111.43540669856461</v>
      </c>
    </row>
    <row r="8" spans="1:7">
      <c r="A8" s="114" t="s">
        <v>70</v>
      </c>
      <c r="B8" s="412">
        <v>297.5</v>
      </c>
      <c r="C8" s="412">
        <v>7.1</v>
      </c>
      <c r="D8" s="236">
        <f t="shared" si="0"/>
        <v>139.60581886438291</v>
      </c>
      <c r="E8" s="412">
        <v>253.7</v>
      </c>
      <c r="F8" s="412">
        <v>6.5</v>
      </c>
      <c r="G8" s="237">
        <f t="shared" si="1"/>
        <v>121.38755980861245</v>
      </c>
    </row>
    <row r="9" spans="1:7">
      <c r="A9" s="114" t="s">
        <v>71</v>
      </c>
      <c r="B9" s="412">
        <v>329.4</v>
      </c>
      <c r="C9" s="412">
        <v>10.1</v>
      </c>
      <c r="D9" s="236">
        <f t="shared" si="0"/>
        <v>154.57531675269826</v>
      </c>
      <c r="E9" s="412">
        <v>269.10000000000002</v>
      </c>
      <c r="F9" s="412">
        <v>8.5</v>
      </c>
      <c r="G9" s="237">
        <f t="shared" si="1"/>
        <v>128.75598086124401</v>
      </c>
    </row>
    <row r="10" spans="1:7">
      <c r="A10" s="114" t="s">
        <v>72</v>
      </c>
      <c r="B10" s="412">
        <v>373.5</v>
      </c>
      <c r="C10" s="412">
        <v>13.7</v>
      </c>
      <c r="D10" s="236">
        <f t="shared" si="0"/>
        <v>175.26982637259502</v>
      </c>
      <c r="E10" s="412">
        <v>274.10000000000002</v>
      </c>
      <c r="F10" s="412">
        <v>10.199999999999999</v>
      </c>
      <c r="G10" s="237">
        <f t="shared" si="1"/>
        <v>131.14832535885168</v>
      </c>
    </row>
    <row r="11" spans="1:7">
      <c r="A11" s="114" t="s">
        <v>73</v>
      </c>
      <c r="B11" s="412">
        <v>433</v>
      </c>
      <c r="C11" s="412">
        <v>17.5</v>
      </c>
      <c r="D11" s="236">
        <f t="shared" si="0"/>
        <v>203.1909901454716</v>
      </c>
      <c r="E11" s="412">
        <v>276.10000000000002</v>
      </c>
      <c r="F11" s="412">
        <v>11.1</v>
      </c>
      <c r="G11" s="237">
        <f t="shared" si="1"/>
        <v>132.10526315789474</v>
      </c>
    </row>
    <row r="12" spans="1:7">
      <c r="A12" s="114" t="s">
        <v>74</v>
      </c>
      <c r="B12" s="412">
        <v>457.5</v>
      </c>
      <c r="C12" s="412">
        <v>20.100000000000001</v>
      </c>
      <c r="D12" s="236">
        <f t="shared" si="0"/>
        <v>214.68793993430313</v>
      </c>
      <c r="E12" s="412">
        <v>273.60000000000002</v>
      </c>
      <c r="F12" s="412">
        <v>12.7</v>
      </c>
      <c r="G12" s="237">
        <f t="shared" si="1"/>
        <v>130.90909090909093</v>
      </c>
    </row>
    <row r="13" spans="1:7">
      <c r="A13" s="114" t="s">
        <v>75</v>
      </c>
      <c r="B13" s="412">
        <v>424.1</v>
      </c>
      <c r="C13" s="412">
        <v>22.2</v>
      </c>
      <c r="D13" s="236">
        <f t="shared" si="0"/>
        <v>199.01454716095733</v>
      </c>
      <c r="E13" s="412">
        <v>278</v>
      </c>
      <c r="F13" s="412">
        <v>12.7</v>
      </c>
      <c r="G13" s="237">
        <f t="shared" si="1"/>
        <v>133.01435406698565</v>
      </c>
    </row>
    <row r="14" spans="1:7">
      <c r="A14" s="114" t="s">
        <v>76</v>
      </c>
      <c r="B14" s="412">
        <v>312.2</v>
      </c>
      <c r="C14" s="412">
        <v>16</v>
      </c>
      <c r="D14" s="236">
        <f t="shared" si="0"/>
        <v>146.50398873768185</v>
      </c>
      <c r="E14" s="412">
        <v>247.2</v>
      </c>
      <c r="F14" s="412">
        <v>13.9</v>
      </c>
      <c r="G14" s="237">
        <f t="shared" si="1"/>
        <v>118.2775119617225</v>
      </c>
    </row>
    <row r="15" spans="1:7">
      <c r="A15" s="114" t="s">
        <v>77</v>
      </c>
      <c r="B15" s="412">
        <v>256.10000000000002</v>
      </c>
      <c r="C15" s="412">
        <v>10.5</v>
      </c>
      <c r="D15" s="236">
        <f t="shared" si="0"/>
        <v>120.17832003754107</v>
      </c>
      <c r="E15" s="412">
        <v>211.4</v>
      </c>
      <c r="F15" s="412">
        <v>14.3</v>
      </c>
      <c r="G15" s="237">
        <f t="shared" si="1"/>
        <v>101.14832535885168</v>
      </c>
    </row>
    <row r="16" spans="1:7" ht="14.25" thickBot="1">
      <c r="A16" s="115" t="s">
        <v>78</v>
      </c>
      <c r="B16" s="413">
        <v>237.2</v>
      </c>
      <c r="C16" s="413">
        <v>16.3</v>
      </c>
      <c r="D16" s="240">
        <f t="shared" si="0"/>
        <v>111.30924448615673</v>
      </c>
      <c r="E16" s="413">
        <v>287.7</v>
      </c>
      <c r="F16" s="413">
        <v>21.6</v>
      </c>
      <c r="G16" s="241">
        <f t="shared" si="1"/>
        <v>137.65550239234449</v>
      </c>
    </row>
    <row r="21" spans="1:7" ht="19.5" customHeight="1" thickBot="1">
      <c r="A21" t="s">
        <v>179</v>
      </c>
    </row>
    <row r="22" spans="1:7">
      <c r="A22" s="234"/>
      <c r="B22" s="235" t="s">
        <v>79</v>
      </c>
      <c r="C22" s="242" t="s">
        <v>80</v>
      </c>
      <c r="D22" s="679"/>
      <c r="E22" s="679"/>
      <c r="F22" s="679"/>
      <c r="G22" s="679"/>
    </row>
    <row r="23" spans="1:7">
      <c r="A23" s="114" t="s">
        <v>67</v>
      </c>
      <c r="B23" s="412">
        <v>177.9</v>
      </c>
      <c r="C23" s="414">
        <v>160.19999999999999</v>
      </c>
      <c r="D23" s="679"/>
      <c r="E23" s="679"/>
      <c r="F23" s="679"/>
      <c r="G23" s="679"/>
    </row>
    <row r="24" spans="1:7">
      <c r="A24" s="114" t="s">
        <v>68</v>
      </c>
      <c r="B24" s="412">
        <v>213.1</v>
      </c>
      <c r="C24" s="414">
        <v>209</v>
      </c>
    </row>
    <row r="25" spans="1:7">
      <c r="A25" s="109" t="s">
        <v>69</v>
      </c>
      <c r="B25" s="412">
        <v>252.1</v>
      </c>
      <c r="C25" s="414">
        <v>232.9</v>
      </c>
    </row>
    <row r="26" spans="1:7">
      <c r="A26" s="114" t="s">
        <v>70</v>
      </c>
      <c r="B26" s="412">
        <v>297.5</v>
      </c>
      <c r="C26" s="414">
        <v>253.7</v>
      </c>
    </row>
    <row r="27" spans="1:7">
      <c r="A27" s="114" t="s">
        <v>71</v>
      </c>
      <c r="B27" s="412">
        <v>329.4</v>
      </c>
      <c r="C27" s="414">
        <v>269.10000000000002</v>
      </c>
    </row>
    <row r="28" spans="1:7">
      <c r="A28" s="114" t="s">
        <v>72</v>
      </c>
      <c r="B28" s="412">
        <v>373.5</v>
      </c>
      <c r="C28" s="414">
        <v>274.10000000000002</v>
      </c>
    </row>
    <row r="29" spans="1:7">
      <c r="A29" s="114" t="s">
        <v>73</v>
      </c>
      <c r="B29" s="412">
        <v>433</v>
      </c>
      <c r="C29" s="414">
        <v>276.10000000000002</v>
      </c>
    </row>
    <row r="30" spans="1:7">
      <c r="A30" s="114" t="s">
        <v>74</v>
      </c>
      <c r="B30" s="412">
        <v>457.5</v>
      </c>
      <c r="C30" s="414">
        <v>273.60000000000002</v>
      </c>
    </row>
    <row r="31" spans="1:7">
      <c r="A31" s="114" t="s">
        <v>75</v>
      </c>
      <c r="B31" s="412">
        <v>424.1</v>
      </c>
      <c r="C31" s="414">
        <v>278</v>
      </c>
    </row>
    <row r="32" spans="1:7">
      <c r="A32" s="114" t="s">
        <v>76</v>
      </c>
      <c r="B32" s="412">
        <v>312.2</v>
      </c>
      <c r="C32" s="414">
        <v>247.2</v>
      </c>
    </row>
    <row r="33" spans="1:3">
      <c r="A33" s="114" t="s">
        <v>77</v>
      </c>
      <c r="B33" s="412">
        <v>256.10000000000002</v>
      </c>
      <c r="C33" s="414">
        <v>211.4</v>
      </c>
    </row>
    <row r="34" spans="1:3" ht="14.25" thickBot="1">
      <c r="A34" s="115" t="s">
        <v>78</v>
      </c>
      <c r="B34" s="413">
        <v>237.2</v>
      </c>
      <c r="C34" s="415">
        <v>287.7</v>
      </c>
    </row>
    <row r="35" spans="1:3">
      <c r="C35" s="126"/>
    </row>
    <row r="41" spans="1:3">
      <c r="C41" s="233"/>
    </row>
  </sheetData>
  <mergeCells count="3">
    <mergeCell ref="D22:G23"/>
    <mergeCell ref="B2:D2"/>
    <mergeCell ref="E2:G2"/>
  </mergeCells>
  <phoneticPr fontId="2"/>
  <pageMargins left="0.91" right="0.7" top="0.75" bottom="0.47" header="0.3" footer="0.3"/>
  <pageSetup paperSize="9" scale="8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58"/>
  <sheetViews>
    <sheetView topLeftCell="A19" workbookViewId="0">
      <selection activeCell="I32" sqref="I32"/>
    </sheetView>
  </sheetViews>
  <sheetFormatPr defaultRowHeight="13.5"/>
  <cols>
    <col min="1" max="1" width="11.625" customWidth="1"/>
    <col min="2" max="9" width="8.625" customWidth="1"/>
  </cols>
  <sheetData>
    <row r="1" spans="1:9" ht="14.25" thickBot="1">
      <c r="A1" t="s">
        <v>176</v>
      </c>
      <c r="B1" s="126"/>
      <c r="C1" s="126"/>
      <c r="D1" s="126"/>
      <c r="E1" s="126"/>
      <c r="F1" s="126"/>
      <c r="G1" s="126"/>
      <c r="H1" s="126"/>
      <c r="I1" s="126"/>
    </row>
    <row r="2" spans="1:9">
      <c r="A2" s="684" t="s">
        <v>30</v>
      </c>
      <c r="B2" s="680" t="s">
        <v>79</v>
      </c>
      <c r="C2" s="681"/>
      <c r="D2" s="681"/>
      <c r="E2" s="681"/>
      <c r="F2" s="681"/>
      <c r="G2" s="681"/>
      <c r="H2" s="681"/>
      <c r="I2" s="683"/>
    </row>
    <row r="3" spans="1:9">
      <c r="A3" s="685"/>
      <c r="B3" s="687" t="s">
        <v>124</v>
      </c>
      <c r="C3" s="688"/>
      <c r="D3" s="687" t="s">
        <v>118</v>
      </c>
      <c r="E3" s="688"/>
      <c r="F3" s="689"/>
      <c r="G3" s="687" t="s">
        <v>119</v>
      </c>
      <c r="H3" s="688"/>
      <c r="I3" s="690"/>
    </row>
    <row r="4" spans="1:9" ht="27">
      <c r="A4" s="686"/>
      <c r="B4" s="246" t="s">
        <v>126</v>
      </c>
      <c r="C4" s="246" t="s">
        <v>127</v>
      </c>
      <c r="D4" s="246" t="s">
        <v>126</v>
      </c>
      <c r="E4" s="246" t="s">
        <v>127</v>
      </c>
      <c r="F4" s="247" t="s">
        <v>128</v>
      </c>
      <c r="G4" s="246" t="s">
        <v>126</v>
      </c>
      <c r="H4" s="246" t="s">
        <v>127</v>
      </c>
      <c r="I4" s="248" t="s">
        <v>128</v>
      </c>
    </row>
    <row r="5" spans="1:9">
      <c r="A5" s="109" t="s">
        <v>22</v>
      </c>
      <c r="B5" s="412">
        <v>391.7</v>
      </c>
      <c r="C5" s="412">
        <v>15.5</v>
      </c>
      <c r="D5" s="412">
        <v>327.5</v>
      </c>
      <c r="E5" s="412">
        <v>11.2</v>
      </c>
      <c r="F5" s="412">
        <f>D5/B5*100</f>
        <v>83.609905539954042</v>
      </c>
      <c r="G5" s="412">
        <v>306.10000000000002</v>
      </c>
      <c r="H5" s="412">
        <v>9.6999999999999993</v>
      </c>
      <c r="I5" s="414">
        <f>G5/B5*100</f>
        <v>78.146540719938741</v>
      </c>
    </row>
    <row r="6" spans="1:9">
      <c r="A6" s="243" t="s">
        <v>67</v>
      </c>
      <c r="B6" s="412">
        <v>176.4</v>
      </c>
      <c r="C6" s="412">
        <v>0.8</v>
      </c>
      <c r="D6" s="412">
        <v>166.3</v>
      </c>
      <c r="E6" s="412">
        <v>1</v>
      </c>
      <c r="F6" s="412">
        <f t="shared" ref="F6:F17" si="0">D6/B6*100</f>
        <v>94.274376417233569</v>
      </c>
      <c r="G6" s="412">
        <v>188.1</v>
      </c>
      <c r="H6" s="412">
        <v>1</v>
      </c>
      <c r="I6" s="414">
        <f t="shared" ref="I6:I17" si="1">G6/B6*100</f>
        <v>106.63265306122449</v>
      </c>
    </row>
    <row r="7" spans="1:9">
      <c r="A7" s="243" t="s">
        <v>68</v>
      </c>
      <c r="B7" s="412">
        <v>218.5</v>
      </c>
      <c r="C7" s="412">
        <v>2.4</v>
      </c>
      <c r="D7" s="412">
        <v>210.5</v>
      </c>
      <c r="E7" s="412">
        <v>2.1</v>
      </c>
      <c r="F7" s="412">
        <f t="shared" si="0"/>
        <v>96.338672768878723</v>
      </c>
      <c r="G7" s="412">
        <v>206.9</v>
      </c>
      <c r="H7" s="412">
        <v>2.5</v>
      </c>
      <c r="I7" s="414">
        <f t="shared" si="1"/>
        <v>94.691075514874143</v>
      </c>
    </row>
    <row r="8" spans="1:9">
      <c r="A8" s="244" t="s">
        <v>69</v>
      </c>
      <c r="B8" s="412">
        <v>262.2</v>
      </c>
      <c r="C8" s="412">
        <v>4.3</v>
      </c>
      <c r="D8" s="412">
        <v>239</v>
      </c>
      <c r="E8" s="412">
        <v>4.7</v>
      </c>
      <c r="F8" s="412">
        <f t="shared" si="0"/>
        <v>91.151792524790238</v>
      </c>
      <c r="G8" s="412">
        <v>250.1</v>
      </c>
      <c r="H8" s="412">
        <v>4.4000000000000004</v>
      </c>
      <c r="I8" s="414">
        <f t="shared" si="1"/>
        <v>95.385202135774222</v>
      </c>
    </row>
    <row r="9" spans="1:9">
      <c r="A9" s="243" t="s">
        <v>70</v>
      </c>
      <c r="B9" s="412">
        <v>318.89999999999998</v>
      </c>
      <c r="C9" s="412">
        <v>7.5</v>
      </c>
      <c r="D9" s="412">
        <v>272.5</v>
      </c>
      <c r="E9" s="412">
        <v>7.1</v>
      </c>
      <c r="F9" s="412">
        <f t="shared" si="0"/>
        <v>85.449984321103798</v>
      </c>
      <c r="G9" s="412">
        <v>290.39999999999998</v>
      </c>
      <c r="H9" s="412">
        <v>6.2</v>
      </c>
      <c r="I9" s="414">
        <f t="shared" si="1"/>
        <v>91.063029162746943</v>
      </c>
    </row>
    <row r="10" spans="1:9">
      <c r="A10" s="243" t="s">
        <v>71</v>
      </c>
      <c r="B10" s="412">
        <v>360.8</v>
      </c>
      <c r="C10" s="412">
        <v>11.5</v>
      </c>
      <c r="D10" s="412">
        <v>305.39999999999998</v>
      </c>
      <c r="E10" s="412">
        <v>9.8000000000000007</v>
      </c>
      <c r="F10" s="412">
        <f t="shared" si="0"/>
        <v>84.645232815964505</v>
      </c>
      <c r="G10" s="412">
        <v>302.10000000000002</v>
      </c>
      <c r="H10" s="412">
        <v>7.6</v>
      </c>
      <c r="I10" s="414">
        <f t="shared" si="1"/>
        <v>83.730598669623063</v>
      </c>
    </row>
    <row r="11" spans="1:9">
      <c r="A11" s="243" t="s">
        <v>72</v>
      </c>
      <c r="B11" s="412">
        <v>413.4</v>
      </c>
      <c r="C11" s="412">
        <v>16.399999999999999</v>
      </c>
      <c r="D11" s="412">
        <v>345</v>
      </c>
      <c r="E11" s="412">
        <v>12.6</v>
      </c>
      <c r="F11" s="412">
        <f t="shared" si="0"/>
        <v>83.454281567489119</v>
      </c>
      <c r="G11" s="412">
        <v>340.6</v>
      </c>
      <c r="H11" s="412">
        <v>10.1</v>
      </c>
      <c r="I11" s="414">
        <f t="shared" si="1"/>
        <v>82.389937106918254</v>
      </c>
    </row>
    <row r="12" spans="1:9">
      <c r="A12" s="243" t="s">
        <v>73</v>
      </c>
      <c r="B12" s="412">
        <v>483.6</v>
      </c>
      <c r="C12" s="412">
        <v>21</v>
      </c>
      <c r="D12" s="412">
        <v>400.9</v>
      </c>
      <c r="E12" s="412">
        <v>15.6</v>
      </c>
      <c r="F12" s="412">
        <f t="shared" si="0"/>
        <v>82.89909015715466</v>
      </c>
      <c r="G12" s="412">
        <v>352.9</v>
      </c>
      <c r="H12" s="412">
        <v>11.4</v>
      </c>
      <c r="I12" s="414">
        <f t="shared" si="1"/>
        <v>72.973531844499576</v>
      </c>
    </row>
    <row r="13" spans="1:9">
      <c r="A13" s="243" t="s">
        <v>74</v>
      </c>
      <c r="B13" s="412">
        <v>506.3</v>
      </c>
      <c r="C13" s="412">
        <v>25</v>
      </c>
      <c r="D13" s="412">
        <v>434.9</v>
      </c>
      <c r="E13" s="412">
        <v>17.899999999999999</v>
      </c>
      <c r="F13" s="412">
        <f t="shared" si="0"/>
        <v>85.89768911712423</v>
      </c>
      <c r="G13" s="412">
        <v>380.2</v>
      </c>
      <c r="H13" s="412">
        <v>12.3</v>
      </c>
      <c r="I13" s="414">
        <f t="shared" si="1"/>
        <v>75.093817894528939</v>
      </c>
    </row>
    <row r="14" spans="1:9">
      <c r="A14" s="243" t="s">
        <v>75</v>
      </c>
      <c r="B14" s="412">
        <v>504.8</v>
      </c>
      <c r="C14" s="412">
        <v>28.7</v>
      </c>
      <c r="D14" s="412">
        <v>408</v>
      </c>
      <c r="E14" s="412">
        <v>19.8</v>
      </c>
      <c r="F14" s="412">
        <f t="shared" si="0"/>
        <v>80.824088748019022</v>
      </c>
      <c r="G14" s="412">
        <v>305.39999999999998</v>
      </c>
      <c r="H14" s="412">
        <v>13.8</v>
      </c>
      <c r="I14" s="414">
        <f t="shared" si="1"/>
        <v>60.499207606973052</v>
      </c>
    </row>
    <row r="15" spans="1:9">
      <c r="A15" s="243" t="s">
        <v>76</v>
      </c>
      <c r="B15" s="412">
        <v>294.39999999999998</v>
      </c>
      <c r="C15" s="412">
        <v>21.6</v>
      </c>
      <c r="D15" s="412">
        <v>356.3</v>
      </c>
      <c r="E15" s="412">
        <v>12.4</v>
      </c>
      <c r="F15" s="412">
        <f t="shared" si="0"/>
        <v>121.02581521739131</v>
      </c>
      <c r="G15" s="412">
        <v>287.2</v>
      </c>
      <c r="H15" s="412">
        <v>14.1</v>
      </c>
      <c r="I15" s="414">
        <f t="shared" si="1"/>
        <v>97.554347826086968</v>
      </c>
    </row>
    <row r="16" spans="1:9">
      <c r="A16" s="243" t="s">
        <v>77</v>
      </c>
      <c r="B16" s="412">
        <v>366.8</v>
      </c>
      <c r="C16" s="412">
        <v>8.5</v>
      </c>
      <c r="D16" s="412">
        <v>237.5</v>
      </c>
      <c r="E16" s="412">
        <v>6.5</v>
      </c>
      <c r="F16" s="412">
        <f t="shared" si="0"/>
        <v>64.749182115594323</v>
      </c>
      <c r="G16" s="412">
        <v>236</v>
      </c>
      <c r="H16" s="412">
        <v>13.3</v>
      </c>
      <c r="I16" s="414">
        <f t="shared" si="1"/>
        <v>64.340239912758989</v>
      </c>
    </row>
    <row r="17" spans="1:9" ht="14.25" thickBot="1">
      <c r="A17" s="245" t="s">
        <v>78</v>
      </c>
      <c r="B17" s="413">
        <v>295.60000000000002</v>
      </c>
      <c r="C17" s="413">
        <v>8.9</v>
      </c>
      <c r="D17" s="413">
        <v>242.8</v>
      </c>
      <c r="E17" s="413">
        <v>15.2</v>
      </c>
      <c r="F17" s="413">
        <f t="shared" si="0"/>
        <v>82.138024357239516</v>
      </c>
      <c r="G17" s="413">
        <v>228.7</v>
      </c>
      <c r="H17" s="413">
        <v>17.600000000000001</v>
      </c>
      <c r="I17" s="415">
        <f t="shared" si="1"/>
        <v>77.36806495263869</v>
      </c>
    </row>
    <row r="18" spans="1:9">
      <c r="B18" s="126"/>
      <c r="C18" s="126"/>
      <c r="D18" s="126"/>
      <c r="E18" s="126"/>
      <c r="F18" s="126"/>
      <c r="G18" s="126"/>
      <c r="H18" s="126"/>
      <c r="I18" s="126"/>
    </row>
    <row r="19" spans="1:9" ht="14.25" thickBot="1">
      <c r="B19" s="126"/>
      <c r="C19" s="126"/>
      <c r="D19" s="126"/>
      <c r="E19" s="126"/>
      <c r="F19" s="126"/>
      <c r="G19" s="126"/>
      <c r="H19" s="126"/>
      <c r="I19" s="126"/>
    </row>
    <row r="20" spans="1:9">
      <c r="A20" s="684" t="s">
        <v>30</v>
      </c>
      <c r="B20" s="680" t="s">
        <v>125</v>
      </c>
      <c r="C20" s="681"/>
      <c r="D20" s="681"/>
      <c r="E20" s="681"/>
      <c r="F20" s="681"/>
      <c r="G20" s="681"/>
      <c r="H20" s="681"/>
      <c r="I20" s="683"/>
    </row>
    <row r="21" spans="1:9">
      <c r="A21" s="685"/>
      <c r="B21" s="687" t="s">
        <v>124</v>
      </c>
      <c r="C21" s="688"/>
      <c r="D21" s="687" t="s">
        <v>118</v>
      </c>
      <c r="E21" s="688"/>
      <c r="F21" s="689"/>
      <c r="G21" s="687" t="s">
        <v>119</v>
      </c>
      <c r="H21" s="688"/>
      <c r="I21" s="690"/>
    </row>
    <row r="22" spans="1:9" ht="27">
      <c r="A22" s="686"/>
      <c r="B22" s="246" t="s">
        <v>126</v>
      </c>
      <c r="C22" s="246" t="s">
        <v>127</v>
      </c>
      <c r="D22" s="246" t="s">
        <v>126</v>
      </c>
      <c r="E22" s="246" t="s">
        <v>127</v>
      </c>
      <c r="F22" s="247" t="s">
        <v>128</v>
      </c>
      <c r="G22" s="246" t="s">
        <v>126</v>
      </c>
      <c r="H22" s="246" t="s">
        <v>127</v>
      </c>
      <c r="I22" s="248" t="s">
        <v>128</v>
      </c>
    </row>
    <row r="23" spans="1:9">
      <c r="A23" s="109" t="s">
        <v>22</v>
      </c>
      <c r="B23" s="412">
        <v>270.5</v>
      </c>
      <c r="C23" s="412">
        <v>9.6</v>
      </c>
      <c r="D23" s="412">
        <v>250.4</v>
      </c>
      <c r="E23" s="412">
        <v>6.8</v>
      </c>
      <c r="F23" s="412">
        <f>D23/B23*100</f>
        <v>92.569316081330868</v>
      </c>
      <c r="G23" s="412">
        <v>240</v>
      </c>
      <c r="H23" s="412">
        <v>8.4</v>
      </c>
      <c r="I23" s="414">
        <f>G23/B23*100</f>
        <v>88.724584103512015</v>
      </c>
    </row>
    <row r="24" spans="1:9">
      <c r="A24" s="243" t="s">
        <v>67</v>
      </c>
      <c r="B24" s="412">
        <v>170.8</v>
      </c>
      <c r="C24" s="412">
        <v>1</v>
      </c>
      <c r="D24" s="412">
        <v>139.69999999999999</v>
      </c>
      <c r="E24" s="412">
        <v>0.8</v>
      </c>
      <c r="F24" s="412">
        <f t="shared" ref="F24:F35" si="2">D24/B24*100</f>
        <v>81.791569086651037</v>
      </c>
      <c r="G24" s="412">
        <v>177.1</v>
      </c>
      <c r="H24" s="412">
        <v>0.7</v>
      </c>
      <c r="I24" s="414">
        <f t="shared" ref="I24:I34" si="3">G24/B24*100</f>
        <v>103.68852459016394</v>
      </c>
    </row>
    <row r="25" spans="1:9">
      <c r="A25" s="243" t="s">
        <v>68</v>
      </c>
      <c r="B25" s="412">
        <v>225.4</v>
      </c>
      <c r="C25" s="412">
        <v>1.9</v>
      </c>
      <c r="D25" s="412">
        <v>207.5</v>
      </c>
      <c r="E25" s="412">
        <v>1.8</v>
      </c>
      <c r="F25" s="412">
        <f t="shared" si="2"/>
        <v>92.058562555456959</v>
      </c>
      <c r="G25" s="412">
        <v>190.5</v>
      </c>
      <c r="H25" s="412">
        <v>2</v>
      </c>
      <c r="I25" s="414">
        <f t="shared" si="3"/>
        <v>84.516415261756876</v>
      </c>
    </row>
    <row r="26" spans="1:9">
      <c r="A26" s="244" t="s">
        <v>69</v>
      </c>
      <c r="B26" s="412">
        <v>240.8</v>
      </c>
      <c r="C26" s="412">
        <v>4.3</v>
      </c>
      <c r="D26" s="412">
        <v>237.6</v>
      </c>
      <c r="E26" s="412">
        <v>3.4</v>
      </c>
      <c r="F26" s="412">
        <f t="shared" si="2"/>
        <v>98.67109634551494</v>
      </c>
      <c r="G26" s="412">
        <v>214.4</v>
      </c>
      <c r="H26" s="412">
        <v>4.4000000000000004</v>
      </c>
      <c r="I26" s="414">
        <f t="shared" si="3"/>
        <v>89.036544850498331</v>
      </c>
    </row>
    <row r="27" spans="1:9">
      <c r="A27" s="243" t="s">
        <v>70</v>
      </c>
      <c r="B27" s="412">
        <v>284.89999999999998</v>
      </c>
      <c r="C27" s="412">
        <v>7.5</v>
      </c>
      <c r="D27" s="412">
        <v>240.4</v>
      </c>
      <c r="E27" s="412">
        <v>5.7</v>
      </c>
      <c r="F27" s="412">
        <f t="shared" si="2"/>
        <v>84.38048438048439</v>
      </c>
      <c r="G27" s="412">
        <v>227.7</v>
      </c>
      <c r="H27" s="412">
        <v>6.4</v>
      </c>
      <c r="I27" s="414">
        <f t="shared" si="3"/>
        <v>79.922779922779924</v>
      </c>
    </row>
    <row r="28" spans="1:9">
      <c r="A28" s="243" t="s">
        <v>71</v>
      </c>
      <c r="B28" s="412">
        <v>280.8</v>
      </c>
      <c r="C28" s="412">
        <v>9.8000000000000007</v>
      </c>
      <c r="D28" s="412">
        <v>265.8</v>
      </c>
      <c r="E28" s="412">
        <v>7.5</v>
      </c>
      <c r="F28" s="412">
        <f t="shared" si="2"/>
        <v>94.658119658119659</v>
      </c>
      <c r="G28" s="412">
        <v>253.8</v>
      </c>
      <c r="H28" s="412">
        <v>7.6</v>
      </c>
      <c r="I28" s="414">
        <f t="shared" si="3"/>
        <v>90.384615384615387</v>
      </c>
    </row>
    <row r="29" spans="1:9">
      <c r="A29" s="243" t="s">
        <v>72</v>
      </c>
      <c r="B29" s="412">
        <v>285.7</v>
      </c>
      <c r="C29" s="412">
        <v>12.4</v>
      </c>
      <c r="D29" s="412">
        <v>265.2</v>
      </c>
      <c r="E29" s="412">
        <v>8.4</v>
      </c>
      <c r="F29" s="412">
        <f t="shared" si="2"/>
        <v>92.824641232061595</v>
      </c>
      <c r="G29" s="412">
        <v>266.60000000000002</v>
      </c>
      <c r="H29" s="412">
        <v>8.9</v>
      </c>
      <c r="I29" s="414">
        <f t="shared" si="3"/>
        <v>93.314665733286674</v>
      </c>
    </row>
    <row r="30" spans="1:9">
      <c r="A30" s="243" t="s">
        <v>73</v>
      </c>
      <c r="B30" s="412">
        <v>291.8</v>
      </c>
      <c r="C30" s="412">
        <v>12.8</v>
      </c>
      <c r="D30" s="412">
        <v>265.3</v>
      </c>
      <c r="E30" s="412">
        <v>8.6999999999999993</v>
      </c>
      <c r="F30" s="412">
        <f t="shared" si="2"/>
        <v>90.918437285812203</v>
      </c>
      <c r="G30" s="412">
        <v>254.1</v>
      </c>
      <c r="H30" s="412">
        <v>10.1</v>
      </c>
      <c r="I30" s="414">
        <f t="shared" si="3"/>
        <v>87.080191912268674</v>
      </c>
    </row>
    <row r="31" spans="1:9">
      <c r="A31" s="243" t="s">
        <v>74</v>
      </c>
      <c r="B31" s="412">
        <v>285.89999999999998</v>
      </c>
      <c r="C31" s="412">
        <v>14.9</v>
      </c>
      <c r="D31" s="412">
        <v>275.10000000000002</v>
      </c>
      <c r="E31" s="412">
        <v>10</v>
      </c>
      <c r="F31" s="412">
        <f>D31/B31*100</f>
        <v>96.222455403987425</v>
      </c>
      <c r="G31" s="412">
        <v>256</v>
      </c>
      <c r="H31" s="412">
        <v>11.8</v>
      </c>
      <c r="I31" s="414">
        <f t="shared" si="3"/>
        <v>89.541797831409582</v>
      </c>
    </row>
    <row r="32" spans="1:9">
      <c r="A32" s="243" t="s">
        <v>75</v>
      </c>
      <c r="B32" s="412">
        <v>268.39999999999998</v>
      </c>
      <c r="C32" s="412">
        <v>13</v>
      </c>
      <c r="D32" s="412">
        <v>296.8</v>
      </c>
      <c r="E32" s="412">
        <v>12.3</v>
      </c>
      <c r="F32" s="412">
        <f t="shared" si="2"/>
        <v>110.5812220566319</v>
      </c>
      <c r="G32" s="412">
        <v>271.3</v>
      </c>
      <c r="H32" s="412">
        <v>12.9</v>
      </c>
      <c r="I32" s="414">
        <f t="shared" si="3"/>
        <v>101.08047690014905</v>
      </c>
    </row>
    <row r="33" spans="1:9">
      <c r="A33" s="243" t="s">
        <v>76</v>
      </c>
      <c r="B33" s="412">
        <v>263.8</v>
      </c>
      <c r="C33" s="412">
        <v>17.3</v>
      </c>
      <c r="D33" s="412">
        <v>224.1</v>
      </c>
      <c r="E33" s="412">
        <v>10.9</v>
      </c>
      <c r="F33" s="412">
        <f t="shared" si="2"/>
        <v>84.950720242608043</v>
      </c>
      <c r="G33" s="412">
        <v>252.2</v>
      </c>
      <c r="H33" s="412">
        <v>13.8</v>
      </c>
      <c r="I33" s="414">
        <f t="shared" si="3"/>
        <v>95.602729340409397</v>
      </c>
    </row>
    <row r="34" spans="1:9">
      <c r="A34" s="243" t="s">
        <v>77</v>
      </c>
      <c r="B34" s="412">
        <v>263.8</v>
      </c>
      <c r="C34" s="412">
        <v>16.399999999999999</v>
      </c>
      <c r="D34" s="412">
        <v>181.7</v>
      </c>
      <c r="E34" s="412">
        <v>13.6</v>
      </c>
      <c r="F34" s="412">
        <f t="shared" si="2"/>
        <v>68.877937831690673</v>
      </c>
      <c r="G34" s="412">
        <v>196.2</v>
      </c>
      <c r="H34" s="412">
        <v>13.5</v>
      </c>
      <c r="I34" s="414">
        <f t="shared" si="3"/>
        <v>74.374526156178916</v>
      </c>
    </row>
    <row r="35" spans="1:9" ht="14.25" thickBot="1">
      <c r="A35" s="245" t="s">
        <v>78</v>
      </c>
      <c r="B35" s="413">
        <v>206</v>
      </c>
      <c r="C35" s="413">
        <v>20.399999999999999</v>
      </c>
      <c r="D35" s="413">
        <v>342.9</v>
      </c>
      <c r="E35" s="413">
        <v>11.9</v>
      </c>
      <c r="F35" s="413">
        <f t="shared" si="2"/>
        <v>166.45631067961165</v>
      </c>
      <c r="G35" s="413">
        <v>282.89999999999998</v>
      </c>
      <c r="H35" s="413">
        <v>24.9</v>
      </c>
      <c r="I35" s="415">
        <v>137.30000000000001</v>
      </c>
    </row>
    <row r="36" spans="1:9">
      <c r="B36" s="126"/>
      <c r="C36" s="126"/>
      <c r="D36" s="126"/>
      <c r="E36" s="126"/>
      <c r="F36" s="126"/>
      <c r="G36" s="126"/>
      <c r="H36" s="126"/>
      <c r="I36" s="126"/>
    </row>
    <row r="37" spans="1:9">
      <c r="B37" s="126"/>
      <c r="C37" s="126"/>
      <c r="D37" s="126"/>
      <c r="E37" s="126"/>
      <c r="F37" s="126"/>
      <c r="G37" s="126"/>
      <c r="H37" s="126"/>
      <c r="I37" s="126"/>
    </row>
    <row r="38" spans="1:9">
      <c r="B38" s="126"/>
      <c r="C38" s="126"/>
      <c r="D38" s="126"/>
      <c r="E38" s="126"/>
      <c r="F38" s="126"/>
      <c r="G38" s="126"/>
      <c r="H38" s="126"/>
      <c r="I38" s="126"/>
    </row>
    <row r="39" spans="1:9">
      <c r="B39" s="126"/>
      <c r="C39" s="126"/>
      <c r="D39" s="126"/>
      <c r="E39" s="126"/>
      <c r="F39" s="126"/>
      <c r="G39" s="126"/>
      <c r="H39" s="126"/>
      <c r="I39" s="126"/>
    </row>
    <row r="40" spans="1:9">
      <c r="B40" s="126"/>
      <c r="C40" s="126"/>
      <c r="D40" s="126"/>
      <c r="E40" s="126"/>
      <c r="F40" s="126"/>
      <c r="G40" s="126"/>
      <c r="H40" s="126"/>
      <c r="I40" s="126"/>
    </row>
    <row r="41" spans="1:9">
      <c r="B41" s="126"/>
      <c r="C41" s="126"/>
      <c r="D41" s="126"/>
      <c r="E41" s="126"/>
      <c r="F41" s="126"/>
      <c r="G41" s="126"/>
      <c r="H41" s="126"/>
      <c r="I41" s="126"/>
    </row>
    <row r="42" spans="1:9">
      <c r="B42" s="126"/>
      <c r="C42" s="126"/>
      <c r="D42" s="126"/>
      <c r="E42" s="126"/>
      <c r="F42" s="126"/>
      <c r="G42" s="126"/>
      <c r="H42" s="126"/>
      <c r="I42" s="126"/>
    </row>
    <row r="43" spans="1:9">
      <c r="B43" s="126"/>
      <c r="C43" s="126"/>
      <c r="D43" s="126"/>
      <c r="E43" s="126"/>
      <c r="F43" s="126"/>
      <c r="G43" s="126"/>
      <c r="H43" s="126"/>
      <c r="I43" s="126"/>
    </row>
    <row r="44" spans="1:9">
      <c r="B44" s="126"/>
      <c r="C44" s="126"/>
      <c r="D44" s="126"/>
      <c r="E44" s="126"/>
      <c r="F44" s="126"/>
      <c r="G44" s="126"/>
      <c r="H44" s="126"/>
      <c r="I44" s="126"/>
    </row>
    <row r="45" spans="1:9">
      <c r="B45" s="126"/>
      <c r="C45" s="126"/>
      <c r="D45" s="126"/>
      <c r="E45" s="126"/>
      <c r="F45" s="126"/>
      <c r="G45" s="126"/>
      <c r="H45" s="126"/>
      <c r="I45" s="126"/>
    </row>
    <row r="46" spans="1:9">
      <c r="B46" s="126"/>
      <c r="C46" s="126"/>
      <c r="D46" s="126"/>
      <c r="E46" s="126"/>
      <c r="F46" s="126"/>
      <c r="G46" s="126"/>
      <c r="H46" s="126"/>
      <c r="I46" s="126"/>
    </row>
    <row r="47" spans="1:9">
      <c r="B47" s="126"/>
      <c r="C47" s="126"/>
      <c r="D47" s="126"/>
      <c r="E47" s="126"/>
      <c r="F47" s="126"/>
      <c r="G47" s="126"/>
      <c r="H47" s="126"/>
      <c r="I47" s="126"/>
    </row>
    <row r="48" spans="1:9">
      <c r="B48" s="126"/>
      <c r="C48" s="126"/>
      <c r="D48" s="126"/>
      <c r="E48" s="126"/>
      <c r="F48" s="126"/>
      <c r="G48" s="126"/>
      <c r="H48" s="126"/>
      <c r="I48" s="126"/>
    </row>
    <row r="49" spans="2:9">
      <c r="B49" s="126"/>
      <c r="C49" s="126"/>
      <c r="D49" s="126"/>
      <c r="E49" s="126"/>
      <c r="F49" s="126"/>
      <c r="G49" s="126"/>
      <c r="H49" s="126"/>
      <c r="I49" s="126"/>
    </row>
    <row r="50" spans="2:9">
      <c r="B50" s="126"/>
      <c r="C50" s="126"/>
      <c r="D50" s="126"/>
      <c r="E50" s="126"/>
      <c r="F50" s="126"/>
      <c r="G50" s="126"/>
      <c r="H50" s="126"/>
      <c r="I50" s="126"/>
    </row>
    <row r="51" spans="2:9">
      <c r="B51" s="126"/>
      <c r="C51" s="126"/>
      <c r="D51" s="126"/>
      <c r="E51" s="126"/>
      <c r="F51" s="126"/>
      <c r="G51" s="126"/>
      <c r="H51" s="126"/>
      <c r="I51" s="126"/>
    </row>
    <row r="52" spans="2:9">
      <c r="B52" s="126"/>
      <c r="C52" s="126"/>
      <c r="D52" s="126"/>
      <c r="E52" s="126"/>
      <c r="F52" s="126"/>
      <c r="G52" s="126"/>
      <c r="H52" s="126"/>
      <c r="I52" s="126"/>
    </row>
    <row r="53" spans="2:9">
      <c r="B53" s="126"/>
      <c r="C53" s="126"/>
      <c r="D53" s="126"/>
      <c r="E53" s="126"/>
      <c r="F53" s="126"/>
      <c r="G53" s="126"/>
      <c r="H53" s="126"/>
      <c r="I53" s="126"/>
    </row>
    <row r="54" spans="2:9">
      <c r="B54" s="126"/>
      <c r="C54" s="126"/>
      <c r="D54" s="126"/>
      <c r="E54" s="126"/>
      <c r="F54" s="126"/>
      <c r="G54" s="126"/>
      <c r="H54" s="126"/>
      <c r="I54" s="126"/>
    </row>
    <row r="55" spans="2:9">
      <c r="B55" s="126"/>
      <c r="C55" s="126"/>
      <c r="D55" s="126"/>
      <c r="E55" s="126"/>
      <c r="F55" s="126"/>
      <c r="G55" s="126"/>
      <c r="H55" s="126"/>
      <c r="I55" s="126"/>
    </row>
    <row r="56" spans="2:9">
      <c r="B56" s="126"/>
      <c r="C56" s="126"/>
      <c r="D56" s="126"/>
      <c r="E56" s="126"/>
      <c r="F56" s="126"/>
      <c r="G56" s="126"/>
      <c r="H56" s="126"/>
      <c r="I56" s="126"/>
    </row>
    <row r="57" spans="2:9">
      <c r="B57" s="126"/>
      <c r="C57" s="126"/>
      <c r="D57" s="126"/>
      <c r="E57" s="126"/>
      <c r="F57" s="126"/>
      <c r="G57" s="126"/>
      <c r="H57" s="126"/>
      <c r="I57" s="126"/>
    </row>
    <row r="58" spans="2:9">
      <c r="B58" s="126"/>
      <c r="C58" s="126"/>
      <c r="D58" s="126"/>
      <c r="E58" s="126"/>
      <c r="F58" s="126"/>
      <c r="G58" s="126"/>
      <c r="H58" s="126"/>
      <c r="I58" s="126"/>
    </row>
  </sheetData>
  <mergeCells count="10">
    <mergeCell ref="A2:A4"/>
    <mergeCell ref="B2:I2"/>
    <mergeCell ref="B3:C3"/>
    <mergeCell ref="D3:F3"/>
    <mergeCell ref="G3:I3"/>
    <mergeCell ref="A20:A22"/>
    <mergeCell ref="B20:I20"/>
    <mergeCell ref="B21:C21"/>
    <mergeCell ref="D21:F21"/>
    <mergeCell ref="G21:I21"/>
  </mergeCells>
  <phoneticPr fontId="2"/>
  <pageMargins left="0.7" right="0.7" top="0.75" bottom="0.75" header="0.3" footer="0.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4"/>
  <sheetViews>
    <sheetView zoomScaleNormal="100" workbookViewId="0">
      <selection activeCell="O21" sqref="O21"/>
    </sheetView>
  </sheetViews>
  <sheetFormatPr defaultRowHeight="13.5"/>
  <cols>
    <col min="1" max="1" width="11.625" customWidth="1"/>
    <col min="2" max="4" width="8.625" style="126" customWidth="1"/>
  </cols>
  <sheetData>
    <row r="1" spans="1:11" ht="19.5" customHeight="1" thickBot="1">
      <c r="A1" t="s">
        <v>181</v>
      </c>
    </row>
    <row r="2" spans="1:11" ht="22.5" customHeight="1">
      <c r="A2" s="560"/>
      <c r="B2" s="561" t="s">
        <v>132</v>
      </c>
      <c r="C2" s="561" t="s">
        <v>133</v>
      </c>
      <c r="D2" s="561" t="s">
        <v>134</v>
      </c>
      <c r="E2" s="561" t="s">
        <v>129</v>
      </c>
      <c r="F2" s="561" t="s">
        <v>130</v>
      </c>
      <c r="G2" s="562" t="s">
        <v>131</v>
      </c>
      <c r="H2" s="691"/>
      <c r="I2" s="691"/>
      <c r="J2" s="691"/>
      <c r="K2" s="691"/>
    </row>
    <row r="3" spans="1:11">
      <c r="A3" s="243" t="s">
        <v>67</v>
      </c>
      <c r="B3" s="412">
        <v>179.9</v>
      </c>
      <c r="C3" s="412">
        <v>177.3</v>
      </c>
      <c r="D3" s="412">
        <v>198</v>
      </c>
      <c r="E3" s="412">
        <v>174.1</v>
      </c>
      <c r="F3" s="412">
        <v>167.9</v>
      </c>
      <c r="G3" s="414">
        <v>162.6</v>
      </c>
    </row>
    <row r="4" spans="1:11">
      <c r="A4" s="243" t="s">
        <v>68</v>
      </c>
      <c r="B4" s="412">
        <v>212.2</v>
      </c>
      <c r="C4" s="412">
        <v>205.8</v>
      </c>
      <c r="D4" s="412">
        <v>212.8</v>
      </c>
      <c r="E4" s="412">
        <v>225.9</v>
      </c>
      <c r="F4" s="412">
        <v>196.3</v>
      </c>
      <c r="G4" s="414">
        <v>195.8</v>
      </c>
    </row>
    <row r="5" spans="1:11">
      <c r="A5" s="244" t="s">
        <v>69</v>
      </c>
      <c r="B5" s="412">
        <v>264.3</v>
      </c>
      <c r="C5" s="412">
        <v>241</v>
      </c>
      <c r="D5" s="412">
        <v>253.1</v>
      </c>
      <c r="E5" s="412">
        <v>255.8</v>
      </c>
      <c r="F5" s="412">
        <v>221.5</v>
      </c>
      <c r="G5" s="414">
        <v>223.4</v>
      </c>
    </row>
    <row r="6" spans="1:11">
      <c r="A6" s="243" t="s">
        <v>70</v>
      </c>
      <c r="B6" s="412">
        <v>308.89999999999998</v>
      </c>
      <c r="C6" s="412">
        <v>276.89999999999998</v>
      </c>
      <c r="D6" s="412">
        <v>303.89999999999998</v>
      </c>
      <c r="E6" s="412">
        <v>287.10000000000002</v>
      </c>
      <c r="F6" s="412">
        <v>241.1</v>
      </c>
      <c r="G6" s="414">
        <v>234.6</v>
      </c>
    </row>
    <row r="7" spans="1:11">
      <c r="A7" s="243" t="s">
        <v>71</v>
      </c>
      <c r="B7" s="412">
        <v>366.1</v>
      </c>
      <c r="C7" s="412">
        <v>333.1</v>
      </c>
      <c r="D7" s="412">
        <v>298.8</v>
      </c>
      <c r="E7" s="412">
        <v>292.89999999999998</v>
      </c>
      <c r="F7" s="412">
        <v>257.60000000000002</v>
      </c>
      <c r="G7" s="414">
        <v>271.8</v>
      </c>
    </row>
    <row r="8" spans="1:11">
      <c r="A8" s="243" t="s">
        <v>72</v>
      </c>
      <c r="B8" s="412">
        <v>433.9</v>
      </c>
      <c r="C8" s="412">
        <v>367.1</v>
      </c>
      <c r="D8" s="412">
        <v>319.2</v>
      </c>
      <c r="E8" s="412">
        <v>309.89999999999998</v>
      </c>
      <c r="F8" s="412">
        <v>270</v>
      </c>
      <c r="G8" s="414">
        <v>250.7</v>
      </c>
    </row>
    <row r="9" spans="1:11">
      <c r="A9" s="243" t="s">
        <v>73</v>
      </c>
      <c r="B9" s="412">
        <v>504.7</v>
      </c>
      <c r="C9" s="412">
        <v>416.7</v>
      </c>
      <c r="D9" s="412">
        <v>337.5</v>
      </c>
      <c r="E9" s="412">
        <v>320.39999999999998</v>
      </c>
      <c r="F9" s="412">
        <v>290</v>
      </c>
      <c r="G9" s="414">
        <v>291.5</v>
      </c>
    </row>
    <row r="10" spans="1:11">
      <c r="A10" s="243" t="s">
        <v>74</v>
      </c>
      <c r="B10" s="412">
        <v>531.9</v>
      </c>
      <c r="C10" s="412">
        <v>446.2</v>
      </c>
      <c r="D10" s="412">
        <v>339</v>
      </c>
      <c r="E10" s="412">
        <v>339.4</v>
      </c>
      <c r="F10" s="412">
        <v>275.2</v>
      </c>
      <c r="G10" s="414">
        <v>263.10000000000002</v>
      </c>
    </row>
    <row r="11" spans="1:11">
      <c r="A11" s="243" t="s">
        <v>75</v>
      </c>
      <c r="B11" s="412">
        <v>488.6</v>
      </c>
      <c r="C11" s="412">
        <v>431.9</v>
      </c>
      <c r="D11" s="412">
        <v>347.5</v>
      </c>
      <c r="E11" s="412">
        <v>286.89999999999998</v>
      </c>
      <c r="F11" s="412">
        <v>269.2</v>
      </c>
      <c r="G11" s="414">
        <v>274.7</v>
      </c>
    </row>
    <row r="12" spans="1:11">
      <c r="A12" s="243" t="s">
        <v>76</v>
      </c>
      <c r="B12" s="412">
        <v>318</v>
      </c>
      <c r="C12" s="412">
        <v>257.8</v>
      </c>
      <c r="D12" s="412">
        <v>301</v>
      </c>
      <c r="E12" s="412">
        <v>232.1</v>
      </c>
      <c r="F12" s="412">
        <v>212.4</v>
      </c>
      <c r="G12" s="414">
        <v>234.1</v>
      </c>
    </row>
    <row r="13" spans="1:11">
      <c r="A13" s="243" t="s">
        <v>77</v>
      </c>
      <c r="B13" s="412">
        <v>249.5</v>
      </c>
      <c r="C13" s="412">
        <v>254.9</v>
      </c>
      <c r="D13" s="412">
        <v>248.7</v>
      </c>
      <c r="E13" s="412">
        <v>334.1</v>
      </c>
      <c r="F13" s="412">
        <v>179.2</v>
      </c>
      <c r="G13" s="414">
        <v>216.8</v>
      </c>
    </row>
    <row r="14" spans="1:11" ht="14.25" thickBot="1">
      <c r="A14" s="245" t="s">
        <v>78</v>
      </c>
      <c r="B14" s="413">
        <v>206</v>
      </c>
      <c r="C14" s="413">
        <v>368</v>
      </c>
      <c r="D14" s="413">
        <v>263.60000000000002</v>
      </c>
      <c r="E14" s="413">
        <v>243.4</v>
      </c>
      <c r="F14" s="413">
        <v>216.9</v>
      </c>
      <c r="G14" s="415">
        <v>253.1</v>
      </c>
    </row>
  </sheetData>
  <mergeCells count="1">
    <mergeCell ref="H2:K2"/>
  </mergeCells>
  <phoneticPr fontId="2"/>
  <pageMargins left="0.49" right="0.2" top="0.75" bottom="0.47" header="0.3" footer="0.3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Q73"/>
  <sheetViews>
    <sheetView zoomScale="80" zoomScaleNormal="80" zoomScaleSheetLayoutView="50" workbookViewId="0">
      <selection activeCell="P20" sqref="P20"/>
    </sheetView>
  </sheetViews>
  <sheetFormatPr defaultRowHeight="13.5"/>
  <cols>
    <col min="1" max="1" width="12.625" customWidth="1"/>
    <col min="2" max="24" width="7.5" customWidth="1"/>
  </cols>
  <sheetData>
    <row r="1" spans="1:17" ht="15" thickBot="1">
      <c r="A1" s="606" t="s">
        <v>180</v>
      </c>
      <c r="B1" s="607"/>
      <c r="C1" s="607"/>
      <c r="D1" s="607"/>
      <c r="E1" s="607"/>
      <c r="F1" s="607"/>
      <c r="G1" s="607"/>
    </row>
    <row r="2" spans="1:17" ht="32.25" thickBot="1">
      <c r="A2" s="36" t="s">
        <v>30</v>
      </c>
      <c r="B2" s="37" t="s">
        <v>9</v>
      </c>
      <c r="C2" s="38" t="s">
        <v>10</v>
      </c>
      <c r="D2" s="39" t="s">
        <v>27</v>
      </c>
      <c r="E2" s="40" t="s">
        <v>11</v>
      </c>
      <c r="F2" s="41" t="s">
        <v>26</v>
      </c>
    </row>
    <row r="3" spans="1:17" ht="14.25" thickTop="1">
      <c r="A3" s="516" t="s">
        <v>154</v>
      </c>
      <c r="B3" s="297">
        <v>196.1</v>
      </c>
      <c r="C3" s="296">
        <v>166.1</v>
      </c>
      <c r="D3" s="297">
        <v>174.1</v>
      </c>
      <c r="E3" s="297">
        <v>205.2</v>
      </c>
      <c r="F3" s="298">
        <v>228.4</v>
      </c>
    </row>
    <row r="4" spans="1:17">
      <c r="A4" s="33" t="s">
        <v>150</v>
      </c>
      <c r="B4" s="493">
        <v>197.1</v>
      </c>
      <c r="C4" s="494">
        <v>163.30000000000001</v>
      </c>
      <c r="D4" s="493">
        <v>185.6</v>
      </c>
      <c r="E4" s="493">
        <v>204.5</v>
      </c>
      <c r="F4" s="495">
        <v>230.9</v>
      </c>
    </row>
    <row r="5" spans="1:17">
      <c r="A5" s="249" t="s">
        <v>139</v>
      </c>
      <c r="B5" s="417">
        <f>B3-B4</f>
        <v>-1</v>
      </c>
      <c r="C5" s="417">
        <f>C3-C4</f>
        <v>2.7999999999999829</v>
      </c>
      <c r="D5" s="250">
        <f>D3-D4</f>
        <v>-11.5</v>
      </c>
      <c r="E5" s="250">
        <f>E3-E4</f>
        <v>0.69999999999998863</v>
      </c>
      <c r="F5" s="475">
        <f>F3-F4</f>
        <v>-2.5</v>
      </c>
    </row>
    <row r="6" spans="1:17" ht="14.25" thickBot="1">
      <c r="A6" s="251" t="s">
        <v>140</v>
      </c>
      <c r="B6" s="268">
        <f>(B3/B4:4:4*100)-100</f>
        <v>-0.50735667174024002</v>
      </c>
      <c r="C6" s="268">
        <f>(C3/C4:4:4*100)-100</f>
        <v>1.714635639926513</v>
      </c>
      <c r="D6" s="268">
        <f>(D3/D4:4:4*100)-100</f>
        <v>-6.1961206896551744</v>
      </c>
      <c r="E6" s="268">
        <f>(E3/E4:4:4*100)-100</f>
        <v>0.34229828850855881</v>
      </c>
      <c r="F6" s="476">
        <f>(F3/F4:4:4*100)-100</f>
        <v>-1.0827197921177998</v>
      </c>
      <c r="G6" s="32"/>
    </row>
    <row r="7" spans="1:17">
      <c r="A7" s="269"/>
      <c r="B7" s="269"/>
      <c r="C7" s="270"/>
      <c r="D7" s="271"/>
      <c r="E7" s="271"/>
      <c r="F7" s="269"/>
      <c r="G7" s="32"/>
    </row>
    <row r="8" spans="1:17">
      <c r="A8" s="269"/>
      <c r="B8" s="269"/>
      <c r="C8" s="270"/>
      <c r="D8" s="271"/>
      <c r="E8" s="271"/>
      <c r="F8" s="269"/>
      <c r="G8" s="32"/>
    </row>
    <row r="10" spans="1:17" ht="19.5" customHeight="1" thickBot="1">
      <c r="A10" s="606" t="s">
        <v>136</v>
      </c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</row>
    <row r="11" spans="1:17" ht="29.25" customHeight="1" thickBot="1">
      <c r="A11" s="42" t="s">
        <v>30</v>
      </c>
      <c r="B11" s="608" t="s">
        <v>9</v>
      </c>
      <c r="C11" s="609"/>
      <c r="D11" s="610"/>
      <c r="E11" s="611" t="s">
        <v>10</v>
      </c>
      <c r="F11" s="611"/>
      <c r="G11" s="611"/>
      <c r="H11" s="612" t="s">
        <v>27</v>
      </c>
      <c r="I11" s="613"/>
      <c r="J11" s="614"/>
      <c r="K11" s="615" t="s">
        <v>11</v>
      </c>
      <c r="L11" s="611"/>
      <c r="M11" s="616"/>
      <c r="N11" s="617" t="s">
        <v>26</v>
      </c>
      <c r="O11" s="618"/>
      <c r="P11" s="619"/>
    </row>
    <row r="12" spans="1:17" ht="36" customHeight="1" thickTop="1" thickBot="1">
      <c r="A12" s="496"/>
      <c r="B12" s="497" t="s">
        <v>8</v>
      </c>
      <c r="C12" s="498" t="s">
        <v>33</v>
      </c>
      <c r="D12" s="499" t="s">
        <v>34</v>
      </c>
      <c r="E12" s="500" t="s">
        <v>8</v>
      </c>
      <c r="F12" s="498" t="s">
        <v>33</v>
      </c>
      <c r="G12" s="501" t="s">
        <v>34</v>
      </c>
      <c r="H12" s="497" t="s">
        <v>8</v>
      </c>
      <c r="I12" s="498" t="s">
        <v>33</v>
      </c>
      <c r="J12" s="499" t="s">
        <v>34</v>
      </c>
      <c r="K12" s="497" t="s">
        <v>8</v>
      </c>
      <c r="L12" s="498" t="s">
        <v>33</v>
      </c>
      <c r="M12" s="499" t="s">
        <v>34</v>
      </c>
      <c r="N12" s="497" t="s">
        <v>8</v>
      </c>
      <c r="O12" s="498" t="s">
        <v>33</v>
      </c>
      <c r="P12" s="499" t="s">
        <v>34</v>
      </c>
    </row>
    <row r="13" spans="1:17" ht="36" customHeight="1">
      <c r="A13" s="422" t="s">
        <v>154</v>
      </c>
      <c r="B13" s="481">
        <v>196.1</v>
      </c>
      <c r="C13" s="482">
        <v>199.5</v>
      </c>
      <c r="D13" s="425">
        <v>190.1</v>
      </c>
      <c r="E13" s="458">
        <v>166.1</v>
      </c>
      <c r="F13" s="427">
        <v>167</v>
      </c>
      <c r="G13" s="428">
        <v>162.6</v>
      </c>
      <c r="H13" s="423">
        <v>174.1</v>
      </c>
      <c r="I13" s="459">
        <v>178</v>
      </c>
      <c r="J13" s="425">
        <v>171.7</v>
      </c>
      <c r="K13" s="423">
        <v>205.2</v>
      </c>
      <c r="L13" s="459">
        <v>206.4</v>
      </c>
      <c r="M13" s="460">
        <v>203.2</v>
      </c>
      <c r="N13" s="461">
        <v>228.4</v>
      </c>
      <c r="O13" s="517">
        <v>228.6</v>
      </c>
      <c r="P13" s="460">
        <v>227.5</v>
      </c>
    </row>
    <row r="14" spans="1:17" ht="28.5" customHeight="1" thickBot="1">
      <c r="A14" s="48" t="s">
        <v>40</v>
      </c>
      <c r="B14" s="477">
        <f>(B13/B15*100)-100</f>
        <v>-0.50735667174024002</v>
      </c>
      <c r="C14" s="478">
        <f>(C13/C15*100)-100</f>
        <v>1.1663286004056914</v>
      </c>
      <c r="D14" s="479">
        <f t="shared" ref="D14:N14" si="0">(D13/D15*100)-100</f>
        <v>-3.5514967021816375</v>
      </c>
      <c r="E14" s="289">
        <f t="shared" si="0"/>
        <v>1.714635639926513</v>
      </c>
      <c r="F14" s="283">
        <f t="shared" si="0"/>
        <v>2.6429010448678696</v>
      </c>
      <c r="G14" s="290">
        <f t="shared" si="0"/>
        <v>-1.5142337976983669</v>
      </c>
      <c r="H14" s="289">
        <f t="shared" si="0"/>
        <v>-6.1961206896551744</v>
      </c>
      <c r="I14" s="283">
        <f t="shared" si="0"/>
        <v>-0.61418202121718934</v>
      </c>
      <c r="J14" s="290">
        <f t="shared" si="0"/>
        <v>-8.4754797441364644</v>
      </c>
      <c r="K14" s="289">
        <f t="shared" si="0"/>
        <v>0.34229828850855881</v>
      </c>
      <c r="L14" s="283">
        <f t="shared" si="0"/>
        <v>0.97847358121330785</v>
      </c>
      <c r="M14" s="480">
        <f t="shared" si="0"/>
        <v>-0.68426197458455817</v>
      </c>
      <c r="N14" s="290">
        <f t="shared" si="0"/>
        <v>-1.0827197921177998</v>
      </c>
      <c r="O14" s="290">
        <f>(O13/O15*100)-100</f>
        <v>-0.60869565217392108</v>
      </c>
      <c r="P14" s="480">
        <f>(P13/P15*100)-100</f>
        <v>-3.1914893617021249</v>
      </c>
    </row>
    <row r="15" spans="1:17" ht="36" customHeight="1">
      <c r="A15" s="422" t="s">
        <v>150</v>
      </c>
      <c r="B15" s="481">
        <v>197.1</v>
      </c>
      <c r="C15" s="482">
        <v>197.2</v>
      </c>
      <c r="D15" s="425">
        <v>197.1</v>
      </c>
      <c r="E15" s="458">
        <v>163.30000000000001</v>
      </c>
      <c r="F15" s="427">
        <v>162.69999999999999</v>
      </c>
      <c r="G15" s="428">
        <v>165.1</v>
      </c>
      <c r="H15" s="423">
        <v>185.6</v>
      </c>
      <c r="I15" s="424">
        <v>179.1</v>
      </c>
      <c r="J15" s="425">
        <v>187.6</v>
      </c>
      <c r="K15" s="423">
        <v>204.5</v>
      </c>
      <c r="L15" s="459">
        <v>204.4</v>
      </c>
      <c r="M15" s="460">
        <v>204.6</v>
      </c>
      <c r="N15" s="461">
        <v>230.9</v>
      </c>
      <c r="O15" s="517">
        <v>230</v>
      </c>
      <c r="P15" s="460">
        <v>235</v>
      </c>
    </row>
    <row r="16" spans="1:17" ht="24.75" thickBot="1">
      <c r="A16" s="48" t="s">
        <v>40</v>
      </c>
      <c r="B16" s="477">
        <f>(B15/B17*100)-100</f>
        <v>2.4428274428274506</v>
      </c>
      <c r="C16" s="478">
        <f>(C15/C17*100)-100</f>
        <v>1.2840267077555154</v>
      </c>
      <c r="D16" s="479">
        <f t="shared" ref="D16:N16" si="1">(D15/D17*100)-100</f>
        <v>4.2305658381808655</v>
      </c>
      <c r="E16" s="289">
        <f t="shared" si="1"/>
        <v>-0.30525030525029706</v>
      </c>
      <c r="F16" s="283">
        <f t="shared" si="1"/>
        <v>-0.36742192284141595</v>
      </c>
      <c r="G16" s="290">
        <f t="shared" si="1"/>
        <v>0.12128562765312267</v>
      </c>
      <c r="H16" s="289">
        <f t="shared" si="1"/>
        <v>3.2258064516128968</v>
      </c>
      <c r="I16" s="283">
        <f t="shared" si="1"/>
        <v>-1.3223140495867796</v>
      </c>
      <c r="J16" s="290">
        <f t="shared" si="1"/>
        <v>5.0391937290033724</v>
      </c>
      <c r="K16" s="289">
        <f t="shared" si="1"/>
        <v>0.9378084896347616</v>
      </c>
      <c r="L16" s="283">
        <f t="shared" si="1"/>
        <v>0</v>
      </c>
      <c r="M16" s="480">
        <f t="shared" si="1"/>
        <v>2.0958083832335319</v>
      </c>
      <c r="N16" s="290">
        <f t="shared" si="1"/>
        <v>0.39130434782607892</v>
      </c>
      <c r="O16" s="290">
        <f>(O15/O17*100)-100</f>
        <v>0.13060513713540445</v>
      </c>
      <c r="P16" s="480">
        <f>(P15/P17*100)-100</f>
        <v>0.98839707778255104</v>
      </c>
    </row>
    <row r="17" spans="1:16" s="462" customFormat="1" ht="36" customHeight="1">
      <c r="A17" s="422" t="s">
        <v>147</v>
      </c>
      <c r="B17" s="481">
        <v>192.4</v>
      </c>
      <c r="C17" s="482">
        <v>194.7</v>
      </c>
      <c r="D17" s="425">
        <v>189.1</v>
      </c>
      <c r="E17" s="458">
        <v>163.80000000000001</v>
      </c>
      <c r="F17" s="427">
        <v>163.30000000000001</v>
      </c>
      <c r="G17" s="428">
        <v>164.9</v>
      </c>
      <c r="H17" s="423">
        <v>179.8</v>
      </c>
      <c r="I17" s="424">
        <v>181.5</v>
      </c>
      <c r="J17" s="425">
        <v>178.6</v>
      </c>
      <c r="K17" s="423">
        <v>202.6</v>
      </c>
      <c r="L17" s="459">
        <v>204.4</v>
      </c>
      <c r="M17" s="460">
        <v>200.4</v>
      </c>
      <c r="N17" s="461">
        <v>230</v>
      </c>
      <c r="O17" s="424">
        <v>229.7</v>
      </c>
      <c r="P17" s="460">
        <v>232.7</v>
      </c>
    </row>
    <row r="18" spans="1:16" ht="24.75" thickBot="1">
      <c r="A18" s="48" t="s">
        <v>40</v>
      </c>
      <c r="B18" s="477">
        <f>(B17/B19*100)-100</f>
        <v>-0.31088082901553094</v>
      </c>
      <c r="C18" s="478">
        <f>(C17/C19*100)-100</f>
        <v>-0.46012269938651684</v>
      </c>
      <c r="D18" s="479">
        <f t="shared" ref="D18:N18" si="2">(D17/D19*100)-100</f>
        <v>0.31830238726790583</v>
      </c>
      <c r="E18" s="289">
        <f t="shared" si="2"/>
        <v>-3.8167938931297698</v>
      </c>
      <c r="F18" s="283">
        <f t="shared" si="2"/>
        <v>-5.2234474753337139</v>
      </c>
      <c r="G18" s="290">
        <f t="shared" si="2"/>
        <v>-0.48280024140009914</v>
      </c>
      <c r="H18" s="289">
        <f t="shared" si="2"/>
        <v>0.84127874369039546</v>
      </c>
      <c r="I18" s="283">
        <f t="shared" si="2"/>
        <v>3.8329519450800831</v>
      </c>
      <c r="J18" s="290">
        <f t="shared" si="2"/>
        <v>-0.99778270509978029</v>
      </c>
      <c r="K18" s="289">
        <f t="shared" si="2"/>
        <v>0.39643211100097631</v>
      </c>
      <c r="L18" s="283">
        <f t="shared" si="2"/>
        <v>0.68965517241379359</v>
      </c>
      <c r="M18" s="480">
        <f t="shared" si="2"/>
        <v>0.20000000000000284</v>
      </c>
      <c r="N18" s="290">
        <f t="shared" si="2"/>
        <v>-0.13026487190622049</v>
      </c>
      <c r="O18" s="290">
        <f>(O17/O19*100)-100</f>
        <v>-0.21720243266723571</v>
      </c>
      <c r="P18" s="480">
        <f>(P17/P19*100)-100</f>
        <v>0.7795582503248113</v>
      </c>
    </row>
    <row r="19" spans="1:16" ht="36" customHeight="1">
      <c r="A19" s="422" t="s">
        <v>138</v>
      </c>
      <c r="B19" s="423">
        <v>193</v>
      </c>
      <c r="C19" s="424">
        <v>195.6</v>
      </c>
      <c r="D19" s="425">
        <v>188.5</v>
      </c>
      <c r="E19" s="426">
        <v>170.3</v>
      </c>
      <c r="F19" s="427">
        <v>172.3</v>
      </c>
      <c r="G19" s="428">
        <v>165.7</v>
      </c>
      <c r="H19" s="423">
        <v>178.3</v>
      </c>
      <c r="I19" s="424">
        <v>174.8</v>
      </c>
      <c r="J19" s="425">
        <v>180.4</v>
      </c>
      <c r="K19" s="423">
        <v>201.8</v>
      </c>
      <c r="L19" s="424">
        <v>203</v>
      </c>
      <c r="M19" s="425">
        <v>200</v>
      </c>
      <c r="N19" s="461">
        <v>230.3</v>
      </c>
      <c r="O19" s="424">
        <v>230.2</v>
      </c>
      <c r="P19" s="460">
        <v>230.9</v>
      </c>
    </row>
    <row r="20" spans="1:16" ht="24.75" thickBot="1">
      <c r="A20" s="49" t="s">
        <v>40</v>
      </c>
      <c r="B20" s="463">
        <f t="shared" ref="B20:P20" si="3">(B19/B21*100)-100</f>
        <v>-0.66906845084920974</v>
      </c>
      <c r="C20" s="464">
        <f t="shared" si="3"/>
        <v>-0.40733197556008349</v>
      </c>
      <c r="D20" s="465">
        <f t="shared" si="3"/>
        <v>-1.3605442176870781</v>
      </c>
      <c r="E20" s="419">
        <f t="shared" si="3"/>
        <v>3.2121212121212182</v>
      </c>
      <c r="F20" s="420">
        <f t="shared" si="3"/>
        <v>4.9330085261875922</v>
      </c>
      <c r="G20" s="421">
        <f t="shared" si="3"/>
        <v>-0.83782166367444688</v>
      </c>
      <c r="H20" s="419">
        <f t="shared" si="3"/>
        <v>-0.50223214285712459</v>
      </c>
      <c r="I20" s="420">
        <f t="shared" si="3"/>
        <v>-2.2917831190609235</v>
      </c>
      <c r="J20" s="421">
        <f t="shared" si="3"/>
        <v>0.61349693251533211</v>
      </c>
      <c r="K20" s="419">
        <f t="shared" si="3"/>
        <v>-1.3685239491691021</v>
      </c>
      <c r="L20" s="420">
        <f t="shared" si="3"/>
        <v>-0.83048363458719621</v>
      </c>
      <c r="M20" s="421">
        <f t="shared" si="3"/>
        <v>-2.2004889975550128</v>
      </c>
      <c r="N20" s="463">
        <f t="shared" si="3"/>
        <v>-0.30303030303029743</v>
      </c>
      <c r="O20" s="464">
        <f t="shared" si="3"/>
        <v>-0.69025021570320177</v>
      </c>
      <c r="P20" s="465">
        <f t="shared" si="3"/>
        <v>2.62222222222222</v>
      </c>
    </row>
    <row r="21" spans="1:16" ht="36" customHeight="1">
      <c r="A21" s="44" t="s">
        <v>31</v>
      </c>
      <c r="B21" s="422">
        <v>194.3</v>
      </c>
      <c r="C21" s="466">
        <v>196.4</v>
      </c>
      <c r="D21" s="467">
        <v>191.1</v>
      </c>
      <c r="E21" s="284">
        <v>165</v>
      </c>
      <c r="F21" s="285">
        <v>164.2</v>
      </c>
      <c r="G21" s="286">
        <v>167.1</v>
      </c>
      <c r="H21" s="287">
        <v>179.2</v>
      </c>
      <c r="I21" s="285">
        <v>178.9</v>
      </c>
      <c r="J21" s="288">
        <v>179.3</v>
      </c>
      <c r="K21" s="287">
        <v>204.6</v>
      </c>
      <c r="L21" s="285">
        <v>204.7</v>
      </c>
      <c r="M21" s="288">
        <v>204.5</v>
      </c>
      <c r="N21" s="422">
        <v>231</v>
      </c>
      <c r="O21" s="466">
        <v>231.8</v>
      </c>
      <c r="P21" s="467">
        <v>225</v>
      </c>
    </row>
    <row r="22" spans="1:16" ht="24.75" thickBot="1">
      <c r="A22" s="48" t="s">
        <v>40</v>
      </c>
      <c r="B22" s="468"/>
      <c r="C22" s="469"/>
      <c r="D22" s="470"/>
      <c r="E22" s="289">
        <f t="shared" ref="E22:M22" si="4">(E21/E23*100)-100</f>
        <v>0.54844606946984698</v>
      </c>
      <c r="F22" s="283">
        <f t="shared" si="4"/>
        <v>-0.18237082066869448</v>
      </c>
      <c r="G22" s="290">
        <f t="shared" si="4"/>
        <v>2.4524831391784119</v>
      </c>
      <c r="H22" s="289">
        <f t="shared" si="4"/>
        <v>-2.8726287262872745</v>
      </c>
      <c r="I22" s="283">
        <f t="shared" si="4"/>
        <v>-0.11166945840311371</v>
      </c>
      <c r="J22" s="290">
        <f t="shared" si="4"/>
        <v>-4.6783625730994061</v>
      </c>
      <c r="K22" s="289">
        <f t="shared" si="4"/>
        <v>0.7385524372230492</v>
      </c>
      <c r="L22" s="283">
        <f t="shared" si="4"/>
        <v>-0.43774319066147882</v>
      </c>
      <c r="M22" s="290">
        <f t="shared" si="4"/>
        <v>2.9189733266230462</v>
      </c>
      <c r="N22" s="468"/>
      <c r="O22" s="469"/>
      <c r="P22" s="470"/>
    </row>
    <row r="23" spans="1:16" ht="36" customHeight="1">
      <c r="A23" s="44" t="s">
        <v>32</v>
      </c>
      <c r="B23" s="50"/>
      <c r="C23" s="51"/>
      <c r="D23" s="52"/>
      <c r="E23" s="56">
        <v>164.1</v>
      </c>
      <c r="F23" s="46">
        <v>164.5</v>
      </c>
      <c r="G23" s="57">
        <v>163.1</v>
      </c>
      <c r="H23" s="45">
        <v>184.5</v>
      </c>
      <c r="I23" s="46">
        <v>179.1</v>
      </c>
      <c r="J23" s="47">
        <v>188.1</v>
      </c>
      <c r="K23" s="45">
        <v>203.1</v>
      </c>
      <c r="L23" s="46">
        <v>205.6</v>
      </c>
      <c r="M23" s="47">
        <v>198.7</v>
      </c>
      <c r="N23" s="50"/>
      <c r="O23" s="51"/>
      <c r="P23" s="52"/>
    </row>
    <row r="24" spans="1:16" ht="24.75" thickBot="1">
      <c r="A24" s="418" t="s">
        <v>40</v>
      </c>
      <c r="B24" s="468"/>
      <c r="C24" s="469"/>
      <c r="D24" s="470"/>
      <c r="E24" s="289">
        <f t="shared" ref="E24:M24" si="5">(E23/E25*100)-100</f>
        <v>1.0467980295566548</v>
      </c>
      <c r="F24" s="283">
        <f t="shared" si="5"/>
        <v>0.9821976672805306</v>
      </c>
      <c r="G24" s="290">
        <f t="shared" si="5"/>
        <v>1.1786600496277941</v>
      </c>
      <c r="H24" s="289">
        <f t="shared" si="5"/>
        <v>3.1302403577417408</v>
      </c>
      <c r="I24" s="283">
        <f t="shared" si="5"/>
        <v>-0.61043285238623923</v>
      </c>
      <c r="J24" s="290">
        <f t="shared" si="5"/>
        <v>5.7335581787520908</v>
      </c>
      <c r="K24" s="289">
        <f t="shared" si="5"/>
        <v>0.59435364041604544</v>
      </c>
      <c r="L24" s="283">
        <f t="shared" si="5"/>
        <v>0.390625</v>
      </c>
      <c r="M24" s="290">
        <f t="shared" si="5"/>
        <v>0.15120967741934521</v>
      </c>
      <c r="N24" s="468"/>
      <c r="O24" s="469"/>
      <c r="P24" s="470"/>
    </row>
    <row r="25" spans="1:16" ht="36" customHeight="1">
      <c r="A25" s="43" t="s">
        <v>35</v>
      </c>
      <c r="B25" s="53"/>
      <c r="C25" s="54"/>
      <c r="D25" s="55"/>
      <c r="E25" s="63">
        <v>162.4</v>
      </c>
      <c r="F25" s="64">
        <v>162.9</v>
      </c>
      <c r="G25" s="65">
        <v>161.19999999999999</v>
      </c>
      <c r="H25" s="66">
        <v>178.9</v>
      </c>
      <c r="I25" s="64">
        <v>180.2</v>
      </c>
      <c r="J25" s="67">
        <v>177.9</v>
      </c>
      <c r="K25" s="66">
        <v>201.9</v>
      </c>
      <c r="L25" s="64">
        <v>204.8</v>
      </c>
      <c r="M25" s="67">
        <v>198.4</v>
      </c>
      <c r="N25" s="53"/>
      <c r="O25" s="54"/>
      <c r="P25" s="55"/>
    </row>
    <row r="26" spans="1:16" ht="24.75" thickBot="1">
      <c r="A26" s="48" t="s">
        <v>40</v>
      </c>
      <c r="B26" s="468"/>
      <c r="C26" s="469"/>
      <c r="D26" s="470"/>
      <c r="E26" s="289">
        <f t="shared" ref="E26:M26" si="6">(E25/E27*100)-100</f>
        <v>1.5634771732332666</v>
      </c>
      <c r="F26" s="283">
        <f t="shared" si="6"/>
        <v>1.4321295143213035</v>
      </c>
      <c r="G26" s="290">
        <f t="shared" si="6"/>
        <v>1.5113350125944436</v>
      </c>
      <c r="H26" s="289">
        <f t="shared" si="6"/>
        <v>0.67529544175577882</v>
      </c>
      <c r="I26" s="283">
        <f t="shared" si="6"/>
        <v>1.2359550561797761</v>
      </c>
      <c r="J26" s="290">
        <f t="shared" si="6"/>
        <v>0.22535211267606314</v>
      </c>
      <c r="K26" s="289">
        <f t="shared" si="6"/>
        <v>-9.8960910440368366E-2</v>
      </c>
      <c r="L26" s="283">
        <f t="shared" si="6"/>
        <v>0.39215686274509665</v>
      </c>
      <c r="M26" s="290">
        <f t="shared" si="6"/>
        <v>-0.35158211953792318</v>
      </c>
      <c r="N26" s="468"/>
      <c r="O26" s="469"/>
      <c r="P26" s="470"/>
    </row>
    <row r="27" spans="1:16" ht="36" customHeight="1">
      <c r="A27" s="44" t="s">
        <v>36</v>
      </c>
      <c r="B27" s="50"/>
      <c r="C27" s="51"/>
      <c r="D27" s="52"/>
      <c r="E27" s="63">
        <v>159.9</v>
      </c>
      <c r="F27" s="64">
        <v>160.6</v>
      </c>
      <c r="G27" s="65">
        <v>158.80000000000001</v>
      </c>
      <c r="H27" s="66">
        <v>177.7</v>
      </c>
      <c r="I27" s="64">
        <v>178</v>
      </c>
      <c r="J27" s="67">
        <v>177.5</v>
      </c>
      <c r="K27" s="66">
        <v>202.1</v>
      </c>
      <c r="L27" s="64">
        <v>204</v>
      </c>
      <c r="M27" s="67">
        <v>199.1</v>
      </c>
      <c r="N27" s="50"/>
      <c r="O27" s="51"/>
      <c r="P27" s="52"/>
    </row>
    <row r="28" spans="1:16" ht="24.75" thickBot="1">
      <c r="A28" s="418" t="s">
        <v>40</v>
      </c>
      <c r="B28" s="468"/>
      <c r="C28" s="469"/>
      <c r="D28" s="470"/>
      <c r="E28" s="289">
        <f t="shared" ref="E28:M28" si="7">(E27/E29*100)-100</f>
        <v>0.25078369905958198</v>
      </c>
      <c r="F28" s="283">
        <f t="shared" si="7"/>
        <v>0.62656641604010588</v>
      </c>
      <c r="G28" s="290">
        <f t="shared" si="7"/>
        <v>-0.18856065367691599</v>
      </c>
      <c r="H28" s="289">
        <f t="shared" si="7"/>
        <v>1.5428571428571303</v>
      </c>
      <c r="I28" s="283">
        <f t="shared" si="7"/>
        <v>0.39481105470953537</v>
      </c>
      <c r="J28" s="290">
        <f t="shared" si="7"/>
        <v>2.5418833044482909</v>
      </c>
      <c r="K28" s="289">
        <f t="shared" si="7"/>
        <v>0.84830339321355552</v>
      </c>
      <c r="L28" s="283">
        <f t="shared" si="7"/>
        <v>1.3916500994035914</v>
      </c>
      <c r="M28" s="290">
        <f t="shared" si="7"/>
        <v>5.0251256281399037E-2</v>
      </c>
      <c r="N28" s="468"/>
      <c r="O28" s="469"/>
      <c r="P28" s="470"/>
    </row>
    <row r="29" spans="1:16" ht="36" customHeight="1">
      <c r="A29" s="43" t="s">
        <v>37</v>
      </c>
      <c r="B29" s="53"/>
      <c r="C29" s="54"/>
      <c r="D29" s="55"/>
      <c r="E29" s="58">
        <v>159.5</v>
      </c>
      <c r="F29" s="59">
        <v>159.6</v>
      </c>
      <c r="G29" s="60">
        <v>159.1</v>
      </c>
      <c r="H29" s="61">
        <v>175</v>
      </c>
      <c r="I29" s="59">
        <v>177.3</v>
      </c>
      <c r="J29" s="62">
        <v>173.1</v>
      </c>
      <c r="K29" s="61">
        <v>200.4</v>
      </c>
      <c r="L29" s="59">
        <v>201.2</v>
      </c>
      <c r="M29" s="62">
        <v>199</v>
      </c>
      <c r="N29" s="53"/>
      <c r="O29" s="54"/>
      <c r="P29" s="55"/>
    </row>
    <row r="30" spans="1:16" ht="24.75" thickBot="1">
      <c r="A30" s="48" t="s">
        <v>40</v>
      </c>
      <c r="B30" s="468"/>
      <c r="C30" s="469"/>
      <c r="D30" s="470"/>
      <c r="E30" s="289">
        <f t="shared" ref="E30:M30" si="8">(E29/E31*100)-100</f>
        <v>-1.4823965410747348</v>
      </c>
      <c r="F30" s="283">
        <f t="shared" si="8"/>
        <v>-3.448275862068968</v>
      </c>
      <c r="G30" s="290">
        <f t="shared" si="8"/>
        <v>2.6451612903225765</v>
      </c>
      <c r="H30" s="289">
        <f t="shared" si="8"/>
        <v>-0.79365079365079794</v>
      </c>
      <c r="I30" s="283">
        <f t="shared" si="8"/>
        <v>-2.0982882385422386</v>
      </c>
      <c r="J30" s="290">
        <f t="shared" si="8"/>
        <v>0.87412587412588039</v>
      </c>
      <c r="K30" s="289">
        <f t="shared" si="8"/>
        <v>4.9925112331507648E-2</v>
      </c>
      <c r="L30" s="283">
        <f t="shared" si="8"/>
        <v>-0.34670629024270738</v>
      </c>
      <c r="M30" s="290">
        <f t="shared" si="8"/>
        <v>1.3238289205702642</v>
      </c>
      <c r="N30" s="468"/>
      <c r="O30" s="469"/>
      <c r="P30" s="470"/>
    </row>
    <row r="31" spans="1:16" ht="36" customHeight="1">
      <c r="A31" s="44" t="s">
        <v>38</v>
      </c>
      <c r="B31" s="50"/>
      <c r="C31" s="51"/>
      <c r="D31" s="52"/>
      <c r="E31" s="63">
        <v>161.9</v>
      </c>
      <c r="F31" s="64">
        <v>165.3</v>
      </c>
      <c r="G31" s="65">
        <v>155</v>
      </c>
      <c r="H31" s="66">
        <v>176.4</v>
      </c>
      <c r="I31" s="64">
        <v>181.1</v>
      </c>
      <c r="J31" s="67">
        <v>171.6</v>
      </c>
      <c r="K31" s="66">
        <v>200.3</v>
      </c>
      <c r="L31" s="64">
        <v>201.9</v>
      </c>
      <c r="M31" s="67">
        <v>196.4</v>
      </c>
      <c r="N31" s="50"/>
      <c r="O31" s="51"/>
      <c r="P31" s="52"/>
    </row>
    <row r="32" spans="1:16" ht="24.75" thickBot="1">
      <c r="A32" s="418" t="s">
        <v>40</v>
      </c>
      <c r="B32" s="468"/>
      <c r="C32" s="469"/>
      <c r="D32" s="470"/>
      <c r="E32" s="289">
        <f t="shared" ref="E32:M32" si="9">(E31/E33*100)-100</f>
        <v>-1.0995723885155684</v>
      </c>
      <c r="F32" s="283">
        <f t="shared" si="9"/>
        <v>-0.18115942028984477</v>
      </c>
      <c r="G32" s="290">
        <f t="shared" si="9"/>
        <v>-1.3367281985996158</v>
      </c>
      <c r="H32" s="289">
        <f t="shared" si="9"/>
        <v>-0.33898305084744607</v>
      </c>
      <c r="I32" s="283">
        <f t="shared" si="9"/>
        <v>2.4900962082625995</v>
      </c>
      <c r="J32" s="290">
        <f t="shared" si="9"/>
        <v>-3.1602708803611677</v>
      </c>
      <c r="K32" s="289">
        <f t="shared" si="9"/>
        <v>-2.197265625</v>
      </c>
      <c r="L32" s="283">
        <f t="shared" si="9"/>
        <v>-2.4166263895601787</v>
      </c>
      <c r="M32" s="290">
        <f t="shared" si="9"/>
        <v>-2.142501245640247</v>
      </c>
      <c r="N32" s="468"/>
      <c r="O32" s="469"/>
      <c r="P32" s="470"/>
    </row>
    <row r="33" spans="1:16" ht="36" customHeight="1" thickBot="1">
      <c r="A33" s="483" t="s">
        <v>39</v>
      </c>
      <c r="B33" s="484"/>
      <c r="C33" s="485"/>
      <c r="D33" s="486"/>
      <c r="E33" s="487">
        <v>163.69999999999999</v>
      </c>
      <c r="F33" s="488">
        <v>165.6</v>
      </c>
      <c r="G33" s="489">
        <v>157.1</v>
      </c>
      <c r="H33" s="490">
        <v>177</v>
      </c>
      <c r="I33" s="488">
        <v>176.7</v>
      </c>
      <c r="J33" s="491">
        <v>177.2</v>
      </c>
      <c r="K33" s="490">
        <v>204.8</v>
      </c>
      <c r="L33" s="488">
        <v>206.9</v>
      </c>
      <c r="M33" s="491">
        <v>200.7</v>
      </c>
      <c r="N33" s="484"/>
      <c r="O33" s="485"/>
      <c r="P33" s="492"/>
    </row>
    <row r="34" spans="1:16" ht="6.75" customHeight="1"/>
    <row r="35" spans="1:16">
      <c r="B35" t="s">
        <v>135</v>
      </c>
    </row>
    <row r="39" spans="1:16" ht="15.75" customHeight="1"/>
    <row r="56" spans="1:1" ht="14.25" customHeight="1"/>
    <row r="64" spans="1:1">
      <c r="A64" s="1"/>
    </row>
    <row r="73" ht="15.75" customHeight="1"/>
  </sheetData>
  <mergeCells count="7">
    <mergeCell ref="A1:G1"/>
    <mergeCell ref="A10:Q10"/>
    <mergeCell ref="B11:D11"/>
    <mergeCell ref="E11:G11"/>
    <mergeCell ref="H11:J11"/>
    <mergeCell ref="K11:M11"/>
    <mergeCell ref="N11:P11"/>
  </mergeCells>
  <phoneticPr fontId="2"/>
  <pageMargins left="1.0236220472440944" right="0.19685039370078741" top="0.9055118110236221" bottom="0.47244094488188981" header="0.31496062992125984" footer="0.31496062992125984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opLeftCell="A13" zoomScaleNormal="100" workbookViewId="0">
      <selection activeCell="B9" sqref="B9"/>
    </sheetView>
  </sheetViews>
  <sheetFormatPr defaultRowHeight="13.5"/>
  <cols>
    <col min="1" max="11" width="11.75" customWidth="1"/>
  </cols>
  <sheetData>
    <row r="1" spans="1:13">
      <c r="B1" t="s">
        <v>47</v>
      </c>
    </row>
    <row r="3" spans="1:13" ht="15.75" customHeight="1" thickBot="1"/>
    <row r="4" spans="1:13" ht="36" customHeight="1">
      <c r="A4" s="429"/>
      <c r="B4" s="430" t="s">
        <v>44</v>
      </c>
      <c r="C4" s="431" t="s">
        <v>45</v>
      </c>
      <c r="D4" s="432" t="s">
        <v>46</v>
      </c>
      <c r="E4" s="433" t="s">
        <v>143</v>
      </c>
      <c r="F4" s="434" t="s">
        <v>144</v>
      </c>
      <c r="G4" s="435" t="s">
        <v>145</v>
      </c>
      <c r="H4" s="436" t="s">
        <v>41</v>
      </c>
      <c r="I4" s="431" t="s">
        <v>42</v>
      </c>
      <c r="J4" s="437" t="s">
        <v>43</v>
      </c>
      <c r="K4" s="620"/>
      <c r="L4" s="621"/>
      <c r="M4" s="621"/>
    </row>
    <row r="5" spans="1:13" ht="36" customHeight="1">
      <c r="A5" s="442" t="s">
        <v>32</v>
      </c>
      <c r="B5" s="443">
        <v>203.1</v>
      </c>
      <c r="C5" s="444">
        <v>205.6</v>
      </c>
      <c r="D5" s="445">
        <v>198.7</v>
      </c>
      <c r="E5" s="443">
        <v>184.5</v>
      </c>
      <c r="F5" s="444">
        <v>179.1</v>
      </c>
      <c r="G5" s="445">
        <v>188.1</v>
      </c>
      <c r="H5" s="446">
        <v>164.1</v>
      </c>
      <c r="I5" s="444">
        <v>164.5</v>
      </c>
      <c r="J5" s="447">
        <v>163.1</v>
      </c>
      <c r="K5" s="620"/>
      <c r="L5" s="621"/>
      <c r="M5" s="621"/>
    </row>
    <row r="6" spans="1:13" ht="36" customHeight="1">
      <c r="A6" s="442" t="s">
        <v>31</v>
      </c>
      <c r="B6" s="443">
        <v>204.6</v>
      </c>
      <c r="C6" s="444">
        <v>204.7</v>
      </c>
      <c r="D6" s="445">
        <v>204.5</v>
      </c>
      <c r="E6" s="443">
        <v>179.2</v>
      </c>
      <c r="F6" s="444">
        <v>178.9</v>
      </c>
      <c r="G6" s="445">
        <v>179.3</v>
      </c>
      <c r="H6" s="446">
        <v>165</v>
      </c>
      <c r="I6" s="444">
        <v>164.2</v>
      </c>
      <c r="J6" s="447">
        <v>167.1</v>
      </c>
      <c r="K6" s="556"/>
      <c r="L6" s="556"/>
      <c r="M6" s="556"/>
    </row>
    <row r="7" spans="1:13" ht="36" customHeight="1">
      <c r="A7" s="438" t="s">
        <v>138</v>
      </c>
      <c r="B7" s="439">
        <v>201.8</v>
      </c>
      <c r="C7" s="440">
        <v>203</v>
      </c>
      <c r="D7" s="441">
        <v>200</v>
      </c>
      <c r="E7" s="439">
        <v>178.3</v>
      </c>
      <c r="F7" s="440">
        <v>174.8</v>
      </c>
      <c r="G7" s="441">
        <v>180.4</v>
      </c>
      <c r="H7" s="448">
        <v>170.3</v>
      </c>
      <c r="I7" s="449">
        <v>172.3</v>
      </c>
      <c r="J7" s="450">
        <v>165.7</v>
      </c>
    </row>
    <row r="8" spans="1:13" ht="36" customHeight="1">
      <c r="A8" s="451" t="s">
        <v>147</v>
      </c>
      <c r="B8" s="452">
        <v>202.6</v>
      </c>
      <c r="C8" s="453">
        <v>204.4</v>
      </c>
      <c r="D8" s="454">
        <v>200.4</v>
      </c>
      <c r="E8" s="452">
        <v>179.8</v>
      </c>
      <c r="F8" s="453">
        <v>181.5</v>
      </c>
      <c r="G8" s="454">
        <v>178.6</v>
      </c>
      <c r="H8" s="455">
        <v>163.80000000000001</v>
      </c>
      <c r="I8" s="456">
        <v>163.30000000000001</v>
      </c>
      <c r="J8" s="457">
        <v>164.9</v>
      </c>
    </row>
    <row r="9" spans="1:13" ht="36" customHeight="1">
      <c r="A9" s="509" t="s">
        <v>152</v>
      </c>
      <c r="B9" s="510">
        <v>204.5</v>
      </c>
      <c r="C9" s="511">
        <v>204.4</v>
      </c>
      <c r="D9" s="512">
        <v>204.6</v>
      </c>
      <c r="E9" s="510">
        <v>185.6</v>
      </c>
      <c r="F9" s="511">
        <v>179.1</v>
      </c>
      <c r="G9" s="512">
        <v>187.6</v>
      </c>
      <c r="H9" s="513">
        <v>163.30000000000001</v>
      </c>
      <c r="I9" s="514">
        <v>162.69999999999999</v>
      </c>
      <c r="J9" s="515">
        <v>165.1</v>
      </c>
    </row>
    <row r="10" spans="1:13" ht="36" customHeight="1" thickBot="1">
      <c r="A10" s="502" t="s">
        <v>162</v>
      </c>
      <c r="B10" s="503">
        <v>205.2</v>
      </c>
      <c r="C10" s="504">
        <v>206.4</v>
      </c>
      <c r="D10" s="505">
        <v>203.2</v>
      </c>
      <c r="E10" s="503">
        <v>174.1</v>
      </c>
      <c r="F10" s="504">
        <v>178</v>
      </c>
      <c r="G10" s="505">
        <v>171.7</v>
      </c>
      <c r="H10" s="506">
        <v>166.1</v>
      </c>
      <c r="I10" s="507">
        <v>167</v>
      </c>
      <c r="J10" s="508">
        <v>162.6</v>
      </c>
    </row>
    <row r="20" spans="1:1" ht="14.25" customHeight="1"/>
    <row r="28" spans="1:1">
      <c r="A28" s="1"/>
    </row>
    <row r="37" ht="15.75" customHeight="1"/>
  </sheetData>
  <mergeCells count="1">
    <mergeCell ref="K4:M5"/>
  </mergeCells>
  <phoneticPr fontId="2"/>
  <pageMargins left="0.71" right="0.21" top="0.75" bottom="0.47" header="0.3" footer="0.3"/>
  <pageSetup paperSize="9" scale="6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G18"/>
  <sheetViews>
    <sheetView view="pageBreakPreview" zoomScaleNormal="100" workbookViewId="0">
      <selection activeCell="E8" sqref="E8"/>
    </sheetView>
  </sheetViews>
  <sheetFormatPr defaultRowHeight="13.5"/>
  <cols>
    <col min="1" max="1" width="17.375" customWidth="1"/>
    <col min="2" max="2" width="18.875" customWidth="1"/>
    <col min="3" max="3" width="20.125" customWidth="1"/>
    <col min="4" max="4" width="19.5" customWidth="1"/>
    <col min="5" max="7" width="11.75" customWidth="1"/>
  </cols>
  <sheetData>
    <row r="1" spans="1:7" ht="15" thickBot="1">
      <c r="A1" s="606" t="s">
        <v>163</v>
      </c>
      <c r="B1" s="607"/>
      <c r="C1" s="607"/>
      <c r="D1" s="607"/>
      <c r="E1" s="607"/>
      <c r="F1" s="607"/>
      <c r="G1" s="607"/>
    </row>
    <row r="2" spans="1:7" ht="45" customHeight="1">
      <c r="A2" s="575"/>
      <c r="B2" s="576" t="s">
        <v>49</v>
      </c>
      <c r="C2" s="576" t="s">
        <v>50</v>
      </c>
      <c r="D2" s="577" t="s">
        <v>48</v>
      </c>
      <c r="E2" s="572"/>
    </row>
    <row r="3" spans="1:7" ht="30" customHeight="1">
      <c r="A3" s="33" t="s">
        <v>9</v>
      </c>
      <c r="B3" s="574">
        <v>204.7</v>
      </c>
      <c r="C3" s="574">
        <v>192.3</v>
      </c>
      <c r="D3" s="111">
        <v>93.942354665363965</v>
      </c>
    </row>
    <row r="4" spans="1:7" ht="30" customHeight="1">
      <c r="A4" s="33" t="s">
        <v>26</v>
      </c>
      <c r="B4" s="574">
        <v>228.6</v>
      </c>
      <c r="C4" s="574">
        <v>224.8</v>
      </c>
      <c r="D4" s="111">
        <v>98.337707786526693</v>
      </c>
    </row>
    <row r="5" spans="1:7" ht="30" customHeight="1">
      <c r="A5" s="33" t="s">
        <v>11</v>
      </c>
      <c r="B5" s="574">
        <v>207.6</v>
      </c>
      <c r="C5" s="574">
        <v>203.7</v>
      </c>
      <c r="D5" s="111">
        <v>98.121387283236999</v>
      </c>
    </row>
    <row r="6" spans="1:7" ht="30" customHeight="1">
      <c r="A6" s="33" t="s">
        <v>27</v>
      </c>
      <c r="B6" s="574">
        <v>183.6</v>
      </c>
      <c r="C6" s="574">
        <v>174.4</v>
      </c>
      <c r="D6" s="111">
        <v>94.989106753812649</v>
      </c>
    </row>
    <row r="7" spans="1:7" ht="30" customHeight="1" thickBot="1">
      <c r="A7" s="72" t="s">
        <v>10</v>
      </c>
      <c r="B7" s="578">
        <v>164.3</v>
      </c>
      <c r="C7" s="578">
        <v>161</v>
      </c>
      <c r="D7" s="112">
        <v>97.991479001825923</v>
      </c>
    </row>
    <row r="8" spans="1:7" ht="18" customHeight="1" thickBot="1"/>
    <row r="9" spans="1:7" ht="45" customHeight="1">
      <c r="A9" s="575"/>
      <c r="B9" s="576" t="s">
        <v>49</v>
      </c>
      <c r="C9" s="576" t="s">
        <v>51</v>
      </c>
      <c r="D9" s="577" t="s">
        <v>48</v>
      </c>
    </row>
    <row r="10" spans="1:7" ht="30" customHeight="1">
      <c r="A10" s="33" t="s">
        <v>9</v>
      </c>
      <c r="B10" s="574">
        <v>204.7</v>
      </c>
      <c r="C10" s="574">
        <v>181.1</v>
      </c>
      <c r="D10" s="111">
        <v>88.47093307278945</v>
      </c>
    </row>
    <row r="11" spans="1:7" ht="30" customHeight="1">
      <c r="A11" s="33" t="s">
        <v>26</v>
      </c>
      <c r="B11" s="574">
        <v>228.6</v>
      </c>
      <c r="C11" s="574">
        <v>233.8</v>
      </c>
      <c r="D11" s="111">
        <v>102.27471566054245</v>
      </c>
    </row>
    <row r="12" spans="1:7" ht="30" customHeight="1">
      <c r="A12" s="33" t="s">
        <v>11</v>
      </c>
      <c r="B12" s="574">
        <v>207.6</v>
      </c>
      <c r="C12" s="574">
        <v>198.3</v>
      </c>
      <c r="D12" s="111">
        <v>95.520231213872847</v>
      </c>
    </row>
    <row r="13" spans="1:7" ht="30" customHeight="1">
      <c r="A13" s="33" t="s">
        <v>27</v>
      </c>
      <c r="B13" s="574">
        <v>183.6</v>
      </c>
      <c r="C13" s="574">
        <v>170.3</v>
      </c>
      <c r="D13" s="111">
        <v>92.755991285403056</v>
      </c>
    </row>
    <row r="14" spans="1:7" ht="30" customHeight="1" thickBot="1">
      <c r="A14" s="72" t="s">
        <v>10</v>
      </c>
      <c r="B14" s="578">
        <v>164.3</v>
      </c>
      <c r="C14" s="578">
        <v>176.1</v>
      </c>
      <c r="D14" s="112">
        <v>107.1819841752891</v>
      </c>
    </row>
    <row r="18" ht="14.25" customHeight="1"/>
  </sheetData>
  <mergeCells count="1">
    <mergeCell ref="A1:G1"/>
  </mergeCells>
  <phoneticPr fontId="2"/>
  <pageMargins left="1.35" right="0.7" top="0.75" bottom="0.47" header="0.3" footer="0.3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G70"/>
  <sheetViews>
    <sheetView zoomScaleNormal="100" workbookViewId="0">
      <selection activeCell="I11" sqref="I11"/>
    </sheetView>
  </sheetViews>
  <sheetFormatPr defaultRowHeight="13.5"/>
  <cols>
    <col min="1" max="1" width="5.75" customWidth="1"/>
    <col min="2" max="2" width="37.5" bestFit="1" customWidth="1"/>
    <col min="3" max="6" width="11.625" customWidth="1"/>
    <col min="7" max="7" width="11.75" customWidth="1"/>
  </cols>
  <sheetData>
    <row r="1" spans="1:7" ht="16.5" customHeight="1" thickBot="1">
      <c r="A1" s="625" t="s">
        <v>164</v>
      </c>
      <c r="B1" s="626"/>
      <c r="C1" s="626"/>
      <c r="D1" s="626"/>
      <c r="E1" s="626"/>
      <c r="F1" s="626"/>
      <c r="G1" s="626"/>
    </row>
    <row r="2" spans="1:7" ht="27.75" thickBot="1">
      <c r="A2" s="17" t="s">
        <v>28</v>
      </c>
      <c r="B2" s="18" t="s">
        <v>29</v>
      </c>
      <c r="C2" s="19" t="s">
        <v>9</v>
      </c>
      <c r="D2" s="20" t="s">
        <v>10</v>
      </c>
      <c r="E2" s="21" t="s">
        <v>27</v>
      </c>
      <c r="F2" s="22" t="s">
        <v>11</v>
      </c>
      <c r="G2" s="23" t="s">
        <v>26</v>
      </c>
    </row>
    <row r="3" spans="1:7" ht="15.75" customHeight="1" thickBot="1">
      <c r="A3" s="627" t="s">
        <v>22</v>
      </c>
      <c r="B3" s="24" t="s">
        <v>0</v>
      </c>
      <c r="C3" s="299">
        <v>196.1</v>
      </c>
      <c r="D3" s="300">
        <v>166.1</v>
      </c>
      <c r="E3" s="300">
        <v>174.1</v>
      </c>
      <c r="F3" s="300">
        <v>205.2</v>
      </c>
      <c r="G3" s="301">
        <v>228.4</v>
      </c>
    </row>
    <row r="4" spans="1:7">
      <c r="A4" s="627"/>
      <c r="B4" s="4" t="s">
        <v>1</v>
      </c>
      <c r="C4" s="302">
        <v>204.2</v>
      </c>
      <c r="D4" s="303" t="s">
        <v>12</v>
      </c>
      <c r="E4" s="303" t="s">
        <v>12</v>
      </c>
      <c r="F4" s="303">
        <v>200.3</v>
      </c>
      <c r="G4" s="304">
        <v>220</v>
      </c>
    </row>
    <row r="5" spans="1:7">
      <c r="A5" s="627"/>
      <c r="B5" s="10" t="s">
        <v>2</v>
      </c>
      <c r="C5" s="305">
        <v>202.8</v>
      </c>
      <c r="D5" s="306">
        <v>177.9</v>
      </c>
      <c r="E5" s="308">
        <v>204.9</v>
      </c>
      <c r="F5" s="306">
        <v>205.2</v>
      </c>
      <c r="G5" s="307">
        <v>233.7</v>
      </c>
    </row>
    <row r="6" spans="1:7">
      <c r="A6" s="627"/>
      <c r="B6" s="10" t="s">
        <v>3</v>
      </c>
      <c r="C6" s="305">
        <v>196.8</v>
      </c>
      <c r="D6" s="306">
        <v>167.4</v>
      </c>
      <c r="E6" s="306">
        <v>182.8</v>
      </c>
      <c r="F6" s="306">
        <v>204.2</v>
      </c>
      <c r="G6" s="307">
        <v>227.7</v>
      </c>
    </row>
    <row r="7" spans="1:7">
      <c r="A7" s="627"/>
      <c r="B7" s="10" t="s">
        <v>4</v>
      </c>
      <c r="C7" s="305">
        <v>179.2</v>
      </c>
      <c r="D7" s="306">
        <v>167.4</v>
      </c>
      <c r="E7" s="308" t="s">
        <v>12</v>
      </c>
      <c r="F7" s="308">
        <v>216.5</v>
      </c>
      <c r="G7" s="309" t="s">
        <v>12</v>
      </c>
    </row>
    <row r="8" spans="1:7">
      <c r="A8" s="627"/>
      <c r="B8" s="10" t="s">
        <v>5</v>
      </c>
      <c r="C8" s="305">
        <v>210.4</v>
      </c>
      <c r="D8" s="308">
        <v>167.5</v>
      </c>
      <c r="E8" s="306">
        <v>194.2</v>
      </c>
      <c r="F8" s="306">
        <v>208.2</v>
      </c>
      <c r="G8" s="307">
        <v>227.3</v>
      </c>
    </row>
    <row r="9" spans="1:7">
      <c r="A9" s="627"/>
      <c r="B9" s="10" t="s">
        <v>6</v>
      </c>
      <c r="C9" s="305">
        <v>175</v>
      </c>
      <c r="D9" s="306">
        <v>160.30000000000001</v>
      </c>
      <c r="E9" s="306">
        <v>165.3</v>
      </c>
      <c r="F9" s="306">
        <v>199.6</v>
      </c>
      <c r="G9" s="307" t="s">
        <v>12</v>
      </c>
    </row>
    <row r="10" spans="1:7">
      <c r="A10" s="627"/>
      <c r="B10" s="10" t="s">
        <v>7</v>
      </c>
      <c r="C10" s="305">
        <v>192.4</v>
      </c>
      <c r="D10" s="306">
        <v>164.1</v>
      </c>
      <c r="E10" s="306">
        <v>163.5</v>
      </c>
      <c r="F10" s="306">
        <v>211.2</v>
      </c>
      <c r="G10" s="307">
        <v>229.1</v>
      </c>
    </row>
    <row r="11" spans="1:7">
      <c r="A11" s="627"/>
      <c r="B11" s="10" t="s">
        <v>21</v>
      </c>
      <c r="C11" s="305">
        <v>196.6</v>
      </c>
      <c r="D11" s="308">
        <v>151.30000000000001</v>
      </c>
      <c r="E11" s="308" t="s">
        <v>12</v>
      </c>
      <c r="F11" s="306">
        <v>195.6</v>
      </c>
      <c r="G11" s="307">
        <v>229.1</v>
      </c>
    </row>
    <row r="12" spans="1:7">
      <c r="A12" s="627"/>
      <c r="B12" s="10" t="s">
        <v>20</v>
      </c>
      <c r="C12" s="305">
        <v>202.6</v>
      </c>
      <c r="D12" s="306">
        <v>168.5</v>
      </c>
      <c r="E12" s="306">
        <v>183.5</v>
      </c>
      <c r="F12" s="306">
        <v>209.7</v>
      </c>
      <c r="G12" s="309">
        <v>220</v>
      </c>
    </row>
    <row r="13" spans="1:7">
      <c r="A13" s="627"/>
      <c r="B13" s="10" t="s">
        <v>19</v>
      </c>
      <c r="C13" s="305">
        <v>213.3</v>
      </c>
      <c r="D13" s="306">
        <v>161.6</v>
      </c>
      <c r="E13" s="306">
        <v>185.9</v>
      </c>
      <c r="F13" s="306">
        <v>194</v>
      </c>
      <c r="G13" s="307">
        <v>228.8</v>
      </c>
    </row>
    <row r="14" spans="1:7">
      <c r="A14" s="627"/>
      <c r="B14" s="10" t="s">
        <v>18</v>
      </c>
      <c r="C14" s="305">
        <v>177</v>
      </c>
      <c r="D14" s="306">
        <v>163.80000000000001</v>
      </c>
      <c r="E14" s="306">
        <v>166.9</v>
      </c>
      <c r="F14" s="306">
        <v>196.3</v>
      </c>
      <c r="G14" s="309" t="s">
        <v>12</v>
      </c>
    </row>
    <row r="15" spans="1:7">
      <c r="A15" s="627"/>
      <c r="B15" s="10" t="s">
        <v>17</v>
      </c>
      <c r="C15" s="305">
        <v>178.4</v>
      </c>
      <c r="D15" s="306">
        <v>165.9</v>
      </c>
      <c r="E15" s="306">
        <v>167.2</v>
      </c>
      <c r="F15" s="306">
        <v>199.6</v>
      </c>
      <c r="G15" s="309" t="s">
        <v>12</v>
      </c>
    </row>
    <row r="16" spans="1:7">
      <c r="A16" s="627"/>
      <c r="B16" s="10" t="s">
        <v>16</v>
      </c>
      <c r="C16" s="305">
        <v>190.4</v>
      </c>
      <c r="D16" s="308" t="s">
        <v>12</v>
      </c>
      <c r="E16" s="306">
        <v>182.9</v>
      </c>
      <c r="F16" s="306">
        <v>192.7</v>
      </c>
      <c r="G16" s="307">
        <v>241.4</v>
      </c>
    </row>
    <row r="17" spans="1:7">
      <c r="A17" s="627"/>
      <c r="B17" s="10" t="s">
        <v>15</v>
      </c>
      <c r="C17" s="305">
        <v>198.5</v>
      </c>
      <c r="D17" s="308">
        <v>155.19999999999999</v>
      </c>
      <c r="E17" s="306">
        <v>175.2</v>
      </c>
      <c r="F17" s="306">
        <v>222.8</v>
      </c>
      <c r="G17" s="307" t="s">
        <v>12</v>
      </c>
    </row>
    <row r="18" spans="1:7">
      <c r="A18" s="627"/>
      <c r="B18" s="10" t="s">
        <v>14</v>
      </c>
      <c r="C18" s="305">
        <v>195.1</v>
      </c>
      <c r="D18" s="308" t="s">
        <v>12</v>
      </c>
      <c r="E18" s="308">
        <v>170.8</v>
      </c>
      <c r="F18" s="306">
        <v>196.5</v>
      </c>
      <c r="G18" s="309">
        <v>198</v>
      </c>
    </row>
    <row r="19" spans="1:7" ht="14.25" thickBot="1">
      <c r="A19" s="628"/>
      <c r="B19" s="7" t="s">
        <v>13</v>
      </c>
      <c r="C19" s="310">
        <v>188.9</v>
      </c>
      <c r="D19" s="311">
        <v>164.2</v>
      </c>
      <c r="E19" s="311">
        <v>181.4</v>
      </c>
      <c r="F19" s="311">
        <v>199.2</v>
      </c>
      <c r="G19" s="312">
        <v>220.2</v>
      </c>
    </row>
    <row r="20" spans="1:7" ht="15.75" customHeight="1" thickBot="1">
      <c r="A20" s="622" t="s">
        <v>23</v>
      </c>
      <c r="B20" s="27" t="s">
        <v>0</v>
      </c>
      <c r="C20" s="313">
        <v>204.7</v>
      </c>
      <c r="D20" s="314">
        <v>164.3</v>
      </c>
      <c r="E20" s="314">
        <v>183.6</v>
      </c>
      <c r="F20" s="314">
        <v>207.6</v>
      </c>
      <c r="G20" s="315">
        <v>228.6</v>
      </c>
    </row>
    <row r="21" spans="1:7">
      <c r="A21" s="623"/>
      <c r="B21" s="4" t="s">
        <v>1</v>
      </c>
      <c r="C21" s="302" t="s">
        <v>12</v>
      </c>
      <c r="D21" s="303" t="s">
        <v>12</v>
      </c>
      <c r="E21" s="303" t="s">
        <v>12</v>
      </c>
      <c r="F21" s="303" t="s">
        <v>12</v>
      </c>
      <c r="G21" s="304" t="s">
        <v>12</v>
      </c>
    </row>
    <row r="22" spans="1:7">
      <c r="A22" s="623"/>
      <c r="B22" s="10" t="s">
        <v>2</v>
      </c>
      <c r="C22" s="305">
        <v>220.8</v>
      </c>
      <c r="D22" s="306">
        <v>165</v>
      </c>
      <c r="E22" s="308">
        <v>210</v>
      </c>
      <c r="F22" s="306">
        <v>207.8</v>
      </c>
      <c r="G22" s="307">
        <v>233.6</v>
      </c>
    </row>
    <row r="23" spans="1:7">
      <c r="A23" s="623"/>
      <c r="B23" s="10" t="s">
        <v>3</v>
      </c>
      <c r="C23" s="305">
        <v>198.8</v>
      </c>
      <c r="D23" s="306">
        <v>162.9</v>
      </c>
      <c r="E23" s="306">
        <v>179</v>
      </c>
      <c r="F23" s="306">
        <v>205.3</v>
      </c>
      <c r="G23" s="307">
        <v>227</v>
      </c>
    </row>
    <row r="24" spans="1:7">
      <c r="A24" s="623"/>
      <c r="B24" s="10" t="s">
        <v>4</v>
      </c>
      <c r="C24" s="305">
        <v>167.4</v>
      </c>
      <c r="D24" s="306">
        <v>167.4</v>
      </c>
      <c r="E24" s="308" t="s">
        <v>12</v>
      </c>
      <c r="F24" s="308" t="s">
        <v>12</v>
      </c>
      <c r="G24" s="309" t="s">
        <v>12</v>
      </c>
    </row>
    <row r="25" spans="1:7">
      <c r="A25" s="623"/>
      <c r="B25" s="10" t="s">
        <v>5</v>
      </c>
      <c r="C25" s="305">
        <v>217.5</v>
      </c>
      <c r="D25" s="308">
        <v>170.8</v>
      </c>
      <c r="E25" s="306">
        <v>180</v>
      </c>
      <c r="F25" s="306">
        <v>206.2</v>
      </c>
      <c r="G25" s="307">
        <v>229.5</v>
      </c>
    </row>
    <row r="26" spans="1:7">
      <c r="A26" s="623"/>
      <c r="B26" s="10" t="s">
        <v>6</v>
      </c>
      <c r="C26" s="305">
        <v>177.9</v>
      </c>
      <c r="D26" s="306">
        <v>163</v>
      </c>
      <c r="E26" s="306">
        <v>166.7</v>
      </c>
      <c r="F26" s="306">
        <v>195.9</v>
      </c>
      <c r="G26" s="307" t="s">
        <v>12</v>
      </c>
    </row>
    <row r="27" spans="1:7">
      <c r="A27" s="623"/>
      <c r="B27" s="10" t="s">
        <v>7</v>
      </c>
      <c r="C27" s="305">
        <v>207.2</v>
      </c>
      <c r="D27" s="306">
        <v>170.5</v>
      </c>
      <c r="E27" s="306">
        <v>182.1</v>
      </c>
      <c r="F27" s="306">
        <v>213.9</v>
      </c>
      <c r="G27" s="309">
        <v>241.4</v>
      </c>
    </row>
    <row r="28" spans="1:7">
      <c r="A28" s="623"/>
      <c r="B28" s="10" t="s">
        <v>21</v>
      </c>
      <c r="C28" s="305">
        <v>199.5</v>
      </c>
      <c r="D28" s="308">
        <v>155</v>
      </c>
      <c r="E28" s="308" t="s">
        <v>12</v>
      </c>
      <c r="F28" s="306">
        <v>197.7</v>
      </c>
      <c r="G28" s="309">
        <v>229.1</v>
      </c>
    </row>
    <row r="29" spans="1:7">
      <c r="A29" s="623"/>
      <c r="B29" s="10" t="s">
        <v>20</v>
      </c>
      <c r="C29" s="305">
        <v>205.4</v>
      </c>
      <c r="D29" s="308">
        <v>160</v>
      </c>
      <c r="E29" s="306">
        <v>191</v>
      </c>
      <c r="F29" s="306">
        <v>211.2</v>
      </c>
      <c r="G29" s="309" t="s">
        <v>12</v>
      </c>
    </row>
    <row r="30" spans="1:7">
      <c r="A30" s="623"/>
      <c r="B30" s="10" t="s">
        <v>19</v>
      </c>
      <c r="C30" s="305">
        <v>219.2</v>
      </c>
      <c r="D30" s="306">
        <v>162.4</v>
      </c>
      <c r="E30" s="306">
        <v>182.9</v>
      </c>
      <c r="F30" s="306">
        <v>201.5</v>
      </c>
      <c r="G30" s="307">
        <v>228.8</v>
      </c>
    </row>
    <row r="31" spans="1:7">
      <c r="A31" s="623"/>
      <c r="B31" s="10" t="s">
        <v>18</v>
      </c>
      <c r="C31" s="305">
        <v>188.2</v>
      </c>
      <c r="D31" s="306">
        <v>166.4</v>
      </c>
      <c r="E31" s="308">
        <v>173.9</v>
      </c>
      <c r="F31" s="306">
        <v>202</v>
      </c>
      <c r="G31" s="309" t="s">
        <v>12</v>
      </c>
    </row>
    <row r="32" spans="1:7">
      <c r="A32" s="623"/>
      <c r="B32" s="10" t="s">
        <v>17</v>
      </c>
      <c r="C32" s="305">
        <v>191.8</v>
      </c>
      <c r="D32" s="308">
        <v>160</v>
      </c>
      <c r="E32" s="308">
        <v>180.4</v>
      </c>
      <c r="F32" s="306">
        <v>200.8</v>
      </c>
      <c r="G32" s="309" t="s">
        <v>12</v>
      </c>
    </row>
    <row r="33" spans="1:7">
      <c r="A33" s="623"/>
      <c r="B33" s="10" t="s">
        <v>16</v>
      </c>
      <c r="C33" s="305">
        <v>212.9</v>
      </c>
      <c r="D33" s="308" t="s">
        <v>12</v>
      </c>
      <c r="E33" s="308" t="s">
        <v>12</v>
      </c>
      <c r="F33" s="306">
        <v>212.9</v>
      </c>
      <c r="G33" s="309" t="s">
        <v>12</v>
      </c>
    </row>
    <row r="34" spans="1:7">
      <c r="A34" s="623"/>
      <c r="B34" s="10" t="s">
        <v>15</v>
      </c>
      <c r="C34" s="305">
        <v>221.6</v>
      </c>
      <c r="D34" s="308" t="s">
        <v>12</v>
      </c>
      <c r="E34" s="306">
        <v>200.4</v>
      </c>
      <c r="F34" s="306">
        <v>226.4</v>
      </c>
      <c r="G34" s="307" t="s">
        <v>12</v>
      </c>
    </row>
    <row r="35" spans="1:7">
      <c r="A35" s="623"/>
      <c r="B35" s="10" t="s">
        <v>14</v>
      </c>
      <c r="C35" s="305">
        <v>195.7</v>
      </c>
      <c r="D35" s="308" t="s">
        <v>12</v>
      </c>
      <c r="E35" s="308">
        <v>170.8</v>
      </c>
      <c r="F35" s="306">
        <v>197.8</v>
      </c>
      <c r="G35" s="309" t="s">
        <v>12</v>
      </c>
    </row>
    <row r="36" spans="1:7" ht="14.25" thickBot="1">
      <c r="A36" s="624"/>
      <c r="B36" s="7" t="s">
        <v>13</v>
      </c>
      <c r="C36" s="310">
        <v>191.3</v>
      </c>
      <c r="D36" s="311">
        <v>165.3</v>
      </c>
      <c r="E36" s="303">
        <v>177.3</v>
      </c>
      <c r="F36" s="311">
        <v>202.9</v>
      </c>
      <c r="G36" s="312">
        <v>219</v>
      </c>
    </row>
    <row r="37" spans="1:7" ht="14.25" customHeight="1" thickBot="1">
      <c r="A37" s="622" t="s">
        <v>24</v>
      </c>
      <c r="B37" s="27" t="s">
        <v>0</v>
      </c>
      <c r="C37" s="313">
        <v>192.3</v>
      </c>
      <c r="D37" s="314">
        <v>161</v>
      </c>
      <c r="E37" s="314">
        <v>174.4</v>
      </c>
      <c r="F37" s="314">
        <v>203.7</v>
      </c>
      <c r="G37" s="315">
        <v>224.8</v>
      </c>
    </row>
    <row r="38" spans="1:7">
      <c r="A38" s="623"/>
      <c r="B38" s="4" t="s">
        <v>1</v>
      </c>
      <c r="C38" s="302" t="s">
        <v>12</v>
      </c>
      <c r="D38" s="303" t="s">
        <v>12</v>
      </c>
      <c r="E38" s="303" t="s">
        <v>12</v>
      </c>
      <c r="F38" s="303" t="s">
        <v>12</v>
      </c>
      <c r="G38" s="304" t="s">
        <v>12</v>
      </c>
    </row>
    <row r="39" spans="1:7">
      <c r="A39" s="623"/>
      <c r="B39" s="10" t="s">
        <v>2</v>
      </c>
      <c r="C39" s="305">
        <v>204.8</v>
      </c>
      <c r="D39" s="306" t="s">
        <v>12</v>
      </c>
      <c r="E39" s="306">
        <v>202.3</v>
      </c>
      <c r="F39" s="306">
        <v>204.7</v>
      </c>
      <c r="G39" s="307">
        <v>245</v>
      </c>
    </row>
    <row r="40" spans="1:7">
      <c r="A40" s="623"/>
      <c r="B40" s="10" t="s">
        <v>3</v>
      </c>
      <c r="C40" s="305">
        <v>188.8</v>
      </c>
      <c r="D40" s="306">
        <v>163.6</v>
      </c>
      <c r="E40" s="306">
        <v>185.6</v>
      </c>
      <c r="F40" s="306">
        <v>202.7</v>
      </c>
      <c r="G40" s="307">
        <v>217.7</v>
      </c>
    </row>
    <row r="41" spans="1:7">
      <c r="A41" s="623"/>
      <c r="B41" s="10" t="s">
        <v>4</v>
      </c>
      <c r="C41" s="316" t="s">
        <v>12</v>
      </c>
      <c r="D41" s="306" t="s">
        <v>12</v>
      </c>
      <c r="E41" s="308" t="s">
        <v>12</v>
      </c>
      <c r="F41" s="308" t="s">
        <v>12</v>
      </c>
      <c r="G41" s="309" t="s">
        <v>12</v>
      </c>
    </row>
    <row r="42" spans="1:7">
      <c r="A42" s="623"/>
      <c r="B42" s="10" t="s">
        <v>5</v>
      </c>
      <c r="C42" s="305">
        <v>208.7</v>
      </c>
      <c r="D42" s="308">
        <v>165.5</v>
      </c>
      <c r="E42" s="308">
        <v>183</v>
      </c>
      <c r="F42" s="306">
        <v>207.7</v>
      </c>
      <c r="G42" s="307">
        <v>225.9</v>
      </c>
    </row>
    <row r="43" spans="1:7">
      <c r="A43" s="623"/>
      <c r="B43" s="10" t="s">
        <v>6</v>
      </c>
      <c r="C43" s="305">
        <v>168.6</v>
      </c>
      <c r="D43" s="306">
        <v>158.1</v>
      </c>
      <c r="E43" s="308">
        <v>165</v>
      </c>
      <c r="F43" s="306">
        <v>197.5</v>
      </c>
      <c r="G43" s="309" t="s">
        <v>12</v>
      </c>
    </row>
    <row r="44" spans="1:7">
      <c r="A44" s="623"/>
      <c r="B44" s="10" t="s">
        <v>7</v>
      </c>
      <c r="C44" s="305">
        <v>194.7</v>
      </c>
      <c r="D44" s="306">
        <v>158.6</v>
      </c>
      <c r="E44" s="306">
        <v>181.6</v>
      </c>
      <c r="F44" s="306">
        <v>210.2</v>
      </c>
      <c r="G44" s="307">
        <v>219.6</v>
      </c>
    </row>
    <row r="45" spans="1:7">
      <c r="A45" s="623"/>
      <c r="B45" s="10" t="s">
        <v>21</v>
      </c>
      <c r="C45" s="305">
        <v>189.3</v>
      </c>
      <c r="D45" s="308">
        <v>150.5</v>
      </c>
      <c r="E45" s="308" t="s">
        <v>12</v>
      </c>
      <c r="F45" s="306">
        <v>190.6</v>
      </c>
      <c r="G45" s="309" t="s">
        <v>12</v>
      </c>
    </row>
    <row r="46" spans="1:7">
      <c r="A46" s="623"/>
      <c r="B46" s="10" t="s">
        <v>20</v>
      </c>
      <c r="C46" s="305">
        <v>209.5</v>
      </c>
      <c r="D46" s="308">
        <v>170</v>
      </c>
      <c r="E46" s="308" t="s">
        <v>12</v>
      </c>
      <c r="F46" s="306">
        <v>216.9</v>
      </c>
      <c r="G46" s="309" t="s">
        <v>12</v>
      </c>
    </row>
    <row r="47" spans="1:7">
      <c r="A47" s="623"/>
      <c r="B47" s="10" t="s">
        <v>19</v>
      </c>
      <c r="C47" s="305">
        <v>179.9</v>
      </c>
      <c r="D47" s="308">
        <v>161.1</v>
      </c>
      <c r="E47" s="308">
        <v>190.7</v>
      </c>
      <c r="F47" s="306">
        <v>188.2</v>
      </c>
      <c r="G47" s="307" t="s">
        <v>12</v>
      </c>
    </row>
    <row r="48" spans="1:7">
      <c r="A48" s="623"/>
      <c r="B48" s="10" t="s">
        <v>18</v>
      </c>
      <c r="C48" s="305">
        <v>167.4</v>
      </c>
      <c r="D48" s="306">
        <v>161.9</v>
      </c>
      <c r="E48" s="306">
        <v>164.1</v>
      </c>
      <c r="F48" s="306">
        <v>184.5</v>
      </c>
      <c r="G48" s="307" t="s">
        <v>12</v>
      </c>
    </row>
    <row r="49" spans="1:7">
      <c r="A49" s="623"/>
      <c r="B49" s="10" t="s">
        <v>17</v>
      </c>
      <c r="C49" s="305">
        <v>183.8</v>
      </c>
      <c r="D49" s="306">
        <v>174</v>
      </c>
      <c r="E49" s="306">
        <v>171.7</v>
      </c>
      <c r="F49" s="306">
        <v>204.2</v>
      </c>
      <c r="G49" s="309" t="s">
        <v>12</v>
      </c>
    </row>
    <row r="50" spans="1:7">
      <c r="A50" s="623"/>
      <c r="B50" s="10" t="s">
        <v>16</v>
      </c>
      <c r="C50" s="305">
        <v>220.2</v>
      </c>
      <c r="D50" s="308" t="s">
        <v>12</v>
      </c>
      <c r="E50" s="306">
        <v>180</v>
      </c>
      <c r="F50" s="306">
        <v>201.4</v>
      </c>
      <c r="G50" s="307">
        <v>242.3</v>
      </c>
    </row>
    <row r="51" spans="1:7">
      <c r="A51" s="623"/>
      <c r="B51" s="10" t="s">
        <v>15</v>
      </c>
      <c r="C51" s="305">
        <v>182.4</v>
      </c>
      <c r="D51" s="308" t="s">
        <v>12</v>
      </c>
      <c r="E51" s="306">
        <v>166.9</v>
      </c>
      <c r="F51" s="306">
        <v>205.4</v>
      </c>
      <c r="G51" s="309" t="s">
        <v>12</v>
      </c>
    </row>
    <row r="52" spans="1:7">
      <c r="A52" s="623"/>
      <c r="B52" s="10" t="s">
        <v>14</v>
      </c>
      <c r="C52" s="305">
        <v>193.4</v>
      </c>
      <c r="D52" s="308" t="s">
        <v>12</v>
      </c>
      <c r="E52" s="308" t="s">
        <v>12</v>
      </c>
      <c r="F52" s="306">
        <v>193.3</v>
      </c>
      <c r="G52" s="309">
        <v>198</v>
      </c>
    </row>
    <row r="53" spans="1:7" ht="14.25" thickBot="1">
      <c r="A53" s="624"/>
      <c r="B53" s="7" t="s">
        <v>13</v>
      </c>
      <c r="C53" s="310">
        <v>185.4</v>
      </c>
      <c r="D53" s="311">
        <v>161.69999999999999</v>
      </c>
      <c r="E53" s="311">
        <v>180</v>
      </c>
      <c r="F53" s="311">
        <v>195.1</v>
      </c>
      <c r="G53" s="304">
        <v>224.6</v>
      </c>
    </row>
    <row r="54" spans="1:7" ht="15.75" customHeight="1" thickBot="1">
      <c r="A54" s="622" t="s">
        <v>25</v>
      </c>
      <c r="B54" s="27" t="s">
        <v>0</v>
      </c>
      <c r="C54" s="313">
        <v>181.1</v>
      </c>
      <c r="D54" s="314">
        <v>176.1</v>
      </c>
      <c r="E54" s="314">
        <v>170.3</v>
      </c>
      <c r="F54" s="314">
        <v>198.3</v>
      </c>
      <c r="G54" s="315">
        <v>233.8</v>
      </c>
    </row>
    <row r="55" spans="1:7">
      <c r="A55" s="623"/>
      <c r="B55" s="4" t="s">
        <v>1</v>
      </c>
      <c r="C55" s="302">
        <v>204.2</v>
      </c>
      <c r="D55" s="303" t="s">
        <v>12</v>
      </c>
      <c r="E55" s="303" t="s">
        <v>12</v>
      </c>
      <c r="F55" s="303">
        <v>200.3</v>
      </c>
      <c r="G55" s="304">
        <v>220</v>
      </c>
    </row>
    <row r="56" spans="1:7">
      <c r="A56" s="623"/>
      <c r="B56" s="10" t="s">
        <v>2</v>
      </c>
      <c r="C56" s="316">
        <v>178.3</v>
      </c>
      <c r="D56" s="308">
        <v>178</v>
      </c>
      <c r="E56" s="308" t="s">
        <v>12</v>
      </c>
      <c r="F56" s="308">
        <v>190</v>
      </c>
      <c r="G56" s="309" t="s">
        <v>12</v>
      </c>
    </row>
    <row r="57" spans="1:7">
      <c r="A57" s="623"/>
      <c r="B57" s="10" t="s">
        <v>3</v>
      </c>
      <c r="C57" s="305">
        <v>199.8</v>
      </c>
      <c r="D57" s="306">
        <v>184</v>
      </c>
      <c r="E57" s="306">
        <v>185.5</v>
      </c>
      <c r="F57" s="306">
        <v>199.5</v>
      </c>
      <c r="G57" s="309">
        <v>240.7</v>
      </c>
    </row>
    <row r="58" spans="1:7">
      <c r="A58" s="623"/>
      <c r="B58" s="10" t="s">
        <v>4</v>
      </c>
      <c r="C58" s="316">
        <v>216.5</v>
      </c>
      <c r="D58" s="308" t="s">
        <v>12</v>
      </c>
      <c r="E58" s="308" t="s">
        <v>12</v>
      </c>
      <c r="F58" s="308">
        <v>216.5</v>
      </c>
      <c r="G58" s="309" t="s">
        <v>12</v>
      </c>
    </row>
    <row r="59" spans="1:7">
      <c r="A59" s="623"/>
      <c r="B59" s="10" t="s">
        <v>5</v>
      </c>
      <c r="C59" s="316">
        <v>204</v>
      </c>
      <c r="D59" s="308">
        <v>152</v>
      </c>
      <c r="E59" s="306">
        <v>197.1</v>
      </c>
      <c r="F59" s="306">
        <v>213.5</v>
      </c>
      <c r="G59" s="309">
        <v>200</v>
      </c>
    </row>
    <row r="60" spans="1:7">
      <c r="A60" s="623"/>
      <c r="B60" s="10" t="s">
        <v>6</v>
      </c>
      <c r="C60" s="316">
        <v>211.8</v>
      </c>
      <c r="D60" s="308">
        <v>189.5</v>
      </c>
      <c r="E60" s="308" t="s">
        <v>12</v>
      </c>
      <c r="F60" s="308">
        <v>215.7</v>
      </c>
      <c r="G60" s="309" t="s">
        <v>12</v>
      </c>
    </row>
    <row r="61" spans="1:7">
      <c r="A61" s="623"/>
      <c r="B61" s="10" t="s">
        <v>7</v>
      </c>
      <c r="C61" s="305">
        <v>164</v>
      </c>
      <c r="D61" s="308" t="s">
        <v>12</v>
      </c>
      <c r="E61" s="306">
        <v>150</v>
      </c>
      <c r="F61" s="306">
        <v>203</v>
      </c>
      <c r="G61" s="309" t="s">
        <v>12</v>
      </c>
    </row>
    <row r="62" spans="1:7">
      <c r="A62" s="623"/>
      <c r="B62" s="10" t="s">
        <v>21</v>
      </c>
      <c r="C62" s="316">
        <v>223.5</v>
      </c>
      <c r="D62" s="308" t="s">
        <v>12</v>
      </c>
      <c r="E62" s="308" t="s">
        <v>12</v>
      </c>
      <c r="F62" s="308">
        <v>223.5</v>
      </c>
      <c r="G62" s="309" t="s">
        <v>12</v>
      </c>
    </row>
    <row r="63" spans="1:7">
      <c r="A63" s="623"/>
      <c r="B63" s="10" t="s">
        <v>20</v>
      </c>
      <c r="C63" s="305">
        <v>193</v>
      </c>
      <c r="D63" s="306">
        <v>169.7</v>
      </c>
      <c r="E63" s="308">
        <v>179.7</v>
      </c>
      <c r="F63" s="306">
        <v>193.6</v>
      </c>
      <c r="G63" s="307">
        <v>220</v>
      </c>
    </row>
    <row r="64" spans="1:7">
      <c r="A64" s="623"/>
      <c r="B64" s="10" t="s">
        <v>19</v>
      </c>
      <c r="C64" s="305">
        <v>180</v>
      </c>
      <c r="D64" s="308" t="s">
        <v>12</v>
      </c>
      <c r="E64" s="306" t="s">
        <v>12</v>
      </c>
      <c r="F64" s="306">
        <v>180</v>
      </c>
      <c r="G64" s="307" t="s">
        <v>12</v>
      </c>
    </row>
    <row r="65" spans="1:7">
      <c r="A65" s="623"/>
      <c r="B65" s="10" t="s">
        <v>18</v>
      </c>
      <c r="C65" s="305">
        <v>165.8</v>
      </c>
      <c r="D65" s="306">
        <v>161.6</v>
      </c>
      <c r="E65" s="306">
        <v>168.6</v>
      </c>
      <c r="F65" s="306">
        <v>169.6</v>
      </c>
      <c r="G65" s="309" t="s">
        <v>12</v>
      </c>
    </row>
    <row r="66" spans="1:7">
      <c r="A66" s="623"/>
      <c r="B66" s="10" t="s">
        <v>17</v>
      </c>
      <c r="C66" s="305">
        <v>159.80000000000001</v>
      </c>
      <c r="D66" s="306">
        <v>166</v>
      </c>
      <c r="E66" s="306">
        <v>156</v>
      </c>
      <c r="F66" s="308">
        <v>176.7</v>
      </c>
      <c r="G66" s="309" t="s">
        <v>12</v>
      </c>
    </row>
    <row r="67" spans="1:7">
      <c r="A67" s="623"/>
      <c r="B67" s="10" t="s">
        <v>16</v>
      </c>
      <c r="C67" s="305">
        <v>185.8</v>
      </c>
      <c r="D67" s="306" t="s">
        <v>12</v>
      </c>
      <c r="E67" s="306">
        <v>182.9</v>
      </c>
      <c r="F67" s="306">
        <v>189.4</v>
      </c>
      <c r="G67" s="309">
        <v>238.8</v>
      </c>
    </row>
    <row r="68" spans="1:7">
      <c r="A68" s="623"/>
      <c r="B68" s="4" t="s">
        <v>15</v>
      </c>
      <c r="C68" s="310">
        <v>166.7</v>
      </c>
      <c r="D68" s="303">
        <v>155.19999999999999</v>
      </c>
      <c r="E68" s="311">
        <v>169.2</v>
      </c>
      <c r="F68" s="311" t="s">
        <v>12</v>
      </c>
      <c r="G68" s="304" t="s">
        <v>12</v>
      </c>
    </row>
    <row r="69" spans="1:7">
      <c r="A69" s="623"/>
      <c r="B69" s="10" t="s">
        <v>14</v>
      </c>
      <c r="C69" s="316">
        <v>196.4</v>
      </c>
      <c r="D69" s="308" t="s">
        <v>12</v>
      </c>
      <c r="E69" s="308" t="s">
        <v>12</v>
      </c>
      <c r="F69" s="308">
        <v>196.4</v>
      </c>
      <c r="G69" s="309" t="s">
        <v>12</v>
      </c>
    </row>
    <row r="70" spans="1:7" ht="14.25" thickBot="1">
      <c r="A70" s="624"/>
      <c r="B70" s="7" t="s">
        <v>13</v>
      </c>
      <c r="C70" s="317">
        <v>189.6</v>
      </c>
      <c r="D70" s="318">
        <v>170.2</v>
      </c>
      <c r="E70" s="318">
        <v>194</v>
      </c>
      <c r="F70" s="319">
        <v>196.3</v>
      </c>
      <c r="G70" s="320" t="s">
        <v>12</v>
      </c>
    </row>
  </sheetData>
  <mergeCells count="5">
    <mergeCell ref="A54:A70"/>
    <mergeCell ref="A1:G1"/>
    <mergeCell ref="A3:A19"/>
    <mergeCell ref="A20:A36"/>
    <mergeCell ref="A37:A53"/>
  </mergeCells>
  <phoneticPr fontId="2"/>
  <pageMargins left="0.87" right="0.7" top="0.75" bottom="0.47" header="0.3" footer="0.3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I9"/>
  <sheetViews>
    <sheetView view="pageBreakPreview" zoomScaleNormal="100" workbookViewId="0">
      <selection activeCell="F3" sqref="F3"/>
    </sheetView>
  </sheetViews>
  <sheetFormatPr defaultRowHeight="13.5"/>
  <cols>
    <col min="1" max="1" width="17.125" customWidth="1"/>
    <col min="2" max="3" width="17.5" customWidth="1"/>
    <col min="4" max="7" width="11.75" customWidth="1"/>
  </cols>
  <sheetData>
    <row r="1" spans="1:9" ht="30" customHeight="1" thickBot="1">
      <c r="A1" s="606" t="s">
        <v>165</v>
      </c>
      <c r="B1" s="607"/>
      <c r="C1" s="607"/>
      <c r="D1" s="607"/>
      <c r="E1" s="607"/>
      <c r="F1" s="607"/>
      <c r="G1" s="607"/>
    </row>
    <row r="2" spans="1:9" ht="30" customHeight="1">
      <c r="A2" s="575" t="s">
        <v>30</v>
      </c>
      <c r="B2" s="576" t="s">
        <v>10</v>
      </c>
      <c r="C2" s="579" t="s">
        <v>27</v>
      </c>
    </row>
    <row r="3" spans="1:9" ht="30" customHeight="1">
      <c r="A3" s="33" t="s">
        <v>155</v>
      </c>
      <c r="B3" s="573">
        <v>80.945419103313839</v>
      </c>
      <c r="C3" s="580">
        <v>84.844054580896682</v>
      </c>
    </row>
    <row r="4" spans="1:9" ht="30" customHeight="1">
      <c r="A4" s="33" t="s">
        <v>156</v>
      </c>
      <c r="B4" s="573">
        <v>79.85330073349634</v>
      </c>
      <c r="C4" s="580">
        <v>90.75794621026894</v>
      </c>
    </row>
    <row r="5" spans="1:9" ht="30" customHeight="1" thickBot="1">
      <c r="A5" s="72" t="s">
        <v>52</v>
      </c>
      <c r="B5" s="581">
        <v>1.0921183698174985</v>
      </c>
      <c r="C5" s="582">
        <v>-5.9138916293722588</v>
      </c>
    </row>
    <row r="9" spans="1:9">
      <c r="A9" s="68"/>
      <c r="B9" s="69"/>
      <c r="C9" s="70"/>
      <c r="D9" s="70"/>
      <c r="E9" s="70"/>
      <c r="F9" s="69"/>
      <c r="G9" s="32"/>
      <c r="H9" s="31"/>
      <c r="I9" s="30"/>
    </row>
  </sheetData>
  <mergeCells count="1">
    <mergeCell ref="A1:G1"/>
  </mergeCells>
  <phoneticPr fontId="2"/>
  <pageMargins left="1.1499999999999999" right="0.7" top="1.05" bottom="0.47" header="0.3" footer="0.3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O72"/>
  <sheetViews>
    <sheetView zoomScaleNormal="100" workbookViewId="0">
      <selection activeCell="C55" sqref="C55"/>
    </sheetView>
  </sheetViews>
  <sheetFormatPr defaultRowHeight="13.5"/>
  <cols>
    <col min="1" max="1" width="5.75" customWidth="1"/>
    <col min="2" max="2" width="37.5" bestFit="1" customWidth="1"/>
    <col min="3" max="3" width="10.625" style="74" customWidth="1"/>
    <col min="4" max="4" width="14" style="74" hidden="1" customWidth="1"/>
    <col min="5" max="5" width="11.25" style="74" hidden="1" customWidth="1"/>
    <col min="6" max="6" width="11.625" style="74" hidden="1" customWidth="1"/>
    <col min="7" max="7" width="9.375" customWidth="1"/>
    <col min="8" max="8" width="10.625" customWidth="1"/>
    <col min="9" max="9" width="10.625" style="86" customWidth="1"/>
    <col min="10" max="10" width="12.375" style="86" hidden="1" customWidth="1"/>
    <col min="11" max="11" width="0.125" hidden="1" customWidth="1"/>
    <col min="12" max="13" width="9.375" customWidth="1"/>
    <col min="14" max="14" width="0" hidden="1" customWidth="1"/>
  </cols>
  <sheetData>
    <row r="1" spans="1:14" ht="16.5" customHeight="1" thickBot="1">
      <c r="A1" s="96" t="s">
        <v>166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4" ht="16.5" customHeight="1" thickBot="1">
      <c r="A2" s="633" t="s">
        <v>28</v>
      </c>
      <c r="B2" s="635" t="s">
        <v>29</v>
      </c>
      <c r="C2" s="629" t="s">
        <v>65</v>
      </c>
      <c r="D2" s="630"/>
      <c r="E2" s="630"/>
      <c r="F2" s="630"/>
      <c r="G2" s="630"/>
      <c r="H2" s="630"/>
      <c r="I2" s="630"/>
      <c r="J2" s="630"/>
      <c r="K2" s="631"/>
      <c r="L2" s="632" t="s">
        <v>63</v>
      </c>
      <c r="M2" s="631"/>
    </row>
    <row r="3" spans="1:14" ht="21.75" thickBot="1">
      <c r="A3" s="634"/>
      <c r="B3" s="636"/>
      <c r="C3" s="548" t="s">
        <v>55</v>
      </c>
      <c r="D3" s="73" t="s">
        <v>59</v>
      </c>
      <c r="E3" s="73" t="s">
        <v>60</v>
      </c>
      <c r="F3" s="73" t="s">
        <v>61</v>
      </c>
      <c r="G3" s="20" t="s">
        <v>56</v>
      </c>
      <c r="H3" s="21" t="s">
        <v>57</v>
      </c>
      <c r="I3" s="87" t="s">
        <v>58</v>
      </c>
      <c r="J3" s="88" t="s">
        <v>59</v>
      </c>
      <c r="K3" s="23" t="s">
        <v>62</v>
      </c>
      <c r="L3" s="99" t="s">
        <v>66</v>
      </c>
      <c r="M3" s="23" t="s">
        <v>64</v>
      </c>
    </row>
    <row r="4" spans="1:14" ht="15.75" customHeight="1" thickBot="1">
      <c r="A4" s="627" t="s">
        <v>22</v>
      </c>
      <c r="B4" s="24" t="s">
        <v>0</v>
      </c>
      <c r="C4" s="327">
        <v>126246</v>
      </c>
      <c r="D4" s="82">
        <f>C21+C38+C55</f>
        <v>126245</v>
      </c>
      <c r="E4" s="82">
        <f t="shared" ref="E4:E20" si="0">C4-D4</f>
        <v>1</v>
      </c>
      <c r="F4" s="75">
        <f>C4/100</f>
        <v>1262.46</v>
      </c>
      <c r="G4" s="25">
        <v>100</v>
      </c>
      <c r="H4" s="328">
        <v>91873</v>
      </c>
      <c r="I4" s="328">
        <v>34373</v>
      </c>
      <c r="J4" s="89">
        <f t="shared" ref="J4:J21" si="1">H4+I4</f>
        <v>126246</v>
      </c>
      <c r="K4" s="26">
        <f t="shared" ref="K4:K21" si="2">C4-J4</f>
        <v>0</v>
      </c>
      <c r="L4" s="100">
        <f t="shared" ref="L4:L21" si="3">(H4/J4)*100</f>
        <v>72.772998748475203</v>
      </c>
      <c r="M4" s="26">
        <f>(I4/J4)*100</f>
        <v>27.227001251524801</v>
      </c>
      <c r="N4" s="98">
        <f>L4+M4</f>
        <v>100</v>
      </c>
    </row>
    <row r="5" spans="1:14">
      <c r="A5" s="627"/>
      <c r="B5" s="4" t="s">
        <v>1</v>
      </c>
      <c r="C5" s="321">
        <v>16</v>
      </c>
      <c r="D5" s="83">
        <f>C56</f>
        <v>16</v>
      </c>
      <c r="E5" s="83">
        <f t="shared" si="0"/>
        <v>0</v>
      </c>
      <c r="F5" s="76">
        <f>C5/100</f>
        <v>0.16</v>
      </c>
      <c r="G5" s="5">
        <f>(C5/$C$4)*100</f>
        <v>1.2673668868716634E-2</v>
      </c>
      <c r="H5" s="329">
        <v>13</v>
      </c>
      <c r="I5" s="329">
        <v>3</v>
      </c>
      <c r="J5" s="90">
        <f t="shared" si="1"/>
        <v>16</v>
      </c>
      <c r="K5" s="6">
        <f t="shared" si="2"/>
        <v>0</v>
      </c>
      <c r="L5" s="101">
        <f t="shared" si="3"/>
        <v>81.25</v>
      </c>
      <c r="M5" s="6">
        <f t="shared" ref="M5:M68" si="4">(I5/J5)*100</f>
        <v>18.75</v>
      </c>
      <c r="N5" s="98">
        <f t="shared" ref="N5:N68" si="5">L5+M5</f>
        <v>100</v>
      </c>
    </row>
    <row r="6" spans="1:14">
      <c r="A6" s="627"/>
      <c r="B6" s="10" t="s">
        <v>2</v>
      </c>
      <c r="C6" s="322">
        <v>5840</v>
      </c>
      <c r="D6" s="84">
        <f t="shared" ref="D6:D20" si="6">C23+C40+C57</f>
        <v>5841</v>
      </c>
      <c r="E6" s="84">
        <f t="shared" si="0"/>
        <v>-1</v>
      </c>
      <c r="F6" s="77">
        <f t="shared" ref="F6:F69" si="7">C6/100</f>
        <v>58.4</v>
      </c>
      <c r="G6" s="11">
        <f t="shared" ref="G6:G37" si="8">(C6/$C$4)*100</f>
        <v>4.6258891370815709</v>
      </c>
      <c r="H6" s="330">
        <v>5055</v>
      </c>
      <c r="I6" s="330">
        <v>785</v>
      </c>
      <c r="J6" s="91">
        <f t="shared" si="1"/>
        <v>5840</v>
      </c>
      <c r="K6" s="12">
        <f t="shared" si="2"/>
        <v>0</v>
      </c>
      <c r="L6" s="102">
        <f t="shared" si="3"/>
        <v>86.558219178082197</v>
      </c>
      <c r="M6" s="12">
        <f t="shared" si="4"/>
        <v>13.44178082191781</v>
      </c>
      <c r="N6" s="98">
        <f t="shared" si="5"/>
        <v>100</v>
      </c>
    </row>
    <row r="7" spans="1:14">
      <c r="A7" s="627"/>
      <c r="B7" s="10" t="s">
        <v>3</v>
      </c>
      <c r="C7" s="322">
        <v>30808</v>
      </c>
      <c r="D7" s="84">
        <f t="shared" si="6"/>
        <v>30807</v>
      </c>
      <c r="E7" s="84">
        <f t="shared" si="0"/>
        <v>1</v>
      </c>
      <c r="F7" s="77">
        <f t="shared" si="7"/>
        <v>308.08</v>
      </c>
      <c r="G7" s="11">
        <f t="shared" si="8"/>
        <v>24.403149406713876</v>
      </c>
      <c r="H7" s="330">
        <v>25885</v>
      </c>
      <c r="I7" s="330">
        <v>4922</v>
      </c>
      <c r="J7" s="91">
        <f t="shared" si="1"/>
        <v>30807</v>
      </c>
      <c r="K7" s="12">
        <f t="shared" si="2"/>
        <v>1</v>
      </c>
      <c r="L7" s="102">
        <f t="shared" si="3"/>
        <v>84.023111630473593</v>
      </c>
      <c r="M7" s="12">
        <f t="shared" si="4"/>
        <v>15.976888369526407</v>
      </c>
      <c r="N7" s="98">
        <f t="shared" si="5"/>
        <v>100</v>
      </c>
    </row>
    <row r="8" spans="1:14">
      <c r="A8" s="627"/>
      <c r="B8" s="10" t="s">
        <v>4</v>
      </c>
      <c r="C8" s="322">
        <v>580</v>
      </c>
      <c r="D8" s="84">
        <f>C25+C42+C59</f>
        <v>580</v>
      </c>
      <c r="E8" s="84">
        <f t="shared" si="0"/>
        <v>0</v>
      </c>
      <c r="F8" s="77">
        <f t="shared" si="7"/>
        <v>5.8</v>
      </c>
      <c r="G8" s="11">
        <f t="shared" si="8"/>
        <v>0.45942049649097788</v>
      </c>
      <c r="H8" s="330">
        <v>514</v>
      </c>
      <c r="I8" s="330">
        <v>67</v>
      </c>
      <c r="J8" s="91">
        <f t="shared" si="1"/>
        <v>581</v>
      </c>
      <c r="K8" s="12">
        <f t="shared" si="2"/>
        <v>-1</v>
      </c>
      <c r="L8" s="102">
        <f t="shared" si="3"/>
        <v>88.468158347676422</v>
      </c>
      <c r="M8" s="12">
        <f t="shared" si="4"/>
        <v>11.53184165232358</v>
      </c>
      <c r="N8" s="98">
        <f t="shared" si="5"/>
        <v>100</v>
      </c>
    </row>
    <row r="9" spans="1:14">
      <c r="A9" s="627"/>
      <c r="B9" s="10" t="s">
        <v>5</v>
      </c>
      <c r="C9" s="322">
        <v>8007</v>
      </c>
      <c r="D9" s="84">
        <f t="shared" si="6"/>
        <v>8007</v>
      </c>
      <c r="E9" s="84">
        <f t="shared" si="0"/>
        <v>0</v>
      </c>
      <c r="F9" s="77">
        <f t="shared" si="7"/>
        <v>80.069999999999993</v>
      </c>
      <c r="G9" s="11">
        <f t="shared" si="8"/>
        <v>6.3423791644883796</v>
      </c>
      <c r="H9" s="330">
        <v>6706</v>
      </c>
      <c r="I9" s="330">
        <v>1301</v>
      </c>
      <c r="J9" s="91">
        <f t="shared" si="1"/>
        <v>8007</v>
      </c>
      <c r="K9" s="12">
        <f t="shared" si="2"/>
        <v>0</v>
      </c>
      <c r="L9" s="102">
        <f t="shared" si="3"/>
        <v>83.751717247408521</v>
      </c>
      <c r="M9" s="12">
        <f t="shared" si="4"/>
        <v>16.248282752591482</v>
      </c>
      <c r="N9" s="98">
        <f t="shared" si="5"/>
        <v>100</v>
      </c>
    </row>
    <row r="10" spans="1:14">
      <c r="A10" s="627"/>
      <c r="B10" s="10" t="s">
        <v>6</v>
      </c>
      <c r="C10" s="322">
        <v>16477</v>
      </c>
      <c r="D10" s="84">
        <f t="shared" si="6"/>
        <v>16476</v>
      </c>
      <c r="E10" s="84">
        <f t="shared" si="0"/>
        <v>1</v>
      </c>
      <c r="F10" s="77">
        <f t="shared" si="7"/>
        <v>164.77</v>
      </c>
      <c r="G10" s="11">
        <f t="shared" si="8"/>
        <v>13.051502621865247</v>
      </c>
      <c r="H10" s="330">
        <v>13875</v>
      </c>
      <c r="I10" s="330">
        <v>2602</v>
      </c>
      <c r="J10" s="91">
        <f t="shared" si="1"/>
        <v>16477</v>
      </c>
      <c r="K10" s="12">
        <f t="shared" si="2"/>
        <v>0</v>
      </c>
      <c r="L10" s="102">
        <f t="shared" si="3"/>
        <v>84.208290344116037</v>
      </c>
      <c r="M10" s="12">
        <f t="shared" si="4"/>
        <v>15.79170965588396</v>
      </c>
      <c r="N10" s="98">
        <f t="shared" si="5"/>
        <v>100</v>
      </c>
    </row>
    <row r="11" spans="1:14">
      <c r="A11" s="627"/>
      <c r="B11" s="10" t="s">
        <v>7</v>
      </c>
      <c r="C11" s="322">
        <v>15030</v>
      </c>
      <c r="D11" s="84">
        <f t="shared" si="6"/>
        <v>15031</v>
      </c>
      <c r="E11" s="84">
        <f t="shared" si="0"/>
        <v>-1</v>
      </c>
      <c r="F11" s="77">
        <f t="shared" si="7"/>
        <v>150.30000000000001</v>
      </c>
      <c r="G11" s="11">
        <f t="shared" si="8"/>
        <v>11.905327693550687</v>
      </c>
      <c r="H11" s="330">
        <v>11404</v>
      </c>
      <c r="I11" s="330">
        <v>3626</v>
      </c>
      <c r="J11" s="91">
        <f t="shared" si="1"/>
        <v>15030</v>
      </c>
      <c r="K11" s="12">
        <f t="shared" si="2"/>
        <v>0</v>
      </c>
      <c r="L11" s="102">
        <f t="shared" si="3"/>
        <v>75.874916833000654</v>
      </c>
      <c r="M11" s="12">
        <f t="shared" si="4"/>
        <v>24.125083166999335</v>
      </c>
      <c r="N11" s="98">
        <f t="shared" si="5"/>
        <v>99.999999999999986</v>
      </c>
    </row>
    <row r="12" spans="1:14">
      <c r="A12" s="627"/>
      <c r="B12" s="10" t="s">
        <v>21</v>
      </c>
      <c r="C12" s="322">
        <v>3727</v>
      </c>
      <c r="D12" s="84">
        <f t="shared" si="6"/>
        <v>3727</v>
      </c>
      <c r="E12" s="84">
        <f t="shared" si="0"/>
        <v>0</v>
      </c>
      <c r="F12" s="77">
        <f t="shared" si="7"/>
        <v>37.270000000000003</v>
      </c>
      <c r="G12" s="13">
        <f t="shared" si="8"/>
        <v>2.9521727421066806</v>
      </c>
      <c r="H12" s="330">
        <v>1766</v>
      </c>
      <c r="I12" s="330">
        <v>1961</v>
      </c>
      <c r="J12" s="91">
        <f t="shared" si="1"/>
        <v>3727</v>
      </c>
      <c r="K12" s="14">
        <f t="shared" si="2"/>
        <v>0</v>
      </c>
      <c r="L12" s="103">
        <f t="shared" si="3"/>
        <v>47.383954923530993</v>
      </c>
      <c r="M12" s="14">
        <f t="shared" si="4"/>
        <v>52.616045076469007</v>
      </c>
      <c r="N12" s="98">
        <f t="shared" si="5"/>
        <v>100</v>
      </c>
    </row>
    <row r="13" spans="1:14">
      <c r="A13" s="627"/>
      <c r="B13" s="10" t="s">
        <v>20</v>
      </c>
      <c r="C13" s="322">
        <v>2023</v>
      </c>
      <c r="D13" s="84">
        <f t="shared" si="6"/>
        <v>2023</v>
      </c>
      <c r="E13" s="84">
        <f t="shared" si="0"/>
        <v>0</v>
      </c>
      <c r="F13" s="77">
        <f t="shared" si="7"/>
        <v>20.23</v>
      </c>
      <c r="G13" s="11">
        <f t="shared" si="8"/>
        <v>1.6024270075883591</v>
      </c>
      <c r="H13" s="330">
        <v>1572</v>
      </c>
      <c r="I13" s="330">
        <v>451</v>
      </c>
      <c r="J13" s="91">
        <f t="shared" si="1"/>
        <v>2023</v>
      </c>
      <c r="K13" s="12">
        <f t="shared" si="2"/>
        <v>0</v>
      </c>
      <c r="L13" s="102">
        <f t="shared" si="3"/>
        <v>77.706376668314377</v>
      </c>
      <c r="M13" s="12">
        <f t="shared" si="4"/>
        <v>22.293623331685616</v>
      </c>
      <c r="N13" s="98">
        <f t="shared" si="5"/>
        <v>100</v>
      </c>
    </row>
    <row r="14" spans="1:14">
      <c r="A14" s="627"/>
      <c r="B14" s="10" t="s">
        <v>19</v>
      </c>
      <c r="C14" s="322">
        <v>8316</v>
      </c>
      <c r="D14" s="84">
        <f t="shared" si="6"/>
        <v>8316</v>
      </c>
      <c r="E14" s="84">
        <f t="shared" si="0"/>
        <v>0</v>
      </c>
      <c r="F14" s="77">
        <f t="shared" si="7"/>
        <v>83.16</v>
      </c>
      <c r="G14" s="11">
        <f t="shared" si="8"/>
        <v>6.5871393945154706</v>
      </c>
      <c r="H14" s="330">
        <v>6726</v>
      </c>
      <c r="I14" s="330">
        <v>1590</v>
      </c>
      <c r="J14" s="91">
        <f t="shared" si="1"/>
        <v>8316</v>
      </c>
      <c r="K14" s="12">
        <f t="shared" si="2"/>
        <v>0</v>
      </c>
      <c r="L14" s="102">
        <f t="shared" si="3"/>
        <v>80.880230880230883</v>
      </c>
      <c r="M14" s="12">
        <f t="shared" si="4"/>
        <v>19.119769119769121</v>
      </c>
      <c r="N14" s="98">
        <f t="shared" si="5"/>
        <v>100</v>
      </c>
    </row>
    <row r="15" spans="1:14">
      <c r="A15" s="627"/>
      <c r="B15" s="10" t="s">
        <v>18</v>
      </c>
      <c r="C15" s="322">
        <v>2837</v>
      </c>
      <c r="D15" s="84">
        <f t="shared" si="6"/>
        <v>2837</v>
      </c>
      <c r="E15" s="84">
        <f t="shared" si="0"/>
        <v>0</v>
      </c>
      <c r="F15" s="77">
        <f t="shared" si="7"/>
        <v>28.37</v>
      </c>
      <c r="G15" s="11">
        <f t="shared" si="8"/>
        <v>2.247199911284318</v>
      </c>
      <c r="H15" s="330">
        <v>1860</v>
      </c>
      <c r="I15" s="330">
        <v>977</v>
      </c>
      <c r="J15" s="91">
        <f t="shared" si="1"/>
        <v>2837</v>
      </c>
      <c r="K15" s="12">
        <f t="shared" si="2"/>
        <v>0</v>
      </c>
      <c r="L15" s="102">
        <f t="shared" si="3"/>
        <v>65.562213605921755</v>
      </c>
      <c r="M15" s="12">
        <f t="shared" si="4"/>
        <v>34.437786394078252</v>
      </c>
      <c r="N15" s="98">
        <f t="shared" si="5"/>
        <v>100</v>
      </c>
    </row>
    <row r="16" spans="1:14">
      <c r="A16" s="627"/>
      <c r="B16" s="10" t="s">
        <v>17</v>
      </c>
      <c r="C16" s="322">
        <v>3372</v>
      </c>
      <c r="D16" s="84">
        <f t="shared" si="6"/>
        <v>3372</v>
      </c>
      <c r="E16" s="84">
        <f t="shared" si="0"/>
        <v>0</v>
      </c>
      <c r="F16" s="77">
        <f t="shared" si="7"/>
        <v>33.72</v>
      </c>
      <c r="G16" s="11">
        <f t="shared" si="8"/>
        <v>2.6709757140820303</v>
      </c>
      <c r="H16" s="330">
        <v>2267</v>
      </c>
      <c r="I16" s="330">
        <v>1105</v>
      </c>
      <c r="J16" s="91">
        <f t="shared" si="1"/>
        <v>3372</v>
      </c>
      <c r="K16" s="14">
        <f t="shared" si="2"/>
        <v>0</v>
      </c>
      <c r="L16" s="103">
        <f t="shared" si="3"/>
        <v>67.230130486358235</v>
      </c>
      <c r="M16" s="14">
        <f t="shared" si="4"/>
        <v>32.769869513641758</v>
      </c>
      <c r="N16" s="98">
        <f t="shared" si="5"/>
        <v>100</v>
      </c>
    </row>
    <row r="17" spans="1:15">
      <c r="A17" s="627"/>
      <c r="B17" s="10" t="s">
        <v>16</v>
      </c>
      <c r="C17" s="322">
        <v>3135</v>
      </c>
      <c r="D17" s="84">
        <f t="shared" si="6"/>
        <v>3135</v>
      </c>
      <c r="E17" s="84">
        <f t="shared" si="0"/>
        <v>0</v>
      </c>
      <c r="F17" s="77">
        <f t="shared" si="7"/>
        <v>31.35</v>
      </c>
      <c r="G17" s="11">
        <f t="shared" si="8"/>
        <v>2.483246993964165</v>
      </c>
      <c r="H17" s="330">
        <v>1677</v>
      </c>
      <c r="I17" s="330">
        <v>1458</v>
      </c>
      <c r="J17" s="91">
        <f t="shared" si="1"/>
        <v>3135</v>
      </c>
      <c r="K17" s="12">
        <f t="shared" si="2"/>
        <v>0</v>
      </c>
      <c r="L17" s="102">
        <f t="shared" si="3"/>
        <v>53.492822966507184</v>
      </c>
      <c r="M17" s="12">
        <f t="shared" si="4"/>
        <v>46.507177033492823</v>
      </c>
      <c r="N17" s="98">
        <f t="shared" si="5"/>
        <v>100</v>
      </c>
    </row>
    <row r="18" spans="1:15">
      <c r="A18" s="627"/>
      <c r="B18" s="10" t="s">
        <v>15</v>
      </c>
      <c r="C18" s="322">
        <v>14684</v>
      </c>
      <c r="D18" s="84">
        <f t="shared" si="6"/>
        <v>14685</v>
      </c>
      <c r="E18" s="84">
        <f t="shared" si="0"/>
        <v>-1</v>
      </c>
      <c r="F18" s="77">
        <f t="shared" si="7"/>
        <v>146.84</v>
      </c>
      <c r="G18" s="11">
        <f t="shared" si="8"/>
        <v>11.63125960426469</v>
      </c>
      <c r="H18" s="330">
        <v>3909</v>
      </c>
      <c r="I18" s="330">
        <v>10775</v>
      </c>
      <c r="J18" s="91">
        <f t="shared" si="1"/>
        <v>14684</v>
      </c>
      <c r="K18" s="12">
        <f t="shared" si="2"/>
        <v>0</v>
      </c>
      <c r="L18" s="102">
        <f t="shared" si="3"/>
        <v>26.620811767910652</v>
      </c>
      <c r="M18" s="12">
        <f t="shared" si="4"/>
        <v>73.379188232089348</v>
      </c>
      <c r="N18" s="98">
        <f t="shared" si="5"/>
        <v>100</v>
      </c>
    </row>
    <row r="19" spans="1:15">
      <c r="A19" s="627"/>
      <c r="B19" s="10" t="s">
        <v>14</v>
      </c>
      <c r="C19" s="322">
        <v>1397</v>
      </c>
      <c r="D19" s="84">
        <f t="shared" si="6"/>
        <v>1398</v>
      </c>
      <c r="E19" s="84">
        <f t="shared" si="0"/>
        <v>-1</v>
      </c>
      <c r="F19" s="77">
        <f t="shared" si="7"/>
        <v>13.97</v>
      </c>
      <c r="G19" s="13">
        <f>(C19/$C$4)*100</f>
        <v>1.1065697130998209</v>
      </c>
      <c r="H19" s="331">
        <v>976</v>
      </c>
      <c r="I19" s="330">
        <v>422</v>
      </c>
      <c r="J19" s="91">
        <f t="shared" si="1"/>
        <v>1398</v>
      </c>
      <c r="K19" s="14">
        <f t="shared" si="2"/>
        <v>-1</v>
      </c>
      <c r="L19" s="103">
        <f t="shared" si="3"/>
        <v>69.814020028612305</v>
      </c>
      <c r="M19" s="14">
        <f t="shared" si="4"/>
        <v>30.185979971387695</v>
      </c>
      <c r="N19" s="98">
        <f t="shared" si="5"/>
        <v>100</v>
      </c>
    </row>
    <row r="20" spans="1:15" ht="14.25" thickBot="1">
      <c r="A20" s="628"/>
      <c r="B20" s="7" t="s">
        <v>13</v>
      </c>
      <c r="C20" s="323">
        <v>9997</v>
      </c>
      <c r="D20" s="85">
        <f t="shared" si="6"/>
        <v>9997</v>
      </c>
      <c r="E20" s="85">
        <f t="shared" si="0"/>
        <v>0</v>
      </c>
      <c r="F20" s="78">
        <f t="shared" si="7"/>
        <v>99.97</v>
      </c>
      <c r="G20" s="8">
        <f t="shared" si="8"/>
        <v>7.9186667300350111</v>
      </c>
      <c r="H20" s="332">
        <v>7669</v>
      </c>
      <c r="I20" s="332">
        <v>2328</v>
      </c>
      <c r="J20" s="92">
        <f t="shared" si="1"/>
        <v>9997</v>
      </c>
      <c r="K20" s="9">
        <f t="shared" si="2"/>
        <v>0</v>
      </c>
      <c r="L20" s="104">
        <f t="shared" si="3"/>
        <v>76.713013904171262</v>
      </c>
      <c r="M20" s="9">
        <f t="shared" si="4"/>
        <v>23.286986095828748</v>
      </c>
      <c r="N20" s="98">
        <f t="shared" si="5"/>
        <v>100.00000000000001</v>
      </c>
    </row>
    <row r="21" spans="1:15" ht="15.75" customHeight="1" thickBot="1">
      <c r="A21" s="622" t="s">
        <v>23</v>
      </c>
      <c r="B21" s="27" t="s">
        <v>0</v>
      </c>
      <c r="C21" s="324">
        <v>55168</v>
      </c>
      <c r="D21" s="79"/>
      <c r="E21" s="79"/>
      <c r="F21" s="79">
        <f t="shared" si="7"/>
        <v>551.67999999999995</v>
      </c>
      <c r="G21" s="28">
        <f t="shared" si="8"/>
        <v>43.698810259334948</v>
      </c>
      <c r="H21" s="333">
        <v>41237</v>
      </c>
      <c r="I21" s="333">
        <v>13931</v>
      </c>
      <c r="J21" s="93">
        <f t="shared" si="1"/>
        <v>55168</v>
      </c>
      <c r="K21" s="29">
        <f t="shared" si="2"/>
        <v>0</v>
      </c>
      <c r="L21" s="105">
        <f t="shared" si="3"/>
        <v>74.748042343387468</v>
      </c>
      <c r="M21" s="29">
        <f t="shared" si="4"/>
        <v>25.251957656612529</v>
      </c>
      <c r="N21" s="98">
        <f t="shared" si="5"/>
        <v>100</v>
      </c>
    </row>
    <row r="22" spans="1:15">
      <c r="A22" s="623"/>
      <c r="B22" s="4" t="s">
        <v>1</v>
      </c>
      <c r="C22" s="321" t="s">
        <v>12</v>
      </c>
      <c r="D22" s="76"/>
      <c r="E22" s="76"/>
      <c r="F22" s="5" t="s">
        <v>12</v>
      </c>
      <c r="G22" s="5" t="s">
        <v>12</v>
      </c>
      <c r="H22" s="329" t="s">
        <v>12</v>
      </c>
      <c r="I22" s="329" t="s">
        <v>12</v>
      </c>
      <c r="J22" s="90" t="s">
        <v>12</v>
      </c>
      <c r="K22" s="6" t="s">
        <v>12</v>
      </c>
      <c r="L22" s="101" t="s">
        <v>12</v>
      </c>
      <c r="M22" s="6" t="s">
        <v>12</v>
      </c>
      <c r="N22" s="98"/>
      <c r="O22" s="547"/>
    </row>
    <row r="23" spans="1:15">
      <c r="A23" s="623"/>
      <c r="B23" s="10" t="s">
        <v>2</v>
      </c>
      <c r="C23" s="322">
        <v>1222</v>
      </c>
      <c r="D23" s="77"/>
      <c r="E23" s="77"/>
      <c r="F23" s="77">
        <f t="shared" si="7"/>
        <v>12.22</v>
      </c>
      <c r="G23" s="11">
        <f t="shared" si="8"/>
        <v>0.96795145984823283</v>
      </c>
      <c r="H23" s="330">
        <v>1071</v>
      </c>
      <c r="I23" s="330">
        <v>151</v>
      </c>
      <c r="J23" s="91">
        <f t="shared" ref="J23:J38" si="9">H23+I23</f>
        <v>1222</v>
      </c>
      <c r="K23" s="12">
        <f t="shared" ref="K23:K38" si="10">C23-J23</f>
        <v>0</v>
      </c>
      <c r="L23" s="102">
        <f t="shared" ref="L23:L38" si="11">(H23/J23)*100</f>
        <v>87.643207855973813</v>
      </c>
      <c r="M23" s="12">
        <f t="shared" si="4"/>
        <v>12.356792144026187</v>
      </c>
      <c r="N23" s="98">
        <f t="shared" si="5"/>
        <v>100</v>
      </c>
    </row>
    <row r="24" spans="1:15">
      <c r="A24" s="623"/>
      <c r="B24" s="10" t="s">
        <v>3</v>
      </c>
      <c r="C24" s="322">
        <v>16949</v>
      </c>
      <c r="D24" s="77"/>
      <c r="E24" s="77"/>
      <c r="F24" s="77">
        <f t="shared" si="7"/>
        <v>169.49</v>
      </c>
      <c r="G24" s="11">
        <f t="shared" si="8"/>
        <v>13.425375853492389</v>
      </c>
      <c r="H24" s="330">
        <v>14756</v>
      </c>
      <c r="I24" s="330">
        <v>2193</v>
      </c>
      <c r="J24" s="91">
        <f t="shared" si="9"/>
        <v>16949</v>
      </c>
      <c r="K24" s="12">
        <f t="shared" si="10"/>
        <v>0</v>
      </c>
      <c r="L24" s="102">
        <f t="shared" si="11"/>
        <v>87.061183550651961</v>
      </c>
      <c r="M24" s="12">
        <f t="shared" si="4"/>
        <v>12.938816449348046</v>
      </c>
      <c r="N24" s="98">
        <f t="shared" si="5"/>
        <v>100</v>
      </c>
    </row>
    <row r="25" spans="1:15">
      <c r="A25" s="623"/>
      <c r="B25" s="10" t="s">
        <v>4</v>
      </c>
      <c r="C25" s="322">
        <v>529</v>
      </c>
      <c r="D25" s="77"/>
      <c r="E25" s="77"/>
      <c r="F25" s="77">
        <f t="shared" si="7"/>
        <v>5.29</v>
      </c>
      <c r="G25" s="11">
        <f t="shared" si="8"/>
        <v>0.41902317697194369</v>
      </c>
      <c r="H25" s="331">
        <v>470</v>
      </c>
      <c r="I25" s="330">
        <v>60</v>
      </c>
      <c r="J25" s="91">
        <f t="shared" si="9"/>
        <v>530</v>
      </c>
      <c r="K25" s="12">
        <f t="shared" si="10"/>
        <v>-1</v>
      </c>
      <c r="L25" s="102">
        <f t="shared" si="11"/>
        <v>88.679245283018872</v>
      </c>
      <c r="M25" s="12">
        <f t="shared" si="4"/>
        <v>11.320754716981133</v>
      </c>
      <c r="N25" s="98">
        <f t="shared" si="5"/>
        <v>100</v>
      </c>
    </row>
    <row r="26" spans="1:15">
      <c r="A26" s="623"/>
      <c r="B26" s="10" t="s">
        <v>5</v>
      </c>
      <c r="C26" s="322">
        <v>3219</v>
      </c>
      <c r="D26" s="77"/>
      <c r="E26" s="77"/>
      <c r="F26" s="77">
        <f t="shared" si="7"/>
        <v>32.19</v>
      </c>
      <c r="G26" s="11">
        <f t="shared" si="8"/>
        <v>2.5497837555249276</v>
      </c>
      <c r="H26" s="330">
        <v>2731</v>
      </c>
      <c r="I26" s="330">
        <v>489</v>
      </c>
      <c r="J26" s="91">
        <f t="shared" si="9"/>
        <v>3220</v>
      </c>
      <c r="K26" s="12">
        <f t="shared" si="10"/>
        <v>-1</v>
      </c>
      <c r="L26" s="102">
        <f t="shared" si="11"/>
        <v>84.813664596273298</v>
      </c>
      <c r="M26" s="12">
        <f t="shared" si="4"/>
        <v>15.186335403726709</v>
      </c>
      <c r="N26" s="98">
        <f t="shared" si="5"/>
        <v>100</v>
      </c>
    </row>
    <row r="27" spans="1:15">
      <c r="A27" s="623"/>
      <c r="B27" s="10" t="s">
        <v>6</v>
      </c>
      <c r="C27" s="322">
        <v>6313</v>
      </c>
      <c r="D27" s="77"/>
      <c r="E27" s="77"/>
      <c r="F27" s="77">
        <f t="shared" si="7"/>
        <v>63.13</v>
      </c>
      <c r="G27" s="11">
        <f t="shared" si="8"/>
        <v>5.0005544730130067</v>
      </c>
      <c r="H27" s="330">
        <v>4663</v>
      </c>
      <c r="I27" s="330">
        <v>1651</v>
      </c>
      <c r="J27" s="91">
        <f t="shared" si="9"/>
        <v>6314</v>
      </c>
      <c r="K27" s="12">
        <f t="shared" si="10"/>
        <v>-1</v>
      </c>
      <c r="L27" s="102">
        <f t="shared" si="11"/>
        <v>73.851757998099458</v>
      </c>
      <c r="M27" s="12">
        <f t="shared" si="4"/>
        <v>26.148242001900542</v>
      </c>
      <c r="N27" s="98">
        <f t="shared" si="5"/>
        <v>100</v>
      </c>
    </row>
    <row r="28" spans="1:15">
      <c r="A28" s="623"/>
      <c r="B28" s="10" t="s">
        <v>7</v>
      </c>
      <c r="C28" s="322">
        <v>4709</v>
      </c>
      <c r="D28" s="77"/>
      <c r="E28" s="77"/>
      <c r="F28" s="77">
        <f t="shared" si="7"/>
        <v>47.09</v>
      </c>
      <c r="G28" s="11">
        <f t="shared" si="8"/>
        <v>3.730019168924164</v>
      </c>
      <c r="H28" s="330">
        <v>3655</v>
      </c>
      <c r="I28" s="330">
        <v>1054</v>
      </c>
      <c r="J28" s="91">
        <f t="shared" si="9"/>
        <v>4709</v>
      </c>
      <c r="K28" s="14">
        <f t="shared" si="10"/>
        <v>0</v>
      </c>
      <c r="L28" s="103">
        <f t="shared" si="11"/>
        <v>77.617328519855604</v>
      </c>
      <c r="M28" s="14">
        <f t="shared" si="4"/>
        <v>22.382671480144403</v>
      </c>
      <c r="N28" s="98">
        <f t="shared" si="5"/>
        <v>100</v>
      </c>
    </row>
    <row r="29" spans="1:15">
      <c r="A29" s="623"/>
      <c r="B29" s="10" t="s">
        <v>21</v>
      </c>
      <c r="C29" s="322">
        <v>3009</v>
      </c>
      <c r="D29" s="77"/>
      <c r="E29" s="77"/>
      <c r="F29" s="77">
        <f t="shared" si="7"/>
        <v>30.09</v>
      </c>
      <c r="G29" s="13">
        <f t="shared" si="8"/>
        <v>2.3834418516230218</v>
      </c>
      <c r="H29" s="330">
        <v>1329</v>
      </c>
      <c r="I29" s="330">
        <v>1680</v>
      </c>
      <c r="J29" s="91">
        <f t="shared" si="9"/>
        <v>3009</v>
      </c>
      <c r="K29" s="14">
        <f t="shared" si="10"/>
        <v>0</v>
      </c>
      <c r="L29" s="103">
        <f t="shared" si="11"/>
        <v>44.167497507477563</v>
      </c>
      <c r="M29" s="14">
        <f t="shared" si="4"/>
        <v>55.83250249252243</v>
      </c>
      <c r="N29" s="98">
        <f t="shared" si="5"/>
        <v>100</v>
      </c>
    </row>
    <row r="30" spans="1:15">
      <c r="A30" s="623"/>
      <c r="B30" s="10" t="s">
        <v>20</v>
      </c>
      <c r="C30" s="322">
        <v>564</v>
      </c>
      <c r="D30" s="77"/>
      <c r="E30" s="77"/>
      <c r="F30" s="77">
        <f t="shared" si="7"/>
        <v>5.64</v>
      </c>
      <c r="G30" s="13">
        <f t="shared" si="8"/>
        <v>0.44674682762226131</v>
      </c>
      <c r="H30" s="330">
        <v>424</v>
      </c>
      <c r="I30" s="330">
        <v>140</v>
      </c>
      <c r="J30" s="91">
        <f t="shared" si="9"/>
        <v>564</v>
      </c>
      <c r="K30" s="14">
        <f t="shared" si="10"/>
        <v>0</v>
      </c>
      <c r="L30" s="103">
        <f t="shared" si="11"/>
        <v>75.177304964539005</v>
      </c>
      <c r="M30" s="14">
        <f t="shared" si="4"/>
        <v>24.822695035460992</v>
      </c>
      <c r="N30" s="98">
        <f t="shared" si="5"/>
        <v>100</v>
      </c>
    </row>
    <row r="31" spans="1:15">
      <c r="A31" s="623"/>
      <c r="B31" s="10" t="s">
        <v>19</v>
      </c>
      <c r="C31" s="322">
        <v>6232</v>
      </c>
      <c r="D31" s="77"/>
      <c r="E31" s="77"/>
      <c r="F31" s="77">
        <f t="shared" si="7"/>
        <v>62.32</v>
      </c>
      <c r="G31" s="11">
        <f t="shared" si="8"/>
        <v>4.9363940243651285</v>
      </c>
      <c r="H31" s="330">
        <v>5210</v>
      </c>
      <c r="I31" s="330">
        <v>1021</v>
      </c>
      <c r="J31" s="91">
        <f t="shared" si="9"/>
        <v>6231</v>
      </c>
      <c r="K31" s="12">
        <f t="shared" si="10"/>
        <v>1</v>
      </c>
      <c r="L31" s="102">
        <f t="shared" si="11"/>
        <v>83.614187128871777</v>
      </c>
      <c r="M31" s="12">
        <f t="shared" si="4"/>
        <v>16.38581287112823</v>
      </c>
      <c r="N31" s="98">
        <f t="shared" si="5"/>
        <v>100</v>
      </c>
    </row>
    <row r="32" spans="1:15">
      <c r="A32" s="623"/>
      <c r="B32" s="10" t="s">
        <v>18</v>
      </c>
      <c r="C32" s="322">
        <v>1024</v>
      </c>
      <c r="D32" s="77"/>
      <c r="E32" s="77"/>
      <c r="F32" s="77">
        <f t="shared" si="7"/>
        <v>10.24</v>
      </c>
      <c r="G32" s="11">
        <f t="shared" si="8"/>
        <v>0.81111480759786458</v>
      </c>
      <c r="H32" s="330">
        <v>676</v>
      </c>
      <c r="I32" s="330">
        <v>348</v>
      </c>
      <c r="J32" s="91">
        <f t="shared" si="9"/>
        <v>1024</v>
      </c>
      <c r="K32" s="14">
        <f t="shared" si="10"/>
        <v>0</v>
      </c>
      <c r="L32" s="103">
        <f t="shared" si="11"/>
        <v>66.015625</v>
      </c>
      <c r="M32" s="14">
        <f t="shared" si="4"/>
        <v>33.984375</v>
      </c>
      <c r="N32" s="98">
        <f t="shared" si="5"/>
        <v>100</v>
      </c>
    </row>
    <row r="33" spans="1:14">
      <c r="A33" s="623"/>
      <c r="B33" s="10" t="s">
        <v>17</v>
      </c>
      <c r="C33" s="322">
        <v>781</v>
      </c>
      <c r="D33" s="77"/>
      <c r="E33" s="77"/>
      <c r="F33" s="77">
        <f t="shared" si="7"/>
        <v>7.81</v>
      </c>
      <c r="G33" s="13">
        <f t="shared" si="8"/>
        <v>0.61863346165423072</v>
      </c>
      <c r="H33" s="331">
        <v>374</v>
      </c>
      <c r="I33" s="330">
        <v>407</v>
      </c>
      <c r="J33" s="91">
        <f t="shared" si="9"/>
        <v>781</v>
      </c>
      <c r="K33" s="14">
        <f t="shared" si="10"/>
        <v>0</v>
      </c>
      <c r="L33" s="103">
        <f t="shared" si="11"/>
        <v>47.887323943661968</v>
      </c>
      <c r="M33" s="14">
        <f t="shared" si="4"/>
        <v>52.112676056338024</v>
      </c>
      <c r="N33" s="98">
        <f t="shared" si="5"/>
        <v>100</v>
      </c>
    </row>
    <row r="34" spans="1:14">
      <c r="A34" s="623"/>
      <c r="B34" s="10" t="s">
        <v>16</v>
      </c>
      <c r="C34" s="322">
        <v>1079</v>
      </c>
      <c r="D34" s="77"/>
      <c r="E34" s="77"/>
      <c r="F34" s="77">
        <f t="shared" si="7"/>
        <v>10.79</v>
      </c>
      <c r="G34" s="13">
        <f t="shared" si="8"/>
        <v>0.85468054433407781</v>
      </c>
      <c r="H34" s="331">
        <v>801</v>
      </c>
      <c r="I34" s="330">
        <v>277</v>
      </c>
      <c r="J34" s="91">
        <f t="shared" si="9"/>
        <v>1078</v>
      </c>
      <c r="K34" s="14">
        <f t="shared" si="10"/>
        <v>1</v>
      </c>
      <c r="L34" s="103">
        <f t="shared" si="11"/>
        <v>74.304267161410024</v>
      </c>
      <c r="M34" s="14">
        <f t="shared" si="4"/>
        <v>25.695732838589979</v>
      </c>
      <c r="N34" s="98">
        <f t="shared" si="5"/>
        <v>100</v>
      </c>
    </row>
    <row r="35" spans="1:14">
      <c r="A35" s="623"/>
      <c r="B35" s="10" t="s">
        <v>15</v>
      </c>
      <c r="C35" s="322">
        <v>4526</v>
      </c>
      <c r="D35" s="77"/>
      <c r="E35" s="77"/>
      <c r="F35" s="77">
        <f t="shared" si="7"/>
        <v>45.26</v>
      </c>
      <c r="G35" s="13">
        <f t="shared" si="8"/>
        <v>3.5850640812382171</v>
      </c>
      <c r="H35" s="330">
        <v>1469</v>
      </c>
      <c r="I35" s="330">
        <v>3057</v>
      </c>
      <c r="J35" s="91">
        <f t="shared" si="9"/>
        <v>4526</v>
      </c>
      <c r="K35" s="12">
        <f t="shared" si="10"/>
        <v>0</v>
      </c>
      <c r="L35" s="102">
        <f t="shared" si="11"/>
        <v>32.456915598762706</v>
      </c>
      <c r="M35" s="12">
        <f t="shared" si="4"/>
        <v>67.543084401237294</v>
      </c>
      <c r="N35" s="98">
        <f t="shared" si="5"/>
        <v>100</v>
      </c>
    </row>
    <row r="36" spans="1:14">
      <c r="A36" s="623"/>
      <c r="B36" s="10" t="s">
        <v>14</v>
      </c>
      <c r="C36" s="322">
        <v>1105</v>
      </c>
      <c r="D36" s="77"/>
      <c r="E36" s="77"/>
      <c r="F36" s="77">
        <f t="shared" si="7"/>
        <v>11.05</v>
      </c>
      <c r="G36" s="13">
        <f t="shared" si="8"/>
        <v>0.87527525624574254</v>
      </c>
      <c r="H36" s="331">
        <v>802</v>
      </c>
      <c r="I36" s="330">
        <v>303</v>
      </c>
      <c r="J36" s="91">
        <f t="shared" si="9"/>
        <v>1105</v>
      </c>
      <c r="K36" s="14">
        <f t="shared" si="10"/>
        <v>0</v>
      </c>
      <c r="L36" s="103">
        <f t="shared" si="11"/>
        <v>72.579185520361989</v>
      </c>
      <c r="M36" s="14">
        <f t="shared" si="4"/>
        <v>27.420814479638011</v>
      </c>
      <c r="N36" s="98">
        <f t="shared" si="5"/>
        <v>100</v>
      </c>
    </row>
    <row r="37" spans="1:14" ht="14.25" thickBot="1">
      <c r="A37" s="624"/>
      <c r="B37" s="7" t="s">
        <v>13</v>
      </c>
      <c r="C37" s="323">
        <v>3909</v>
      </c>
      <c r="D37" s="78"/>
      <c r="E37" s="78"/>
      <c r="F37" s="78">
        <f t="shared" si="7"/>
        <v>39.090000000000003</v>
      </c>
      <c r="G37" s="8">
        <f t="shared" si="8"/>
        <v>3.0963357254883324</v>
      </c>
      <c r="H37" s="332">
        <v>2807</v>
      </c>
      <c r="I37" s="332">
        <v>1103</v>
      </c>
      <c r="J37" s="92">
        <f t="shared" si="9"/>
        <v>3910</v>
      </c>
      <c r="K37" s="9">
        <f t="shared" si="10"/>
        <v>-1</v>
      </c>
      <c r="L37" s="104">
        <f t="shared" si="11"/>
        <v>71.790281329923275</v>
      </c>
      <c r="M37" s="9">
        <f t="shared" si="4"/>
        <v>28.209718670076729</v>
      </c>
      <c r="N37" s="98">
        <f t="shared" si="5"/>
        <v>100</v>
      </c>
    </row>
    <row r="38" spans="1:14" ht="14.25" customHeight="1" thickBot="1">
      <c r="A38" s="622" t="s">
        <v>53</v>
      </c>
      <c r="B38" s="27" t="s">
        <v>0</v>
      </c>
      <c r="C38" s="324">
        <v>38166</v>
      </c>
      <c r="D38" s="79"/>
      <c r="E38" s="79"/>
      <c r="F38" s="79">
        <f t="shared" si="7"/>
        <v>381.66</v>
      </c>
      <c r="G38" s="28">
        <f>(C38/$C$4)*100</f>
        <v>30.231452877714936</v>
      </c>
      <c r="H38" s="333">
        <v>27475</v>
      </c>
      <c r="I38" s="333">
        <v>10692</v>
      </c>
      <c r="J38" s="93">
        <f t="shared" si="9"/>
        <v>38167</v>
      </c>
      <c r="K38" s="29">
        <f t="shared" si="10"/>
        <v>-1</v>
      </c>
      <c r="L38" s="105">
        <f t="shared" si="11"/>
        <v>71.986270862263211</v>
      </c>
      <c r="M38" s="29">
        <f t="shared" si="4"/>
        <v>28.013729137736789</v>
      </c>
      <c r="N38" s="98">
        <f t="shared" si="5"/>
        <v>100</v>
      </c>
    </row>
    <row r="39" spans="1:14">
      <c r="A39" s="623"/>
      <c r="B39" s="4" t="s">
        <v>1</v>
      </c>
      <c r="C39" s="321" t="s">
        <v>12</v>
      </c>
      <c r="D39" s="76"/>
      <c r="E39" s="76"/>
      <c r="F39" s="5" t="s">
        <v>12</v>
      </c>
      <c r="G39" s="5" t="s">
        <v>12</v>
      </c>
      <c r="H39" s="329" t="s">
        <v>12</v>
      </c>
      <c r="I39" s="329" t="s">
        <v>12</v>
      </c>
      <c r="J39" s="90" t="s">
        <v>12</v>
      </c>
      <c r="K39" s="6" t="s">
        <v>12</v>
      </c>
      <c r="L39" s="101" t="s">
        <v>12</v>
      </c>
      <c r="M39" s="6" t="s">
        <v>12</v>
      </c>
      <c r="N39" s="98"/>
    </row>
    <row r="40" spans="1:14">
      <c r="A40" s="623"/>
      <c r="B40" s="10" t="s">
        <v>2</v>
      </c>
      <c r="C40" s="322">
        <v>2077</v>
      </c>
      <c r="D40" s="77"/>
      <c r="E40" s="77"/>
      <c r="F40" s="77">
        <f t="shared" si="7"/>
        <v>20.77</v>
      </c>
      <c r="G40" s="11">
        <f t="shared" ref="G40:G54" si="12">(C40/$C$4)*100</f>
        <v>1.6452006400202779</v>
      </c>
      <c r="H40" s="330">
        <v>1621</v>
      </c>
      <c r="I40" s="330">
        <v>456</v>
      </c>
      <c r="J40" s="91">
        <f t="shared" ref="J40:J71" si="13">H40+I40</f>
        <v>2077</v>
      </c>
      <c r="K40" s="14">
        <f t="shared" ref="K40:K71" si="14">C40-J40</f>
        <v>0</v>
      </c>
      <c r="L40" s="103">
        <f t="shared" ref="L40:L71" si="15">(H40/J40)*100</f>
        <v>78.045257583052475</v>
      </c>
      <c r="M40" s="14">
        <f t="shared" si="4"/>
        <v>21.954742416947521</v>
      </c>
      <c r="N40" s="98">
        <f t="shared" si="5"/>
        <v>100</v>
      </c>
    </row>
    <row r="41" spans="1:14">
      <c r="A41" s="623"/>
      <c r="B41" s="10" t="s">
        <v>3</v>
      </c>
      <c r="C41" s="322">
        <v>6279</v>
      </c>
      <c r="D41" s="77"/>
      <c r="E41" s="77"/>
      <c r="F41" s="77">
        <f t="shared" si="7"/>
        <v>62.79</v>
      </c>
      <c r="G41" s="11">
        <f t="shared" si="12"/>
        <v>4.9736229266669829</v>
      </c>
      <c r="H41" s="330">
        <v>5100</v>
      </c>
      <c r="I41" s="330">
        <v>1179</v>
      </c>
      <c r="J41" s="91">
        <f t="shared" si="13"/>
        <v>6279</v>
      </c>
      <c r="K41" s="12">
        <f t="shared" si="14"/>
        <v>0</v>
      </c>
      <c r="L41" s="102">
        <f t="shared" si="15"/>
        <v>81.223124701385572</v>
      </c>
      <c r="M41" s="12">
        <f t="shared" si="4"/>
        <v>18.776875298614428</v>
      </c>
      <c r="N41" s="98">
        <f t="shared" si="5"/>
        <v>100</v>
      </c>
    </row>
    <row r="42" spans="1:14">
      <c r="A42" s="623"/>
      <c r="B42" s="10" t="s">
        <v>4</v>
      </c>
      <c r="C42" s="322">
        <v>22</v>
      </c>
      <c r="D42" s="77"/>
      <c r="E42" s="77"/>
      <c r="F42" s="77">
        <f t="shared" si="7"/>
        <v>0.22</v>
      </c>
      <c r="G42" s="11">
        <f t="shared" si="12"/>
        <v>1.742629469448537E-2</v>
      </c>
      <c r="H42" s="330">
        <v>18</v>
      </c>
      <c r="I42" s="329">
        <v>4</v>
      </c>
      <c r="J42" s="94">
        <f t="shared" si="13"/>
        <v>22</v>
      </c>
      <c r="K42" s="14">
        <f t="shared" si="14"/>
        <v>0</v>
      </c>
      <c r="L42" s="103">
        <f t="shared" si="15"/>
        <v>81.818181818181827</v>
      </c>
      <c r="M42" s="14">
        <f t="shared" si="4"/>
        <v>18.181818181818183</v>
      </c>
      <c r="N42" s="98">
        <f t="shared" si="5"/>
        <v>100.00000000000001</v>
      </c>
    </row>
    <row r="43" spans="1:14">
      <c r="A43" s="623"/>
      <c r="B43" s="10" t="s">
        <v>5</v>
      </c>
      <c r="C43" s="322">
        <v>3378</v>
      </c>
      <c r="D43" s="77"/>
      <c r="E43" s="77"/>
      <c r="F43" s="77">
        <f t="shared" si="7"/>
        <v>33.78</v>
      </c>
      <c r="G43" s="13">
        <f t="shared" si="12"/>
        <v>2.6757283399077991</v>
      </c>
      <c r="H43" s="331">
        <v>2803</v>
      </c>
      <c r="I43" s="330">
        <v>575</v>
      </c>
      <c r="J43" s="91">
        <f t="shared" si="13"/>
        <v>3378</v>
      </c>
      <c r="K43" s="12">
        <f t="shared" si="14"/>
        <v>0</v>
      </c>
      <c r="L43" s="102">
        <f t="shared" si="15"/>
        <v>82.978093546477211</v>
      </c>
      <c r="M43" s="12">
        <f t="shared" si="4"/>
        <v>17.021906453522796</v>
      </c>
      <c r="N43" s="98">
        <f t="shared" si="5"/>
        <v>100</v>
      </c>
    </row>
    <row r="44" spans="1:14">
      <c r="A44" s="623"/>
      <c r="B44" s="10" t="s">
        <v>6</v>
      </c>
      <c r="C44" s="322">
        <v>5315</v>
      </c>
      <c r="D44" s="77"/>
      <c r="E44" s="77"/>
      <c r="F44" s="77">
        <f t="shared" si="7"/>
        <v>53.15</v>
      </c>
      <c r="G44" s="11">
        <f t="shared" si="12"/>
        <v>4.2100343773268065</v>
      </c>
      <c r="H44" s="331">
        <v>4706</v>
      </c>
      <c r="I44" s="330">
        <v>610</v>
      </c>
      <c r="J44" s="91">
        <f t="shared" si="13"/>
        <v>5316</v>
      </c>
      <c r="K44" s="14">
        <f t="shared" si="14"/>
        <v>-1</v>
      </c>
      <c r="L44" s="103">
        <f t="shared" si="15"/>
        <v>88.525206922498128</v>
      </c>
      <c r="M44" s="14">
        <f t="shared" si="4"/>
        <v>11.47479307750188</v>
      </c>
      <c r="N44" s="98">
        <f t="shared" si="5"/>
        <v>100.00000000000001</v>
      </c>
    </row>
    <row r="45" spans="1:14">
      <c r="A45" s="623"/>
      <c r="B45" s="10" t="s">
        <v>7</v>
      </c>
      <c r="C45" s="322">
        <v>5574</v>
      </c>
      <c r="D45" s="77"/>
      <c r="E45" s="77"/>
      <c r="F45" s="77">
        <f t="shared" si="7"/>
        <v>55.74</v>
      </c>
      <c r="G45" s="11">
        <f t="shared" si="12"/>
        <v>4.4151893921391574</v>
      </c>
      <c r="H45" s="330">
        <v>4458</v>
      </c>
      <c r="I45" s="330">
        <v>1116</v>
      </c>
      <c r="J45" s="91">
        <f t="shared" si="13"/>
        <v>5574</v>
      </c>
      <c r="K45" s="12">
        <f t="shared" si="14"/>
        <v>0</v>
      </c>
      <c r="L45" s="102">
        <f t="shared" si="15"/>
        <v>79.97847147470398</v>
      </c>
      <c r="M45" s="12">
        <f t="shared" si="4"/>
        <v>20.021528525296016</v>
      </c>
      <c r="N45" s="98">
        <f t="shared" si="5"/>
        <v>100</v>
      </c>
    </row>
    <row r="46" spans="1:14">
      <c r="A46" s="623"/>
      <c r="B46" s="10" t="s">
        <v>21</v>
      </c>
      <c r="C46" s="322">
        <v>647</v>
      </c>
      <c r="D46" s="77"/>
      <c r="E46" s="77"/>
      <c r="F46" s="77">
        <f t="shared" si="7"/>
        <v>6.47</v>
      </c>
      <c r="G46" s="13">
        <f t="shared" si="12"/>
        <v>0.51249148487872886</v>
      </c>
      <c r="H46" s="331">
        <v>404</v>
      </c>
      <c r="I46" s="330">
        <v>243</v>
      </c>
      <c r="J46" s="91">
        <f t="shared" si="13"/>
        <v>647</v>
      </c>
      <c r="K46" s="14">
        <f t="shared" si="14"/>
        <v>0</v>
      </c>
      <c r="L46" s="103">
        <f t="shared" si="15"/>
        <v>62.442040185471406</v>
      </c>
      <c r="M46" s="14">
        <f t="shared" si="4"/>
        <v>37.557959814528594</v>
      </c>
      <c r="N46" s="98">
        <f t="shared" si="5"/>
        <v>100</v>
      </c>
    </row>
    <row r="47" spans="1:14">
      <c r="A47" s="623"/>
      <c r="B47" s="10" t="s">
        <v>20</v>
      </c>
      <c r="C47" s="322">
        <v>746</v>
      </c>
      <c r="D47" s="77"/>
      <c r="E47" s="77"/>
      <c r="F47" s="77">
        <f t="shared" si="7"/>
        <v>7.46</v>
      </c>
      <c r="G47" s="11">
        <f t="shared" si="12"/>
        <v>0.59090981100391304</v>
      </c>
      <c r="H47" s="331">
        <v>615</v>
      </c>
      <c r="I47" s="330">
        <v>132</v>
      </c>
      <c r="J47" s="91">
        <f t="shared" si="13"/>
        <v>747</v>
      </c>
      <c r="K47" s="14">
        <f t="shared" si="14"/>
        <v>-1</v>
      </c>
      <c r="L47" s="103">
        <f t="shared" si="15"/>
        <v>82.329317269076313</v>
      </c>
      <c r="M47" s="14">
        <f t="shared" si="4"/>
        <v>17.670682730923694</v>
      </c>
      <c r="N47" s="98">
        <f t="shared" si="5"/>
        <v>100</v>
      </c>
    </row>
    <row r="48" spans="1:14">
      <c r="A48" s="623"/>
      <c r="B48" s="10" t="s">
        <v>19</v>
      </c>
      <c r="C48" s="322">
        <v>1163</v>
      </c>
      <c r="D48" s="77"/>
      <c r="E48" s="77"/>
      <c r="F48" s="77">
        <f t="shared" si="7"/>
        <v>11.63</v>
      </c>
      <c r="G48" s="13">
        <f t="shared" si="12"/>
        <v>0.92121730589484019</v>
      </c>
      <c r="H48" s="331">
        <v>866</v>
      </c>
      <c r="I48" s="330">
        <v>297</v>
      </c>
      <c r="J48" s="91">
        <f t="shared" si="13"/>
        <v>1163</v>
      </c>
      <c r="K48" s="12">
        <f t="shared" si="14"/>
        <v>0</v>
      </c>
      <c r="L48" s="102">
        <f t="shared" si="15"/>
        <v>74.462596732588139</v>
      </c>
      <c r="M48" s="12">
        <f t="shared" si="4"/>
        <v>25.537403267411868</v>
      </c>
      <c r="N48" s="98">
        <f t="shared" si="5"/>
        <v>100</v>
      </c>
    </row>
    <row r="49" spans="1:14">
      <c r="A49" s="623"/>
      <c r="B49" s="10" t="s">
        <v>18</v>
      </c>
      <c r="C49" s="322">
        <v>1068</v>
      </c>
      <c r="D49" s="77"/>
      <c r="E49" s="77"/>
      <c r="F49" s="77">
        <f t="shared" si="7"/>
        <v>10.68</v>
      </c>
      <c r="G49" s="11">
        <f t="shared" si="12"/>
        <v>0.8459673969868351</v>
      </c>
      <c r="H49" s="330">
        <v>710</v>
      </c>
      <c r="I49" s="330">
        <v>358</v>
      </c>
      <c r="J49" s="91">
        <f t="shared" si="13"/>
        <v>1068</v>
      </c>
      <c r="K49" s="12">
        <f t="shared" si="14"/>
        <v>0</v>
      </c>
      <c r="L49" s="102">
        <f t="shared" si="15"/>
        <v>66.479400749063672</v>
      </c>
      <c r="M49" s="12">
        <f t="shared" si="4"/>
        <v>33.520599250936328</v>
      </c>
      <c r="N49" s="98">
        <f t="shared" si="5"/>
        <v>100</v>
      </c>
    </row>
    <row r="50" spans="1:14">
      <c r="A50" s="623"/>
      <c r="B50" s="10" t="s">
        <v>17</v>
      </c>
      <c r="C50" s="322">
        <v>1224</v>
      </c>
      <c r="D50" s="77"/>
      <c r="E50" s="77"/>
      <c r="F50" s="77">
        <f t="shared" si="7"/>
        <v>12.24</v>
      </c>
      <c r="G50" s="11">
        <f t="shared" si="12"/>
        <v>0.96953566845682237</v>
      </c>
      <c r="H50" s="330">
        <v>965</v>
      </c>
      <c r="I50" s="330">
        <v>259</v>
      </c>
      <c r="J50" s="91">
        <f t="shared" si="13"/>
        <v>1224</v>
      </c>
      <c r="K50" s="14">
        <f t="shared" si="14"/>
        <v>0</v>
      </c>
      <c r="L50" s="103">
        <f t="shared" si="15"/>
        <v>78.83986928104575</v>
      </c>
      <c r="M50" s="14">
        <f t="shared" si="4"/>
        <v>21.16013071895425</v>
      </c>
      <c r="N50" s="98">
        <f t="shared" si="5"/>
        <v>100</v>
      </c>
    </row>
    <row r="51" spans="1:14">
      <c r="A51" s="623"/>
      <c r="B51" s="10" t="s">
        <v>16</v>
      </c>
      <c r="C51" s="322">
        <v>867</v>
      </c>
      <c r="D51" s="77"/>
      <c r="E51" s="77"/>
      <c r="F51" s="77">
        <f t="shared" si="7"/>
        <v>8.67</v>
      </c>
      <c r="G51" s="11">
        <f t="shared" si="12"/>
        <v>0.68675443182358253</v>
      </c>
      <c r="H51" s="330">
        <v>500</v>
      </c>
      <c r="I51" s="330">
        <v>368</v>
      </c>
      <c r="J51" s="91">
        <f t="shared" si="13"/>
        <v>868</v>
      </c>
      <c r="K51" s="12">
        <f t="shared" si="14"/>
        <v>-1</v>
      </c>
      <c r="L51" s="102">
        <f t="shared" si="15"/>
        <v>57.603686635944698</v>
      </c>
      <c r="M51" s="12">
        <f t="shared" si="4"/>
        <v>42.396313364055302</v>
      </c>
      <c r="N51" s="98">
        <f t="shared" si="5"/>
        <v>100</v>
      </c>
    </row>
    <row r="52" spans="1:14">
      <c r="A52" s="623"/>
      <c r="B52" s="10" t="s">
        <v>15</v>
      </c>
      <c r="C52" s="322">
        <v>5991</v>
      </c>
      <c r="D52" s="77"/>
      <c r="E52" s="77"/>
      <c r="F52" s="77">
        <f t="shared" si="7"/>
        <v>59.91</v>
      </c>
      <c r="G52" s="11">
        <f t="shared" si="12"/>
        <v>4.7454968870300842</v>
      </c>
      <c r="H52" s="330">
        <v>1655</v>
      </c>
      <c r="I52" s="330">
        <v>4336</v>
      </c>
      <c r="J52" s="91">
        <f t="shared" si="13"/>
        <v>5991</v>
      </c>
      <c r="K52" s="12">
        <f t="shared" si="14"/>
        <v>0</v>
      </c>
      <c r="L52" s="102">
        <f t="shared" si="15"/>
        <v>27.624770489066936</v>
      </c>
      <c r="M52" s="12">
        <f t="shared" si="4"/>
        <v>72.375229510933067</v>
      </c>
      <c r="N52" s="98">
        <f t="shared" si="5"/>
        <v>100</v>
      </c>
    </row>
    <row r="53" spans="1:14">
      <c r="A53" s="623"/>
      <c r="B53" s="10" t="s">
        <v>14</v>
      </c>
      <c r="C53" s="322">
        <v>272</v>
      </c>
      <c r="D53" s="77"/>
      <c r="E53" s="77"/>
      <c r="F53" s="77">
        <f t="shared" si="7"/>
        <v>2.72</v>
      </c>
      <c r="G53" s="13">
        <f t="shared" si="12"/>
        <v>0.21545237076818274</v>
      </c>
      <c r="H53" s="331">
        <v>162</v>
      </c>
      <c r="I53" s="330">
        <v>110</v>
      </c>
      <c r="J53" s="91">
        <f t="shared" si="13"/>
        <v>272</v>
      </c>
      <c r="K53" s="14">
        <f t="shared" si="14"/>
        <v>0</v>
      </c>
      <c r="L53" s="103">
        <f t="shared" si="15"/>
        <v>59.558823529411761</v>
      </c>
      <c r="M53" s="14">
        <f t="shared" si="4"/>
        <v>40.441176470588239</v>
      </c>
      <c r="N53" s="98">
        <f t="shared" si="5"/>
        <v>100</v>
      </c>
    </row>
    <row r="54" spans="1:14" ht="14.25" thickBot="1">
      <c r="A54" s="624"/>
      <c r="B54" s="7" t="s">
        <v>13</v>
      </c>
      <c r="C54" s="323">
        <v>3544</v>
      </c>
      <c r="D54" s="78"/>
      <c r="E54" s="78"/>
      <c r="F54" s="78">
        <f t="shared" si="7"/>
        <v>35.44</v>
      </c>
      <c r="G54" s="8">
        <f t="shared" si="12"/>
        <v>2.8072176544207341</v>
      </c>
      <c r="H54" s="332">
        <v>2894</v>
      </c>
      <c r="I54" s="332">
        <v>650</v>
      </c>
      <c r="J54" s="92">
        <f t="shared" si="13"/>
        <v>3544</v>
      </c>
      <c r="K54" s="6">
        <f t="shared" si="14"/>
        <v>0</v>
      </c>
      <c r="L54" s="101">
        <f t="shared" si="15"/>
        <v>81.659142212189622</v>
      </c>
      <c r="M54" s="6">
        <f t="shared" si="4"/>
        <v>18.340857787810382</v>
      </c>
      <c r="N54" s="98">
        <f t="shared" si="5"/>
        <v>100</v>
      </c>
    </row>
    <row r="55" spans="1:14" ht="15.75" customHeight="1" thickBot="1">
      <c r="A55" s="622" t="s">
        <v>54</v>
      </c>
      <c r="B55" s="27" t="s">
        <v>0</v>
      </c>
      <c r="C55" s="324">
        <v>32911</v>
      </c>
      <c r="D55" s="79"/>
      <c r="E55" s="79"/>
      <c r="F55" s="79">
        <f t="shared" si="7"/>
        <v>329.11</v>
      </c>
      <c r="G55" s="28">
        <f t="shared" ref="G55:G71" si="16">(C55/$C$4)*100</f>
        <v>26.068944758645817</v>
      </c>
      <c r="H55" s="333">
        <v>23161</v>
      </c>
      <c r="I55" s="333">
        <v>9750</v>
      </c>
      <c r="J55" s="93">
        <f t="shared" si="13"/>
        <v>32911</v>
      </c>
      <c r="K55" s="29">
        <f t="shared" si="14"/>
        <v>0</v>
      </c>
      <c r="L55" s="105">
        <f t="shared" si="15"/>
        <v>70.374646774634613</v>
      </c>
      <c r="M55" s="29">
        <f t="shared" si="4"/>
        <v>29.62535322536538</v>
      </c>
      <c r="N55" s="98">
        <f t="shared" si="5"/>
        <v>100</v>
      </c>
    </row>
    <row r="56" spans="1:14">
      <c r="A56" s="623"/>
      <c r="B56" s="4" t="s">
        <v>1</v>
      </c>
      <c r="C56" s="321">
        <v>16</v>
      </c>
      <c r="D56" s="76"/>
      <c r="E56" s="76"/>
      <c r="F56" s="76">
        <f t="shared" si="7"/>
        <v>0.16</v>
      </c>
      <c r="G56" s="5">
        <f t="shared" si="16"/>
        <v>1.2673668868716634E-2</v>
      </c>
      <c r="H56" s="329">
        <v>13</v>
      </c>
      <c r="I56" s="329">
        <v>3</v>
      </c>
      <c r="J56" s="90">
        <f t="shared" si="13"/>
        <v>16</v>
      </c>
      <c r="K56" s="6">
        <f t="shared" si="14"/>
        <v>0</v>
      </c>
      <c r="L56" s="101">
        <f t="shared" si="15"/>
        <v>81.25</v>
      </c>
      <c r="M56" s="6">
        <f t="shared" si="4"/>
        <v>18.75</v>
      </c>
      <c r="N56" s="98">
        <f t="shared" si="5"/>
        <v>100</v>
      </c>
    </row>
    <row r="57" spans="1:14">
      <c r="A57" s="623"/>
      <c r="B57" s="10" t="s">
        <v>2</v>
      </c>
      <c r="C57" s="325">
        <v>2542</v>
      </c>
      <c r="D57" s="80"/>
      <c r="E57" s="80"/>
      <c r="F57" s="80">
        <f t="shared" si="7"/>
        <v>25.42</v>
      </c>
      <c r="G57" s="13">
        <f t="shared" si="16"/>
        <v>2.0135291415173553</v>
      </c>
      <c r="H57" s="331">
        <v>2364</v>
      </c>
      <c r="I57" s="331">
        <v>178</v>
      </c>
      <c r="J57" s="94">
        <f t="shared" si="13"/>
        <v>2542</v>
      </c>
      <c r="K57" s="14">
        <f t="shared" si="14"/>
        <v>0</v>
      </c>
      <c r="L57" s="103">
        <f t="shared" si="15"/>
        <v>92.997639653815895</v>
      </c>
      <c r="M57" s="14">
        <f t="shared" si="4"/>
        <v>7.0023603461841066</v>
      </c>
      <c r="N57" s="98">
        <f t="shared" si="5"/>
        <v>100</v>
      </c>
    </row>
    <row r="58" spans="1:14">
      <c r="A58" s="623"/>
      <c r="B58" s="10" t="s">
        <v>3</v>
      </c>
      <c r="C58" s="322">
        <v>7579</v>
      </c>
      <c r="D58" s="77"/>
      <c r="E58" s="77"/>
      <c r="F58" s="77">
        <f t="shared" si="7"/>
        <v>75.790000000000006</v>
      </c>
      <c r="G58" s="11">
        <f t="shared" si="16"/>
        <v>6.0033585222502097</v>
      </c>
      <c r="H58" s="330">
        <v>6029</v>
      </c>
      <c r="I58" s="330">
        <v>1550</v>
      </c>
      <c r="J58" s="91">
        <f t="shared" si="13"/>
        <v>7579</v>
      </c>
      <c r="K58" s="14">
        <f t="shared" si="14"/>
        <v>0</v>
      </c>
      <c r="L58" s="103">
        <f t="shared" si="15"/>
        <v>79.548753133658792</v>
      </c>
      <c r="M58" s="14">
        <f t="shared" si="4"/>
        <v>20.451246866341204</v>
      </c>
      <c r="N58" s="98">
        <f t="shared" si="5"/>
        <v>100</v>
      </c>
    </row>
    <row r="59" spans="1:14">
      <c r="A59" s="623"/>
      <c r="B59" s="10" t="s">
        <v>4</v>
      </c>
      <c r="C59" s="325">
        <v>29</v>
      </c>
      <c r="D59" s="80"/>
      <c r="E59" s="80"/>
      <c r="F59" s="80">
        <f t="shared" si="7"/>
        <v>0.28999999999999998</v>
      </c>
      <c r="G59" s="13">
        <f t="shared" si="16"/>
        <v>2.2971024824548898E-2</v>
      </c>
      <c r="H59" s="331">
        <v>26</v>
      </c>
      <c r="I59" s="331">
        <v>3</v>
      </c>
      <c r="J59" s="94">
        <f t="shared" si="13"/>
        <v>29</v>
      </c>
      <c r="K59" s="14">
        <f t="shared" si="14"/>
        <v>0</v>
      </c>
      <c r="L59" s="103">
        <f t="shared" si="15"/>
        <v>89.65517241379311</v>
      </c>
      <c r="M59" s="14">
        <f t="shared" si="4"/>
        <v>10.344827586206897</v>
      </c>
      <c r="N59" s="98">
        <f t="shared" si="5"/>
        <v>100</v>
      </c>
    </row>
    <row r="60" spans="1:14">
      <c r="A60" s="623"/>
      <c r="B60" s="10" t="s">
        <v>5</v>
      </c>
      <c r="C60" s="322">
        <v>1410</v>
      </c>
      <c r="D60" s="77"/>
      <c r="E60" s="77"/>
      <c r="F60" s="77">
        <f t="shared" si="7"/>
        <v>14.1</v>
      </c>
      <c r="G60" s="13">
        <f t="shared" si="16"/>
        <v>1.1168670690556532</v>
      </c>
      <c r="H60" s="330">
        <v>1173</v>
      </c>
      <c r="I60" s="330">
        <v>237</v>
      </c>
      <c r="J60" s="91">
        <f t="shared" si="13"/>
        <v>1410</v>
      </c>
      <c r="K60" s="14">
        <f t="shared" si="14"/>
        <v>0</v>
      </c>
      <c r="L60" s="103">
        <f t="shared" si="15"/>
        <v>83.191489361702125</v>
      </c>
      <c r="M60" s="14">
        <f t="shared" si="4"/>
        <v>16.808510638297872</v>
      </c>
      <c r="N60" s="98">
        <f t="shared" si="5"/>
        <v>100</v>
      </c>
    </row>
    <row r="61" spans="1:14">
      <c r="A61" s="623"/>
      <c r="B61" s="10" t="s">
        <v>6</v>
      </c>
      <c r="C61" s="322">
        <v>4848</v>
      </c>
      <c r="D61" s="77"/>
      <c r="E61" s="77"/>
      <c r="F61" s="77">
        <f t="shared" si="7"/>
        <v>48.48</v>
      </c>
      <c r="G61" s="13">
        <f t="shared" si="16"/>
        <v>3.84012166722114</v>
      </c>
      <c r="H61" s="331">
        <v>4506</v>
      </c>
      <c r="I61" s="330">
        <v>342</v>
      </c>
      <c r="J61" s="91">
        <f t="shared" si="13"/>
        <v>4848</v>
      </c>
      <c r="K61" s="14">
        <f t="shared" si="14"/>
        <v>0</v>
      </c>
      <c r="L61" s="103">
        <f t="shared" si="15"/>
        <v>92.945544554455452</v>
      </c>
      <c r="M61" s="14">
        <f t="shared" si="4"/>
        <v>7.0544554455445541</v>
      </c>
      <c r="N61" s="98">
        <f t="shared" si="5"/>
        <v>100</v>
      </c>
    </row>
    <row r="62" spans="1:14">
      <c r="A62" s="623"/>
      <c r="B62" s="10" t="s">
        <v>7</v>
      </c>
      <c r="C62" s="322">
        <v>4748</v>
      </c>
      <c r="D62" s="77"/>
      <c r="E62" s="77"/>
      <c r="F62" s="77">
        <f t="shared" si="7"/>
        <v>47.48</v>
      </c>
      <c r="G62" s="11">
        <f t="shared" si="16"/>
        <v>3.7609112367916606</v>
      </c>
      <c r="H62" s="330">
        <v>3291</v>
      </c>
      <c r="I62" s="330">
        <v>1456</v>
      </c>
      <c r="J62" s="91">
        <f t="shared" si="13"/>
        <v>4747</v>
      </c>
      <c r="K62" s="14">
        <f t="shared" si="14"/>
        <v>1</v>
      </c>
      <c r="L62" s="103">
        <f t="shared" si="15"/>
        <v>69.327996629450183</v>
      </c>
      <c r="M62" s="14">
        <f t="shared" si="4"/>
        <v>30.67200337054982</v>
      </c>
      <c r="N62" s="98">
        <f t="shared" si="5"/>
        <v>100</v>
      </c>
    </row>
    <row r="63" spans="1:14">
      <c r="A63" s="623"/>
      <c r="B63" s="10" t="s">
        <v>21</v>
      </c>
      <c r="C63" s="325">
        <v>71</v>
      </c>
      <c r="D63" s="80"/>
      <c r="E63" s="80"/>
      <c r="F63" s="80">
        <f t="shared" si="7"/>
        <v>0.71</v>
      </c>
      <c r="G63" s="13">
        <f t="shared" si="16"/>
        <v>5.6239405604930057E-2</v>
      </c>
      <c r="H63" s="331">
        <v>33</v>
      </c>
      <c r="I63" s="331">
        <v>38</v>
      </c>
      <c r="J63" s="94">
        <f t="shared" si="13"/>
        <v>71</v>
      </c>
      <c r="K63" s="14">
        <f t="shared" si="14"/>
        <v>0</v>
      </c>
      <c r="L63" s="103">
        <f t="shared" si="15"/>
        <v>46.478873239436616</v>
      </c>
      <c r="M63" s="14">
        <f t="shared" si="4"/>
        <v>53.521126760563376</v>
      </c>
      <c r="N63" s="98">
        <f t="shared" si="5"/>
        <v>100</v>
      </c>
    </row>
    <row r="64" spans="1:14">
      <c r="A64" s="623"/>
      <c r="B64" s="10" t="s">
        <v>20</v>
      </c>
      <c r="C64" s="322">
        <v>713</v>
      </c>
      <c r="D64" s="77"/>
      <c r="E64" s="77"/>
      <c r="F64" s="77">
        <f t="shared" si="7"/>
        <v>7.13</v>
      </c>
      <c r="G64" s="11">
        <f t="shared" si="16"/>
        <v>0.56477036896218502</v>
      </c>
      <c r="H64" s="331">
        <v>533</v>
      </c>
      <c r="I64" s="330">
        <v>180</v>
      </c>
      <c r="J64" s="91">
        <f t="shared" si="13"/>
        <v>713</v>
      </c>
      <c r="K64" s="12">
        <f t="shared" si="14"/>
        <v>0</v>
      </c>
      <c r="L64" s="102">
        <f t="shared" si="15"/>
        <v>74.754558204768585</v>
      </c>
      <c r="M64" s="12">
        <f t="shared" si="4"/>
        <v>25.245441795231415</v>
      </c>
      <c r="N64" s="98">
        <f t="shared" si="5"/>
        <v>100</v>
      </c>
    </row>
    <row r="65" spans="1:14">
      <c r="A65" s="623"/>
      <c r="B65" s="10" t="s">
        <v>19</v>
      </c>
      <c r="C65" s="322">
        <v>921</v>
      </c>
      <c r="D65" s="77"/>
      <c r="E65" s="77"/>
      <c r="F65" s="77">
        <f t="shared" si="7"/>
        <v>9.2100000000000009</v>
      </c>
      <c r="G65" s="13">
        <f t="shared" si="16"/>
        <v>0.7295280642555011</v>
      </c>
      <c r="H65" s="330">
        <v>650</v>
      </c>
      <c r="I65" s="330">
        <v>272</v>
      </c>
      <c r="J65" s="91">
        <f t="shared" si="13"/>
        <v>922</v>
      </c>
      <c r="K65" s="12">
        <f t="shared" si="14"/>
        <v>-1</v>
      </c>
      <c r="L65" s="102">
        <f t="shared" si="15"/>
        <v>70.498915401301517</v>
      </c>
      <c r="M65" s="12">
        <f t="shared" si="4"/>
        <v>29.50108459869848</v>
      </c>
      <c r="N65" s="98">
        <f t="shared" si="5"/>
        <v>100</v>
      </c>
    </row>
    <row r="66" spans="1:14">
      <c r="A66" s="623"/>
      <c r="B66" s="10" t="s">
        <v>18</v>
      </c>
      <c r="C66" s="322">
        <v>745</v>
      </c>
      <c r="D66" s="77"/>
      <c r="E66" s="77"/>
      <c r="F66" s="77">
        <f t="shared" si="7"/>
        <v>7.45</v>
      </c>
      <c r="G66" s="11">
        <f t="shared" si="16"/>
        <v>0.59011770669961816</v>
      </c>
      <c r="H66" s="330">
        <v>475</v>
      </c>
      <c r="I66" s="330">
        <v>271</v>
      </c>
      <c r="J66" s="91">
        <f t="shared" si="13"/>
        <v>746</v>
      </c>
      <c r="K66" s="14">
        <f t="shared" si="14"/>
        <v>-1</v>
      </c>
      <c r="L66" s="103">
        <f t="shared" si="15"/>
        <v>63.672922252010721</v>
      </c>
      <c r="M66" s="14">
        <f t="shared" si="4"/>
        <v>36.327077747989279</v>
      </c>
      <c r="N66" s="98">
        <f t="shared" si="5"/>
        <v>100</v>
      </c>
    </row>
    <row r="67" spans="1:14">
      <c r="A67" s="623"/>
      <c r="B67" s="10" t="s">
        <v>17</v>
      </c>
      <c r="C67" s="322">
        <v>1367</v>
      </c>
      <c r="D67" s="77"/>
      <c r="E67" s="77"/>
      <c r="F67" s="77">
        <f t="shared" si="7"/>
        <v>13.67</v>
      </c>
      <c r="G67" s="11">
        <f t="shared" si="16"/>
        <v>1.0828065839709773</v>
      </c>
      <c r="H67" s="330">
        <v>928</v>
      </c>
      <c r="I67" s="331">
        <v>439</v>
      </c>
      <c r="J67" s="94">
        <f t="shared" si="13"/>
        <v>1367</v>
      </c>
      <c r="K67" s="14">
        <f t="shared" si="14"/>
        <v>0</v>
      </c>
      <c r="L67" s="103">
        <f t="shared" si="15"/>
        <v>67.885881492318944</v>
      </c>
      <c r="M67" s="14">
        <f t="shared" si="4"/>
        <v>32.114118507681056</v>
      </c>
      <c r="N67" s="98">
        <f t="shared" si="5"/>
        <v>100</v>
      </c>
    </row>
    <row r="68" spans="1:14">
      <c r="A68" s="623"/>
      <c r="B68" s="10" t="s">
        <v>16</v>
      </c>
      <c r="C68" s="322">
        <v>1189</v>
      </c>
      <c r="D68" s="77"/>
      <c r="E68" s="77"/>
      <c r="F68" s="77">
        <f t="shared" si="7"/>
        <v>11.89</v>
      </c>
      <c r="G68" s="11">
        <f t="shared" si="16"/>
        <v>0.9418120178065047</v>
      </c>
      <c r="H68" s="330">
        <v>376</v>
      </c>
      <c r="I68" s="330">
        <v>813</v>
      </c>
      <c r="J68" s="91">
        <f t="shared" si="13"/>
        <v>1189</v>
      </c>
      <c r="K68" s="14">
        <f t="shared" si="14"/>
        <v>0</v>
      </c>
      <c r="L68" s="103">
        <f t="shared" si="15"/>
        <v>31.623212783851979</v>
      </c>
      <c r="M68" s="14">
        <f t="shared" si="4"/>
        <v>68.376787216148031</v>
      </c>
      <c r="N68" s="98">
        <f t="shared" si="5"/>
        <v>100.00000000000001</v>
      </c>
    </row>
    <row r="69" spans="1:14">
      <c r="A69" s="623"/>
      <c r="B69" s="4" t="s">
        <v>15</v>
      </c>
      <c r="C69" s="323">
        <v>4168</v>
      </c>
      <c r="D69" s="78"/>
      <c r="E69" s="78"/>
      <c r="F69" s="78">
        <f t="shared" si="7"/>
        <v>41.68</v>
      </c>
      <c r="G69" s="5">
        <f t="shared" si="16"/>
        <v>3.3014907403006823</v>
      </c>
      <c r="H69" s="332">
        <v>784</v>
      </c>
      <c r="I69" s="332">
        <v>3383</v>
      </c>
      <c r="J69" s="92">
        <f t="shared" si="13"/>
        <v>4167</v>
      </c>
      <c r="K69" s="6">
        <f t="shared" si="14"/>
        <v>1</v>
      </c>
      <c r="L69" s="101">
        <f t="shared" si="15"/>
        <v>18.814494840412767</v>
      </c>
      <c r="M69" s="6">
        <f>(I69/J69)*100</f>
        <v>81.185505159587237</v>
      </c>
      <c r="N69" s="98">
        <f>L69+M69</f>
        <v>100</v>
      </c>
    </row>
    <row r="70" spans="1:14">
      <c r="A70" s="623"/>
      <c r="B70" s="10" t="s">
        <v>14</v>
      </c>
      <c r="C70" s="325">
        <v>21</v>
      </c>
      <c r="D70" s="80"/>
      <c r="E70" s="80"/>
      <c r="F70" s="80">
        <f>C70/100</f>
        <v>0.21</v>
      </c>
      <c r="G70" s="13">
        <f t="shared" si="16"/>
        <v>1.6634190390190581E-2</v>
      </c>
      <c r="H70" s="331">
        <v>12</v>
      </c>
      <c r="I70" s="331">
        <v>9</v>
      </c>
      <c r="J70" s="94">
        <f t="shared" si="13"/>
        <v>21</v>
      </c>
      <c r="K70" s="14">
        <f t="shared" si="14"/>
        <v>0</v>
      </c>
      <c r="L70" s="103">
        <f t="shared" si="15"/>
        <v>57.142857142857139</v>
      </c>
      <c r="M70" s="14">
        <f>(I70/J70)*100</f>
        <v>42.857142857142854</v>
      </c>
      <c r="N70" s="98">
        <f>L70+M70</f>
        <v>100</v>
      </c>
    </row>
    <row r="71" spans="1:14" ht="14.25" thickBot="1">
      <c r="A71" s="624"/>
      <c r="B71" s="7" t="s">
        <v>13</v>
      </c>
      <c r="C71" s="326">
        <v>2544</v>
      </c>
      <c r="D71" s="81"/>
      <c r="E71" s="81"/>
      <c r="F71" s="81">
        <f>C71/100</f>
        <v>25.44</v>
      </c>
      <c r="G71" s="15">
        <f t="shared" si="16"/>
        <v>2.0151133501259446</v>
      </c>
      <c r="H71" s="334">
        <v>1969</v>
      </c>
      <c r="I71" s="335">
        <v>575</v>
      </c>
      <c r="J71" s="95">
        <f t="shared" si="13"/>
        <v>2544</v>
      </c>
      <c r="K71" s="16">
        <f t="shared" si="14"/>
        <v>0</v>
      </c>
      <c r="L71" s="106">
        <f t="shared" si="15"/>
        <v>77.397798742138363</v>
      </c>
      <c r="M71" s="16">
        <f>(I71/J71)*100</f>
        <v>22.602201257861633</v>
      </c>
      <c r="N71" s="98">
        <f>L71+M71</f>
        <v>100</v>
      </c>
    </row>
    <row r="72" spans="1:14">
      <c r="H72" s="86"/>
    </row>
  </sheetData>
  <mergeCells count="8">
    <mergeCell ref="C2:K2"/>
    <mergeCell ref="L2:M2"/>
    <mergeCell ref="A55:A71"/>
    <mergeCell ref="A4:A20"/>
    <mergeCell ref="A21:A37"/>
    <mergeCell ref="A38:A54"/>
    <mergeCell ref="A2:A3"/>
    <mergeCell ref="B2:B3"/>
  </mergeCells>
  <phoneticPr fontId="2"/>
  <pageMargins left="0.73" right="0.44" top="0.75" bottom="0.47" header="0.3" footer="0.3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E15"/>
  <sheetViews>
    <sheetView view="pageBreakPreview" zoomScaleNormal="100" workbookViewId="0">
      <selection activeCell="G19" sqref="G19"/>
    </sheetView>
  </sheetViews>
  <sheetFormatPr defaultRowHeight="13.5"/>
  <cols>
    <col min="1" max="1" width="15" customWidth="1"/>
    <col min="2" max="2" width="12.75" style="107" customWidth="1"/>
    <col min="3" max="3" width="12.125" style="107" customWidth="1"/>
    <col min="4" max="4" width="9.125" bestFit="1" customWidth="1"/>
    <col min="5" max="5" width="9.125" style="86" bestFit="1" customWidth="1"/>
    <col min="6" max="6" width="9.125" bestFit="1" customWidth="1"/>
    <col min="7" max="8" width="10.375" customWidth="1"/>
  </cols>
  <sheetData>
    <row r="1" spans="1:3" ht="19.5" customHeight="1" thickBot="1">
      <c r="A1" t="s">
        <v>167</v>
      </c>
    </row>
    <row r="2" spans="1:3" ht="19.5" customHeight="1">
      <c r="A2" s="113" t="s">
        <v>30</v>
      </c>
      <c r="B2" s="584" t="s">
        <v>33</v>
      </c>
      <c r="C2" s="585" t="s">
        <v>34</v>
      </c>
    </row>
    <row r="3" spans="1:3" ht="19.5" customHeight="1">
      <c r="A3" s="34" t="s">
        <v>67</v>
      </c>
      <c r="B3" s="583">
        <v>0.5823192633389207</v>
      </c>
      <c r="C3" s="586">
        <v>0.41312696380775049</v>
      </c>
    </row>
    <row r="4" spans="1:3" ht="19.5" customHeight="1">
      <c r="A4" s="34" t="s">
        <v>68</v>
      </c>
      <c r="B4" s="583">
        <v>5.1265864118248903</v>
      </c>
      <c r="C4" s="586">
        <v>10.866402886070057</v>
      </c>
    </row>
    <row r="5" spans="1:3" ht="19.5" customHeight="1">
      <c r="A5" s="34" t="s">
        <v>69</v>
      </c>
      <c r="B5" s="583">
        <v>10.31412586803666</v>
      </c>
      <c r="C5" s="586">
        <v>15.230420109391366</v>
      </c>
    </row>
    <row r="6" spans="1:3" ht="19.5" customHeight="1">
      <c r="A6" s="34" t="s">
        <v>70</v>
      </c>
      <c r="B6" s="583">
        <v>11.946796699828026</v>
      </c>
      <c r="C6" s="586">
        <v>12.603281740951939</v>
      </c>
    </row>
    <row r="7" spans="1:3" ht="19.5" customHeight="1">
      <c r="A7" s="34" t="s">
        <v>71</v>
      </c>
      <c r="B7" s="583">
        <v>14.885604197052485</v>
      </c>
      <c r="C7" s="586">
        <v>14.252880251367392</v>
      </c>
    </row>
    <row r="8" spans="1:3" ht="19.5" customHeight="1">
      <c r="A8" s="34" t="s">
        <v>72</v>
      </c>
      <c r="B8" s="583">
        <v>16.187387073600799</v>
      </c>
      <c r="C8" s="586">
        <v>13.976492493890374</v>
      </c>
    </row>
    <row r="9" spans="1:3" ht="19.5" customHeight="1">
      <c r="A9" s="34" t="s">
        <v>73</v>
      </c>
      <c r="B9" s="583">
        <v>13.996342817336787</v>
      </c>
      <c r="C9" s="586">
        <v>11.451181193995112</v>
      </c>
    </row>
    <row r="10" spans="1:3" ht="19.5" customHeight="1">
      <c r="A10" s="34" t="s">
        <v>74</v>
      </c>
      <c r="B10" s="583">
        <v>10.593856803883579</v>
      </c>
      <c r="C10" s="586">
        <v>9.5426509949959275</v>
      </c>
    </row>
    <row r="11" spans="1:3" ht="19.5" customHeight="1">
      <c r="A11" s="34" t="s">
        <v>75</v>
      </c>
      <c r="B11" s="583">
        <v>8.3092060865968609</v>
      </c>
      <c r="C11" s="586">
        <v>5.8303270103572675</v>
      </c>
    </row>
    <row r="12" spans="1:3" ht="19.5" customHeight="1">
      <c r="A12" s="34" t="s">
        <v>76</v>
      </c>
      <c r="B12" s="583">
        <v>5.5401963558787033</v>
      </c>
      <c r="C12" s="586">
        <v>3.8956127080181542</v>
      </c>
    </row>
    <row r="13" spans="1:3" ht="19.5" customHeight="1">
      <c r="A13" s="34" t="s">
        <v>77</v>
      </c>
      <c r="B13" s="583">
        <v>1.8503602760302151</v>
      </c>
      <c r="C13" s="586">
        <v>1.3295705807052252</v>
      </c>
    </row>
    <row r="14" spans="1:3" ht="19.5" customHeight="1" thickBot="1">
      <c r="A14" s="35" t="s">
        <v>78</v>
      </c>
      <c r="B14" s="587">
        <v>0.66721814659207179</v>
      </c>
      <c r="C14" s="588">
        <v>0.60805306644943558</v>
      </c>
    </row>
    <row r="15" spans="1:3" ht="19.5" customHeight="1"/>
  </sheetData>
  <phoneticPr fontId="2"/>
  <pageMargins left="1.24" right="0.7" top="1.17" bottom="0.47" header="0.3" footer="0.3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  <pageSetUpPr fitToPage="1"/>
  </sheetPr>
  <dimension ref="A2:AG35"/>
  <sheetViews>
    <sheetView zoomScaleNormal="100" workbookViewId="0">
      <selection activeCell="J15" sqref="J15"/>
    </sheetView>
  </sheetViews>
  <sheetFormatPr defaultRowHeight="13.5"/>
  <cols>
    <col min="1" max="1" width="15" customWidth="1"/>
    <col min="2" max="2" width="12.75" style="107" customWidth="1"/>
    <col min="3" max="3" width="9.25" style="107" bestFit="1" customWidth="1"/>
    <col min="4" max="4" width="9.875" bestFit="1" customWidth="1"/>
    <col min="5" max="5" width="9.25" style="107" bestFit="1" customWidth="1"/>
    <col min="6" max="6" width="9.75" bestFit="1" customWidth="1"/>
    <col min="7" max="9" width="10.375" customWidth="1"/>
    <col min="10" max="10" width="12.625" bestFit="1" customWidth="1"/>
    <col min="11" max="11" width="10" style="117" bestFit="1" customWidth="1"/>
    <col min="12" max="12" width="9.375" bestFit="1" customWidth="1"/>
    <col min="27" max="27" width="9" style="86"/>
    <col min="29" max="29" width="9" style="117"/>
    <col min="32" max="32" width="12.25" style="110" bestFit="1" customWidth="1"/>
    <col min="33" max="33" width="9" style="117"/>
    <col min="46" max="46" width="9.125" bestFit="1" customWidth="1"/>
    <col min="47" max="47" width="9.75" bestFit="1" customWidth="1"/>
    <col min="48" max="52" width="9.125" bestFit="1" customWidth="1"/>
  </cols>
  <sheetData>
    <row r="2" spans="1:21" ht="19.5" customHeight="1" thickBot="1">
      <c r="A2" s="110" t="s">
        <v>168</v>
      </c>
      <c r="B2" s="117"/>
      <c r="C2"/>
      <c r="E2"/>
      <c r="K2"/>
      <c r="U2" s="272" t="s">
        <v>137</v>
      </c>
    </row>
    <row r="3" spans="1:21" ht="69" customHeight="1">
      <c r="A3" s="113" t="s">
        <v>30</v>
      </c>
      <c r="B3" s="120" t="s">
        <v>1</v>
      </c>
      <c r="C3" s="121" t="s">
        <v>2</v>
      </c>
      <c r="D3" s="121" t="s">
        <v>3</v>
      </c>
      <c r="E3" s="122" t="s">
        <v>4</v>
      </c>
      <c r="F3" s="122" t="s">
        <v>5</v>
      </c>
      <c r="G3" s="122" t="s">
        <v>6</v>
      </c>
      <c r="H3" s="122" t="s">
        <v>7</v>
      </c>
      <c r="I3" s="122" t="s">
        <v>21</v>
      </c>
      <c r="J3" s="122" t="s">
        <v>20</v>
      </c>
      <c r="K3" s="122" t="s">
        <v>19</v>
      </c>
      <c r="L3" s="122" t="s">
        <v>18</v>
      </c>
      <c r="M3" s="122" t="s">
        <v>17</v>
      </c>
      <c r="N3" s="122" t="s">
        <v>16</v>
      </c>
      <c r="O3" s="123" t="s">
        <v>15</v>
      </c>
      <c r="P3" s="123" t="s">
        <v>14</v>
      </c>
      <c r="Q3" s="122" t="s">
        <v>13</v>
      </c>
      <c r="R3" s="594" t="s">
        <v>81</v>
      </c>
      <c r="S3" s="595" t="s">
        <v>23</v>
      </c>
      <c r="T3" s="124" t="s">
        <v>82</v>
      </c>
      <c r="U3" s="125" t="s">
        <v>83</v>
      </c>
    </row>
    <row r="4" spans="1:21" ht="26.1" hidden="1" customHeight="1" thickBot="1">
      <c r="A4" s="109" t="s">
        <v>85</v>
      </c>
      <c r="B4" s="118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90"/>
      <c r="S4" s="589"/>
      <c r="T4" s="589"/>
      <c r="U4" s="596"/>
    </row>
    <row r="5" spans="1:21" ht="26.1" customHeight="1">
      <c r="A5" s="597" t="s">
        <v>67</v>
      </c>
      <c r="B5" s="591" t="s">
        <v>215</v>
      </c>
      <c r="C5" s="592">
        <v>1.609864702860079</v>
      </c>
      <c r="D5" s="592">
        <v>0.89262529213191377</v>
      </c>
      <c r="E5" s="592">
        <v>1.0362694300518136</v>
      </c>
      <c r="F5" s="592">
        <v>0</v>
      </c>
      <c r="G5" s="592">
        <v>0.4066027430513412</v>
      </c>
      <c r="H5" s="592">
        <v>0.47901004590512936</v>
      </c>
      <c r="I5" s="592">
        <v>8.0472103004291848E-2</v>
      </c>
      <c r="J5" s="592">
        <v>0.3</v>
      </c>
      <c r="K5" s="592">
        <v>0.16832992665624624</v>
      </c>
      <c r="L5" s="592">
        <v>1.3742071881606766</v>
      </c>
      <c r="M5" s="592">
        <v>0.68208778173190987</v>
      </c>
      <c r="N5" s="592" t="s">
        <v>215</v>
      </c>
      <c r="O5" s="592">
        <v>0.12257405515832481</v>
      </c>
      <c r="P5" s="592" t="s">
        <v>215</v>
      </c>
      <c r="Q5" s="592">
        <v>0.56011202240448088</v>
      </c>
      <c r="R5" s="593">
        <v>0.53625461400757257</v>
      </c>
      <c r="S5" s="592">
        <v>0.50572795823665895</v>
      </c>
      <c r="T5" s="592">
        <v>0.47947179500615716</v>
      </c>
      <c r="U5" s="598">
        <v>0.65629557608167233</v>
      </c>
    </row>
    <row r="6" spans="1:21" ht="26.1" customHeight="1">
      <c r="A6" s="597" t="s">
        <v>68</v>
      </c>
      <c r="B6" s="591">
        <v>5.8823529411764701</v>
      </c>
      <c r="C6" s="592">
        <v>6.439458811440316</v>
      </c>
      <c r="D6" s="592">
        <v>5.6251622955076606</v>
      </c>
      <c r="E6" s="592">
        <v>8.2901554404145088</v>
      </c>
      <c r="F6" s="592">
        <v>6.1805468847546505</v>
      </c>
      <c r="G6" s="592">
        <v>2.567059109115184</v>
      </c>
      <c r="H6" s="592">
        <v>6.8791164925819981</v>
      </c>
      <c r="I6" s="592">
        <v>10.300429184549357</v>
      </c>
      <c r="J6" s="592">
        <v>4.8418972332015811</v>
      </c>
      <c r="K6" s="592">
        <v>3.6912348202476855</v>
      </c>
      <c r="L6" s="592">
        <v>11.20507399577167</v>
      </c>
      <c r="M6" s="592">
        <v>14.44246737841044</v>
      </c>
      <c r="N6" s="592">
        <v>9.2155612244897966</v>
      </c>
      <c r="O6" s="592">
        <v>12.271024855294518</v>
      </c>
      <c r="P6" s="592">
        <v>7.7968526466380546</v>
      </c>
      <c r="Q6" s="592">
        <v>5.4110822164432886</v>
      </c>
      <c r="R6" s="593">
        <v>6.6893208497694978</v>
      </c>
      <c r="S6" s="592">
        <v>6.3116299303944317</v>
      </c>
      <c r="T6" s="592">
        <v>6.9457908664553152</v>
      </c>
      <c r="U6" s="598">
        <v>7.0247933884297522</v>
      </c>
    </row>
    <row r="7" spans="1:21" ht="26.1" customHeight="1">
      <c r="A7" s="597" t="s">
        <v>69</v>
      </c>
      <c r="B7" s="591">
        <v>5.8823529411764701</v>
      </c>
      <c r="C7" s="592">
        <v>15.807501284466518</v>
      </c>
      <c r="D7" s="592">
        <v>10.46156842378603</v>
      </c>
      <c r="E7" s="592">
        <v>7.7720207253886011</v>
      </c>
      <c r="F7" s="592">
        <v>14.858284430016234</v>
      </c>
      <c r="G7" s="592">
        <v>5.1887364971477119</v>
      </c>
      <c r="H7" s="592">
        <v>11.795622380413812</v>
      </c>
      <c r="I7" s="592">
        <v>14.511802575107296</v>
      </c>
      <c r="J7" s="592">
        <v>11.16600790513834</v>
      </c>
      <c r="K7" s="592">
        <v>11.650835637850186</v>
      </c>
      <c r="L7" s="592">
        <v>12.508809020436928</v>
      </c>
      <c r="M7" s="592">
        <v>15.865954922894424</v>
      </c>
      <c r="N7" s="592">
        <v>13.679846938775512</v>
      </c>
      <c r="O7" s="592">
        <v>16.152536601974806</v>
      </c>
      <c r="P7" s="592">
        <v>15.164520743919885</v>
      </c>
      <c r="Q7" s="592">
        <v>10.642128425685137</v>
      </c>
      <c r="R7" s="593">
        <v>11.651854316176353</v>
      </c>
      <c r="S7" s="592">
        <v>12.039588167053363</v>
      </c>
      <c r="T7" s="592">
        <v>12.513427830324625</v>
      </c>
      <c r="U7" s="598">
        <v>10.002430724355857</v>
      </c>
    </row>
    <row r="8" spans="1:21" ht="26.1" customHeight="1">
      <c r="A8" s="597" t="s">
        <v>70</v>
      </c>
      <c r="B8" s="591">
        <v>11.76470588235294</v>
      </c>
      <c r="C8" s="592">
        <v>12.313752354855284</v>
      </c>
      <c r="D8" s="592">
        <v>11.535964684497534</v>
      </c>
      <c r="E8" s="592">
        <v>9.4991364421416229</v>
      </c>
      <c r="F8" s="592">
        <v>15.594955674865776</v>
      </c>
      <c r="G8" s="592">
        <v>5.6620949144313624</v>
      </c>
      <c r="H8" s="592">
        <v>14.34368970793693</v>
      </c>
      <c r="I8" s="592">
        <v>8.8787553648068673</v>
      </c>
      <c r="J8" s="592">
        <v>15.662055335968381</v>
      </c>
      <c r="K8" s="592">
        <v>15.90717806901527</v>
      </c>
      <c r="L8" s="592">
        <v>13.178294573643413</v>
      </c>
      <c r="M8" s="592">
        <v>13.908659549228943</v>
      </c>
      <c r="N8" s="592">
        <v>13.169642857142858</v>
      </c>
      <c r="O8" s="592">
        <v>13.551242764725909</v>
      </c>
      <c r="P8" s="592">
        <v>12.947067238912732</v>
      </c>
      <c r="Q8" s="592">
        <v>12.412482496499299</v>
      </c>
      <c r="R8" s="593">
        <v>12.125532690144638</v>
      </c>
      <c r="S8" s="592">
        <v>11.773129350348027</v>
      </c>
      <c r="T8" s="592">
        <v>13.650535803180757</v>
      </c>
      <c r="U8" s="598">
        <v>10.947374817695673</v>
      </c>
    </row>
    <row r="9" spans="1:21" ht="26.1" customHeight="1">
      <c r="A9" s="597" t="s">
        <v>71</v>
      </c>
      <c r="B9" s="591">
        <v>5.8823529411764701</v>
      </c>
      <c r="C9" s="592">
        <v>10.669635211508819</v>
      </c>
      <c r="D9" s="592">
        <v>14.765645286938458</v>
      </c>
      <c r="E9" s="592">
        <v>15.544041450777202</v>
      </c>
      <c r="F9" s="592">
        <v>16.743663378698965</v>
      </c>
      <c r="G9" s="592">
        <v>15.359873771088726</v>
      </c>
      <c r="H9" s="592">
        <v>15.448073980440425</v>
      </c>
      <c r="I9" s="592">
        <v>12.741416309012877</v>
      </c>
      <c r="J9" s="592">
        <v>12.549407114624506</v>
      </c>
      <c r="K9" s="592">
        <v>13.827101118191656</v>
      </c>
      <c r="L9" s="592">
        <v>12.896405919661733</v>
      </c>
      <c r="M9" s="592">
        <v>13.434163701067616</v>
      </c>
      <c r="N9" s="592">
        <v>9.4387755102040813</v>
      </c>
      <c r="O9" s="592">
        <v>16.322778345250256</v>
      </c>
      <c r="P9" s="592">
        <v>15.593705293276109</v>
      </c>
      <c r="Q9" s="592">
        <v>15.113022604520904</v>
      </c>
      <c r="R9" s="593">
        <v>14.71412955658001</v>
      </c>
      <c r="S9" s="592">
        <v>14.892691415313225</v>
      </c>
      <c r="T9" s="592">
        <v>15.086331123745644</v>
      </c>
      <c r="U9" s="598">
        <v>13.979703451628586</v>
      </c>
    </row>
    <row r="10" spans="1:21" ht="26.1" customHeight="1">
      <c r="A10" s="597" t="s">
        <v>72</v>
      </c>
      <c r="B10" s="591">
        <v>17.647058823529413</v>
      </c>
      <c r="C10" s="592">
        <v>17.79414283267683</v>
      </c>
      <c r="D10" s="592">
        <v>16.291223058945729</v>
      </c>
      <c r="E10" s="592">
        <v>20.725388601036268</v>
      </c>
      <c r="F10" s="592">
        <v>16.1443376201773</v>
      </c>
      <c r="G10" s="592">
        <v>17.423230974632844</v>
      </c>
      <c r="H10" s="592">
        <v>17.124609141108376</v>
      </c>
      <c r="I10" s="592">
        <v>14.887339055793991</v>
      </c>
      <c r="J10" s="592">
        <v>13.932806324110672</v>
      </c>
      <c r="K10" s="592">
        <v>14.091619574365758</v>
      </c>
      <c r="L10" s="592">
        <v>13.988724453840733</v>
      </c>
      <c r="M10" s="592">
        <v>12.455516014234876</v>
      </c>
      <c r="N10" s="592">
        <v>11.798469387755102</v>
      </c>
      <c r="O10" s="592">
        <v>12.570650323459311</v>
      </c>
      <c r="P10" s="592">
        <v>13.304721030042918</v>
      </c>
      <c r="Q10" s="592">
        <v>15.333066613322666</v>
      </c>
      <c r="R10" s="593">
        <v>15.586236395608575</v>
      </c>
      <c r="S10" s="592">
        <v>15.289660672853827</v>
      </c>
      <c r="T10" s="592">
        <v>16.647889538082637</v>
      </c>
      <c r="U10" s="598">
        <v>14.85172581429266</v>
      </c>
    </row>
    <row r="11" spans="1:21" ht="26.1" customHeight="1">
      <c r="A11" s="597" t="s">
        <v>73</v>
      </c>
      <c r="B11" s="591">
        <v>17.647058823529413</v>
      </c>
      <c r="C11" s="592">
        <v>14.48878232574071</v>
      </c>
      <c r="D11" s="592">
        <v>15.226564528693846</v>
      </c>
      <c r="E11" s="592">
        <v>15.544041450777202</v>
      </c>
      <c r="F11" s="592">
        <v>15.682357347983519</v>
      </c>
      <c r="G11" s="592">
        <v>13.909455030950358</v>
      </c>
      <c r="H11" s="592">
        <v>11.336571086421396</v>
      </c>
      <c r="I11" s="592">
        <v>15.396995708154506</v>
      </c>
      <c r="J11" s="592">
        <v>11.709486166007906</v>
      </c>
      <c r="K11" s="592">
        <v>18.552362630756285</v>
      </c>
      <c r="L11" s="592">
        <v>8.9499647639182527</v>
      </c>
      <c r="M11" s="592">
        <v>9.697508896797153</v>
      </c>
      <c r="N11" s="592">
        <v>13.042091836734693</v>
      </c>
      <c r="O11" s="592">
        <v>8.2465100442628536</v>
      </c>
      <c r="P11" s="592">
        <v>12.517882689556508</v>
      </c>
      <c r="Q11" s="592">
        <v>11.842368473694739</v>
      </c>
      <c r="R11" s="593">
        <v>13.302599686326696</v>
      </c>
      <c r="S11" s="592">
        <v>15.681191995359628</v>
      </c>
      <c r="T11" s="592">
        <v>11.347499148479052</v>
      </c>
      <c r="U11" s="598">
        <v>11.58543996110841</v>
      </c>
    </row>
    <row r="12" spans="1:21" ht="26.1" customHeight="1">
      <c r="A12" s="597" t="s">
        <v>74</v>
      </c>
      <c r="B12" s="591">
        <v>11.76470588235294</v>
      </c>
      <c r="C12" s="592">
        <v>7.6382942284637778</v>
      </c>
      <c r="D12" s="592">
        <v>11.263308231628148</v>
      </c>
      <c r="E12" s="592">
        <v>10.880829015544041</v>
      </c>
      <c r="F12" s="592">
        <v>10.28842552128855</v>
      </c>
      <c r="G12" s="592">
        <v>13.988348100497634</v>
      </c>
      <c r="H12" s="592">
        <v>9.586853835406826</v>
      </c>
      <c r="I12" s="592">
        <v>10.568669527896995</v>
      </c>
      <c r="J12" s="592">
        <v>8.9426877470355723</v>
      </c>
      <c r="K12" s="592">
        <v>11.025610195984129</v>
      </c>
      <c r="L12" s="592">
        <v>7.9281183932346719</v>
      </c>
      <c r="M12" s="592">
        <v>7.4139976275207591</v>
      </c>
      <c r="N12" s="592">
        <v>10.746173469387756</v>
      </c>
      <c r="O12" s="592">
        <v>7.5451140619679951</v>
      </c>
      <c r="P12" s="592">
        <v>9.7281831187410592</v>
      </c>
      <c r="Q12" s="592">
        <v>9.1418283656731347</v>
      </c>
      <c r="R12" s="593">
        <v>10.307653311788096</v>
      </c>
      <c r="S12" s="592">
        <v>11.307279582366588</v>
      </c>
      <c r="T12" s="592">
        <v>8.9894411402520493</v>
      </c>
      <c r="U12" s="598">
        <v>10.160427807486631</v>
      </c>
    </row>
    <row r="13" spans="1:21" ht="26.1" customHeight="1">
      <c r="A13" s="597" t="s">
        <v>75</v>
      </c>
      <c r="B13" s="591">
        <v>17.647058823529413</v>
      </c>
      <c r="C13" s="592">
        <v>5.8229148826853914</v>
      </c>
      <c r="D13" s="592">
        <v>8.322513632822643</v>
      </c>
      <c r="E13" s="592">
        <v>7.7720207253886011</v>
      </c>
      <c r="F13" s="592">
        <v>2.7219378199525535</v>
      </c>
      <c r="G13" s="592">
        <v>12.477242383784439</v>
      </c>
      <c r="H13" s="592">
        <v>6.3601889428514395</v>
      </c>
      <c r="I13" s="592">
        <v>7.2156652360515023</v>
      </c>
      <c r="J13" s="592">
        <v>6.1264822134387353</v>
      </c>
      <c r="K13" s="592">
        <v>7.214139713839125</v>
      </c>
      <c r="L13" s="592">
        <v>7.0824524312896404</v>
      </c>
      <c r="M13" s="592">
        <v>5.4270462633451952</v>
      </c>
      <c r="N13" s="592">
        <v>9.2155612244897966</v>
      </c>
      <c r="O13" s="592">
        <v>6.5509022812393596</v>
      </c>
      <c r="P13" s="592">
        <v>8.7267525035765381</v>
      </c>
      <c r="Q13" s="592">
        <v>7.0714142828565709</v>
      </c>
      <c r="R13" s="593">
        <v>7.6343012847931808</v>
      </c>
      <c r="S13" s="592">
        <v>7.8088747099767986</v>
      </c>
      <c r="T13" s="592">
        <v>6.6811643566431735</v>
      </c>
      <c r="U13" s="598">
        <v>8.4437287311618867</v>
      </c>
    </row>
    <row r="14" spans="1:21" ht="26.1" customHeight="1">
      <c r="A14" s="597" t="s">
        <v>76</v>
      </c>
      <c r="B14" s="591">
        <v>5.8823529411764701</v>
      </c>
      <c r="C14" s="592">
        <v>5.7886624421990067</v>
      </c>
      <c r="D14" s="592">
        <v>4.1774863671773561</v>
      </c>
      <c r="E14" s="592">
        <v>2.5906735751295336</v>
      </c>
      <c r="F14" s="592">
        <v>1.6481458359345735</v>
      </c>
      <c r="G14" s="592">
        <v>7.8528947687826189</v>
      </c>
      <c r="H14" s="592">
        <v>4.2711729093207369</v>
      </c>
      <c r="I14" s="592">
        <v>3.8358369098712446</v>
      </c>
      <c r="J14" s="592">
        <v>8.3992094861660078</v>
      </c>
      <c r="K14" s="592">
        <v>3.1982686064686785</v>
      </c>
      <c r="L14" s="592">
        <v>6.5186751233262852</v>
      </c>
      <c r="M14" s="592">
        <v>4.3297746144721234</v>
      </c>
      <c r="N14" s="592">
        <v>8.003826530612244</v>
      </c>
      <c r="O14" s="592">
        <v>4.6169560776302347</v>
      </c>
      <c r="P14" s="592">
        <v>3.9341917024320461</v>
      </c>
      <c r="Q14" s="592">
        <v>8.2716543308661734</v>
      </c>
      <c r="R14" s="593">
        <v>5.0932306766154971</v>
      </c>
      <c r="S14" s="592">
        <v>3.605350928074246</v>
      </c>
      <c r="T14" s="592">
        <v>5.3554117431288812</v>
      </c>
      <c r="U14" s="598">
        <v>7.2830578512396684</v>
      </c>
    </row>
    <row r="15" spans="1:21" ht="26.1" customHeight="1">
      <c r="A15" s="597" t="s">
        <v>77</v>
      </c>
      <c r="B15" s="591">
        <v>0</v>
      </c>
      <c r="C15" s="592">
        <v>1.5756122623736941</v>
      </c>
      <c r="D15" s="592">
        <v>0.86341210075305108</v>
      </c>
      <c r="E15" s="592">
        <v>0.34542314335060448</v>
      </c>
      <c r="F15" s="592">
        <v>6.2429766512673242E-2</v>
      </c>
      <c r="G15" s="592">
        <v>3.5866003155722783</v>
      </c>
      <c r="H15" s="592">
        <v>1.7630230856230458</v>
      </c>
      <c r="I15" s="592">
        <v>1.3948497854077253</v>
      </c>
      <c r="J15" s="592">
        <v>4.6442687747035576</v>
      </c>
      <c r="K15" s="592">
        <v>0.66129614043525309</v>
      </c>
      <c r="L15" s="592">
        <v>3.3474277660324172</v>
      </c>
      <c r="M15" s="592">
        <v>1.4827995255041519</v>
      </c>
      <c r="N15" s="592">
        <v>0.73341836734693877</v>
      </c>
      <c r="O15" s="592">
        <v>1.6275110657133127</v>
      </c>
      <c r="P15" s="592">
        <v>0.14306151645207438</v>
      </c>
      <c r="Q15" s="592">
        <v>3.270654130826165</v>
      </c>
      <c r="R15" s="593">
        <v>1.7085689843638612</v>
      </c>
      <c r="S15" s="592">
        <v>0.68699245939675169</v>
      </c>
      <c r="T15" s="592">
        <v>1.6165797678622893</v>
      </c>
      <c r="U15" s="598">
        <v>3.530627126883811</v>
      </c>
    </row>
    <row r="16" spans="1:21" ht="26.1" customHeight="1" thickBot="1">
      <c r="A16" s="599" t="s">
        <v>78</v>
      </c>
      <c r="B16" s="600">
        <v>0</v>
      </c>
      <c r="C16" s="601">
        <v>5.1378660729576982E-2</v>
      </c>
      <c r="D16" s="601">
        <v>0.57452609711763181</v>
      </c>
      <c r="E16" s="601" t="s">
        <v>215</v>
      </c>
      <c r="F16" s="601">
        <v>9.7377304596208778E-3</v>
      </c>
      <c r="G16" s="601">
        <v>1.5778613909455033</v>
      </c>
      <c r="H16" s="601">
        <v>0.61206839198988761</v>
      </c>
      <c r="I16" s="601">
        <v>0.18776824034334763</v>
      </c>
      <c r="J16" s="601">
        <v>1.7</v>
      </c>
      <c r="K16" s="601">
        <v>2.6824034334763949E-2</v>
      </c>
      <c r="L16" s="601">
        <v>1.0218463706835801</v>
      </c>
      <c r="M16" s="601">
        <v>0.86002372479240807</v>
      </c>
      <c r="N16" s="601">
        <v>0.95663265306122447</v>
      </c>
      <c r="O16" s="601">
        <v>0.42219952332311877</v>
      </c>
      <c r="P16" s="601">
        <v>0.14306151645207438</v>
      </c>
      <c r="Q16" s="601">
        <v>0.93018603720744153</v>
      </c>
      <c r="R16" s="602">
        <v>0.65031763382602226</v>
      </c>
      <c r="S16" s="601">
        <v>9.7882830626450118E-2</v>
      </c>
      <c r="T16" s="601">
        <v>0.6864568868394163</v>
      </c>
      <c r="U16" s="603">
        <v>1.5343947496353914</v>
      </c>
    </row>
    <row r="17" spans="1:33" hidden="1">
      <c r="A17" s="119" t="s">
        <v>84</v>
      </c>
      <c r="B17" s="86" t="e">
        <f>SUM(#REF!)</f>
        <v>#REF!</v>
      </c>
      <c r="C17" s="86" t="e">
        <f>SUM(#REF!)</f>
        <v>#REF!</v>
      </c>
      <c r="D17" s="86" t="e">
        <f>SUM(#REF!)</f>
        <v>#REF!</v>
      </c>
      <c r="E17" s="86" t="e">
        <f>SUM(#REF!)</f>
        <v>#REF!</v>
      </c>
      <c r="F17" s="86" t="e">
        <f>SUM(#REF!)</f>
        <v>#REF!</v>
      </c>
      <c r="G17" s="86" t="e">
        <f>SUM(#REF!)</f>
        <v>#REF!</v>
      </c>
      <c r="H17" s="86" t="e">
        <f>SUM(#REF!)</f>
        <v>#REF!</v>
      </c>
      <c r="I17" s="86" t="e">
        <f>SUM(#REF!)</f>
        <v>#REF!</v>
      </c>
      <c r="J17" s="86" t="e">
        <f>SUM(#REF!)</f>
        <v>#REF!</v>
      </c>
      <c r="K17" s="86" t="e">
        <f>SUM(#REF!)</f>
        <v>#REF!</v>
      </c>
      <c r="L17" s="86" t="e">
        <f>SUM(#REF!)</f>
        <v>#REF!</v>
      </c>
      <c r="M17" s="86" t="e">
        <f>SUM(#REF!)</f>
        <v>#REF!</v>
      </c>
      <c r="N17" s="86" t="e">
        <f>SUM(#REF!)</f>
        <v>#REF!</v>
      </c>
      <c r="O17" s="86" t="e">
        <f>SUM(#REF!)</f>
        <v>#REF!</v>
      </c>
      <c r="P17" s="86" t="e">
        <f>SUM(#REF!)</f>
        <v>#REF!</v>
      </c>
      <c r="Q17" s="86" t="e">
        <f>SUM(#REF!)</f>
        <v>#REF!</v>
      </c>
      <c r="R17" s="86" t="e">
        <f>SUM(#REF!)</f>
        <v>#REF!</v>
      </c>
      <c r="S17" s="86" t="e">
        <f>SUM(#REF!)</f>
        <v>#REF!</v>
      </c>
      <c r="T17" s="86" t="e">
        <f>SUM(#REF!)</f>
        <v>#REF!</v>
      </c>
      <c r="U17" s="86" t="e">
        <f>SUM(#REF!)</f>
        <v>#REF!</v>
      </c>
    </row>
    <row r="18" spans="1:33">
      <c r="D18" s="107"/>
    </row>
    <row r="19" spans="1:33">
      <c r="B19" s="110"/>
      <c r="C19" s="117"/>
      <c r="E19"/>
      <c r="K19"/>
      <c r="AA19"/>
      <c r="AC19"/>
      <c r="AF19"/>
      <c r="AG19"/>
    </row>
    <row r="20" spans="1:33">
      <c r="B20" s="110"/>
      <c r="C20" s="117"/>
      <c r="E20"/>
      <c r="K20"/>
      <c r="AA20"/>
      <c r="AC20"/>
      <c r="AF20"/>
      <c r="AG20"/>
    </row>
    <row r="21" spans="1:33">
      <c r="B21" s="110"/>
      <c r="C21" s="117"/>
      <c r="E21"/>
      <c r="K21"/>
      <c r="AA21"/>
      <c r="AC21"/>
      <c r="AF21"/>
      <c r="AG21"/>
    </row>
    <row r="22" spans="1:33">
      <c r="B22" s="110"/>
      <c r="C22" s="117"/>
      <c r="E22"/>
      <c r="K22"/>
      <c r="AA22"/>
      <c r="AC22"/>
      <c r="AF22"/>
      <c r="AG22"/>
    </row>
    <row r="23" spans="1:33">
      <c r="B23" s="110"/>
      <c r="C23" s="117"/>
      <c r="E23"/>
      <c r="K23"/>
      <c r="AA23"/>
      <c r="AC23"/>
      <c r="AF23"/>
      <c r="AG23"/>
    </row>
    <row r="24" spans="1:33">
      <c r="B24" s="110"/>
      <c r="C24" s="117"/>
      <c r="E24"/>
      <c r="K24"/>
      <c r="AA24"/>
      <c r="AC24"/>
      <c r="AF24"/>
      <c r="AG24"/>
    </row>
    <row r="25" spans="1:33">
      <c r="B25" s="110"/>
      <c r="C25" s="117"/>
      <c r="E25"/>
      <c r="K25"/>
      <c r="AA25"/>
      <c r="AC25"/>
      <c r="AF25"/>
      <c r="AG25"/>
    </row>
    <row r="26" spans="1:33">
      <c r="B26" s="110"/>
      <c r="C26" s="117"/>
      <c r="E26"/>
      <c r="K26"/>
      <c r="AA26"/>
      <c r="AC26"/>
      <c r="AF26"/>
      <c r="AG26"/>
    </row>
    <row r="27" spans="1:33">
      <c r="B27" s="110"/>
      <c r="C27" s="117"/>
      <c r="E27"/>
      <c r="K27"/>
      <c r="AA27"/>
      <c r="AC27"/>
      <c r="AF27"/>
      <c r="AG27"/>
    </row>
    <row r="28" spans="1:33">
      <c r="B28" s="110"/>
      <c r="C28" s="117"/>
      <c r="E28"/>
      <c r="K28"/>
      <c r="AA28"/>
      <c r="AC28"/>
      <c r="AF28"/>
      <c r="AG28"/>
    </row>
    <row r="29" spans="1:33">
      <c r="B29" s="110"/>
      <c r="C29" s="117"/>
      <c r="E29"/>
      <c r="K29"/>
      <c r="AA29"/>
      <c r="AC29"/>
      <c r="AF29"/>
      <c r="AG29"/>
    </row>
    <row r="30" spans="1:33">
      <c r="B30" s="110"/>
      <c r="C30" s="117"/>
      <c r="E30"/>
      <c r="K30"/>
      <c r="AA30"/>
      <c r="AC30"/>
      <c r="AF30"/>
      <c r="AG30"/>
    </row>
    <row r="31" spans="1:33">
      <c r="B31" s="110"/>
      <c r="C31" s="117"/>
      <c r="E31"/>
      <c r="K31"/>
      <c r="AA31"/>
      <c r="AC31"/>
      <c r="AF31"/>
      <c r="AG31"/>
    </row>
    <row r="32" spans="1:33">
      <c r="B32" s="110"/>
      <c r="C32" s="117"/>
      <c r="E32"/>
      <c r="K32"/>
      <c r="AA32"/>
      <c r="AC32"/>
      <c r="AF32"/>
      <c r="AG32"/>
    </row>
    <row r="33" spans="2:33">
      <c r="B33" s="110"/>
      <c r="C33" s="117"/>
      <c r="E33"/>
      <c r="K33"/>
      <c r="AA33"/>
      <c r="AC33"/>
      <c r="AF33"/>
      <c r="AG33"/>
    </row>
    <row r="34" spans="2:33">
      <c r="B34" s="110"/>
      <c r="C34" s="117"/>
      <c r="E34"/>
      <c r="K34"/>
      <c r="AA34"/>
      <c r="AC34"/>
      <c r="AF34"/>
      <c r="AG34"/>
    </row>
    <row r="35" spans="2:33">
      <c r="J35" s="605"/>
    </row>
  </sheetData>
  <phoneticPr fontId="2"/>
  <pageMargins left="0.56000000000000005" right="0.32" top="0.6" bottom="0.47" header="0.3" footer="0.3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6</vt:i4>
      </vt:variant>
    </vt:vector>
  </HeadingPairs>
  <TitlesOfParts>
    <vt:vector size="22" baseType="lpstr">
      <vt:lpstr>表紙</vt:lpstr>
      <vt:lpstr>P1</vt:lpstr>
      <vt:lpstr>P2</vt:lpstr>
      <vt:lpstr>P3</vt:lpstr>
      <vt:lpstr>P4</vt:lpstr>
      <vt:lpstr>P5</vt:lpstr>
      <vt:lpstr>P6</vt:lpstr>
      <vt:lpstr>P7</vt:lpstr>
      <vt:lpstr>P8</vt:lpstr>
      <vt:lpstr>P9-10</vt:lpstr>
      <vt:lpstr>P11</vt:lpstr>
      <vt:lpstr>P12</vt:lpstr>
      <vt:lpstr>P13-14</vt:lpstr>
      <vt:lpstr>P15</vt:lpstr>
      <vt:lpstr>P16</vt:lpstr>
      <vt:lpstr>P17</vt:lpstr>
      <vt:lpstr>'P1'!Print_Area</vt:lpstr>
      <vt:lpstr>'P3'!Print_Area</vt:lpstr>
      <vt:lpstr>'P5'!Print_Area</vt:lpstr>
      <vt:lpstr>'P7'!Print_Area</vt:lpstr>
      <vt:lpstr>'P8'!Print_Area</vt:lpstr>
      <vt:lpstr>'P9-10'!Print_Area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加奈子(satou-kanako)</dc:creator>
  <cp:lastModifiedBy>user</cp:lastModifiedBy>
  <cp:lastPrinted>2014-10-23T06:53:33Z</cp:lastPrinted>
  <dcterms:created xsi:type="dcterms:W3CDTF">2009-10-16T07:01:25Z</dcterms:created>
  <dcterms:modified xsi:type="dcterms:W3CDTF">2017-01-19T07:15:36Z</dcterms:modified>
</cp:coreProperties>
</file>