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4_労働相談課\福井さん（作業用）\29年度\神奈川の賃金状況（福井さん用）\28年神奈川の賃金状況（福井さん用）\"/>
    </mc:Choice>
  </mc:AlternateContent>
  <bookViews>
    <workbookView xWindow="720" yWindow="300" windowWidth="11175" windowHeight="6105" tabRatio="762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  <sheet name="Sheet3" sheetId="46" r:id="rId17"/>
  </sheets>
  <definedNames>
    <definedName name="_xlnm.Print_Area" localSheetId="1">'P1'!$A$1:$P$51</definedName>
    <definedName name="_xlnm.Print_Area" localSheetId="7">'P7'!$A$1:$H$72</definedName>
  </definedNames>
  <calcPr calcId="152511" calcMode="manual" refMode="R1C1"/>
</workbook>
</file>

<file path=xl/calcChain.xml><?xml version="1.0" encoding="utf-8"?>
<calcChain xmlns="http://schemas.openxmlformats.org/spreadsheetml/2006/main">
  <c r="F16" i="21" l="1"/>
  <c r="G16" i="21" l="1"/>
  <c r="E25" i="31" l="1"/>
  <c r="E24" i="31"/>
  <c r="E23" i="31"/>
  <c r="E22" i="31"/>
  <c r="E21" i="31"/>
  <c r="E20" i="31"/>
  <c r="E19" i="31"/>
  <c r="E18" i="31"/>
  <c r="E17" i="31"/>
  <c r="D118" i="22"/>
  <c r="F118" i="22"/>
  <c r="H118" i="22"/>
  <c r="H117" i="22"/>
  <c r="F117" i="22"/>
  <c r="D117" i="22"/>
  <c r="H116" i="22"/>
  <c r="F116" i="22"/>
  <c r="D116" i="22"/>
  <c r="H115" i="22"/>
  <c r="F115" i="22"/>
  <c r="D115" i="22"/>
  <c r="H114" i="22"/>
  <c r="F114" i="22"/>
  <c r="D114" i="22"/>
  <c r="H113" i="22"/>
  <c r="F113" i="22"/>
  <c r="D113" i="22"/>
  <c r="H112" i="22"/>
  <c r="F112" i="22"/>
  <c r="D112" i="22"/>
  <c r="H111" i="22"/>
  <c r="F111" i="22"/>
  <c r="D111" i="22"/>
  <c r="H110" i="22"/>
  <c r="F110" i="22"/>
  <c r="D110" i="22"/>
  <c r="C6" i="22" l="1"/>
  <c r="B5" i="18"/>
  <c r="C5" i="18"/>
  <c r="B4" i="18"/>
  <c r="C4" i="18"/>
  <c r="P13" i="13"/>
  <c r="P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I35" i="40"/>
  <c r="E51" i="34"/>
  <c r="G49" i="34" s="1"/>
  <c r="E52" i="34"/>
  <c r="G52" i="34" s="1"/>
  <c r="E53" i="34"/>
  <c r="E54" i="34"/>
  <c r="E55" i="34"/>
  <c r="G55" i="34" s="1"/>
  <c r="E56" i="34"/>
  <c r="G56" i="34" s="1"/>
  <c r="E57" i="34"/>
  <c r="E58" i="34"/>
  <c r="E59" i="34"/>
  <c r="E60" i="34"/>
  <c r="G60" i="34" s="1"/>
  <c r="E61" i="34"/>
  <c r="E50" i="34"/>
  <c r="B51" i="34"/>
  <c r="D51" i="34" s="1"/>
  <c r="B52" i="34"/>
  <c r="D52" i="34" s="1"/>
  <c r="B53" i="34"/>
  <c r="B54" i="34"/>
  <c r="B55" i="34"/>
  <c r="D55" i="34" s="1"/>
  <c r="B56" i="34"/>
  <c r="D56" i="34" s="1"/>
  <c r="B57" i="34"/>
  <c r="B58" i="34"/>
  <c r="B59" i="34"/>
  <c r="D59" i="34" s="1"/>
  <c r="B60" i="34"/>
  <c r="D60" i="34" s="1"/>
  <c r="B61" i="34"/>
  <c r="B50" i="34"/>
  <c r="E26" i="31"/>
  <c r="J39" i="19"/>
  <c r="L39" i="19" s="1"/>
  <c r="K39" i="19"/>
  <c r="G39" i="19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G58" i="34"/>
  <c r="B32" i="20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M29" i="13"/>
  <c r="L29" i="13"/>
  <c r="K29" i="13"/>
  <c r="J29" i="13"/>
  <c r="I29" i="13"/>
  <c r="H29" i="13"/>
  <c r="G29" i="13"/>
  <c r="F29" i="13"/>
  <c r="E29" i="13"/>
  <c r="M27" i="13"/>
  <c r="L27" i="13"/>
  <c r="K27" i="13"/>
  <c r="J27" i="13"/>
  <c r="I27" i="13"/>
  <c r="H27" i="13"/>
  <c r="G27" i="13"/>
  <c r="F27" i="13"/>
  <c r="E27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E88" i="22"/>
  <c r="D88" i="22"/>
  <c r="C88" i="22"/>
  <c r="E87" i="22"/>
  <c r="D87" i="22"/>
  <c r="C87" i="22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E30" i="22"/>
  <c r="D30" i="22"/>
  <c r="C30" i="22"/>
  <c r="J34" i="21"/>
  <c r="J6" i="21" s="1"/>
  <c r="G42" i="19"/>
  <c r="F6" i="13"/>
  <c r="F5" i="13"/>
  <c r="B6" i="13"/>
  <c r="B5" i="13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K11" i="21" s="1"/>
  <c r="I34" i="21"/>
  <c r="I14" i="21" s="1"/>
  <c r="E6" i="13"/>
  <c r="D6" i="13"/>
  <c r="C6" i="13"/>
  <c r="C34" i="21"/>
  <c r="C13" i="21" s="1"/>
  <c r="E5" i="13"/>
  <c r="D5" i="13"/>
  <c r="C5" i="13"/>
  <c r="B34" i="21"/>
  <c r="B6" i="21" s="1"/>
  <c r="H34" i="21"/>
  <c r="H10" i="21" s="1"/>
  <c r="C32" i="20"/>
  <c r="B4" i="20" s="1"/>
  <c r="D7" i="22"/>
  <c r="E7" i="22"/>
  <c r="C7" i="22"/>
  <c r="D6" i="22"/>
  <c r="E6" i="22"/>
  <c r="E34" i="21"/>
  <c r="E15" i="21" s="1"/>
  <c r="D34" i="21"/>
  <c r="D15" i="21" s="1"/>
  <c r="G34" i="21"/>
  <c r="G10" i="21" s="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T34" i="21"/>
  <c r="T10" i="21" s="1"/>
  <c r="U34" i="21"/>
  <c r="U5" i="21" s="1"/>
  <c r="D32" i="20"/>
  <c r="C14" i="20" s="1"/>
  <c r="J71" i="19"/>
  <c r="K71" i="19" s="1"/>
  <c r="J70" i="19"/>
  <c r="L70" i="19" s="1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L54" i="19" s="1"/>
  <c r="J53" i="19"/>
  <c r="K53" i="19" s="1"/>
  <c r="J52" i="19"/>
  <c r="L52" i="19" s="1"/>
  <c r="J51" i="19"/>
  <c r="K51" i="19" s="1"/>
  <c r="J50" i="19"/>
  <c r="L50" i="19" s="1"/>
  <c r="J49" i="19"/>
  <c r="K49" i="19" s="1"/>
  <c r="J48" i="19"/>
  <c r="K48" i="19" s="1"/>
  <c r="J47" i="19"/>
  <c r="K47" i="19" s="1"/>
  <c r="J46" i="19"/>
  <c r="K46" i="19" s="1"/>
  <c r="J45" i="19"/>
  <c r="K45" i="19" s="1"/>
  <c r="J44" i="19"/>
  <c r="K44" i="19" s="1"/>
  <c r="J43" i="19"/>
  <c r="L43" i="19" s="1"/>
  <c r="J42" i="19"/>
  <c r="L42" i="19" s="1"/>
  <c r="J41" i="19"/>
  <c r="L41" i="19" s="1"/>
  <c r="J40" i="19"/>
  <c r="L40" i="19" s="1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 s="1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L5" i="19" s="1"/>
  <c r="J4" i="19"/>
  <c r="K4" i="19" s="1"/>
  <c r="D8" i="19"/>
  <c r="E8" i="19" s="1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1" i="19"/>
  <c r="G40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55" i="19"/>
  <c r="G38" i="19"/>
  <c r="G21" i="19"/>
  <c r="G19" i="19"/>
  <c r="G20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D15" i="17"/>
  <c r="D14" i="17"/>
  <c r="D13" i="17"/>
  <c r="D12" i="17"/>
  <c r="D11" i="17"/>
  <c r="D5" i="17"/>
  <c r="D6" i="17"/>
  <c r="D7" i="17"/>
  <c r="D8" i="17"/>
  <c r="D4" i="17"/>
  <c r="F34" i="21"/>
  <c r="F7" i="21" s="1"/>
  <c r="K31" i="19"/>
  <c r="M31" i="19" s="1"/>
  <c r="L15" i="19"/>
  <c r="L30" i="19"/>
  <c r="G59" i="34" l="1"/>
  <c r="G50" i="34"/>
  <c r="B6" i="18"/>
  <c r="L49" i="19"/>
  <c r="M49" i="19" s="1"/>
  <c r="L45" i="19"/>
  <c r="M45" i="19" s="1"/>
  <c r="K43" i="19"/>
  <c r="M43" i="19" s="1"/>
  <c r="K17" i="19"/>
  <c r="M17" i="19" s="1"/>
  <c r="L14" i="19"/>
  <c r="M14" i="19" s="1"/>
  <c r="Q12" i="21"/>
  <c r="Q9" i="21"/>
  <c r="Q15" i="21"/>
  <c r="Q16" i="21"/>
  <c r="Q13" i="21"/>
  <c r="O8" i="21"/>
  <c r="O16" i="21"/>
  <c r="L13" i="21"/>
  <c r="L8" i="21"/>
  <c r="L11" i="21"/>
  <c r="L14" i="21"/>
  <c r="K9" i="21"/>
  <c r="K15" i="21"/>
  <c r="K6" i="21"/>
  <c r="K7" i="21"/>
  <c r="K14" i="21"/>
  <c r="G12" i="21"/>
  <c r="G13" i="21"/>
  <c r="G9" i="21"/>
  <c r="G15" i="21"/>
  <c r="D14" i="21"/>
  <c r="B12" i="20"/>
  <c r="B15" i="20"/>
  <c r="G51" i="34"/>
  <c r="G54" i="34"/>
  <c r="P5" i="21"/>
  <c r="P16" i="21"/>
  <c r="J5" i="21"/>
  <c r="P10" i="21"/>
  <c r="L10" i="21"/>
  <c r="Q10" i="21"/>
  <c r="B11" i="20"/>
  <c r="B10" i="20"/>
  <c r="B7" i="20"/>
  <c r="B5" i="20"/>
  <c r="B14" i="20"/>
  <c r="B8" i="20"/>
  <c r="B13" i="20"/>
  <c r="B6" i="20"/>
  <c r="L47" i="19"/>
  <c r="M47" i="19" s="1"/>
  <c r="K70" i="19"/>
  <c r="M70" i="19" s="1"/>
  <c r="L12" i="19"/>
  <c r="M12" i="19" s="1"/>
  <c r="K50" i="19"/>
  <c r="M50" i="19" s="1"/>
  <c r="K54" i="19"/>
  <c r="M54" i="19" s="1"/>
  <c r="L8" i="19"/>
  <c r="L60" i="19"/>
  <c r="M60" i="19" s="1"/>
  <c r="E16" i="21"/>
  <c r="K41" i="19"/>
  <c r="M30" i="19"/>
  <c r="F5" i="21"/>
  <c r="L29" i="19"/>
  <c r="M29" i="19" s="1"/>
  <c r="K67" i="19"/>
  <c r="M67" i="19" s="1"/>
  <c r="K13" i="21"/>
  <c r="L7" i="21"/>
  <c r="Q5" i="21"/>
  <c r="K64" i="19"/>
  <c r="M64" i="19" s="1"/>
  <c r="K8" i="21"/>
  <c r="L16" i="21"/>
  <c r="L15" i="21"/>
  <c r="Q7" i="21"/>
  <c r="K33" i="19"/>
  <c r="M33" i="19" s="1"/>
  <c r="K5" i="21"/>
  <c r="I16" i="21"/>
  <c r="L18" i="19"/>
  <c r="M18" i="19" s="1"/>
  <c r="K10" i="21"/>
  <c r="L12" i="21"/>
  <c r="Q8" i="21"/>
  <c r="G5" i="21"/>
  <c r="G6" i="21"/>
  <c r="G7" i="21"/>
  <c r="K12" i="21"/>
  <c r="L6" i="21"/>
  <c r="L5" i="21"/>
  <c r="Q11" i="21"/>
  <c r="B15" i="21"/>
  <c r="N5" i="21"/>
  <c r="G61" i="34"/>
  <c r="G57" i="34"/>
  <c r="G53" i="34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T9" i="21"/>
  <c r="T15" i="21"/>
  <c r="T6" i="21"/>
  <c r="T12" i="21"/>
  <c r="T8" i="21"/>
  <c r="T7" i="21"/>
  <c r="T16" i="21"/>
  <c r="T11" i="21"/>
  <c r="T13" i="21"/>
  <c r="T14" i="21"/>
  <c r="S14" i="21"/>
  <c r="S9" i="21"/>
  <c r="S10" i="21"/>
  <c r="S16" i="21"/>
  <c r="S6" i="21"/>
  <c r="S11" i="21"/>
  <c r="R7" i="21"/>
  <c r="R15" i="21"/>
  <c r="R12" i="21"/>
  <c r="R11" i="21"/>
  <c r="R6" i="21"/>
  <c r="Q6" i="2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5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C15" i="20"/>
  <c r="C5" i="20"/>
  <c r="C12" i="20"/>
  <c r="C7" i="20"/>
  <c r="C10" i="20"/>
  <c r="C9" i="20"/>
  <c r="C4" i="20"/>
  <c r="C13" i="20"/>
  <c r="C11" i="20"/>
  <c r="C8" i="20"/>
  <c r="C6" i="20"/>
  <c r="B9" i="20"/>
  <c r="K37" i="19"/>
  <c r="M37" i="19" s="1"/>
  <c r="L53" i="19"/>
  <c r="M53" i="19" s="1"/>
  <c r="L19" i="19"/>
  <c r="M19" i="19" s="1"/>
  <c r="K35" i="19"/>
  <c r="M35" i="19" s="1"/>
  <c r="L68" i="19"/>
  <c r="M68" i="19" s="1"/>
  <c r="K16" i="19"/>
  <c r="M16" i="19" s="1"/>
  <c r="L66" i="19"/>
  <c r="M66" i="19" s="1"/>
  <c r="M15" i="19"/>
  <c r="L63" i="19"/>
  <c r="M63" i="19" s="1"/>
  <c r="K28" i="19"/>
  <c r="M28" i="19" s="1"/>
  <c r="L61" i="19"/>
  <c r="M61" i="19" s="1"/>
  <c r="K10" i="19"/>
  <c r="M10" i="19" s="1"/>
  <c r="L26" i="19"/>
  <c r="M26" i="19" s="1"/>
  <c r="L59" i="19"/>
  <c r="M59" i="19" s="1"/>
  <c r="L25" i="19"/>
  <c r="M25" i="19" s="1"/>
  <c r="M8" i="19"/>
  <c r="M41" i="19"/>
  <c r="K24" i="19"/>
  <c r="M24" i="19" s="1"/>
  <c r="K7" i="19"/>
  <c r="M7" i="19" s="1"/>
  <c r="K40" i="19"/>
  <c r="M40" i="19" s="1"/>
  <c r="L23" i="19"/>
  <c r="M23" i="19" s="1"/>
  <c r="K56" i="19"/>
  <c r="M56" i="19" s="1"/>
  <c r="K5" i="19"/>
  <c r="M5" i="19" s="1"/>
  <c r="L38" i="19"/>
  <c r="M38" i="19" s="1"/>
  <c r="L4" i="19"/>
  <c r="M4" i="19" s="1"/>
  <c r="C6" i="18"/>
  <c r="K55" i="19"/>
  <c r="M55" i="19" s="1"/>
  <c r="D13" i="21"/>
  <c r="P14" i="21"/>
  <c r="I5" i="21"/>
  <c r="L13" i="19"/>
  <c r="M13" i="19" s="1"/>
  <c r="K11" i="19"/>
  <c r="M11" i="19" s="1"/>
  <c r="L46" i="19"/>
  <c r="M46" i="19" s="1"/>
  <c r="L71" i="19"/>
  <c r="M71" i="19" s="1"/>
  <c r="H7" i="21"/>
  <c r="I9" i="21"/>
  <c r="P8" i="21"/>
  <c r="K57" i="19"/>
  <c r="M57" i="19" s="1"/>
  <c r="L48" i="19"/>
  <c r="M48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L51" i="19"/>
  <c r="M51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42" i="19"/>
  <c r="M42" i="19" s="1"/>
  <c r="L44" i="19"/>
  <c r="M44" i="19" s="1"/>
  <c r="K52" i="19"/>
  <c r="M52" i="19" s="1"/>
  <c r="K58" i="19"/>
  <c r="M58" i="19" s="1"/>
  <c r="K65" i="19"/>
  <c r="M65" i="19" s="1"/>
  <c r="S13" i="21"/>
  <c r="O14" i="21"/>
  <c r="M10" i="21"/>
  <c r="C7" i="21"/>
  <c r="R5" i="21"/>
  <c r="K16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L17" i="21" l="1"/>
  <c r="K17" i="21"/>
  <c r="Q17" i="21"/>
  <c r="U17" i="2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<sst xmlns="http://schemas.openxmlformats.org/spreadsheetml/2006/main" count="1038" uniqueCount="229">
  <si>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</si>
  <si>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</si>
  <si>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</si>
  <si>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</si>
  <si>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</si>
  <si>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</si>
  <si>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</si>
  <si>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</si>
  <si>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</si>
  <si>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</si>
  <si>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</si>
  <si>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</si>
  <si>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</si>
  <si>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</si>
  <si>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</si>
  <si>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</si>
  <si>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</si>
  <si>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</si>
  <si>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</si>
  <si>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</si>
  <si>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</si>
  <si>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</si>
  <si>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</si>
  <si>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</si>
  <si>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</si>
  <si>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</si>
  <si>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</si>
  <si>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</si>
  <si>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</si>
  <si>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</si>
  <si>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</si>
  <si>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</si>
  <si>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</si>
  <si>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</si>
  <si>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</si>
  <si>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平成１９年</t>
    <rPh sb="0" eb="2">
      <t>ヘイセイ</t>
    </rPh>
    <rPh sb="4" eb="5">
      <t>ネン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</si>
  <si>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</si>
  <si>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</si>
  <si>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</si>
  <si>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</si>
  <si>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</si>
  <si>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</si>
  <si>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</si>
  <si>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</si>
  <si>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</si>
  <si>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</si>
  <si>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</si>
  <si>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</si>
  <si>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</si>
  <si>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</si>
  <si>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</si>
  <si>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</si>
  <si>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</si>
  <si>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</si>
  <si>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</si>
  <si>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</si>
  <si>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</si>
  <si>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</si>
  <si>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</si>
  <si>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</si>
  <si>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</si>
  <si>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</si>
  <si>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</si>
  <si>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</si>
  <si>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</si>
  <si>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</si>
  <si>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</si>
  <si>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</si>
  <si>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</si>
  <si>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</si>
  <si>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</si>
  <si>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</si>
  <si>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</si>
  <si>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</si>
  <si>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</si>
  <si>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</si>
  <si>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</si>
  <si>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</si>
  <si>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</si>
  <si>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</si>
  <si>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</si>
  <si>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</si>
  <si>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</si>
  <si>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</si>
  <si>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</si>
  <si>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</si>
  <si>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</si>
  <si>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</si>
  <si>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</si>
  <si>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</si>
  <si>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</si>
  <si>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</si>
  <si>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</si>
  <si>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産業計(平成19年）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</si>
  <si>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</si>
  <si>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</si>
  <si>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</si>
  <si>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</si>
  <si>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</si>
  <si>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平成19年</t>
    <rPh sb="0" eb="2">
      <t>ヘイセイ</t>
    </rPh>
    <rPh sb="4" eb="5">
      <t>ネン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</si>
  <si>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</si>
  <si>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</si>
  <si>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</si>
  <si>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</si>
  <si>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</si>
  <si>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</si>
  <si>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</si>
  <si>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</si>
  <si>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</si>
  <si>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</si>
  <si>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</si>
  <si>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</si>
  <si>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</si>
  <si>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</si>
  <si>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</si>
  <si>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</si>
  <si>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</si>
  <si>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</si>
  <si>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※　網掛けは該当データの公表無し</t>
    <rPh sb="2" eb="4">
      <t>アミカ</t>
    </rPh>
    <rPh sb="6" eb="8">
      <t>ガイトウ</t>
    </rPh>
    <rPh sb="12" eb="14">
      <t>コウヒョウ</t>
    </rPh>
    <rPh sb="14" eb="15">
      <t>ナ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</si>
  <si>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</si>
  <si>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</si>
  <si>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</si>
  <si>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</si>
  <si>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</si>
  <si>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</si>
  <si>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</si>
  <si>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</si>
  <si>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</si>
  <si>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</si>
  <si>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</si>
  <si>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</si>
  <si>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</si>
  <si>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</si>
  <si>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</si>
  <si>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</si>
  <si>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</si>
  <si>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</si>
  <si>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</si>
  <si>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</si>
  <si>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</si>
  <si>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</si>
  <si>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</si>
  <si>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</si>
  <si>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</si>
  <si>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</si>
  <si>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</si>
  <si>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</si>
  <si>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</si>
  <si>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</si>
  <si>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</si>
  <si>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</si>
  <si>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</si>
  <si>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</si>
  <si>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</si>
  <si>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</si>
  <si>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　 図１　確定初任給額の推移・・・・・・・・・・・・・・・・・・・・・・・・２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</si>
  <si>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</si>
  <si>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</si>
  <si>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</si>
  <si>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表８  産業別、規模別労働者の年齢階級別構成比(男女計)・・・・・・・・・・８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</si>
  <si>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</si>
  <si>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</si>
  <si>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</si>
  <si>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</si>
  <si>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</si>
  <si>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</si>
  <si>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</si>
  <si>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</si>
  <si>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</si>
  <si>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</si>
  <si>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</si>
  <si>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</si>
  <si>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</si>
  <si>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</si>
  <si>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</si>
  <si>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端数処理の関係で計がＰ６の表と一致しない。</t>
    <rPh sb="13" eb="14">
      <t>ヒョウ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</si>
  <si>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</si>
  <si>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</si>
  <si>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</si>
  <si>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</si>
  <si>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平成２７年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</si>
  <si>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</si>
  <si>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</si>
  <si>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</si>
  <si>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r>
      <t>表２　確定初任給額の推移（産業計）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13" eb="15">
      <t>サンギョウ</t>
    </rPh>
    <rPh sb="15" eb="16">
      <t>ケイ</t>
    </rPh>
    <rPh sb="67" eb="69">
      <t>タンイ</t>
    </rPh>
    <rPh sb="70" eb="72">
      <t>センエン</t>
    </rPh>
    <phoneticPr fontId="2"/>
  </si>
  <si>
    <t>　 表13  男女別平均賃金と男女間格差・・・・・・・・・・・・・・・・・・・・14</t>
    <rPh sb="15" eb="17">
      <t>ダンジョ</t>
    </rPh>
    <rPh sb="17" eb="18">
      <t>アイダ</t>
    </rPh>
    <rPh sb="18" eb="20">
      <t>カクサ</t>
    </rPh>
    <phoneticPr fontId="2"/>
  </si>
  <si>
    <t>※端数処理の関係で差が必ずしも一致しない</t>
    <rPh sb="1" eb="3">
      <t>ハスウ</t>
    </rPh>
    <rPh sb="3" eb="5">
      <t>ショリ</t>
    </rPh>
    <rPh sb="6" eb="8">
      <t>カンケイ</t>
    </rPh>
    <rPh sb="9" eb="10">
      <t>サ</t>
    </rPh>
    <rPh sb="11" eb="12">
      <t>カナラ</t>
    </rPh>
    <rPh sb="15" eb="17">
      <t>イッチ</t>
    </rPh>
    <phoneticPr fontId="2"/>
  </si>
  <si>
    <t>平成２８年</t>
    <rPh sb="0" eb="2">
      <t>ヘイセイ</t>
    </rPh>
    <rPh sb="4" eb="5">
      <t>ネン</t>
    </rPh>
    <phoneticPr fontId="2"/>
  </si>
  <si>
    <r>
      <t>表１　平成2８年確定初任給前年比較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18" eb="20">
      <t>タンイ</t>
    </rPh>
    <rPh sb="21" eb="23">
      <t>センエン</t>
    </rPh>
    <phoneticPr fontId="2"/>
  </si>
  <si>
    <t>平成28年</t>
    <rPh sb="0" eb="2">
      <t>ヘイセイ</t>
    </rPh>
    <rPh sb="4" eb="5">
      <t>ネン</t>
    </rPh>
    <phoneticPr fontId="2"/>
  </si>
  <si>
    <t>表３　平成28年確定初任給の企業規模間格差（産業計）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rPh sb="22" eb="24">
      <t>サンギョウ</t>
    </rPh>
    <rPh sb="24" eb="25">
      <t>ケイ</t>
    </rPh>
    <phoneticPr fontId="2"/>
  </si>
  <si>
    <r>
      <t>表４　平成28年確定初任給（企業規模別・産業別）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</si>
  <si>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r>
      <t>表５　平成28年確定初任給の学歴間格差前年比較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</si>
  <si>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t>平成２８年(A)</t>
    <rPh sb="0" eb="2">
      <t>ヘイセイ</t>
    </rPh>
    <rPh sb="4" eb="5">
      <t>ネン</t>
    </rPh>
    <phoneticPr fontId="2"/>
  </si>
  <si>
    <t>平成２７年(Ｂ)</t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</si>
  <si>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</si>
  <si>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表９　平成28年６月１か月の平均賃金（企業規模計）</t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</si>
  <si>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t>表9-2　平成28年６月１か月の平均賃金（企業規模：1000人以上）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</si>
  <si>
    <t>表9-3　平成28年６月１か月の平均賃金（企業規模：100人から999人）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</si>
  <si>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t>表9-4　平成28年６月１か月の平均賃金（企業規模：10人から99人）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</si>
  <si>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産業計(平成28年）（Ａ）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</si>
  <si>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産業計(平成27年）（Ｂ）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</si>
  <si>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産業計(平成28年）（a）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</si>
  <si>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産業計(平成27年）（b）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</si>
  <si>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平成28年（Ａ－ａ）</t>
    <rPh sb="0" eb="2">
      <t>ヘイセイ</t>
    </rPh>
    <rPh sb="4" eb="5">
      <t>ネン</t>
    </rPh>
    <phoneticPr fontId="2"/>
  </si>
  <si>
    <t>平成27年（Ｂ－ｂ）</t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</si>
  <si>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</si>
  <si>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</si>
  <si>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</si>
  <si>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</si>
  <si>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</si>
  <si>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</si>
  <si>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</si>
  <si>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</si>
  <si>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</si>
  <si>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</si>
  <si>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平均勤
続年数</t>
    <rPh sb="0" eb="2">
      <t>ヘイキン</t>
    </rPh>
    <rPh sb="2" eb="3">
      <t>ツトム</t>
    </rPh>
    <rPh sb="4" eb="5">
      <t>ゾク</t>
    </rPh>
    <rPh sb="5" eb="7">
      <t>ネンスウ</t>
    </rPh>
    <phoneticPr fontId="2"/>
  </si>
  <si>
    <t>平成28年 神奈川の賃金状況</t>
    <phoneticPr fontId="2"/>
  </si>
  <si>
    <t>　【平成28年確定初任給】</t>
    <phoneticPr fontId="2"/>
  </si>
  <si>
    <t>　 表１　平成28年確定初任給前年比較・・・・・・・・・・・・・・・・・・・・１</t>
    <phoneticPr fontId="2"/>
  </si>
  <si>
    <t>　 表３　平成28年確定初任給の企業規模間格差(産業計)・・・・・・・・・・・・３</t>
    <phoneticPr fontId="2"/>
  </si>
  <si>
    <t>　 表４　平成28年確定初任給(企業規模別・産業別)・・・・・・・・・・・・・・４</t>
    <phoneticPr fontId="2"/>
  </si>
  <si>
    <t>　 表５　平成28年確定初任給の学歴間格差前年比較・・・・・・・・・・・・・・５</t>
    <phoneticPr fontId="2"/>
  </si>
  <si>
    <t>　 表９　平成28年6月１か月の平均賃金(企業規模計) ・・・・・・・・・・・・・９</t>
    <phoneticPr fontId="2"/>
  </si>
  <si>
    <t>　 表9-2　平成28年6月１か月の平均賃金(企業規模1000人以上)  ・・・・・・・・９</t>
    <phoneticPr fontId="2"/>
  </si>
  <si>
    <t>　 表9-3　平成28年6月１か月の平均賃金(企業規模100人から999人)  ・・・・・・９</t>
    <phoneticPr fontId="2"/>
  </si>
  <si>
    <t>　 表9-4  平成28年6月１か月の平均賃金(企業規模10人から99人)  ・・・・・・・10</t>
    <phoneticPr fontId="2"/>
  </si>
  <si>
    <t>平成29年11月作成</t>
    <phoneticPr fontId="2"/>
  </si>
  <si>
    <t>男女間格差</t>
    <rPh sb="0" eb="2">
      <t>ダンジョ</t>
    </rPh>
    <rPh sb="2" eb="3">
      <t>カン</t>
    </rPh>
    <rPh sb="3" eb="5">
      <t>カクサ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</si>
</sst>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0.0;_吀"/>
    <numFmt numFmtId="188" formatCode="###\ ##0;&quot;-&quot;##\ ##0"/>
    <numFmt numFmtId="189" formatCode="##,##0;&quot;-&quot;#,##0"/>
    <numFmt numFmtId="190" formatCode="\ ##0;&quot;-&quot;##0"/>
    <numFmt numFmtId="191" formatCode="0.0_);[Red]\(0.0\)"/>
    <numFmt numFmtId="192" formatCode="##0.0;&quot;-&quot;#0.0"/>
    <numFmt numFmtId="193" formatCode="#,##0.0;[Red]\-#,##0.0"/>
    <numFmt numFmtId="194" formatCode="0_);[Red]\(0\)"/>
    <numFmt numFmtId="195" formatCode="#,##0.0_ ;[Red]\-#,##0.0\ "/>
    <numFmt numFmtId="196" formatCode="#,##0.0;&quot;△ &quot;#,##0.0"/>
    <numFmt numFmtId="197" formatCode="#,##0.0_);[Red]\(#,##0.0\)"/>
    <numFmt numFmtId="198" formatCode="#,##0_ ;[Red]\-#,##0\ "/>
    <numFmt numFmtId="199" formatCode="#,##0.0_ 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8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17" fillId="0" borderId="0">
      <alignment vertical="center"/>
    </xf>
  </cellStyleXfs>
  <cellXfs count="925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6" xfId="0" applyNumberFormat="1" applyFont="1" applyFill="1" applyBorder="1" applyAlignment="1">
      <alignment horizontal="center" vertical="center" wrapText="1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28" xfId="0" applyNumberFormat="1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9" fontId="10" fillId="0" borderId="6" xfId="0" applyNumberFormat="1" applyFont="1" applyFill="1" applyBorder="1" applyAlignment="1">
      <alignment horizontal="center" vertical="center"/>
    </xf>
    <xf numFmtId="189" fontId="0" fillId="0" borderId="0" xfId="0" applyNumberFormat="1">
      <alignment vertical="center"/>
    </xf>
    <xf numFmtId="189" fontId="13" fillId="0" borderId="30" xfId="0" quotePrefix="1" applyNumberFormat="1" applyFont="1" applyFill="1" applyBorder="1" applyAlignment="1">
      <alignment horizontal="right"/>
    </xf>
    <xf numFmtId="189" fontId="4" fillId="0" borderId="31" xfId="0" applyNumberFormat="1" applyFont="1" applyFill="1" applyBorder="1" applyAlignment="1">
      <alignment horizontal="right"/>
    </xf>
    <xf numFmtId="189" fontId="4" fillId="0" borderId="32" xfId="0" quotePrefix="1" applyNumberFormat="1" applyFont="1" applyFill="1" applyBorder="1" applyAlignment="1">
      <alignment horizontal="right"/>
    </xf>
    <xf numFmtId="189" fontId="4" fillId="0" borderId="31" xfId="0" quotePrefix="1" applyNumberFormat="1" applyFont="1" applyFill="1" applyBorder="1" applyAlignment="1">
      <alignment horizontal="right"/>
    </xf>
    <xf numFmtId="189" fontId="13" fillId="0" borderId="33" xfId="0" quotePrefix="1" applyNumberFormat="1" applyFont="1" applyFill="1" applyBorder="1" applyAlignment="1">
      <alignment horizontal="right"/>
    </xf>
    <xf numFmtId="189" fontId="4" fillId="0" borderId="32" xfId="0" applyNumberFormat="1" applyFont="1" applyFill="1" applyBorder="1" applyAlignment="1">
      <alignment horizontal="right"/>
    </xf>
    <xf numFmtId="189" fontId="4" fillId="0" borderId="30" xfId="0" quotePrefix="1" applyNumberFormat="1" applyFont="1" applyFill="1" applyBorder="1" applyAlignment="1">
      <alignment horizontal="right"/>
    </xf>
    <xf numFmtId="189" fontId="13" fillId="3" borderId="30" xfId="0" quotePrefix="1" applyNumberFormat="1" applyFont="1" applyFill="1" applyBorder="1" applyAlignment="1">
      <alignment horizontal="right"/>
    </xf>
    <xf numFmtId="189" fontId="4" fillId="3" borderId="31" xfId="0" applyNumberFormat="1" applyFont="1" applyFill="1" applyBorder="1" applyAlignment="1">
      <alignment horizontal="right"/>
    </xf>
    <xf numFmtId="189" fontId="4" fillId="3" borderId="32" xfId="0" quotePrefix="1" applyNumberFormat="1" applyFont="1" applyFill="1" applyBorder="1" applyAlignment="1">
      <alignment horizontal="right"/>
    </xf>
    <xf numFmtId="189" fontId="4" fillId="3" borderId="31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4" xfId="1" applyFont="1" applyFill="1" applyBorder="1" applyAlignment="1">
      <alignment horizontal="center" vertical="center" wrapText="1"/>
    </xf>
    <xf numFmtId="38" fontId="13" fillId="0" borderId="35" xfId="1" quotePrefix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38" fontId="4" fillId="0" borderId="37" xfId="1" quotePrefix="1" applyFont="1" applyFill="1" applyBorder="1" applyAlignment="1">
      <alignment horizontal="right"/>
    </xf>
    <xf numFmtId="38" fontId="4" fillId="0" borderId="36" xfId="1" quotePrefix="1" applyFont="1" applyFill="1" applyBorder="1" applyAlignment="1">
      <alignment horizontal="right"/>
    </xf>
    <xf numFmtId="38" fontId="13" fillId="0" borderId="34" xfId="1" quotePrefix="1" applyFont="1" applyFill="1" applyBorder="1" applyAlignment="1">
      <alignment horizontal="right"/>
    </xf>
    <xf numFmtId="38" fontId="4" fillId="0" borderId="37" xfId="1" applyFont="1" applyFill="1" applyBorder="1" applyAlignment="1">
      <alignment horizontal="right"/>
    </xf>
    <xf numFmtId="38" fontId="4" fillId="0" borderId="35" xfId="1" quotePrefix="1" applyFont="1" applyFill="1" applyBorder="1" applyAlignment="1">
      <alignment horizontal="right"/>
    </xf>
    <xf numFmtId="0" fontId="14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91" fontId="0" fillId="0" borderId="0" xfId="0" applyNumberFormat="1">
      <alignment vertical="center"/>
    </xf>
    <xf numFmtId="177" fontId="9" fillId="0" borderId="39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6" xfId="0" applyNumberFormat="1" applyBorder="1">
      <alignment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3" xfId="0" applyBorder="1">
      <alignment vertical="center"/>
    </xf>
    <xf numFmtId="184" fontId="0" fillId="0" borderId="44" xfId="0" applyNumberFormat="1" applyBorder="1">
      <alignment vertical="center"/>
    </xf>
    <xf numFmtId="184" fontId="0" fillId="0" borderId="28" xfId="0" applyNumberFormat="1" applyBorder="1">
      <alignment vertical="center"/>
    </xf>
    <xf numFmtId="184" fontId="0" fillId="0" borderId="29" xfId="0" applyNumberFormat="1" applyBorder="1">
      <alignment vertical="center"/>
    </xf>
    <xf numFmtId="0" fontId="0" fillId="0" borderId="45" xfId="0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2" fontId="4" fillId="0" borderId="0" xfId="0" applyNumberFormat="1" applyFont="1" applyFill="1" applyAlignment="1">
      <alignment horizontal="right"/>
    </xf>
    <xf numFmtId="0" fontId="3" fillId="0" borderId="46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/>
    </xf>
    <xf numFmtId="193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3" fontId="8" fillId="0" borderId="0" xfId="1" applyNumberFormat="1" applyFont="1">
      <alignment vertical="center"/>
    </xf>
    <xf numFmtId="178" fontId="3" fillId="0" borderId="48" xfId="0" applyNumberFormat="1" applyFont="1" applyFill="1" applyBorder="1" applyAlignment="1">
      <alignment vertical="top" wrapText="1"/>
    </xf>
    <xf numFmtId="188" fontId="4" fillId="0" borderId="0" xfId="0" applyNumberFormat="1" applyFont="1" applyFill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8" fontId="6" fillId="0" borderId="49" xfId="0" applyNumberFormat="1" applyFont="1" applyFill="1" applyBorder="1" applyAlignment="1">
      <alignment vertical="top" wrapText="1"/>
    </xf>
    <xf numFmtId="193" fontId="5" fillId="0" borderId="50" xfId="1" applyNumberFormat="1" applyFont="1" applyFill="1" applyBorder="1" applyAlignment="1">
      <alignment vertical="top" wrapText="1"/>
    </xf>
    <xf numFmtId="193" fontId="5" fillId="0" borderId="28" xfId="1" applyNumberFormat="1" applyFont="1" applyFill="1" applyBorder="1" applyAlignment="1">
      <alignment vertical="top" wrapText="1"/>
    </xf>
    <xf numFmtId="177" fontId="12" fillId="0" borderId="42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top" wrapText="1"/>
    </xf>
    <xf numFmtId="178" fontId="3" fillId="0" borderId="28" xfId="0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190" fontId="4" fillId="0" borderId="0" xfId="0" applyNumberFormat="1" applyFont="1" applyFill="1" applyAlignment="1">
      <alignment horizontal="right"/>
    </xf>
    <xf numFmtId="177" fontId="3" fillId="0" borderId="52" xfId="0" applyNumberFormat="1" applyFont="1" applyFill="1" applyBorder="1" applyAlignment="1">
      <alignment vertical="center"/>
    </xf>
    <xf numFmtId="38" fontId="8" fillId="0" borderId="26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38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3" fontId="0" fillId="0" borderId="0" xfId="0" applyNumberFormat="1">
      <alignment vertical="center"/>
    </xf>
    <xf numFmtId="193" fontId="0" fillId="0" borderId="0" xfId="0" applyNumberFormat="1" applyFill="1">
      <alignment vertical="center"/>
    </xf>
    <xf numFmtId="0" fontId="0" fillId="0" borderId="45" xfId="0" applyFill="1" applyBorder="1" applyAlignment="1">
      <alignment horizontal="center" vertical="center"/>
    </xf>
    <xf numFmtId="193" fontId="4" fillId="0" borderId="44" xfId="0" applyNumberFormat="1" applyFont="1" applyFill="1" applyBorder="1" applyAlignment="1">
      <alignment horizontal="center"/>
    </xf>
    <xf numFmtId="0" fontId="19" fillId="0" borderId="42" xfId="0" applyFont="1" applyBorder="1" applyAlignment="1">
      <alignment horizontal="center" vertical="center"/>
    </xf>
    <xf numFmtId="186" fontId="19" fillId="0" borderId="26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53" xfId="0" applyFont="1" applyFill="1" applyBorder="1" applyAlignment="1">
      <alignment wrapText="1"/>
    </xf>
    <xf numFmtId="178" fontId="13" fillId="0" borderId="54" xfId="0" quotePrefix="1" applyNumberFormat="1" applyFont="1" applyFill="1" applyBorder="1" applyAlignment="1">
      <alignment horizontal="right"/>
    </xf>
    <xf numFmtId="178" fontId="13" fillId="0" borderId="50" xfId="0" quotePrefix="1" applyNumberFormat="1" applyFont="1" applyFill="1" applyBorder="1" applyAlignment="1">
      <alignment horizontal="right"/>
    </xf>
    <xf numFmtId="178" fontId="13" fillId="0" borderId="50" xfId="1" quotePrefix="1" applyNumberFormat="1" applyFont="1" applyFill="1" applyBorder="1" applyAlignment="1">
      <alignment horizontal="right"/>
    </xf>
    <xf numFmtId="196" fontId="19" fillId="0" borderId="28" xfId="1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196" fontId="19" fillId="0" borderId="0" xfId="1" applyNumberFormat="1" applyFont="1" applyFill="1" applyBorder="1" applyAlignment="1" applyProtection="1">
      <alignment horizontal="center" vertical="center"/>
    </xf>
    <xf numFmtId="186" fontId="19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5" xfId="0" applyNumberFormat="1" applyFont="1" applyFill="1" applyBorder="1" applyAlignment="1">
      <alignment vertical="center"/>
    </xf>
    <xf numFmtId="196" fontId="13" fillId="0" borderId="55" xfId="1" quotePrefix="1" applyNumberFormat="1" applyFont="1" applyFill="1" applyBorder="1" applyAlignment="1">
      <alignment horizontal="right"/>
    </xf>
    <xf numFmtId="196" fontId="13" fillId="0" borderId="56" xfId="1" quotePrefix="1" applyNumberFormat="1" applyFont="1" applyFill="1" applyBorder="1" applyAlignment="1">
      <alignment horizontal="right"/>
    </xf>
    <xf numFmtId="186" fontId="4" fillId="0" borderId="57" xfId="0" quotePrefix="1" applyNumberFormat="1" applyFont="1" applyBorder="1" applyAlignment="1">
      <alignment horizontal="center" vertical="center"/>
    </xf>
    <xf numFmtId="182" fontId="4" fillId="0" borderId="24" xfId="6" applyNumberFormat="1" applyFont="1" applyFill="1" applyBorder="1" applyAlignment="1" applyProtection="1">
      <alignment horizontal="center" vertical="center"/>
    </xf>
    <xf numFmtId="182" fontId="4" fillId="0" borderId="20" xfId="6" applyNumberFormat="1" applyFont="1" applyFill="1" applyBorder="1" applyAlignment="1" applyProtection="1">
      <alignment horizontal="center" vertical="center"/>
    </xf>
    <xf numFmtId="182" fontId="4" fillId="0" borderId="25" xfId="6" applyNumberFormat="1" applyFont="1" applyFill="1" applyBorder="1" applyAlignment="1" applyProtection="1">
      <alignment horizontal="center" vertical="center"/>
    </xf>
    <xf numFmtId="182" fontId="4" fillId="0" borderId="19" xfId="6" applyNumberFormat="1" applyFont="1" applyFill="1" applyBorder="1" applyAlignment="1" applyProtection="1">
      <alignment horizontal="center" vertical="center"/>
    </xf>
    <xf numFmtId="182" fontId="4" fillId="0" borderId="21" xfId="6" applyNumberFormat="1" applyFont="1" applyFill="1" applyBorder="1" applyAlignment="1" applyProtection="1">
      <alignment horizontal="center" vertical="center"/>
    </xf>
    <xf numFmtId="186" fontId="4" fillId="0" borderId="47" xfId="0" quotePrefix="1" applyNumberFormat="1" applyFont="1" applyBorder="1" applyAlignment="1">
      <alignment horizontal="center" vertical="center"/>
    </xf>
    <xf numFmtId="186" fontId="4" fillId="0" borderId="58" xfId="0" quotePrefix="1" applyNumberFormat="1" applyFont="1" applyBorder="1" applyAlignment="1">
      <alignment horizontal="center" vertical="center"/>
    </xf>
    <xf numFmtId="184" fontId="20" fillId="4" borderId="59" xfId="0" quotePrefix="1" applyNumberFormat="1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/>
    </xf>
    <xf numFmtId="196" fontId="19" fillId="0" borderId="26" xfId="1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186" fontId="4" fillId="0" borderId="62" xfId="0" quotePrefix="1" applyNumberFormat="1" applyFont="1" applyBorder="1" applyAlignment="1">
      <alignment horizontal="center" vertical="center"/>
    </xf>
    <xf numFmtId="186" fontId="4" fillId="0" borderId="63" xfId="0" quotePrefix="1" applyNumberFormat="1" applyFont="1" applyBorder="1" applyAlignment="1">
      <alignment horizontal="center" vertical="center"/>
    </xf>
    <xf numFmtId="186" fontId="4" fillId="0" borderId="64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5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65" xfId="0" applyNumberFormat="1" applyFont="1" applyFill="1" applyBorder="1" applyAlignment="1">
      <alignment horizontal="center" vertical="center"/>
    </xf>
    <xf numFmtId="0" fontId="0" fillId="0" borderId="66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0" borderId="46" xfId="0" applyBorder="1">
      <alignment vertical="center"/>
    </xf>
    <xf numFmtId="182" fontId="4" fillId="0" borderId="46" xfId="6" applyNumberFormat="1" applyFont="1" applyFill="1" applyBorder="1" applyAlignment="1" applyProtection="1">
      <alignment horizontal="center" vertical="center"/>
    </xf>
    <xf numFmtId="182" fontId="4" fillId="0" borderId="67" xfId="6" applyNumberFormat="1" applyFont="1" applyFill="1" applyBorder="1" applyAlignment="1" applyProtection="1">
      <alignment horizontal="center" vertical="center"/>
    </xf>
    <xf numFmtId="182" fontId="4" fillId="0" borderId="68" xfId="6" applyNumberFormat="1" applyFont="1" applyFill="1" applyBorder="1" applyAlignment="1" applyProtection="1">
      <alignment horizontal="center" vertical="center"/>
    </xf>
    <xf numFmtId="182" fontId="4" fillId="0" borderId="69" xfId="6" applyNumberFormat="1" applyFont="1" applyFill="1" applyBorder="1" applyAlignment="1" applyProtection="1">
      <alignment horizontal="center" vertical="center"/>
    </xf>
    <xf numFmtId="182" fontId="4" fillId="0" borderId="70" xfId="6" applyNumberFormat="1" applyFont="1" applyFill="1" applyBorder="1" applyAlignment="1" applyProtection="1">
      <alignment horizontal="center" vertical="center"/>
    </xf>
    <xf numFmtId="184" fontId="4" fillId="0" borderId="69" xfId="0" quotePrefix="1" applyNumberFormat="1" applyFont="1" applyBorder="1" applyAlignment="1">
      <alignment horizontal="center" vertical="center"/>
    </xf>
    <xf numFmtId="184" fontId="4" fillId="0" borderId="67" xfId="0" quotePrefix="1" applyNumberFormat="1" applyFont="1" applyBorder="1" applyAlignment="1">
      <alignment horizontal="center" vertical="center"/>
    </xf>
    <xf numFmtId="184" fontId="4" fillId="0" borderId="70" xfId="0" quotePrefix="1" applyNumberFormat="1" applyFont="1" applyBorder="1" applyAlignment="1">
      <alignment horizontal="center" vertical="center"/>
    </xf>
    <xf numFmtId="0" fontId="0" fillId="0" borderId="46" xfId="0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67" xfId="0" quotePrefix="1" applyNumberFormat="1" applyFont="1" applyFill="1" applyBorder="1" applyAlignment="1">
      <alignment horizontal="center" vertical="center"/>
    </xf>
    <xf numFmtId="184" fontId="4" fillId="0" borderId="70" xfId="0" quotePrefix="1" applyNumberFormat="1" applyFont="1" applyFill="1" applyBorder="1" applyAlignment="1">
      <alignment horizontal="center" vertical="center"/>
    </xf>
    <xf numFmtId="184" fontId="4" fillId="0" borderId="24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2" xfId="0" quotePrefix="1" applyNumberFormat="1" applyFont="1" applyFill="1" applyBorder="1" applyAlignment="1">
      <alignment horizontal="center" vertical="center"/>
    </xf>
    <xf numFmtId="186" fontId="4" fillId="0" borderId="63" xfId="0" quotePrefix="1" applyNumberFormat="1" applyFont="1" applyFill="1" applyBorder="1" applyAlignment="1">
      <alignment horizontal="center" vertical="center"/>
    </xf>
    <xf numFmtId="186" fontId="4" fillId="0" borderId="64" xfId="0" quotePrefix="1" applyNumberFormat="1" applyFont="1" applyFill="1" applyBorder="1" applyAlignment="1">
      <alignment horizontal="center" vertical="center"/>
    </xf>
    <xf numFmtId="0" fontId="0" fillId="0" borderId="71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73" xfId="0" applyFill="1" applyBorder="1">
      <alignment vertical="center"/>
    </xf>
    <xf numFmtId="186" fontId="19" fillId="0" borderId="44" xfId="0" applyNumberFormat="1" applyFont="1" applyBorder="1" applyAlignment="1">
      <alignment horizontal="center" vertical="center"/>
    </xf>
    <xf numFmtId="196" fontId="19" fillId="0" borderId="29" xfId="1" applyNumberFormat="1" applyFont="1" applyFill="1" applyBorder="1" applyAlignment="1" applyProtection="1">
      <alignment horizontal="center" vertical="center"/>
    </xf>
    <xf numFmtId="186" fontId="4" fillId="0" borderId="74" xfId="0" quotePrefix="1" applyNumberFormat="1" applyFont="1" applyBorder="1" applyAlignment="1">
      <alignment horizontal="center" vertical="center"/>
    </xf>
    <xf numFmtId="186" fontId="4" fillId="0" borderId="75" xfId="0" quotePrefix="1" applyNumberFormat="1" applyFont="1" applyBorder="1" applyAlignment="1">
      <alignment horizontal="center" vertical="center"/>
    </xf>
    <xf numFmtId="186" fontId="4" fillId="0" borderId="76" xfId="0" quotePrefix="1" applyNumberFormat="1" applyFont="1" applyBorder="1" applyAlignment="1">
      <alignment horizontal="center" vertical="center"/>
    </xf>
    <xf numFmtId="186" fontId="4" fillId="0" borderId="77" xfId="0" quotePrefix="1" applyNumberFormat="1" applyFont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2" borderId="79" xfId="0" applyFill="1" applyBorder="1">
      <alignment vertical="center"/>
    </xf>
    <xf numFmtId="0" fontId="0" fillId="2" borderId="80" xfId="0" applyFill="1" applyBorder="1">
      <alignment vertical="center"/>
    </xf>
    <xf numFmtId="187" fontId="4" fillId="0" borderId="81" xfId="0" applyNumberFormat="1" applyFont="1" applyBorder="1" applyAlignment="1">
      <alignment horizontal="center" vertical="center"/>
    </xf>
    <xf numFmtId="187" fontId="4" fillId="0" borderId="79" xfId="0" applyNumberFormat="1" applyFont="1" applyBorder="1" applyAlignment="1">
      <alignment horizontal="center" vertical="center"/>
    </xf>
    <xf numFmtId="187" fontId="4" fillId="0" borderId="82" xfId="0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187" fontId="4" fillId="0" borderId="80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176" fontId="10" fillId="0" borderId="83" xfId="0" applyNumberFormat="1" applyFont="1" applyFill="1" applyBorder="1" applyAlignment="1">
      <alignment horizontal="center" vertical="center"/>
    </xf>
    <xf numFmtId="176" fontId="10" fillId="0" borderId="84" xfId="0" applyNumberFormat="1" applyFont="1" applyFill="1" applyBorder="1" applyAlignment="1">
      <alignment horizontal="center" vertical="center"/>
    </xf>
    <xf numFmtId="176" fontId="10" fillId="0" borderId="85" xfId="0" applyNumberFormat="1" applyFont="1" applyFill="1" applyBorder="1" applyAlignment="1">
      <alignment horizontal="center" vertical="center"/>
    </xf>
    <xf numFmtId="176" fontId="10" fillId="0" borderId="86" xfId="0" applyNumberFormat="1" applyFont="1" applyFill="1" applyBorder="1" applyAlignment="1">
      <alignment horizontal="center" vertical="center"/>
    </xf>
    <xf numFmtId="176" fontId="10" fillId="0" borderId="87" xfId="0" applyNumberFormat="1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4" fillId="4" borderId="89" xfId="0" applyFont="1" applyFill="1" applyBorder="1" applyAlignment="1">
      <alignment horizontal="center" vertical="center"/>
    </xf>
    <xf numFmtId="184" fontId="4" fillId="4" borderId="90" xfId="0" quotePrefix="1" applyNumberFormat="1" applyFont="1" applyFill="1" applyBorder="1" applyAlignment="1">
      <alignment horizontal="center" vertical="center"/>
    </xf>
    <xf numFmtId="184" fontId="4" fillId="4" borderId="88" xfId="0" quotePrefix="1" applyNumberFormat="1" applyFont="1" applyFill="1" applyBorder="1" applyAlignment="1">
      <alignment horizontal="center" vertical="center"/>
    </xf>
    <xf numFmtId="184" fontId="4" fillId="4" borderId="91" xfId="0" quotePrefix="1" applyNumberFormat="1" applyFont="1" applyFill="1" applyBorder="1" applyAlignment="1">
      <alignment horizontal="center" vertical="center"/>
    </xf>
    <xf numFmtId="0" fontId="0" fillId="5" borderId="46" xfId="0" applyFill="1" applyBorder="1">
      <alignment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184" fontId="4" fillId="5" borderId="69" xfId="0" quotePrefix="1" applyNumberFormat="1" applyFont="1" applyFill="1" applyBorder="1" applyAlignment="1">
      <alignment horizontal="center" vertical="center"/>
    </xf>
    <xf numFmtId="184" fontId="4" fillId="5" borderId="67" xfId="0" quotePrefix="1" applyNumberFormat="1" applyFont="1" applyFill="1" applyBorder="1" applyAlignment="1">
      <alignment horizontal="center" vertical="center"/>
    </xf>
    <xf numFmtId="184" fontId="4" fillId="5" borderId="70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6" xfId="0" applyNumberFormat="1" applyFont="1" applyFill="1" applyBorder="1" applyAlignment="1">
      <alignment vertical="center"/>
    </xf>
    <xf numFmtId="178" fontId="13" fillId="0" borderId="92" xfId="1" quotePrefix="1" applyNumberFormat="1" applyFont="1" applyFill="1" applyBorder="1" applyAlignment="1">
      <alignment horizontal="right"/>
    </xf>
    <xf numFmtId="196" fontId="13" fillId="0" borderId="39" xfId="1" quotePrefix="1" applyNumberFormat="1" applyFont="1" applyFill="1" applyBorder="1" applyAlignment="1">
      <alignment horizontal="right"/>
    </xf>
    <xf numFmtId="177" fontId="12" fillId="0" borderId="39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89" fontId="10" fillId="0" borderId="5" xfId="0" applyNumberFormat="1" applyFont="1" applyFill="1" applyBorder="1" applyAlignment="1">
      <alignment horizontal="center" vertical="center"/>
    </xf>
    <xf numFmtId="177" fontId="12" fillId="0" borderId="95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left" vertical="center" wrapText="1"/>
    </xf>
    <xf numFmtId="38" fontId="0" fillId="0" borderId="3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5" borderId="11" xfId="0" applyFill="1" applyBorder="1">
      <alignment vertical="center"/>
    </xf>
    <xf numFmtId="177" fontId="3" fillId="0" borderId="9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8" fontId="4" fillId="0" borderId="26" xfId="0" applyNumberFormat="1" applyFont="1" applyFill="1" applyBorder="1" applyAlignment="1">
      <alignment horizontal="right"/>
    </xf>
    <xf numFmtId="188" fontId="4" fillId="0" borderId="28" xfId="0" applyNumberFormat="1" applyFont="1" applyFill="1" applyBorder="1" applyAlignment="1">
      <alignment horizontal="right"/>
    </xf>
    <xf numFmtId="38" fontId="0" fillId="0" borderId="52" xfId="1" applyFont="1" applyBorder="1">
      <alignment vertical="center"/>
    </xf>
    <xf numFmtId="38" fontId="0" fillId="0" borderId="89" xfId="1" applyFont="1" applyBorder="1">
      <alignment vertical="center"/>
    </xf>
    <xf numFmtId="38" fontId="0" fillId="0" borderId="49" xfId="1" applyFont="1" applyBorder="1">
      <alignment vertical="center"/>
    </xf>
    <xf numFmtId="188" fontId="4" fillId="0" borderId="44" xfId="0" applyNumberFormat="1" applyFont="1" applyFill="1" applyBorder="1" applyAlignment="1">
      <alignment horizontal="right"/>
    </xf>
    <xf numFmtId="188" fontId="4" fillId="0" borderId="29" xfId="0" applyNumberFormat="1" applyFont="1" applyFill="1" applyBorder="1" applyAlignment="1">
      <alignment horizontal="right"/>
    </xf>
    <xf numFmtId="188" fontId="4" fillId="0" borderId="59" xfId="0" applyNumberFormat="1" applyFont="1" applyFill="1" applyBorder="1" applyAlignment="1">
      <alignment horizontal="right"/>
    </xf>
    <xf numFmtId="188" fontId="4" fillId="0" borderId="60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93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3" fontId="6" fillId="0" borderId="33" xfId="1" applyNumberFormat="1" applyFont="1" applyFill="1" applyBorder="1" applyAlignment="1">
      <alignment vertical="center" wrapText="1"/>
    </xf>
    <xf numFmtId="188" fontId="4" fillId="0" borderId="97" xfId="0" applyNumberFormat="1" applyFont="1" applyFill="1" applyBorder="1" applyAlignment="1">
      <alignment horizontal="right"/>
    </xf>
    <xf numFmtId="188" fontId="4" fillId="0" borderId="27" xfId="0" applyNumberFormat="1" applyFont="1" applyFill="1" applyBorder="1" applyAlignment="1">
      <alignment horizontal="right"/>
    </xf>
    <xf numFmtId="188" fontId="4" fillId="0" borderId="98" xfId="0" applyNumberFormat="1" applyFont="1" applyFill="1" applyBorder="1" applyAlignment="1">
      <alignment horizontal="right"/>
    </xf>
    <xf numFmtId="38" fontId="0" fillId="0" borderId="30" xfId="1" applyFont="1" applyBorder="1">
      <alignment vertical="center"/>
    </xf>
    <xf numFmtId="0" fontId="0" fillId="0" borderId="39" xfId="0" applyBorder="1" applyAlignment="1">
      <alignment horizontal="center" vertical="center"/>
    </xf>
    <xf numFmtId="0" fontId="3" fillId="0" borderId="99" xfId="0" applyFont="1" applyFill="1" applyBorder="1" applyAlignment="1">
      <alignment horizontal="center" wrapText="1"/>
    </xf>
    <xf numFmtId="0" fontId="3" fillId="0" borderId="66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99" xfId="0" applyFont="1" applyFill="1" applyBorder="1" applyAlignment="1">
      <alignment horizontal="center"/>
    </xf>
    <xf numFmtId="177" fontId="6" fillId="0" borderId="8" xfId="0" applyNumberFormat="1" applyFont="1" applyFill="1" applyBorder="1" applyAlignment="1">
      <alignment vertical="center" wrapText="1"/>
    </xf>
    <xf numFmtId="38" fontId="0" fillId="0" borderId="100" xfId="1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38" fontId="15" fillId="0" borderId="39" xfId="1" applyFont="1" applyBorder="1" applyAlignment="1">
      <alignment horizontal="center" vertical="center"/>
    </xf>
    <xf numFmtId="188" fontId="4" fillId="0" borderId="99" xfId="0" applyNumberFormat="1" applyFont="1" applyFill="1" applyBorder="1" applyAlignment="1">
      <alignment horizontal="right"/>
    </xf>
    <xf numFmtId="188" fontId="4" fillId="0" borderId="66" xfId="0" applyNumberFormat="1" applyFont="1" applyFill="1" applyBorder="1" applyAlignment="1">
      <alignment horizontal="right"/>
    </xf>
    <xf numFmtId="188" fontId="4" fillId="0" borderId="61" xfId="0" applyNumberFormat="1" applyFont="1" applyFill="1" applyBorder="1" applyAlignment="1">
      <alignment horizontal="right"/>
    </xf>
    <xf numFmtId="0" fontId="3" fillId="0" borderId="93" xfId="0" applyFont="1" applyFill="1" applyBorder="1" applyAlignment="1">
      <alignment horizontal="center" wrapText="1"/>
    </xf>
    <xf numFmtId="193" fontId="0" fillId="0" borderId="101" xfId="1" applyNumberFormat="1" applyFont="1" applyBorder="1" applyAlignment="1">
      <alignment horizontal="right" vertical="center"/>
    </xf>
    <xf numFmtId="38" fontId="0" fillId="0" borderId="56" xfId="1" applyFont="1" applyBorder="1">
      <alignment vertical="center"/>
    </xf>
    <xf numFmtId="38" fontId="0" fillId="0" borderId="102" xfId="1" applyFont="1" applyBorder="1">
      <alignment vertical="center"/>
    </xf>
    <xf numFmtId="38" fontId="4" fillId="0" borderId="103" xfId="1" applyFont="1" applyFill="1" applyBorder="1" applyAlignment="1">
      <alignment horizontal="right"/>
    </xf>
    <xf numFmtId="38" fontId="0" fillId="0" borderId="101" xfId="1" applyFont="1" applyBorder="1">
      <alignment vertical="center"/>
    </xf>
    <xf numFmtId="38" fontId="0" fillId="0" borderId="104" xfId="1" applyFont="1" applyBorder="1">
      <alignment vertical="center"/>
    </xf>
    <xf numFmtId="177" fontId="6" fillId="0" borderId="34" xfId="0" applyNumberFormat="1" applyFont="1" applyFill="1" applyBorder="1" applyAlignment="1">
      <alignment vertical="center" wrapText="1"/>
    </xf>
    <xf numFmtId="38" fontId="15" fillId="0" borderId="105" xfId="1" applyFont="1" applyBorder="1" applyAlignment="1">
      <alignment horizontal="center" vertical="center"/>
    </xf>
    <xf numFmtId="177" fontId="12" fillId="4" borderId="39" xfId="0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3" fillId="0" borderId="106" xfId="0" applyNumberFormat="1" applyFont="1" applyFill="1" applyBorder="1" applyAlignment="1">
      <alignment vertical="center"/>
    </xf>
    <xf numFmtId="194" fontId="4" fillId="6" borderId="34" xfId="0" applyNumberFormat="1" applyFont="1" applyFill="1" applyBorder="1" applyAlignment="1">
      <alignment horizontal="right"/>
    </xf>
    <xf numFmtId="194" fontId="4" fillId="6" borderId="8" xfId="0" applyNumberFormat="1" applyFont="1" applyFill="1" applyBorder="1" applyAlignment="1">
      <alignment horizontal="right"/>
    </xf>
    <xf numFmtId="185" fontId="4" fillId="6" borderId="34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5" borderId="36" xfId="1" applyNumberFormat="1" applyFont="1" applyFill="1" applyBorder="1" applyAlignment="1">
      <alignment horizontal="right"/>
    </xf>
    <xf numFmtId="178" fontId="4" fillId="5" borderId="0" xfId="1" applyNumberFormat="1" applyFont="1" applyFill="1" applyBorder="1" applyAlignment="1">
      <alignment horizontal="right"/>
    </xf>
    <xf numFmtId="197" fontId="4" fillId="6" borderId="0" xfId="0" applyNumberFormat="1" applyFont="1" applyFill="1" applyAlignment="1">
      <alignment horizontal="right"/>
    </xf>
    <xf numFmtId="197" fontId="4" fillId="6" borderId="34" xfId="0" applyNumberFormat="1" applyFont="1" applyFill="1" applyBorder="1" applyAlignment="1">
      <alignment horizontal="right"/>
    </xf>
    <xf numFmtId="197" fontId="4" fillId="6" borderId="6" xfId="0" applyNumberFormat="1" applyFont="1" applyFill="1" applyBorder="1" applyAlignment="1">
      <alignment horizontal="right"/>
    </xf>
    <xf numFmtId="197" fontId="13" fillId="0" borderId="54" xfId="0" quotePrefix="1" applyNumberFormat="1" applyFont="1" applyFill="1" applyBorder="1" applyAlignment="1">
      <alignment horizontal="right"/>
    </xf>
    <xf numFmtId="197" fontId="13" fillId="0" borderId="50" xfId="0" quotePrefix="1" applyNumberFormat="1" applyFont="1" applyFill="1" applyBorder="1" applyAlignment="1">
      <alignment horizontal="right"/>
    </xf>
    <xf numFmtId="197" fontId="13" fillId="0" borderId="55" xfId="0" quotePrefix="1" applyNumberFormat="1" applyFont="1" applyFill="1" applyBorder="1" applyAlignment="1">
      <alignment horizontal="right"/>
    </xf>
    <xf numFmtId="197" fontId="13" fillId="0" borderId="92" xfId="0" quotePrefix="1" applyNumberFormat="1" applyFont="1" applyFill="1" applyBorder="1" applyAlignment="1">
      <alignment horizontal="right"/>
    </xf>
    <xf numFmtId="181" fontId="13" fillId="4" borderId="107" xfId="0" quotePrefix="1" applyNumberFormat="1" applyFont="1" applyFill="1" applyBorder="1" applyAlignment="1">
      <alignment horizontal="right"/>
    </xf>
    <xf numFmtId="181" fontId="4" fillId="4" borderId="108" xfId="0" applyNumberFormat="1" applyFont="1" applyFill="1" applyBorder="1" applyAlignment="1">
      <alignment horizontal="right"/>
    </xf>
    <xf numFmtId="181" fontId="4" fillId="4" borderId="109" xfId="0" quotePrefix="1" applyNumberFormat="1" applyFont="1" applyFill="1" applyBorder="1" applyAlignment="1">
      <alignment horizontal="right"/>
    </xf>
    <xf numFmtId="181" fontId="4" fillId="4" borderId="108" xfId="0" quotePrefix="1" applyNumberFormat="1" applyFont="1" applyFill="1" applyBorder="1" applyAlignment="1">
      <alignment horizontal="right"/>
    </xf>
    <xf numFmtId="181" fontId="13" fillId="4" borderId="5" xfId="0" quotePrefix="1" applyNumberFormat="1" applyFont="1" applyFill="1" applyBorder="1" applyAlignment="1">
      <alignment horizontal="right"/>
    </xf>
    <xf numFmtId="181" fontId="4" fillId="4" borderId="109" xfId="0" applyNumberFormat="1" applyFont="1" applyFill="1" applyBorder="1" applyAlignment="1">
      <alignment horizontal="right"/>
    </xf>
    <xf numFmtId="181" fontId="4" fillId="4" borderId="107" xfId="0" quotePrefix="1" applyNumberFormat="1" applyFont="1" applyFill="1" applyBorder="1" applyAlignment="1">
      <alignment horizontal="right"/>
    </xf>
    <xf numFmtId="198" fontId="13" fillId="4" borderId="49" xfId="1" quotePrefix="1" applyNumberFormat="1" applyFont="1" applyFill="1" applyBorder="1" applyAlignment="1">
      <alignment horizontal="right"/>
    </xf>
    <xf numFmtId="198" fontId="4" fillId="4" borderId="2" xfId="1" applyNumberFormat="1" applyFont="1" applyFill="1" applyBorder="1" applyAlignment="1">
      <alignment horizontal="right"/>
    </xf>
    <xf numFmtId="198" fontId="4" fillId="4" borderId="110" xfId="1" quotePrefix="1" applyNumberFormat="1" applyFont="1" applyFill="1" applyBorder="1" applyAlignment="1">
      <alignment horizontal="right"/>
    </xf>
    <xf numFmtId="198" fontId="4" fillId="4" borderId="110" xfId="1" applyNumberFormat="1" applyFont="1" applyFill="1" applyBorder="1" applyAlignment="1">
      <alignment horizontal="right"/>
    </xf>
    <xf numFmtId="198" fontId="4" fillId="4" borderId="2" xfId="1" quotePrefix="1" applyNumberFormat="1" applyFont="1" applyFill="1" applyBorder="1" applyAlignment="1">
      <alignment horizontal="right"/>
    </xf>
    <xf numFmtId="198" fontId="13" fillId="4" borderId="6" xfId="1" quotePrefix="1" applyNumberFormat="1" applyFont="1" applyFill="1" applyBorder="1" applyAlignment="1">
      <alignment horizontal="right"/>
    </xf>
    <xf numFmtId="198" fontId="4" fillId="4" borderId="49" xfId="1" applyNumberFormat="1" applyFont="1" applyFill="1" applyBorder="1" applyAlignment="1">
      <alignment horizontal="right"/>
    </xf>
    <xf numFmtId="198" fontId="4" fillId="4" borderId="49" xfId="1" quotePrefix="1" applyNumberFormat="1" applyFont="1" applyFill="1" applyBorder="1" applyAlignment="1">
      <alignment horizontal="right"/>
    </xf>
    <xf numFmtId="184" fontId="13" fillId="0" borderId="49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10" xfId="0" quotePrefix="1" applyNumberFormat="1" applyFont="1" applyFill="1" applyBorder="1" applyAlignment="1">
      <alignment horizontal="right"/>
    </xf>
    <xf numFmtId="184" fontId="4" fillId="0" borderId="110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49" xfId="0" applyNumberFormat="1" applyFont="1" applyFill="1" applyBorder="1" applyAlignment="1">
      <alignment horizontal="right"/>
    </xf>
    <xf numFmtId="184" fontId="13" fillId="0" borderId="100" xfId="0" quotePrefix="1" applyNumberFormat="1" applyFont="1" applyFill="1" applyBorder="1" applyAlignment="1">
      <alignment horizontal="right"/>
    </xf>
    <xf numFmtId="184" fontId="13" fillId="0" borderId="52" xfId="0" quotePrefix="1" applyNumberFormat="1" applyFont="1" applyFill="1" applyBorder="1" applyAlignment="1">
      <alignment horizontal="right"/>
    </xf>
    <xf numFmtId="184" fontId="4" fillId="0" borderId="111" xfId="0" applyNumberFormat="1" applyFont="1" applyFill="1" applyBorder="1" applyAlignment="1">
      <alignment horizontal="right"/>
    </xf>
    <xf numFmtId="184" fontId="4" fillId="0" borderId="96" xfId="0" applyNumberFormat="1" applyFont="1" applyFill="1" applyBorder="1" applyAlignment="1">
      <alignment horizontal="right"/>
    </xf>
    <xf numFmtId="184" fontId="4" fillId="0" borderId="112" xfId="0" quotePrefix="1" applyNumberFormat="1" applyFont="1" applyFill="1" applyBorder="1" applyAlignment="1">
      <alignment horizontal="right"/>
    </xf>
    <xf numFmtId="184" fontId="4" fillId="0" borderId="106" xfId="0" quotePrefix="1" applyNumberFormat="1" applyFont="1" applyFill="1" applyBorder="1" applyAlignment="1">
      <alignment horizontal="right"/>
    </xf>
    <xf numFmtId="184" fontId="4" fillId="0" borderId="112" xfId="0" applyNumberFormat="1" applyFont="1" applyFill="1" applyBorder="1" applyAlignment="1">
      <alignment horizontal="right"/>
    </xf>
    <xf numFmtId="184" fontId="4" fillId="0" borderId="106" xfId="0" applyNumberFormat="1" applyFont="1" applyFill="1" applyBorder="1" applyAlignment="1">
      <alignment horizontal="right"/>
    </xf>
    <xf numFmtId="184" fontId="4" fillId="0" borderId="111" xfId="0" quotePrefix="1" applyNumberFormat="1" applyFont="1" applyFill="1" applyBorder="1" applyAlignment="1">
      <alignment horizontal="right"/>
    </xf>
    <xf numFmtId="184" fontId="4" fillId="0" borderId="96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39" xfId="0" quotePrefix="1" applyNumberFormat="1" applyFont="1" applyFill="1" applyBorder="1" applyAlignment="1">
      <alignment horizontal="right"/>
    </xf>
    <xf numFmtId="184" fontId="4" fillId="0" borderId="100" xfId="0" applyNumberFormat="1" applyFont="1" applyFill="1" applyBorder="1" applyAlignment="1">
      <alignment horizontal="right"/>
    </xf>
    <xf numFmtId="184" fontId="4" fillId="0" borderId="52" xfId="0" applyNumberFormat="1" applyFont="1" applyFill="1" applyBorder="1" applyAlignment="1">
      <alignment horizontal="right"/>
    </xf>
    <xf numFmtId="195" fontId="0" fillId="0" borderId="97" xfId="1" applyNumberFormat="1" applyFont="1" applyBorder="1" applyAlignment="1">
      <alignment horizontal="right" vertical="center"/>
    </xf>
    <xf numFmtId="195" fontId="0" fillId="0" borderId="59" xfId="1" applyNumberFormat="1" applyFont="1" applyBorder="1" applyAlignment="1">
      <alignment horizontal="right" vertical="center"/>
    </xf>
    <xf numFmtId="195" fontId="0" fillId="0" borderId="26" xfId="1" applyNumberFormat="1" applyFont="1" applyBorder="1" applyAlignment="1">
      <alignment horizontal="right" vertical="center"/>
    </xf>
    <xf numFmtId="195" fontId="0" fillId="0" borderId="60" xfId="1" applyNumberFormat="1" applyFont="1" applyBorder="1" applyAlignment="1">
      <alignment horizontal="right" vertical="center"/>
    </xf>
    <xf numFmtId="195" fontId="0" fillId="0" borderId="27" xfId="1" applyNumberFormat="1" applyFont="1" applyBorder="1" applyAlignment="1">
      <alignment horizontal="right" vertical="center"/>
    </xf>
    <xf numFmtId="195" fontId="0" fillId="0" borderId="44" xfId="1" applyNumberFormat="1" applyFont="1" applyBorder="1" applyAlignment="1">
      <alignment horizontal="right" vertical="center"/>
    </xf>
    <xf numFmtId="195" fontId="0" fillId="0" borderId="98" xfId="1" applyNumberFormat="1" applyFont="1" applyBorder="1" applyAlignment="1">
      <alignment horizontal="right" vertical="center"/>
    </xf>
    <xf numFmtId="195" fontId="0" fillId="0" borderId="28" xfId="1" applyNumberFormat="1" applyFont="1" applyBorder="1" applyAlignment="1">
      <alignment horizontal="right" vertical="center"/>
    </xf>
    <xf numFmtId="195" fontId="0" fillId="0" borderId="29" xfId="1" applyNumberFormat="1" applyFont="1" applyBorder="1" applyAlignment="1">
      <alignment horizontal="right" vertical="center"/>
    </xf>
    <xf numFmtId="197" fontId="13" fillId="0" borderId="38" xfId="0" quotePrefix="1" applyNumberFormat="1" applyFont="1" applyFill="1" applyBorder="1" applyAlignment="1">
      <alignment horizontal="right"/>
    </xf>
    <xf numFmtId="194" fontId="13" fillId="0" borderId="50" xfId="1" quotePrefix="1" applyNumberFormat="1" applyFont="1" applyFill="1" applyBorder="1" applyAlignment="1">
      <alignment horizontal="right"/>
    </xf>
    <xf numFmtId="194" fontId="13" fillId="0" borderId="38" xfId="1" quotePrefix="1" applyNumberFormat="1" applyFont="1" applyFill="1" applyBorder="1" applyAlignment="1">
      <alignment horizontal="right"/>
    </xf>
    <xf numFmtId="194" fontId="13" fillId="0" borderId="92" xfId="1" quotePrefix="1" applyNumberFormat="1" applyFont="1" applyFill="1" applyBorder="1" applyAlignment="1">
      <alignment horizontal="right"/>
    </xf>
    <xf numFmtId="197" fontId="4" fillId="5" borderId="36" xfId="0" applyNumberFormat="1" applyFont="1" applyFill="1" applyBorder="1" applyAlignment="1">
      <alignment horizontal="right"/>
    </xf>
    <xf numFmtId="194" fontId="4" fillId="6" borderId="6" xfId="0" applyNumberFormat="1" applyFont="1" applyFill="1" applyBorder="1" applyAlignment="1">
      <alignment horizontal="right"/>
    </xf>
    <xf numFmtId="194" fontId="4" fillId="6" borderId="0" xfId="0" applyNumberFormat="1" applyFont="1" applyFill="1" applyAlignment="1">
      <alignment horizontal="right"/>
    </xf>
    <xf numFmtId="177" fontId="3" fillId="0" borderId="113" xfId="0" applyNumberFormat="1" applyFont="1" applyFill="1" applyBorder="1" applyAlignment="1">
      <alignment vertical="center"/>
    </xf>
    <xf numFmtId="197" fontId="4" fillId="6" borderId="5" xfId="0" applyNumberFormat="1" applyFont="1" applyFill="1" applyBorder="1" applyAlignment="1">
      <alignment horizontal="right"/>
    </xf>
    <xf numFmtId="197" fontId="13" fillId="0" borderId="3" xfId="0" quotePrefix="1" applyNumberFormat="1" applyFont="1" applyFill="1" applyBorder="1" applyAlignment="1">
      <alignment horizontal="right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1" fillId="0" borderId="114" xfId="0" applyFont="1" applyBorder="1" applyAlignment="1">
      <alignment horizontal="justify" vertical="top" wrapText="1"/>
    </xf>
    <xf numFmtId="0" fontId="4" fillId="0" borderId="115" xfId="0" applyFont="1" applyBorder="1" applyAlignment="1">
      <alignment horizontal="justify" vertical="top" wrapText="1"/>
    </xf>
    <xf numFmtId="0" fontId="4" fillId="0" borderId="115" xfId="0" applyFont="1" applyBorder="1" applyAlignment="1">
      <alignment horizontal="left" vertical="top" wrapText="1"/>
    </xf>
    <xf numFmtId="0" fontId="21" fillId="0" borderId="116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77" fontId="12" fillId="5" borderId="117" xfId="0" applyNumberFormat="1" applyFont="1" applyFill="1" applyBorder="1" applyAlignment="1">
      <alignment vertical="center"/>
    </xf>
    <xf numFmtId="194" fontId="13" fillId="5" borderId="50" xfId="1" quotePrefix="1" applyNumberFormat="1" applyFont="1" applyFill="1" applyBorder="1" applyAlignment="1">
      <alignment horizontal="right"/>
    </xf>
    <xf numFmtId="177" fontId="12" fillId="5" borderId="118" xfId="0" applyNumberFormat="1" applyFont="1" applyFill="1" applyBorder="1" applyAlignment="1">
      <alignment vertical="center"/>
    </xf>
    <xf numFmtId="194" fontId="13" fillId="5" borderId="38" xfId="1" quotePrefix="1" applyNumberFormat="1" applyFont="1" applyFill="1" applyBorder="1" applyAlignment="1">
      <alignment horizontal="right"/>
    </xf>
    <xf numFmtId="0" fontId="19" fillId="6" borderId="59" xfId="0" applyFont="1" applyFill="1" applyBorder="1" applyAlignment="1">
      <alignment horizontal="center" vertical="center"/>
    </xf>
    <xf numFmtId="193" fontId="19" fillId="6" borderId="59" xfId="1" quotePrefix="1" applyNumberFormat="1" applyFont="1" applyFill="1" applyBorder="1" applyAlignment="1">
      <alignment horizontal="center" vertical="center"/>
    </xf>
    <xf numFmtId="184" fontId="19" fillId="6" borderId="60" xfId="0" applyNumberFormat="1" applyFont="1" applyFill="1" applyBorder="1" applyAlignment="1">
      <alignment horizontal="center" vertical="center"/>
    </xf>
    <xf numFmtId="191" fontId="4" fillId="6" borderId="26" xfId="0" applyNumberFormat="1" applyFont="1" applyFill="1" applyBorder="1" applyAlignment="1">
      <alignment vertical="center"/>
    </xf>
    <xf numFmtId="191" fontId="0" fillId="6" borderId="27" xfId="0" applyNumberFormat="1" applyFill="1" applyBorder="1">
      <alignment vertical="center"/>
    </xf>
    <xf numFmtId="191" fontId="4" fillId="6" borderId="26" xfId="0" quotePrefix="1" applyNumberFormat="1" applyFont="1" applyFill="1" applyBorder="1" applyAlignment="1">
      <alignment vertical="center"/>
    </xf>
    <xf numFmtId="191" fontId="4" fillId="6" borderId="5" xfId="0" quotePrefix="1" applyNumberFormat="1" applyFont="1" applyFill="1" applyBorder="1" applyAlignment="1">
      <alignment horizontal="right"/>
    </xf>
    <xf numFmtId="191" fontId="4" fillId="6" borderId="6" xfId="0" quotePrefix="1" applyNumberFormat="1" applyFont="1" applyFill="1" applyBorder="1" applyAlignment="1">
      <alignment horizontal="right"/>
    </xf>
    <xf numFmtId="191" fontId="4" fillId="6" borderId="80" xfId="0" quotePrefix="1" applyNumberFormat="1" applyFont="1" applyFill="1" applyBorder="1" applyAlignment="1">
      <alignment horizontal="right"/>
    </xf>
    <xf numFmtId="191" fontId="4" fillId="6" borderId="108" xfId="0" quotePrefix="1" applyNumberFormat="1" applyFont="1" applyFill="1" applyBorder="1" applyAlignment="1">
      <alignment horizontal="right"/>
    </xf>
    <xf numFmtId="191" fontId="4" fillId="6" borderId="2" xfId="0" quotePrefix="1" applyNumberFormat="1" applyFont="1" applyFill="1" applyBorder="1" applyAlignment="1">
      <alignment horizontal="right"/>
    </xf>
    <xf numFmtId="191" fontId="4" fillId="6" borderId="2" xfId="0" applyNumberFormat="1" applyFont="1" applyFill="1" applyBorder="1" applyAlignment="1">
      <alignment horizontal="right"/>
    </xf>
    <xf numFmtId="191" fontId="4" fillId="6" borderId="43" xfId="0" quotePrefix="1" applyNumberFormat="1" applyFont="1" applyFill="1" applyBorder="1" applyAlignment="1">
      <alignment horizontal="right"/>
    </xf>
    <xf numFmtId="191" fontId="4" fillId="6" borderId="109" xfId="0" quotePrefix="1" applyNumberFormat="1" applyFont="1" applyFill="1" applyBorder="1" applyAlignment="1">
      <alignment horizontal="right"/>
    </xf>
    <xf numFmtId="191" fontId="4" fillId="6" borderId="110" xfId="0" quotePrefix="1" applyNumberFormat="1" applyFont="1" applyFill="1" applyBorder="1" applyAlignment="1">
      <alignment horizontal="right"/>
    </xf>
    <xf numFmtId="191" fontId="4" fillId="6" borderId="119" xfId="0" quotePrefix="1" applyNumberFormat="1" applyFont="1" applyFill="1" applyBorder="1" applyAlignment="1">
      <alignment horizontal="right"/>
    </xf>
    <xf numFmtId="191" fontId="4" fillId="6" borderId="110" xfId="0" applyNumberFormat="1" applyFont="1" applyFill="1" applyBorder="1" applyAlignment="1">
      <alignment horizontal="right"/>
    </xf>
    <xf numFmtId="191" fontId="4" fillId="6" borderId="119" xfId="0" applyNumberFormat="1" applyFont="1" applyFill="1" applyBorder="1" applyAlignment="1">
      <alignment horizontal="right"/>
    </xf>
    <xf numFmtId="191" fontId="4" fillId="6" borderId="120" xfId="0" quotePrefix="1" applyNumberFormat="1" applyFont="1" applyFill="1" applyBorder="1" applyAlignment="1">
      <alignment horizontal="right"/>
    </xf>
    <xf numFmtId="191" fontId="4" fillId="6" borderId="121" xfId="0" quotePrefix="1" applyNumberFormat="1" applyFont="1" applyFill="1" applyBorder="1" applyAlignment="1">
      <alignment horizontal="right"/>
    </xf>
    <xf numFmtId="191" fontId="4" fillId="6" borderId="108" xfId="0" applyNumberFormat="1" applyFont="1" applyFill="1" applyBorder="1" applyAlignment="1">
      <alignment horizontal="right"/>
    </xf>
    <xf numFmtId="191" fontId="4" fillId="6" borderId="43" xfId="0" applyNumberFormat="1" applyFont="1" applyFill="1" applyBorder="1" applyAlignment="1">
      <alignment horizontal="right"/>
    </xf>
    <xf numFmtId="191" fontId="4" fillId="6" borderId="109" xfId="0" applyNumberFormat="1" applyFont="1" applyFill="1" applyBorder="1" applyAlignment="1">
      <alignment horizontal="right"/>
    </xf>
    <xf numFmtId="191" fontId="4" fillId="6" borderId="107" xfId="0" quotePrefix="1" applyNumberFormat="1" applyFont="1" applyFill="1" applyBorder="1" applyAlignment="1">
      <alignment horizontal="right"/>
    </xf>
    <xf numFmtId="191" fontId="4" fillId="6" borderId="49" xfId="0" quotePrefix="1" applyNumberFormat="1" applyFont="1" applyFill="1" applyBorder="1" applyAlignment="1">
      <alignment horizontal="right"/>
    </xf>
    <xf numFmtId="0" fontId="0" fillId="6" borderId="11" xfId="0" applyFill="1" applyBorder="1">
      <alignment vertical="center"/>
    </xf>
    <xf numFmtId="184" fontId="4" fillId="6" borderId="59" xfId="0" quotePrefix="1" applyNumberFormat="1" applyFont="1" applyFill="1" applyBorder="1" applyAlignment="1">
      <alignment horizontal="center" vertical="center"/>
    </xf>
    <xf numFmtId="184" fontId="4" fillId="6" borderId="60" xfId="0" quotePrefix="1" applyNumberFormat="1" applyFont="1" applyFill="1" applyBorder="1" applyAlignment="1">
      <alignment horizontal="center" vertical="center"/>
    </xf>
    <xf numFmtId="195" fontId="8" fillId="6" borderId="97" xfId="1" applyNumberFormat="1" applyFont="1" applyFill="1" applyBorder="1" applyAlignment="1">
      <alignment horizontal="right" vertical="center"/>
    </xf>
    <xf numFmtId="195" fontId="8" fillId="6" borderId="59" xfId="1" applyNumberFormat="1" applyFont="1" applyFill="1" applyBorder="1" applyAlignment="1">
      <alignment horizontal="right" vertical="center"/>
    </xf>
    <xf numFmtId="195" fontId="8" fillId="6" borderId="26" xfId="1" applyNumberFormat="1" applyFont="1" applyFill="1" applyBorder="1" applyAlignment="1">
      <alignment horizontal="right" vertical="center"/>
    </xf>
    <xf numFmtId="195" fontId="8" fillId="6" borderId="123" xfId="1" applyNumberFormat="1" applyFont="1" applyFill="1" applyBorder="1" applyAlignment="1">
      <alignment horizontal="right" vertical="center"/>
    </xf>
    <xf numFmtId="195" fontId="8" fillId="6" borderId="124" xfId="1" applyNumberFormat="1" applyFont="1" applyFill="1" applyBorder="1" applyAlignment="1">
      <alignment horizontal="right" vertical="center"/>
    </xf>
    <xf numFmtId="195" fontId="8" fillId="6" borderId="27" xfId="1" applyNumberFormat="1" applyFont="1" applyFill="1" applyBorder="1" applyAlignment="1">
      <alignment horizontal="right" vertical="center"/>
    </xf>
    <xf numFmtId="195" fontId="8" fillId="6" borderId="117" xfId="1" applyNumberFormat="1" applyFont="1" applyFill="1" applyBorder="1" applyAlignment="1">
      <alignment horizontal="right" vertical="center"/>
    </xf>
    <xf numFmtId="195" fontId="8" fillId="6" borderId="125" xfId="1" applyNumberFormat="1" applyFont="1" applyFill="1" applyBorder="1" applyAlignment="1">
      <alignment horizontal="right" vertical="center"/>
    </xf>
    <xf numFmtId="195" fontId="8" fillId="6" borderId="98" xfId="1" applyNumberFormat="1" applyFont="1" applyFill="1" applyBorder="1" applyAlignment="1">
      <alignment horizontal="right" vertical="center"/>
    </xf>
    <xf numFmtId="195" fontId="8" fillId="6" borderId="28" xfId="1" applyNumberFormat="1" applyFont="1" applyFill="1" applyBorder="1" applyAlignment="1">
      <alignment horizontal="right" vertical="center"/>
    </xf>
    <xf numFmtId="195" fontId="8" fillId="6" borderId="118" xfId="1" applyNumberFormat="1" applyFont="1" applyFill="1" applyBorder="1" applyAlignment="1">
      <alignment horizontal="right" vertical="center"/>
    </xf>
    <xf numFmtId="195" fontId="8" fillId="6" borderId="126" xfId="1" applyNumberFormat="1" applyFont="1" applyFill="1" applyBorder="1" applyAlignment="1">
      <alignment horizontal="right" vertical="center"/>
    </xf>
    <xf numFmtId="197" fontId="4" fillId="6" borderId="127" xfId="0" applyNumberFormat="1" applyFont="1" applyFill="1" applyBorder="1" applyAlignment="1">
      <alignment horizontal="right"/>
    </xf>
    <xf numFmtId="197" fontId="4" fillId="6" borderId="128" xfId="0" applyNumberFormat="1" applyFont="1" applyFill="1" applyBorder="1" applyAlignment="1">
      <alignment horizontal="right"/>
    </xf>
    <xf numFmtId="197" fontId="4" fillId="6" borderId="40" xfId="0" applyNumberFormat="1" applyFont="1" applyFill="1" applyBorder="1" applyAlignment="1">
      <alignment horizontal="right"/>
    </xf>
    <xf numFmtId="194" fontId="4" fillId="6" borderId="40" xfId="0" applyNumberFormat="1" applyFont="1" applyFill="1" applyBorder="1" applyAlignment="1">
      <alignment horizontal="right"/>
    </xf>
    <xf numFmtId="194" fontId="4" fillId="6" borderId="41" xfId="0" applyNumberFormat="1" applyFont="1" applyFill="1" applyBorder="1" applyAlignment="1">
      <alignment horizontal="right"/>
    </xf>
    <xf numFmtId="197" fontId="4" fillId="6" borderId="32" xfId="0" applyNumberFormat="1" applyFont="1" applyFill="1" applyBorder="1" applyAlignment="1">
      <alignment horizontal="right"/>
    </xf>
    <xf numFmtId="197" fontId="4" fillId="6" borderId="110" xfId="0" applyNumberFormat="1" applyFont="1" applyFill="1" applyBorder="1" applyAlignment="1">
      <alignment horizontal="right"/>
    </xf>
    <xf numFmtId="194" fontId="4" fillId="6" borderId="110" xfId="0" applyNumberFormat="1" applyFont="1" applyFill="1" applyBorder="1" applyAlignment="1">
      <alignment horizontal="right"/>
    </xf>
    <xf numFmtId="194" fontId="4" fillId="6" borderId="112" xfId="0" applyNumberFormat="1" applyFont="1" applyFill="1" applyBorder="1" applyAlignment="1">
      <alignment horizontal="right"/>
    </xf>
    <xf numFmtId="197" fontId="4" fillId="6" borderId="120" xfId="0" applyNumberFormat="1" applyFont="1" applyFill="1" applyBorder="1" applyAlignment="1">
      <alignment horizontal="right"/>
    </xf>
    <xf numFmtId="197" fontId="4" fillId="6" borderId="121" xfId="0" applyNumberFormat="1" applyFont="1" applyFill="1" applyBorder="1" applyAlignment="1">
      <alignment horizontal="right"/>
    </xf>
    <xf numFmtId="194" fontId="4" fillId="6" borderId="121" xfId="0" applyNumberFormat="1" applyFont="1" applyFill="1" applyBorder="1" applyAlignment="1">
      <alignment horizontal="right"/>
    </xf>
    <xf numFmtId="194" fontId="4" fillId="6" borderId="129" xfId="0" applyNumberFormat="1" applyFont="1" applyFill="1" applyBorder="1" applyAlignment="1">
      <alignment horizontal="right"/>
    </xf>
    <xf numFmtId="197" fontId="4" fillId="6" borderId="130" xfId="0" applyNumberFormat="1" applyFont="1" applyFill="1" applyBorder="1" applyAlignment="1">
      <alignment horizontal="right"/>
    </xf>
    <xf numFmtId="197" fontId="4" fillId="6" borderId="131" xfId="0" applyNumberFormat="1" applyFont="1" applyFill="1" applyBorder="1" applyAlignment="1">
      <alignment horizontal="right"/>
    </xf>
    <xf numFmtId="185" fontId="4" fillId="6" borderId="131" xfId="0" applyNumberFormat="1" applyFont="1" applyFill="1" applyBorder="1" applyAlignment="1">
      <alignment horizontal="right"/>
    </xf>
    <xf numFmtId="185" fontId="4" fillId="6" borderId="132" xfId="0" applyNumberFormat="1" applyFont="1" applyFill="1" applyBorder="1" applyAlignment="1">
      <alignment horizontal="right"/>
    </xf>
    <xf numFmtId="197" fontId="4" fillId="6" borderId="109" xfId="0" applyNumberFormat="1" applyFont="1" applyFill="1" applyBorder="1" applyAlignment="1">
      <alignment horizontal="right"/>
    </xf>
    <xf numFmtId="185" fontId="4" fillId="6" borderId="110" xfId="0" applyNumberFormat="1" applyFont="1" applyFill="1" applyBorder="1" applyAlignment="1">
      <alignment horizontal="right"/>
    </xf>
    <xf numFmtId="185" fontId="4" fillId="6" borderId="119" xfId="0" applyNumberFormat="1" applyFont="1" applyFill="1" applyBorder="1" applyAlignment="1">
      <alignment horizontal="right"/>
    </xf>
    <xf numFmtId="185" fontId="4" fillId="6" borderId="121" xfId="0" applyNumberFormat="1" applyFont="1" applyFill="1" applyBorder="1" applyAlignment="1">
      <alignment horizontal="right"/>
    </xf>
    <xf numFmtId="185" fontId="4" fillId="6" borderId="122" xfId="0" applyNumberFormat="1" applyFont="1" applyFill="1" applyBorder="1" applyAlignment="1">
      <alignment horizontal="right"/>
    </xf>
    <xf numFmtId="185" fontId="4" fillId="6" borderId="112" xfId="0" applyNumberFormat="1" applyFont="1" applyFill="1" applyBorder="1" applyAlignment="1">
      <alignment horizontal="right"/>
    </xf>
    <xf numFmtId="185" fontId="4" fillId="6" borderId="129" xfId="0" applyNumberFormat="1" applyFont="1" applyFill="1" applyBorder="1" applyAlignment="1">
      <alignment horizontal="right"/>
    </xf>
    <xf numFmtId="197" fontId="4" fillId="6" borderId="108" xfId="1" applyNumberFormat="1" applyFont="1" applyFill="1" applyBorder="1" applyAlignment="1">
      <alignment horizontal="right"/>
    </xf>
    <xf numFmtId="197" fontId="4" fillId="6" borderId="31" xfId="0" applyNumberFormat="1" applyFont="1" applyFill="1" applyBorder="1" applyAlignment="1">
      <alignment horizontal="right"/>
    </xf>
    <xf numFmtId="197" fontId="4" fillId="6" borderId="2" xfId="0" applyNumberFormat="1" applyFont="1" applyFill="1" applyBorder="1" applyAlignment="1">
      <alignment horizontal="right"/>
    </xf>
    <xf numFmtId="194" fontId="4" fillId="6" borderId="2" xfId="1" applyNumberFormat="1" applyFont="1" applyFill="1" applyBorder="1" applyAlignment="1">
      <alignment horizontal="right"/>
    </xf>
    <xf numFmtId="194" fontId="4" fillId="6" borderId="111" xfId="1" applyNumberFormat="1" applyFont="1" applyFill="1" applyBorder="1" applyAlignment="1">
      <alignment horizontal="right"/>
    </xf>
    <xf numFmtId="196" fontId="13" fillId="6" borderId="26" xfId="0" applyNumberFormat="1" applyFont="1" applyFill="1" applyBorder="1" applyAlignment="1">
      <alignment horizontal="right" vertical="center"/>
    </xf>
    <xf numFmtId="194" fontId="13" fillId="6" borderId="26" xfId="0" applyNumberFormat="1" applyFont="1" applyFill="1" applyBorder="1" applyAlignment="1">
      <alignment horizontal="right" vertical="center"/>
    </xf>
    <xf numFmtId="194" fontId="13" fillId="6" borderId="44" xfId="0" applyNumberFormat="1" applyFont="1" applyFill="1" applyBorder="1" applyAlignment="1">
      <alignment horizontal="right" vertical="center"/>
    </xf>
    <xf numFmtId="197" fontId="4" fillId="6" borderId="136" xfId="0" applyNumberFormat="1" applyFont="1" applyFill="1" applyBorder="1" applyAlignment="1">
      <alignment horizontal="right"/>
    </xf>
    <xf numFmtId="185" fontId="4" fillId="6" borderId="136" xfId="0" applyNumberFormat="1" applyFont="1" applyFill="1" applyBorder="1" applyAlignment="1">
      <alignment horizontal="right"/>
    </xf>
    <xf numFmtId="185" fontId="4" fillId="6" borderId="137" xfId="0" applyNumberFormat="1" applyFont="1" applyFill="1" applyBorder="1" applyAlignment="1">
      <alignment horizontal="right"/>
    </xf>
    <xf numFmtId="185" fontId="4" fillId="6" borderId="2" xfId="0" applyNumberFormat="1" applyFont="1" applyFill="1" applyBorder="1" applyAlignment="1">
      <alignment horizontal="right"/>
    </xf>
    <xf numFmtId="185" fontId="4" fillId="6" borderId="111" xfId="0" applyNumberFormat="1" applyFont="1" applyFill="1" applyBorder="1" applyAlignment="1">
      <alignment horizontal="right"/>
    </xf>
    <xf numFmtId="197" fontId="4" fillId="6" borderId="49" xfId="0" applyNumberFormat="1" applyFont="1" applyFill="1" applyBorder="1" applyAlignment="1">
      <alignment horizontal="right"/>
    </xf>
    <xf numFmtId="185" fontId="4" fillId="6" borderId="49" xfId="0" applyNumberFormat="1" applyFont="1" applyFill="1" applyBorder="1" applyAlignment="1">
      <alignment horizontal="right"/>
    </xf>
    <xf numFmtId="185" fontId="4" fillId="6" borderId="100" xfId="0" applyNumberFormat="1" applyFont="1" applyFill="1" applyBorder="1" applyAlignment="1">
      <alignment horizontal="right"/>
    </xf>
    <xf numFmtId="197" fontId="4" fillId="6" borderId="138" xfId="0" applyNumberFormat="1" applyFont="1" applyFill="1" applyBorder="1" applyAlignment="1">
      <alignment horizontal="right"/>
    </xf>
    <xf numFmtId="197" fontId="4" fillId="6" borderId="139" xfId="0" applyNumberFormat="1" applyFont="1" applyFill="1" applyBorder="1" applyAlignment="1">
      <alignment horizontal="right"/>
    </xf>
    <xf numFmtId="185" fontId="4" fillId="6" borderId="139" xfId="0" applyNumberFormat="1" applyFont="1" applyFill="1" applyBorder="1" applyAlignment="1">
      <alignment horizontal="right"/>
    </xf>
    <xf numFmtId="177" fontId="12" fillId="6" borderId="140" xfId="0" applyNumberFormat="1" applyFont="1" applyFill="1" applyBorder="1" applyAlignment="1">
      <alignment vertical="center"/>
    </xf>
    <xf numFmtId="194" fontId="13" fillId="6" borderId="53" xfId="1" quotePrefix="1" applyNumberFormat="1" applyFont="1" applyFill="1" applyBorder="1" applyAlignment="1">
      <alignment horizontal="right"/>
    </xf>
    <xf numFmtId="194" fontId="13" fillId="6" borderId="135" xfId="1" quotePrefix="1" applyNumberFormat="1" applyFont="1" applyFill="1" applyBorder="1" applyAlignment="1">
      <alignment horizontal="right"/>
    </xf>
    <xf numFmtId="177" fontId="12" fillId="6" borderId="117" xfId="0" applyNumberFormat="1" applyFont="1" applyFill="1" applyBorder="1" applyAlignment="1">
      <alignment vertical="center"/>
    </xf>
    <xf numFmtId="194" fontId="13" fillId="6" borderId="59" xfId="1" quotePrefix="1" applyNumberFormat="1" applyFont="1" applyFill="1" applyBorder="1" applyAlignment="1">
      <alignment horizontal="right"/>
    </xf>
    <xf numFmtId="194" fontId="13" fillId="6" borderId="60" xfId="1" quotePrefix="1" applyNumberFormat="1" applyFont="1" applyFill="1" applyBorder="1" applyAlignment="1">
      <alignment horizontal="right"/>
    </xf>
    <xf numFmtId="194" fontId="13" fillId="6" borderId="53" xfId="1" applyNumberFormat="1" applyFont="1" applyFill="1" applyBorder="1">
      <alignment vertical="center"/>
    </xf>
    <xf numFmtId="194" fontId="13" fillId="6" borderId="135" xfId="1" applyNumberFormat="1" applyFont="1" applyFill="1" applyBorder="1">
      <alignment vertical="center"/>
    </xf>
    <xf numFmtId="194" fontId="13" fillId="6" borderId="28" xfId="1" applyNumberFormat="1" applyFont="1" applyFill="1" applyBorder="1">
      <alignment vertical="center"/>
    </xf>
    <xf numFmtId="194" fontId="13" fillId="6" borderId="29" xfId="1" applyNumberFormat="1" applyFont="1" applyFill="1" applyBorder="1">
      <alignment vertical="center"/>
    </xf>
    <xf numFmtId="38" fontId="8" fillId="6" borderId="26" xfId="1" applyFont="1" applyFill="1" applyBorder="1">
      <alignment vertical="center"/>
    </xf>
    <xf numFmtId="193" fontId="4" fillId="0" borderId="133" xfId="0" applyNumberFormat="1" applyFont="1" applyFill="1" applyBorder="1" applyAlignment="1">
      <alignment horizontal="right"/>
    </xf>
    <xf numFmtId="193" fontId="4" fillId="0" borderId="133" xfId="0" applyNumberFormat="1" applyFont="1" applyFill="1" applyBorder="1" applyAlignment="1">
      <alignment horizontal="center"/>
    </xf>
    <xf numFmtId="191" fontId="4" fillId="6" borderId="26" xfId="0" applyNumberFormat="1" applyFont="1" applyFill="1" applyBorder="1" applyAlignment="1">
      <alignment horizontal="right"/>
    </xf>
    <xf numFmtId="191" fontId="4" fillId="0" borderId="26" xfId="0" applyNumberFormat="1" applyFont="1" applyFill="1" applyBorder="1" applyAlignment="1">
      <alignment horizontal="right"/>
    </xf>
    <xf numFmtId="191" fontId="4" fillId="0" borderId="68" xfId="0" applyNumberFormat="1" applyFont="1" applyFill="1" applyBorder="1" applyAlignment="1">
      <alignment horizontal="right"/>
    </xf>
    <xf numFmtId="191" fontId="4" fillId="6" borderId="28" xfId="0" applyNumberFormat="1" applyFont="1" applyFill="1" applyBorder="1" applyAlignment="1">
      <alignment horizontal="right"/>
    </xf>
    <xf numFmtId="191" fontId="4" fillId="0" borderId="28" xfId="0" applyNumberFormat="1" applyFont="1" applyFill="1" applyBorder="1" applyAlignment="1">
      <alignment horizontal="right"/>
    </xf>
    <xf numFmtId="191" fontId="4" fillId="0" borderId="141" xfId="0" applyNumberFormat="1" applyFont="1" applyFill="1" applyBorder="1" applyAlignment="1">
      <alignment horizontal="right"/>
    </xf>
    <xf numFmtId="184" fontId="4" fillId="6" borderId="26" xfId="0" applyNumberFormat="1" applyFont="1" applyFill="1" applyBorder="1" applyAlignment="1">
      <alignment horizontal="right"/>
    </xf>
    <xf numFmtId="184" fontId="4" fillId="6" borderId="44" xfId="0" applyNumberFormat="1" applyFont="1" applyFill="1" applyBorder="1" applyAlignment="1">
      <alignment horizontal="right"/>
    </xf>
    <xf numFmtId="184" fontId="4" fillId="6" borderId="28" xfId="0" applyNumberFormat="1" applyFont="1" applyFill="1" applyBorder="1" applyAlignment="1">
      <alignment horizontal="right"/>
    </xf>
    <xf numFmtId="184" fontId="4" fillId="6" borderId="29" xfId="0" applyNumberFormat="1" applyFont="1" applyFill="1" applyBorder="1" applyAlignment="1">
      <alignment horizontal="right"/>
    </xf>
    <xf numFmtId="191" fontId="13" fillId="6" borderId="26" xfId="0" applyNumberFormat="1" applyFont="1" applyFill="1" applyBorder="1">
      <alignment vertical="center"/>
    </xf>
    <xf numFmtId="191" fontId="0" fillId="6" borderId="26" xfId="0" applyNumberFormat="1" applyFill="1" applyBorder="1">
      <alignment vertical="center"/>
    </xf>
    <xf numFmtId="191" fontId="13" fillId="6" borderId="26" xfId="7" applyNumberFormat="1" applyFont="1" applyFill="1" applyBorder="1" applyAlignment="1">
      <alignment horizontal="right" vertical="center"/>
    </xf>
    <xf numFmtId="191" fontId="13" fillId="6" borderId="26" xfId="1" quotePrefix="1" applyNumberFormat="1" applyFont="1" applyFill="1" applyBorder="1" applyAlignment="1">
      <alignment horizontal="right"/>
    </xf>
    <xf numFmtId="186" fontId="13" fillId="6" borderId="142" xfId="1" quotePrefix="1" applyNumberFormat="1" applyFont="1" applyFill="1" applyBorder="1" applyAlignment="1">
      <alignment horizontal="right"/>
    </xf>
    <xf numFmtId="186" fontId="13" fillId="6" borderId="40" xfId="0" quotePrefix="1" applyNumberFormat="1" applyFont="1" applyFill="1" applyBorder="1" applyAlignment="1">
      <alignment horizontal="right"/>
    </xf>
    <xf numFmtId="186" fontId="13" fillId="6" borderId="53" xfId="0" applyNumberFormat="1" applyFont="1" applyFill="1" applyBorder="1" applyAlignment="1">
      <alignment horizontal="right"/>
    </xf>
    <xf numFmtId="186" fontId="13" fillId="6" borderId="53" xfId="0" quotePrefix="1" applyNumberFormat="1" applyFont="1" applyFill="1" applyBorder="1" applyAlignment="1">
      <alignment horizontal="right"/>
    </xf>
    <xf numFmtId="186" fontId="13" fillId="6" borderId="42" xfId="1" quotePrefix="1" applyNumberFormat="1" applyFont="1" applyFill="1" applyBorder="1" applyAlignment="1">
      <alignment horizontal="right"/>
    </xf>
    <xf numFmtId="186" fontId="13" fillId="6" borderId="26" xfId="0" quotePrefix="1" applyNumberFormat="1" applyFont="1" applyFill="1" applyBorder="1" applyAlignment="1">
      <alignment horizontal="right"/>
    </xf>
    <xf numFmtId="186" fontId="13" fillId="6" borderId="123" xfId="0" applyNumberFormat="1" applyFont="1" applyFill="1" applyBorder="1" applyAlignment="1">
      <alignment horizontal="right"/>
    </xf>
    <xf numFmtId="186" fontId="13" fillId="6" borderId="59" xfId="0" quotePrefix="1" applyNumberFormat="1" applyFont="1" applyFill="1" applyBorder="1" applyAlignment="1">
      <alignment horizontal="right"/>
    </xf>
    <xf numFmtId="186" fontId="13" fillId="5" borderId="42" xfId="1" quotePrefix="1" applyNumberFormat="1" applyFont="1" applyFill="1" applyBorder="1" applyAlignment="1">
      <alignment horizontal="right"/>
    </xf>
    <xf numFmtId="186" fontId="13" fillId="5" borderId="26" xfId="1" quotePrefix="1" applyNumberFormat="1" applyFont="1" applyFill="1" applyBorder="1" applyAlignment="1">
      <alignment horizontal="right"/>
    </xf>
    <xf numFmtId="186" fontId="13" fillId="5" borderId="117" xfId="1" quotePrefix="1" applyNumberFormat="1" applyFont="1" applyFill="1" applyBorder="1" applyAlignment="1">
      <alignment horizontal="right"/>
    </xf>
    <xf numFmtId="186" fontId="13" fillId="5" borderId="54" xfId="0" quotePrefix="1" applyNumberFormat="1" applyFont="1" applyFill="1" applyBorder="1" applyAlignment="1">
      <alignment horizontal="right"/>
    </xf>
    <xf numFmtId="186" fontId="13" fillId="5" borderId="50" xfId="0" quotePrefix="1" applyNumberFormat="1" applyFont="1" applyFill="1" applyBorder="1" applyAlignment="1">
      <alignment horizontal="right"/>
    </xf>
    <xf numFmtId="186" fontId="13" fillId="5" borderId="10" xfId="1" quotePrefix="1" applyNumberFormat="1" applyFont="1" applyFill="1" applyBorder="1" applyAlignment="1">
      <alignment horizontal="right"/>
    </xf>
    <xf numFmtId="186" fontId="13" fillId="5" borderId="28" xfId="1" quotePrefix="1" applyNumberFormat="1" applyFont="1" applyFill="1" applyBorder="1" applyAlignment="1">
      <alignment horizontal="right"/>
    </xf>
    <xf numFmtId="186" fontId="13" fillId="5" borderId="118" xfId="1" quotePrefix="1" applyNumberFormat="1" applyFont="1" applyFill="1" applyBorder="1" applyAlignment="1">
      <alignment horizontal="right"/>
    </xf>
    <xf numFmtId="186" fontId="13" fillId="5" borderId="3" xfId="0" quotePrefix="1" applyNumberFormat="1" applyFont="1" applyFill="1" applyBorder="1" applyAlignment="1">
      <alignment horizontal="right"/>
    </xf>
    <xf numFmtId="186" fontId="13" fillId="5" borderId="38" xfId="0" quotePrefix="1" applyNumberFormat="1" applyFont="1" applyFill="1" applyBorder="1" applyAlignment="1">
      <alignment horizontal="right"/>
    </xf>
    <xf numFmtId="186" fontId="13" fillId="6" borderId="45" xfId="1" quotePrefix="1" applyNumberFormat="1" applyFont="1" applyFill="1" applyBorder="1" applyAlignment="1">
      <alignment horizontal="right"/>
    </xf>
    <xf numFmtId="186" fontId="13" fillId="6" borderId="140" xfId="0" quotePrefix="1" applyNumberFormat="1" applyFont="1" applyFill="1" applyBorder="1" applyAlignment="1">
      <alignment horizontal="right"/>
    </xf>
    <xf numFmtId="186" fontId="13" fillId="6" borderId="11" xfId="1" quotePrefix="1" applyNumberFormat="1" applyFont="1" applyFill="1" applyBorder="1" applyAlignment="1">
      <alignment horizontal="right"/>
    </xf>
    <xf numFmtId="186" fontId="13" fillId="6" borderId="123" xfId="0" quotePrefix="1" applyNumberFormat="1" applyFont="1" applyFill="1" applyBorder="1" applyAlignment="1">
      <alignment horizontal="right"/>
    </xf>
    <xf numFmtId="186" fontId="13" fillId="6" borderId="45" xfId="1" applyNumberFormat="1" applyFont="1" applyFill="1" applyBorder="1">
      <alignment vertical="center"/>
    </xf>
    <xf numFmtId="186" fontId="13" fillId="6" borderId="53" xfId="1" applyNumberFormat="1" applyFont="1" applyFill="1" applyBorder="1">
      <alignment vertical="center"/>
    </xf>
    <xf numFmtId="186" fontId="13" fillId="6" borderId="140" xfId="1" applyNumberFormat="1" applyFont="1" applyFill="1" applyBorder="1">
      <alignment vertical="center"/>
    </xf>
    <xf numFmtId="186" fontId="13" fillId="6" borderId="10" xfId="1" applyNumberFormat="1" applyFont="1" applyFill="1" applyBorder="1">
      <alignment vertical="center"/>
    </xf>
    <xf numFmtId="186" fontId="13" fillId="6" borderId="28" xfId="1" applyNumberFormat="1" applyFont="1" applyFill="1" applyBorder="1">
      <alignment vertical="center"/>
    </xf>
    <xf numFmtId="186" fontId="13" fillId="6" borderId="118" xfId="1" applyNumberFormat="1" applyFont="1" applyFill="1" applyBorder="1">
      <alignment vertical="center"/>
    </xf>
    <xf numFmtId="193" fontId="4" fillId="0" borderId="28" xfId="0" applyNumberFormat="1" applyFont="1" applyFill="1" applyBorder="1" applyAlignment="1">
      <alignment horizontal="center" wrapText="1"/>
    </xf>
    <xf numFmtId="193" fontId="18" fillId="0" borderId="28" xfId="0" applyNumberFormat="1" applyFont="1" applyFill="1" applyBorder="1" applyAlignment="1">
      <alignment horizontal="center" wrapText="1"/>
    </xf>
    <xf numFmtId="193" fontId="18" fillId="0" borderId="29" xfId="0" applyNumberFormat="1" applyFont="1" applyFill="1" applyBorder="1" applyAlignment="1">
      <alignment horizontal="center" wrapText="1"/>
    </xf>
    <xf numFmtId="193" fontId="4" fillId="0" borderId="98" xfId="0" applyNumberFormat="1" applyFont="1" applyFill="1" applyBorder="1" applyAlignment="1">
      <alignment horizontal="center" wrapText="1"/>
    </xf>
    <xf numFmtId="0" fontId="3" fillId="0" borderId="143" xfId="0" applyFont="1" applyFill="1" applyBorder="1" applyAlignment="1">
      <alignment horizontal="center" wrapText="1"/>
    </xf>
    <xf numFmtId="0" fontId="6" fillId="0" borderId="66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/>
    </xf>
    <xf numFmtId="191" fontId="4" fillId="6" borderId="97" xfId="0" applyNumberFormat="1" applyFont="1" applyFill="1" applyBorder="1" applyAlignment="1">
      <alignment horizontal="right"/>
    </xf>
    <xf numFmtId="191" fontId="4" fillId="6" borderId="59" xfId="0" applyNumberFormat="1" applyFont="1" applyFill="1" applyBorder="1" applyAlignment="1">
      <alignment horizontal="right"/>
    </xf>
    <xf numFmtId="191" fontId="4" fillId="4" borderId="60" xfId="0" applyNumberFormat="1" applyFont="1" applyFill="1" applyBorder="1" applyAlignment="1">
      <alignment horizontal="right"/>
    </xf>
    <xf numFmtId="191" fontId="4" fillId="6" borderId="27" xfId="0" applyNumberFormat="1" applyFont="1" applyFill="1" applyBorder="1" applyAlignment="1">
      <alignment horizontal="right"/>
    </xf>
    <xf numFmtId="191" fontId="4" fillId="4" borderId="44" xfId="0" applyNumberFormat="1" applyFont="1" applyFill="1" applyBorder="1" applyAlignment="1">
      <alignment horizontal="right"/>
    </xf>
    <xf numFmtId="191" fontId="4" fillId="6" borderId="98" xfId="0" applyNumberFormat="1" applyFont="1" applyFill="1" applyBorder="1" applyAlignment="1">
      <alignment horizontal="right"/>
    </xf>
    <xf numFmtId="191" fontId="4" fillId="4" borderId="29" xfId="0" applyNumberFormat="1" applyFont="1" applyFill="1" applyBorder="1" applyAlignment="1">
      <alignment horizontal="right"/>
    </xf>
    <xf numFmtId="191" fontId="4" fillId="6" borderId="60" xfId="0" applyNumberFormat="1" applyFont="1" applyFill="1" applyBorder="1" applyAlignment="1">
      <alignment horizontal="right"/>
    </xf>
    <xf numFmtId="191" fontId="4" fillId="6" borderId="44" xfId="0" applyNumberFormat="1" applyFont="1" applyFill="1" applyBorder="1" applyAlignment="1">
      <alignment horizontal="right"/>
    </xf>
    <xf numFmtId="191" fontId="4" fillId="6" borderId="29" xfId="0" applyNumberFormat="1" applyFont="1" applyFill="1" applyBorder="1" applyAlignment="1">
      <alignment horizontal="right"/>
    </xf>
    <xf numFmtId="0" fontId="5" fillId="0" borderId="34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39" xfId="0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/>
    </xf>
    <xf numFmtId="184" fontId="4" fillId="6" borderId="97" xfId="0" applyNumberFormat="1" applyFont="1" applyFill="1" applyBorder="1" applyAlignment="1">
      <alignment horizontal="right"/>
    </xf>
    <xf numFmtId="184" fontId="4" fillId="6" borderId="59" xfId="0" applyNumberFormat="1" applyFont="1" applyFill="1" applyBorder="1" applyAlignment="1">
      <alignment horizontal="right"/>
    </xf>
    <xf numFmtId="184" fontId="4" fillId="6" borderId="60" xfId="0" applyNumberFormat="1" applyFont="1" applyFill="1" applyBorder="1" applyAlignment="1">
      <alignment horizontal="right"/>
    </xf>
    <xf numFmtId="184" fontId="4" fillId="6" borderId="27" xfId="0" applyNumberFormat="1" applyFont="1" applyFill="1" applyBorder="1" applyAlignment="1">
      <alignment horizontal="right"/>
    </xf>
    <xf numFmtId="184" fontId="4" fillId="6" borderId="9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justify" vertical="top" wrapText="1"/>
    </xf>
    <xf numFmtId="38" fontId="3" fillId="5" borderId="0" xfId="1" applyFont="1" applyFill="1" applyBorder="1" applyAlignment="1">
      <alignment horizontal="center" vertical="center"/>
    </xf>
    <xf numFmtId="197" fontId="3" fillId="5" borderId="0" xfId="0" applyNumberFormat="1" applyFont="1" applyFill="1" applyBorder="1" applyAlignment="1">
      <alignment horizontal="right"/>
    </xf>
    <xf numFmtId="194" fontId="3" fillId="5" borderId="0" xfId="0" applyNumberFormat="1" applyFont="1" applyFill="1" applyBorder="1" applyAlignment="1">
      <alignment horizontal="right"/>
    </xf>
    <xf numFmtId="0" fontId="0" fillId="0" borderId="38" xfId="0" applyBorder="1">
      <alignment vertical="center"/>
    </xf>
    <xf numFmtId="177" fontId="3" fillId="6" borderId="153" xfId="0" applyNumberFormat="1" applyFont="1" applyFill="1" applyBorder="1" applyAlignment="1">
      <alignment horizontal="center" vertical="center"/>
    </xf>
    <xf numFmtId="177" fontId="3" fillId="6" borderId="49" xfId="0" applyNumberFormat="1" applyFont="1" applyFill="1" applyBorder="1" applyAlignment="1">
      <alignment horizontal="center" vertical="center"/>
    </xf>
    <xf numFmtId="177" fontId="3" fillId="6" borderId="136" xfId="0" applyNumberFormat="1" applyFont="1" applyFill="1" applyBorder="1" applyAlignment="1">
      <alignment horizontal="center" vertical="center"/>
    </xf>
    <xf numFmtId="177" fontId="3" fillId="6" borderId="59" xfId="0" applyNumberFormat="1" applyFont="1" applyFill="1" applyBorder="1" applyAlignment="1">
      <alignment horizontal="center" vertical="center"/>
    </xf>
    <xf numFmtId="177" fontId="3" fillId="6" borderId="139" xfId="0" applyNumberFormat="1" applyFont="1" applyFill="1" applyBorder="1" applyAlignment="1">
      <alignment horizontal="center" vertical="center"/>
    </xf>
    <xf numFmtId="177" fontId="3" fillId="6" borderId="2" xfId="0" applyNumberFormat="1" applyFont="1" applyFill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2" xfId="0" applyBorder="1">
      <alignment vertical="center"/>
    </xf>
    <xf numFmtId="192" fontId="4" fillId="0" borderId="38" xfId="0" applyNumberFormat="1" applyFont="1" applyFill="1" applyBorder="1" applyAlignment="1">
      <alignment horizontal="right"/>
    </xf>
    <xf numFmtId="190" fontId="4" fillId="0" borderId="38" xfId="0" applyNumberFormat="1" applyFont="1" applyFill="1" applyBorder="1" applyAlignment="1">
      <alignment horizontal="right"/>
    </xf>
    <xf numFmtId="180" fontId="4" fillId="0" borderId="38" xfId="0" applyNumberFormat="1" applyFont="1" applyFill="1" applyBorder="1" applyAlignment="1">
      <alignment horizontal="right"/>
    </xf>
    <xf numFmtId="179" fontId="4" fillId="0" borderId="38" xfId="0" applyNumberFormat="1" applyFont="1" applyFill="1" applyBorder="1" applyAlignment="1">
      <alignment horizontal="right"/>
    </xf>
    <xf numFmtId="185" fontId="4" fillId="6" borderId="147" xfId="0" applyNumberFormat="1" applyFont="1" applyFill="1" applyBorder="1" applyAlignment="1">
      <alignment horizontal="right"/>
    </xf>
    <xf numFmtId="197" fontId="4" fillId="6" borderId="152" xfId="0" applyNumberFormat="1" applyFont="1" applyFill="1" applyBorder="1" applyAlignment="1">
      <alignment horizontal="right"/>
    </xf>
    <xf numFmtId="197" fontId="4" fillId="6" borderId="153" xfId="0" applyNumberFormat="1" applyFont="1" applyFill="1" applyBorder="1" applyAlignment="1">
      <alignment horizontal="right"/>
    </xf>
    <xf numFmtId="185" fontId="4" fillId="6" borderId="153" xfId="0" applyNumberFormat="1" applyFont="1" applyFill="1" applyBorder="1" applyAlignment="1">
      <alignment horizontal="right"/>
    </xf>
    <xf numFmtId="197" fontId="4" fillId="6" borderId="97" xfId="0" applyNumberFormat="1" applyFont="1" applyFill="1" applyBorder="1" applyAlignment="1">
      <alignment horizontal="right"/>
    </xf>
    <xf numFmtId="197" fontId="4" fillId="6" borderId="59" xfId="0" applyNumberFormat="1" applyFont="1" applyFill="1" applyBorder="1" applyAlignment="1">
      <alignment horizontal="right"/>
    </xf>
    <xf numFmtId="185" fontId="4" fillId="6" borderId="59" xfId="0" applyNumberFormat="1" applyFont="1" applyFill="1" applyBorder="1" applyAlignment="1">
      <alignment horizontal="right"/>
    </xf>
    <xf numFmtId="197" fontId="4" fillId="6" borderId="165" xfId="0" applyNumberFormat="1" applyFont="1" applyFill="1" applyBorder="1" applyAlignment="1">
      <alignment horizontal="right"/>
    </xf>
    <xf numFmtId="197" fontId="4" fillId="6" borderId="166" xfId="0" applyNumberFormat="1" applyFont="1" applyFill="1" applyBorder="1" applyAlignment="1">
      <alignment horizontal="right"/>
    </xf>
    <xf numFmtId="185" fontId="4" fillId="6" borderId="166" xfId="0" applyNumberFormat="1" applyFont="1" applyFill="1" applyBorder="1" applyAlignment="1">
      <alignment horizontal="right"/>
    </xf>
    <xf numFmtId="197" fontId="4" fillId="6" borderId="167" xfId="0" applyNumberFormat="1" applyFont="1" applyFill="1" applyBorder="1" applyAlignment="1">
      <alignment horizontal="right"/>
    </xf>
    <xf numFmtId="197" fontId="4" fillId="6" borderId="168" xfId="0" applyNumberFormat="1" applyFont="1" applyFill="1" applyBorder="1" applyAlignment="1">
      <alignment horizontal="right"/>
    </xf>
    <xf numFmtId="185" fontId="4" fillId="6" borderId="168" xfId="0" applyNumberFormat="1" applyFont="1" applyFill="1" applyBorder="1" applyAlignment="1">
      <alignment horizontal="right"/>
    </xf>
    <xf numFmtId="197" fontId="4" fillId="6" borderId="144" xfId="0" applyNumberFormat="1" applyFont="1" applyFill="1" applyBorder="1" applyAlignment="1">
      <alignment horizontal="right"/>
    </xf>
    <xf numFmtId="185" fontId="4" fillId="6" borderId="60" xfId="0" applyNumberFormat="1" applyFont="1" applyFill="1" applyBorder="1" applyAlignment="1">
      <alignment horizontal="right"/>
    </xf>
    <xf numFmtId="197" fontId="4" fillId="6" borderId="30" xfId="0" applyNumberFormat="1" applyFont="1" applyFill="1" applyBorder="1" applyAlignment="1">
      <alignment horizontal="right"/>
    </xf>
    <xf numFmtId="177" fontId="3" fillId="6" borderId="166" xfId="0" applyNumberFormat="1" applyFont="1" applyFill="1" applyBorder="1" applyAlignment="1">
      <alignment horizontal="center" vertical="center"/>
    </xf>
    <xf numFmtId="177" fontId="3" fillId="6" borderId="168" xfId="0" applyNumberFormat="1" applyFont="1" applyFill="1" applyBorder="1" applyAlignment="1">
      <alignment horizontal="center" vertical="center"/>
    </xf>
    <xf numFmtId="185" fontId="4" fillId="6" borderId="160" xfId="0" applyNumberFormat="1" applyFont="1" applyFill="1" applyBorder="1" applyAlignment="1">
      <alignment horizontal="right"/>
    </xf>
    <xf numFmtId="185" fontId="4" fillId="6" borderId="169" xfId="0" applyNumberFormat="1" applyFont="1" applyFill="1" applyBorder="1" applyAlignment="1">
      <alignment horizontal="right"/>
    </xf>
    <xf numFmtId="185" fontId="4" fillId="6" borderId="170" xfId="0" applyNumberFormat="1" applyFont="1" applyFill="1" applyBorder="1" applyAlignment="1">
      <alignment horizontal="right"/>
    </xf>
    <xf numFmtId="38" fontId="4" fillId="6" borderId="49" xfId="1" applyFont="1" applyFill="1" applyBorder="1" applyAlignment="1">
      <alignment horizontal="center" vertical="center"/>
    </xf>
    <xf numFmtId="0" fontId="3" fillId="0" borderId="135" xfId="0" applyFont="1" applyFill="1" applyBorder="1" applyAlignment="1">
      <alignment wrapText="1"/>
    </xf>
    <xf numFmtId="38" fontId="8" fillId="0" borderId="89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5" borderId="0" xfId="1" applyFont="1" applyFill="1" applyBorder="1" applyAlignment="1">
      <alignment wrapText="1"/>
    </xf>
    <xf numFmtId="0" fontId="0" fillId="5" borderId="0" xfId="0" applyFill="1" applyBorder="1">
      <alignment vertical="center"/>
    </xf>
    <xf numFmtId="38" fontId="8" fillId="5" borderId="0" xfId="1" applyFont="1" applyFill="1" applyBorder="1">
      <alignment vertical="center"/>
    </xf>
    <xf numFmtId="188" fontId="0" fillId="5" borderId="0" xfId="0" applyNumberFormat="1" applyFill="1" applyBorder="1">
      <alignment vertical="center"/>
    </xf>
    <xf numFmtId="0" fontId="3" fillId="0" borderId="53" xfId="0" applyFont="1" applyFill="1" applyBorder="1" applyAlignment="1">
      <alignment horizontal="center" wrapText="1"/>
    </xf>
    <xf numFmtId="0" fontId="3" fillId="0" borderId="50" xfId="0" applyFont="1" applyFill="1" applyBorder="1" applyAlignment="1">
      <alignment horizontal="center"/>
    </xf>
    <xf numFmtId="193" fontId="3" fillId="0" borderId="140" xfId="0" applyNumberFormat="1" applyFont="1" applyFill="1" applyBorder="1" applyAlignment="1">
      <alignment wrapText="1"/>
    </xf>
    <xf numFmtId="193" fontId="3" fillId="0" borderId="135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1" fontId="4" fillId="5" borderId="0" xfId="0" quotePrefix="1" applyNumberFormat="1" applyFont="1" applyFill="1" applyBorder="1" applyAlignment="1">
      <alignment vertical="center"/>
    </xf>
    <xf numFmtId="191" fontId="0" fillId="5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20" fillId="5" borderId="0" xfId="0" quotePrefix="1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107" xfId="0" applyBorder="1">
      <alignment vertical="center"/>
    </xf>
    <xf numFmtId="184" fontId="20" fillId="4" borderId="49" xfId="0" quotePrefix="1" applyNumberFormat="1" applyFont="1" applyFill="1" applyBorder="1" applyAlignment="1">
      <alignment horizontal="center" vertical="center"/>
    </xf>
    <xf numFmtId="0" fontId="20" fillId="4" borderId="10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8" xfId="0" applyFont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0" fontId="0" fillId="0" borderId="50" xfId="0" applyBorder="1">
      <alignment vertical="center"/>
    </xf>
    <xf numFmtId="38" fontId="4" fillId="0" borderId="0" xfId="1" applyFont="1">
      <alignment vertical="center"/>
    </xf>
    <xf numFmtId="0" fontId="25" fillId="0" borderId="0" xfId="0" applyFont="1" applyAlignment="1">
      <alignment horizontal="center" vertical="center"/>
    </xf>
    <xf numFmtId="184" fontId="4" fillId="4" borderId="88" xfId="0" applyNumberFormat="1" applyFont="1" applyFill="1" applyBorder="1" applyAlignment="1">
      <alignment horizontal="center" vertical="center"/>
    </xf>
    <xf numFmtId="184" fontId="4" fillId="4" borderId="89" xfId="0" applyNumberFormat="1" applyFont="1" applyFill="1" applyBorder="1" applyAlignment="1">
      <alignment horizontal="center" vertical="center"/>
    </xf>
    <xf numFmtId="184" fontId="4" fillId="4" borderId="3" xfId="0" applyNumberFormat="1" applyFont="1" applyFill="1" applyBorder="1" applyAlignment="1">
      <alignment horizontal="center" vertical="center"/>
    </xf>
    <xf numFmtId="191" fontId="4" fillId="6" borderId="122" xfId="0" applyNumberFormat="1" applyFont="1" applyFill="1" applyBorder="1" applyAlignment="1">
      <alignment horizontal="right"/>
    </xf>
    <xf numFmtId="191" fontId="4" fillId="6" borderId="49" xfId="0" applyNumberFormat="1" applyFont="1" applyFill="1" applyBorder="1" applyAlignment="1">
      <alignment horizontal="right"/>
    </xf>
    <xf numFmtId="191" fontId="4" fillId="6" borderId="89" xfId="0" applyNumberFormat="1" applyFont="1" applyFill="1" applyBorder="1" applyAlignment="1">
      <alignment horizontal="right"/>
    </xf>
    <xf numFmtId="184" fontId="20" fillId="4" borderId="59" xfId="0" applyNumberFormat="1" applyFont="1" applyFill="1" applyBorder="1" applyAlignment="1">
      <alignment horizontal="center" vertical="center"/>
    </xf>
    <xf numFmtId="184" fontId="20" fillId="4" borderId="49" xfId="0" applyNumberFormat="1" applyFont="1" applyFill="1" applyBorder="1" applyAlignment="1">
      <alignment horizontal="center" vertical="center"/>
    </xf>
    <xf numFmtId="197" fontId="4" fillId="6" borderId="51" xfId="0" applyNumberFormat="1" applyFont="1" applyFill="1" applyBorder="1" applyAlignment="1">
      <alignment horizontal="right"/>
    </xf>
    <xf numFmtId="197" fontId="4" fillId="6" borderId="9" xfId="0" applyNumberFormat="1" applyFont="1" applyFill="1" applyBorder="1" applyAlignment="1">
      <alignment horizontal="right"/>
    </xf>
    <xf numFmtId="197" fontId="4" fillId="6" borderId="33" xfId="0" applyNumberFormat="1" applyFont="1" applyFill="1" applyBorder="1" applyAlignment="1">
      <alignment horizontal="right"/>
    </xf>
    <xf numFmtId="197" fontId="4" fillId="6" borderId="7" xfId="0" applyNumberFormat="1" applyFont="1" applyFill="1" applyBorder="1" applyAlignment="1">
      <alignment horizontal="right"/>
    </xf>
    <xf numFmtId="194" fontId="4" fillId="6" borderId="80" xfId="0" applyNumberFormat="1" applyFont="1" applyFill="1" applyBorder="1" applyAlignment="1">
      <alignment horizontal="right"/>
    </xf>
    <xf numFmtId="196" fontId="13" fillId="6" borderId="26" xfId="1" applyNumberFormat="1" applyFont="1" applyFill="1" applyBorder="1" applyAlignment="1">
      <alignment vertical="center" wrapText="1"/>
    </xf>
    <xf numFmtId="196" fontId="13" fillId="0" borderId="26" xfId="1" quotePrefix="1" applyNumberFormat="1" applyFont="1" applyFill="1" applyBorder="1" applyAlignment="1">
      <alignment horizontal="right" vertical="center"/>
    </xf>
    <xf numFmtId="196" fontId="13" fillId="6" borderId="26" xfId="0" applyNumberFormat="1" applyFont="1" applyFill="1" applyBorder="1" applyAlignment="1">
      <alignment vertical="center" wrapText="1"/>
    </xf>
    <xf numFmtId="196" fontId="13" fillId="6" borderId="26" xfId="0" applyNumberFormat="1" applyFont="1" applyFill="1" applyBorder="1" applyAlignment="1">
      <alignment vertical="center"/>
    </xf>
    <xf numFmtId="196" fontId="13" fillId="6" borderId="26" xfId="1" quotePrefix="1" applyNumberFormat="1" applyFont="1" applyFill="1" applyBorder="1" applyAlignment="1">
      <alignment horizontal="right" vertical="center"/>
    </xf>
    <xf numFmtId="196" fontId="13" fillId="6" borderId="26" xfId="0" quotePrefix="1" applyNumberFormat="1" applyFont="1" applyFill="1" applyBorder="1" applyAlignment="1">
      <alignment horizontal="right" vertical="center"/>
    </xf>
    <xf numFmtId="194" fontId="13" fillId="6" borderId="26" xfId="1" quotePrefix="1" applyNumberFormat="1" applyFont="1" applyFill="1" applyBorder="1" applyAlignment="1">
      <alignment horizontal="right" vertical="center"/>
    </xf>
    <xf numFmtId="194" fontId="13" fillId="6" borderId="44" xfId="1" quotePrefix="1" applyNumberFormat="1" applyFont="1" applyFill="1" applyBorder="1" applyAlignment="1">
      <alignment horizontal="right" vertical="center"/>
    </xf>
    <xf numFmtId="196" fontId="13" fillId="6" borderId="133" xfId="1" quotePrefix="1" applyNumberFormat="1" applyFont="1" applyFill="1" applyBorder="1" applyAlignment="1">
      <alignment horizontal="right" vertical="center"/>
    </xf>
    <xf numFmtId="196" fontId="13" fillId="6" borderId="133" xfId="0" quotePrefix="1" applyNumberFormat="1" applyFont="1" applyFill="1" applyBorder="1" applyAlignment="1">
      <alignment horizontal="right" vertical="center"/>
    </xf>
    <xf numFmtId="194" fontId="13" fillId="6" borderId="133" xfId="1" quotePrefix="1" applyNumberFormat="1" applyFont="1" applyFill="1" applyBorder="1" applyAlignment="1">
      <alignment horizontal="right" vertical="center"/>
    </xf>
    <xf numFmtId="194" fontId="13" fillId="6" borderId="111" xfId="1" quotePrefix="1" applyNumberFormat="1" applyFont="1" applyFill="1" applyBorder="1" applyAlignment="1">
      <alignment horizontal="right" vertical="center"/>
    </xf>
    <xf numFmtId="196" fontId="13" fillId="6" borderId="26" xfId="1" applyNumberFormat="1" applyFont="1" applyFill="1" applyBorder="1" applyAlignment="1">
      <alignment vertical="center"/>
    </xf>
    <xf numFmtId="196" fontId="13" fillId="6" borderId="0" xfId="1" applyNumberFormat="1" applyFont="1" applyFill="1" applyBorder="1" applyAlignment="1">
      <alignment vertical="center"/>
    </xf>
    <xf numFmtId="196" fontId="13" fillId="6" borderId="134" xfId="0" applyNumberFormat="1" applyFont="1" applyFill="1" applyBorder="1" applyAlignment="1">
      <alignment vertical="center"/>
    </xf>
    <xf numFmtId="196" fontId="13" fillId="6" borderId="134" xfId="1" applyNumberFormat="1" applyFont="1" applyFill="1" applyBorder="1" applyAlignment="1">
      <alignment vertical="center"/>
    </xf>
    <xf numFmtId="196" fontId="13" fillId="5" borderId="26" xfId="1" quotePrefix="1" applyNumberFormat="1" applyFont="1" applyFill="1" applyBorder="1" applyAlignment="1">
      <alignment horizontal="right" vertical="center"/>
    </xf>
    <xf numFmtId="177" fontId="12" fillId="0" borderId="108" xfId="0" applyNumberFormat="1" applyFont="1" applyFill="1" applyBorder="1" applyAlignment="1">
      <alignment vertical="center"/>
    </xf>
    <xf numFmtId="196" fontId="13" fillId="6" borderId="2" xfId="1" applyNumberFormat="1" applyFont="1" applyFill="1" applyBorder="1" applyAlignment="1">
      <alignment vertical="center"/>
    </xf>
    <xf numFmtId="196" fontId="13" fillId="5" borderId="2" xfId="1" quotePrefix="1" applyNumberFormat="1" applyFont="1" applyFill="1" applyBorder="1" applyAlignment="1">
      <alignment horizontal="right" vertical="center"/>
    </xf>
    <xf numFmtId="196" fontId="13" fillId="6" borderId="0" xfId="0" applyNumberFormat="1" applyFont="1" applyFill="1" applyBorder="1" applyAlignment="1">
      <alignment vertical="center"/>
    </xf>
    <xf numFmtId="196" fontId="13" fillId="6" borderId="2" xfId="0" applyNumberFormat="1" applyFont="1" applyFill="1" applyBorder="1" applyAlignment="1">
      <alignment horizontal="right" vertical="center"/>
    </xf>
    <xf numFmtId="194" fontId="13" fillId="6" borderId="2" xfId="0" applyNumberFormat="1" applyFont="1" applyFill="1" applyBorder="1" applyAlignment="1">
      <alignment horizontal="right" vertical="center"/>
    </xf>
    <xf numFmtId="194" fontId="13" fillId="6" borderId="111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vertical="center"/>
    </xf>
    <xf numFmtId="196" fontId="13" fillId="6" borderId="28" xfId="1" applyNumberFormat="1" applyFont="1" applyFill="1" applyBorder="1" applyAlignment="1">
      <alignment vertical="center"/>
    </xf>
    <xf numFmtId="196" fontId="13" fillId="5" borderId="28" xfId="1" quotePrefix="1" applyNumberFormat="1" applyFont="1" applyFill="1" applyBorder="1" applyAlignment="1">
      <alignment horizontal="right" vertical="center"/>
    </xf>
    <xf numFmtId="196" fontId="13" fillId="6" borderId="176" xfId="0" applyNumberFormat="1" applyFont="1" applyFill="1" applyBorder="1" applyAlignment="1">
      <alignment vertical="center"/>
    </xf>
    <xf numFmtId="196" fontId="13" fillId="6" borderId="176" xfId="1" applyNumberFormat="1" applyFont="1" applyFill="1" applyBorder="1" applyAlignment="1">
      <alignment vertical="center"/>
    </xf>
    <xf numFmtId="196" fontId="13" fillId="6" borderId="28" xfId="0" applyNumberFormat="1" applyFont="1" applyFill="1" applyBorder="1" applyAlignment="1">
      <alignment horizontal="right" vertical="center"/>
    </xf>
    <xf numFmtId="194" fontId="13" fillId="6" borderId="28" xfId="0" applyNumberFormat="1" applyFont="1" applyFill="1" applyBorder="1" applyAlignment="1">
      <alignment horizontal="right" vertical="center"/>
    </xf>
    <xf numFmtId="194" fontId="13" fillId="6" borderId="29" xfId="0" applyNumberFormat="1" applyFont="1" applyFill="1" applyBorder="1" applyAlignment="1">
      <alignment horizontal="right" vertical="center"/>
    </xf>
    <xf numFmtId="38" fontId="0" fillId="6" borderId="140" xfId="1" applyFont="1" applyFill="1" applyBorder="1">
      <alignment vertical="center"/>
    </xf>
    <xf numFmtId="38" fontId="0" fillId="6" borderId="118" xfId="1" applyFont="1" applyFill="1" applyBorder="1">
      <alignment vertical="center"/>
    </xf>
    <xf numFmtId="38" fontId="0" fillId="6" borderId="26" xfId="1" applyFont="1" applyFill="1" applyBorder="1">
      <alignment vertical="center"/>
    </xf>
    <xf numFmtId="184" fontId="4" fillId="5" borderId="46" xfId="0" applyNumberFormat="1" applyFont="1" applyFill="1" applyBorder="1" applyAlignment="1">
      <alignment horizontal="center" vertical="center"/>
    </xf>
    <xf numFmtId="184" fontId="4" fillId="5" borderId="67" xfId="0" applyNumberFormat="1" applyFont="1" applyFill="1" applyBorder="1" applyAlignment="1">
      <alignment horizontal="center" vertical="center"/>
    </xf>
    <xf numFmtId="196" fontId="13" fillId="0" borderId="94" xfId="1" quotePrefix="1" applyNumberFormat="1" applyFont="1" applyFill="1" applyBorder="1" applyAlignment="1">
      <alignment horizontal="right"/>
    </xf>
    <xf numFmtId="196" fontId="13" fillId="0" borderId="50" xfId="1" quotePrefix="1" applyNumberFormat="1" applyFont="1" applyFill="1" applyBorder="1" applyAlignment="1">
      <alignment horizontal="right"/>
    </xf>
    <xf numFmtId="196" fontId="13" fillId="0" borderId="40" xfId="1" quotePrefix="1" applyNumberFormat="1" applyFont="1" applyFill="1" applyBorder="1" applyAlignment="1">
      <alignment horizontal="right"/>
    </xf>
    <xf numFmtId="196" fontId="13" fillId="0" borderId="16" xfId="1" quotePrefix="1" applyNumberFormat="1" applyFont="1" applyFill="1" applyBorder="1" applyAlignment="1">
      <alignment horizontal="right"/>
    </xf>
    <xf numFmtId="196" fontId="13" fillId="0" borderId="13" xfId="1" quotePrefix="1" applyNumberFormat="1" applyFont="1" applyFill="1" applyBorder="1" applyAlignment="1">
      <alignment horizontal="right"/>
    </xf>
    <xf numFmtId="196" fontId="13" fillId="0" borderId="14" xfId="1" quotePrefix="1" applyNumberFormat="1" applyFont="1" applyFill="1" applyBorder="1" applyAlignment="1">
      <alignment horizontal="right"/>
    </xf>
    <xf numFmtId="196" fontId="13" fillId="0" borderId="9" xfId="1" quotePrefix="1" applyNumberFormat="1" applyFont="1" applyFill="1" applyBorder="1" applyAlignment="1">
      <alignment horizontal="right"/>
    </xf>
    <xf numFmtId="196" fontId="13" fillId="0" borderId="6" xfId="1" quotePrefix="1" applyNumberFormat="1" applyFont="1" applyFill="1" applyBorder="1" applyAlignment="1">
      <alignment horizontal="right"/>
    </xf>
    <xf numFmtId="196" fontId="13" fillId="0" borderId="33" xfId="1" quotePrefix="1" applyNumberFormat="1" applyFont="1" applyFill="1" applyBorder="1" applyAlignment="1">
      <alignment horizontal="right"/>
    </xf>
    <xf numFmtId="196" fontId="13" fillId="0" borderId="101" xfId="1" quotePrefix="1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96" fontId="13" fillId="6" borderId="133" xfId="1" applyNumberFormat="1" applyFont="1" applyFill="1" applyBorder="1" applyAlignment="1">
      <alignment vertical="center"/>
    </xf>
    <xf numFmtId="196" fontId="13" fillId="5" borderId="133" xfId="1" quotePrefix="1" applyNumberFormat="1" applyFont="1" applyFill="1" applyBorder="1" applyAlignment="1">
      <alignment horizontal="right" vertical="center"/>
    </xf>
    <xf numFmtId="196" fontId="13" fillId="6" borderId="177" xfId="0" applyNumberFormat="1" applyFont="1" applyFill="1" applyBorder="1" applyAlignment="1">
      <alignment vertical="center"/>
    </xf>
    <xf numFmtId="196" fontId="13" fillId="6" borderId="177" xfId="1" applyNumberFormat="1" applyFont="1" applyFill="1" applyBorder="1" applyAlignment="1">
      <alignment vertical="center"/>
    </xf>
    <xf numFmtId="196" fontId="13" fillId="6" borderId="133" xfId="0" applyNumberFormat="1" applyFont="1" applyFill="1" applyBorder="1" applyAlignment="1">
      <alignment horizontal="right" vertical="center"/>
    </xf>
    <xf numFmtId="194" fontId="13" fillId="6" borderId="133" xfId="0" applyNumberFormat="1" applyFont="1" applyFill="1" applyBorder="1" applyAlignment="1">
      <alignment horizontal="right" vertical="center"/>
    </xf>
    <xf numFmtId="194" fontId="13" fillId="6" borderId="178" xfId="0" applyNumberFormat="1" applyFont="1" applyFill="1" applyBorder="1" applyAlignment="1">
      <alignment horizontal="right" vertical="center"/>
    </xf>
    <xf numFmtId="191" fontId="4" fillId="6" borderId="59" xfId="0" applyNumberFormat="1" applyFont="1" applyFill="1" applyBorder="1" applyAlignment="1" applyProtection="1">
      <alignment horizontal="right"/>
    </xf>
    <xf numFmtId="191" fontId="4" fillId="6" borderId="26" xfId="0" applyNumberFormat="1" applyFont="1" applyFill="1" applyBorder="1" applyAlignment="1" applyProtection="1">
      <alignment horizontal="right"/>
    </xf>
    <xf numFmtId="191" fontId="4" fillId="6" borderId="28" xfId="0" applyNumberFormat="1" applyFont="1" applyFill="1" applyBorder="1" applyAlignment="1" applyProtection="1">
      <alignment horizontal="right"/>
    </xf>
    <xf numFmtId="182" fontId="19" fillId="6" borderId="59" xfId="0" applyNumberFormat="1" applyFont="1" applyFill="1" applyBorder="1" applyAlignment="1">
      <alignment horizontal="center" vertical="center"/>
    </xf>
    <xf numFmtId="191" fontId="4" fillId="6" borderId="2" xfId="0" applyNumberFormat="1" applyFont="1" applyFill="1" applyBorder="1" applyAlignment="1" applyProtection="1">
      <alignment horizontal="right"/>
    </xf>
    <xf numFmtId="191" fontId="4" fillId="6" borderId="119" xfId="0" applyNumberFormat="1" applyFont="1" applyFill="1" applyBorder="1" applyAlignment="1" applyProtection="1">
      <alignment horizontal="right"/>
    </xf>
    <xf numFmtId="191" fontId="4" fillId="6" borderId="179" xfId="0" applyNumberFormat="1" applyFont="1" applyFill="1" applyBorder="1" applyAlignment="1" applyProtection="1">
      <alignment horizontal="right"/>
    </xf>
    <xf numFmtId="191" fontId="0" fillId="6" borderId="2" xfId="0" quotePrefix="1" applyNumberFormat="1" applyFont="1" applyFill="1" applyBorder="1" applyAlignment="1">
      <alignment horizontal="right"/>
    </xf>
    <xf numFmtId="196" fontId="13" fillId="0" borderId="1" xfId="1" quotePrefix="1" applyNumberFormat="1" applyFont="1" applyFill="1" applyBorder="1" applyAlignment="1">
      <alignment horizontal="right"/>
    </xf>
    <xf numFmtId="196" fontId="13" fillId="0" borderId="2" xfId="1" quotePrefix="1" applyNumberFormat="1" applyFont="1" applyFill="1" applyBorder="1" applyAlignment="1">
      <alignment horizontal="right"/>
    </xf>
    <xf numFmtId="196" fontId="13" fillId="0" borderId="0" xfId="1" quotePrefix="1" applyNumberFormat="1" applyFont="1" applyFill="1" applyBorder="1" applyAlignment="1">
      <alignment horizontal="right"/>
    </xf>
    <xf numFmtId="178" fontId="13" fillId="0" borderId="1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8" fontId="13" fillId="0" borderId="0" xfId="1" quotePrefix="1" applyNumberFormat="1" applyFont="1" applyFill="1" applyBorder="1" applyAlignment="1">
      <alignment horizontal="right"/>
    </xf>
    <xf numFmtId="193" fontId="4" fillId="6" borderId="130" xfId="1" applyNumberFormat="1" applyFont="1" applyFill="1" applyBorder="1" applyAlignment="1">
      <alignment horizontal="right"/>
    </xf>
    <xf numFmtId="193" fontId="4" fillId="6" borderId="131" xfId="1" applyNumberFormat="1" applyFont="1" applyFill="1" applyBorder="1" applyAlignment="1">
      <alignment horizontal="right"/>
    </xf>
    <xf numFmtId="193" fontId="4" fillId="6" borderId="180" xfId="1" applyNumberFormat="1" applyFont="1" applyFill="1" applyBorder="1" applyAlignment="1">
      <alignment horizontal="right"/>
    </xf>
    <xf numFmtId="177" fontId="6" fillId="6" borderId="139" xfId="0" applyNumberFormat="1" applyFont="1" applyFill="1" applyBorder="1" applyAlignment="1">
      <alignment horizontal="center" vertical="center"/>
    </xf>
    <xf numFmtId="177" fontId="6" fillId="6" borderId="49" xfId="0" applyNumberFormat="1" applyFont="1" applyFill="1" applyBorder="1" applyAlignment="1">
      <alignment horizontal="center" vertical="center"/>
    </xf>
    <xf numFmtId="177" fontId="6" fillId="6" borderId="136" xfId="0" applyNumberFormat="1" applyFont="1" applyFill="1" applyBorder="1" applyAlignment="1">
      <alignment horizontal="center" vertical="center"/>
    </xf>
    <xf numFmtId="177" fontId="6" fillId="6" borderId="59" xfId="0" applyNumberFormat="1" applyFont="1" applyFill="1" applyBorder="1" applyAlignment="1">
      <alignment horizontal="center" vertical="center"/>
    </xf>
    <xf numFmtId="177" fontId="6" fillId="6" borderId="2" xfId="0" applyNumberFormat="1" applyFont="1" applyFill="1" applyBorder="1" applyAlignment="1">
      <alignment horizontal="center" vertical="center"/>
    </xf>
    <xf numFmtId="177" fontId="6" fillId="6" borderId="153" xfId="0" applyNumberFormat="1" applyFont="1" applyFill="1" applyBorder="1" applyAlignment="1">
      <alignment horizontal="center" vertical="center"/>
    </xf>
    <xf numFmtId="38" fontId="6" fillId="6" borderId="49" xfId="1" applyFont="1" applyFill="1" applyBorder="1" applyAlignment="1">
      <alignment horizontal="center" vertical="center"/>
    </xf>
    <xf numFmtId="199" fontId="5" fillId="6" borderId="138" xfId="0" applyNumberFormat="1" applyFont="1" applyFill="1" applyBorder="1" applyAlignment="1">
      <alignment horizontal="right" vertical="center"/>
    </xf>
    <xf numFmtId="199" fontId="5" fillId="6" borderId="136" xfId="0" applyNumberFormat="1" applyFont="1" applyFill="1" applyBorder="1" applyAlignment="1">
      <alignment horizontal="right" vertical="center"/>
    </xf>
    <xf numFmtId="194" fontId="5" fillId="6" borderId="136" xfId="0" applyNumberFormat="1" applyFont="1" applyFill="1" applyBorder="1" applyAlignment="1">
      <alignment horizontal="right" vertical="center"/>
    </xf>
    <xf numFmtId="194" fontId="5" fillId="6" borderId="137" xfId="0" applyNumberFormat="1" applyFont="1" applyFill="1" applyBorder="1" applyAlignment="1">
      <alignment horizontal="right" vertical="center"/>
    </xf>
    <xf numFmtId="199" fontId="5" fillId="6" borderId="30" xfId="0" applyNumberFormat="1" applyFont="1" applyFill="1" applyBorder="1" applyAlignment="1">
      <alignment horizontal="right" vertical="center"/>
    </xf>
    <xf numFmtId="199" fontId="5" fillId="6" borderId="49" xfId="0" applyNumberFormat="1" applyFont="1" applyFill="1" applyBorder="1" applyAlignment="1">
      <alignment horizontal="right" vertical="center"/>
    </xf>
    <xf numFmtId="194" fontId="5" fillId="6" borderId="49" xfId="0" applyNumberFormat="1" applyFont="1" applyFill="1" applyBorder="1" applyAlignment="1">
      <alignment horizontal="right" vertical="center"/>
    </xf>
    <xf numFmtId="194" fontId="5" fillId="6" borderId="111" xfId="0" applyNumberFormat="1" applyFont="1" applyFill="1" applyBorder="1" applyAlignment="1">
      <alignment horizontal="right" vertical="center"/>
    </xf>
    <xf numFmtId="199" fontId="5" fillId="6" borderId="138" xfId="1" applyNumberFormat="1" applyFont="1" applyFill="1" applyBorder="1" applyAlignment="1">
      <alignment horizontal="right" vertical="center"/>
    </xf>
    <xf numFmtId="194" fontId="5" fillId="6" borderId="136" xfId="1" applyNumberFormat="1" applyFont="1" applyFill="1" applyBorder="1" applyAlignment="1">
      <alignment horizontal="right" vertical="center"/>
    </xf>
    <xf numFmtId="194" fontId="5" fillId="6" borderId="137" xfId="1" applyNumberFormat="1" applyFont="1" applyFill="1" applyBorder="1" applyAlignment="1">
      <alignment horizontal="right" vertical="center"/>
    </xf>
    <xf numFmtId="199" fontId="5" fillId="6" borderId="97" xfId="1" applyNumberFormat="1" applyFont="1" applyFill="1" applyBorder="1" applyAlignment="1">
      <alignment horizontal="right" vertical="center"/>
    </xf>
    <xf numFmtId="199" fontId="5" fillId="6" borderId="97" xfId="0" applyNumberFormat="1" applyFont="1" applyFill="1" applyBorder="1" applyAlignment="1">
      <alignment horizontal="right" vertical="center"/>
    </xf>
    <xf numFmtId="199" fontId="5" fillId="6" borderId="59" xfId="0" applyNumberFormat="1" applyFont="1" applyFill="1" applyBorder="1" applyAlignment="1">
      <alignment horizontal="right" vertical="center"/>
    </xf>
    <xf numFmtId="194" fontId="5" fillId="6" borderId="59" xfId="1" applyNumberFormat="1" applyFont="1" applyFill="1" applyBorder="1" applyAlignment="1">
      <alignment horizontal="right" vertical="center"/>
    </xf>
    <xf numFmtId="194" fontId="5" fillId="6" borderId="60" xfId="1" applyNumberFormat="1" applyFont="1" applyFill="1" applyBorder="1" applyAlignment="1">
      <alignment horizontal="right" vertical="center"/>
    </xf>
    <xf numFmtId="199" fontId="5" fillId="6" borderId="144" xfId="0" applyNumberFormat="1" applyFont="1" applyFill="1" applyBorder="1" applyAlignment="1">
      <alignment horizontal="right" vertical="center"/>
    </xf>
    <xf numFmtId="199" fontId="5" fillId="6" borderId="139" xfId="0" applyNumberFormat="1" applyFont="1" applyFill="1" applyBorder="1" applyAlignment="1">
      <alignment horizontal="right" vertical="center"/>
    </xf>
    <xf numFmtId="194" fontId="5" fillId="6" borderId="151" xfId="0" applyNumberFormat="1" applyFont="1" applyFill="1" applyBorder="1" applyAlignment="1">
      <alignment horizontal="right" vertical="center"/>
    </xf>
    <xf numFmtId="194" fontId="5" fillId="6" borderId="147" xfId="0" applyNumberFormat="1" applyFont="1" applyFill="1" applyBorder="1" applyAlignment="1">
      <alignment horizontal="right" vertical="center"/>
    </xf>
    <xf numFmtId="194" fontId="5" fillId="6" borderId="59" xfId="0" applyNumberFormat="1" applyFont="1" applyFill="1" applyBorder="1" applyAlignment="1">
      <alignment horizontal="right" vertical="center"/>
    </xf>
    <xf numFmtId="194" fontId="5" fillId="6" borderId="60" xfId="0" applyNumberFormat="1" applyFont="1" applyFill="1" applyBorder="1" applyAlignment="1">
      <alignment horizontal="right" vertical="center"/>
    </xf>
    <xf numFmtId="194" fontId="5" fillId="6" borderId="139" xfId="0" applyNumberFormat="1" applyFont="1" applyFill="1" applyBorder="1" applyAlignment="1">
      <alignment horizontal="right" vertical="center"/>
    </xf>
    <xf numFmtId="199" fontId="5" fillId="6" borderId="31" xfId="0" applyNumberFormat="1" applyFont="1" applyFill="1" applyBorder="1" applyAlignment="1">
      <alignment horizontal="right" vertical="center"/>
    </xf>
    <xf numFmtId="199" fontId="5" fillId="6" borderId="2" xfId="0" applyNumberFormat="1" applyFont="1" applyFill="1" applyBorder="1" applyAlignment="1">
      <alignment horizontal="right" vertical="center"/>
    </xf>
    <xf numFmtId="194" fontId="5" fillId="6" borderId="2" xfId="0" applyNumberFormat="1" applyFont="1" applyFill="1" applyBorder="1" applyAlignment="1">
      <alignment horizontal="right" vertical="center"/>
    </xf>
    <xf numFmtId="199" fontId="5" fillId="6" borderId="152" xfId="0" applyNumberFormat="1" applyFont="1" applyFill="1" applyBorder="1" applyAlignment="1">
      <alignment horizontal="right" vertical="center"/>
    </xf>
    <xf numFmtId="199" fontId="5" fillId="6" borderId="153" xfId="0" applyNumberFormat="1" applyFont="1" applyFill="1" applyBorder="1" applyAlignment="1">
      <alignment horizontal="right" vertical="center"/>
    </xf>
    <xf numFmtId="194" fontId="5" fillId="6" borderId="153" xfId="0" applyNumberFormat="1" applyFont="1" applyFill="1" applyBorder="1" applyAlignment="1">
      <alignment horizontal="right" vertical="center"/>
    </xf>
    <xf numFmtId="194" fontId="5" fillId="6" borderId="160" xfId="0" applyNumberFormat="1" applyFont="1" applyFill="1" applyBorder="1" applyAlignment="1">
      <alignment horizontal="right" vertical="center"/>
    </xf>
    <xf numFmtId="194" fontId="5" fillId="6" borderId="100" xfId="0" applyNumberFormat="1" applyFont="1" applyFill="1" applyBorder="1" applyAlignment="1">
      <alignment horizontal="right" vertical="center"/>
    </xf>
    <xf numFmtId="197" fontId="5" fillId="6" borderId="138" xfId="0" applyNumberFormat="1" applyFont="1" applyFill="1" applyBorder="1" applyAlignment="1">
      <alignment horizontal="right" vertical="center"/>
    </xf>
    <xf numFmtId="197" fontId="5" fillId="6" borderId="136" xfId="0" applyNumberFormat="1" applyFont="1" applyFill="1" applyBorder="1" applyAlignment="1">
      <alignment horizontal="right" vertical="center"/>
    </xf>
    <xf numFmtId="194" fontId="5" fillId="6" borderId="138" xfId="0" applyNumberFormat="1" applyFont="1" applyFill="1" applyBorder="1" applyAlignment="1">
      <alignment horizontal="right" vertical="center"/>
    </xf>
    <xf numFmtId="197" fontId="5" fillId="6" borderId="31" xfId="0" applyNumberFormat="1" applyFont="1" applyFill="1" applyBorder="1" applyAlignment="1">
      <alignment horizontal="right" vertical="center"/>
    </xf>
    <xf numFmtId="197" fontId="5" fillId="6" borderId="2" xfId="0" applyNumberFormat="1" applyFont="1" applyFill="1" applyBorder="1" applyAlignment="1">
      <alignment horizontal="right" vertical="center"/>
    </xf>
    <xf numFmtId="194" fontId="5" fillId="6" borderId="31" xfId="0" applyNumberFormat="1" applyFont="1" applyFill="1" applyBorder="1" applyAlignment="1">
      <alignment horizontal="right" vertical="center"/>
    </xf>
    <xf numFmtId="197" fontId="5" fillId="6" borderId="138" xfId="1" applyNumberFormat="1" applyFont="1" applyFill="1" applyBorder="1" applyAlignment="1">
      <alignment horizontal="right" vertical="center"/>
    </xf>
    <xf numFmtId="194" fontId="5" fillId="6" borderId="138" xfId="1" applyNumberFormat="1" applyFont="1" applyFill="1" applyBorder="1" applyAlignment="1">
      <alignment horizontal="right" vertical="center"/>
    </xf>
    <xf numFmtId="197" fontId="5" fillId="6" borderId="31" xfId="1" applyNumberFormat="1" applyFont="1" applyFill="1" applyBorder="1" applyAlignment="1">
      <alignment horizontal="right" vertical="center"/>
    </xf>
    <xf numFmtId="194" fontId="5" fillId="6" borderId="31" xfId="1" applyNumberFormat="1" applyFont="1" applyFill="1" applyBorder="1" applyAlignment="1">
      <alignment horizontal="right" vertical="center"/>
    </xf>
    <xf numFmtId="194" fontId="5" fillId="6" borderId="111" xfId="1" applyNumberFormat="1" applyFont="1" applyFill="1" applyBorder="1" applyAlignment="1">
      <alignment horizontal="right" vertical="center"/>
    </xf>
    <xf numFmtId="197" fontId="5" fillId="6" borderId="152" xfId="0" applyNumberFormat="1" applyFont="1" applyFill="1" applyBorder="1" applyAlignment="1">
      <alignment horizontal="right" vertical="center"/>
    </xf>
    <xf numFmtId="197" fontId="5" fillId="6" borderId="153" xfId="0" applyNumberFormat="1" applyFont="1" applyFill="1" applyBorder="1" applyAlignment="1">
      <alignment horizontal="right" vertical="center"/>
    </xf>
    <xf numFmtId="194" fontId="5" fillId="6" borderId="152" xfId="0" applyNumberFormat="1" applyFont="1" applyFill="1" applyBorder="1" applyAlignment="1">
      <alignment horizontal="right" vertical="center"/>
    </xf>
    <xf numFmtId="197" fontId="5" fillId="6" borderId="97" xfId="0" applyNumberFormat="1" applyFont="1" applyFill="1" applyBorder="1" applyAlignment="1">
      <alignment horizontal="right" vertical="center"/>
    </xf>
    <xf numFmtId="197" fontId="5" fillId="6" borderId="59" xfId="0" applyNumberFormat="1" applyFont="1" applyFill="1" applyBorder="1" applyAlignment="1">
      <alignment horizontal="right" vertical="center"/>
    </xf>
    <xf numFmtId="194" fontId="5" fillId="6" borderId="97" xfId="0" applyNumberFormat="1" applyFont="1" applyFill="1" applyBorder="1" applyAlignment="1">
      <alignment horizontal="right" vertical="center"/>
    </xf>
    <xf numFmtId="197" fontId="5" fillId="6" borderId="144" xfId="0" applyNumberFormat="1" applyFont="1" applyFill="1" applyBorder="1" applyAlignment="1">
      <alignment horizontal="right" vertical="center"/>
    </xf>
    <xf numFmtId="197" fontId="5" fillId="6" borderId="139" xfId="0" applyNumberFormat="1" applyFont="1" applyFill="1" applyBorder="1" applyAlignment="1">
      <alignment horizontal="right" vertical="center"/>
    </xf>
    <xf numFmtId="194" fontId="5" fillId="6" borderId="144" xfId="0" applyNumberFormat="1" applyFont="1" applyFill="1" applyBorder="1" applyAlignment="1">
      <alignment horizontal="right" vertical="center"/>
    </xf>
    <xf numFmtId="197" fontId="5" fillId="6" borderId="155" xfId="0" applyNumberFormat="1" applyFont="1" applyFill="1" applyBorder="1" applyAlignment="1">
      <alignment horizontal="right" vertical="center"/>
    </xf>
    <xf numFmtId="197" fontId="5" fillId="6" borderId="154" xfId="0" applyNumberFormat="1" applyFont="1" applyFill="1" applyBorder="1" applyAlignment="1">
      <alignment horizontal="right" vertical="center"/>
    </xf>
    <xf numFmtId="194" fontId="5" fillId="6" borderId="155" xfId="0" applyNumberFormat="1" applyFont="1" applyFill="1" applyBorder="1" applyAlignment="1">
      <alignment horizontal="right" vertical="center"/>
    </xf>
    <xf numFmtId="194" fontId="5" fillId="6" borderId="156" xfId="0" applyNumberFormat="1" applyFont="1" applyFill="1" applyBorder="1" applyAlignment="1">
      <alignment horizontal="right" vertical="center"/>
    </xf>
    <xf numFmtId="197" fontId="5" fillId="6" borderId="158" xfId="0" applyNumberFormat="1" applyFont="1" applyFill="1" applyBorder="1" applyAlignment="1">
      <alignment horizontal="right" vertical="center"/>
    </xf>
    <xf numFmtId="197" fontId="5" fillId="6" borderId="157" xfId="0" applyNumberFormat="1" applyFont="1" applyFill="1" applyBorder="1" applyAlignment="1">
      <alignment horizontal="right" vertical="center"/>
    </xf>
    <xf numFmtId="194" fontId="5" fillId="6" borderId="158" xfId="0" applyNumberFormat="1" applyFont="1" applyFill="1" applyBorder="1" applyAlignment="1">
      <alignment horizontal="right" vertical="center"/>
    </xf>
    <xf numFmtId="194" fontId="5" fillId="6" borderId="159" xfId="0" applyNumberFormat="1" applyFont="1" applyFill="1" applyBorder="1" applyAlignment="1">
      <alignment horizontal="right" vertical="center"/>
    </xf>
    <xf numFmtId="197" fontId="5" fillId="6" borderId="164" xfId="0" applyNumberFormat="1" applyFont="1" applyFill="1" applyBorder="1" applyAlignment="1">
      <alignment horizontal="right" vertical="center"/>
    </xf>
    <xf numFmtId="197" fontId="5" fillId="6" borderId="145" xfId="0" applyNumberFormat="1" applyFont="1" applyFill="1" applyBorder="1" applyAlignment="1">
      <alignment horizontal="right" vertical="center"/>
    </xf>
    <xf numFmtId="197" fontId="5" fillId="6" borderId="148" xfId="0" applyNumberFormat="1" applyFont="1" applyFill="1" applyBorder="1" applyAlignment="1">
      <alignment horizontal="right" vertical="center"/>
    </xf>
    <xf numFmtId="194" fontId="5" fillId="6" borderId="145" xfId="0" applyNumberFormat="1" applyFont="1" applyFill="1" applyBorder="1" applyAlignment="1">
      <alignment horizontal="right" vertical="center"/>
    </xf>
    <xf numFmtId="194" fontId="5" fillId="6" borderId="146" xfId="0" applyNumberFormat="1" applyFont="1" applyFill="1" applyBorder="1" applyAlignment="1">
      <alignment horizontal="right" vertical="center"/>
    </xf>
    <xf numFmtId="197" fontId="5" fillId="6" borderId="138" xfId="0" applyNumberFormat="1" applyFont="1" applyFill="1" applyBorder="1" applyAlignment="1">
      <alignment vertical="center"/>
    </xf>
    <xf numFmtId="197" fontId="5" fillId="6" borderId="136" xfId="0" applyNumberFormat="1" applyFont="1" applyFill="1" applyBorder="1" applyAlignment="1">
      <alignment vertical="center"/>
    </xf>
    <xf numFmtId="185" fontId="5" fillId="6" borderId="136" xfId="0" applyNumberFormat="1" applyFont="1" applyFill="1" applyBorder="1" applyAlignment="1">
      <alignment vertical="center"/>
    </xf>
    <xf numFmtId="185" fontId="5" fillId="6" borderId="149" xfId="0" applyNumberFormat="1" applyFont="1" applyFill="1" applyBorder="1" applyAlignment="1">
      <alignment vertical="center"/>
    </xf>
    <xf numFmtId="197" fontId="5" fillId="6" borderId="31" xfId="0" applyNumberFormat="1" applyFont="1" applyFill="1" applyBorder="1" applyAlignment="1">
      <alignment vertical="center"/>
    </xf>
    <xf numFmtId="197" fontId="5" fillId="6" borderId="2" xfId="0" applyNumberFormat="1" applyFont="1" applyFill="1" applyBorder="1" applyAlignment="1">
      <alignment vertical="center"/>
    </xf>
    <xf numFmtId="185" fontId="5" fillId="6" borderId="2" xfId="0" applyNumberFormat="1" applyFont="1" applyFill="1" applyBorder="1" applyAlignment="1">
      <alignment vertical="center"/>
    </xf>
    <xf numFmtId="185" fontId="5" fillId="6" borderId="43" xfId="0" applyNumberFormat="1" applyFont="1" applyFill="1" applyBorder="1" applyAlignment="1">
      <alignment vertical="center"/>
    </xf>
    <xf numFmtId="197" fontId="5" fillId="6" borderId="152" xfId="0" applyNumberFormat="1" applyFont="1" applyFill="1" applyBorder="1" applyAlignment="1">
      <alignment vertical="center"/>
    </xf>
    <xf numFmtId="197" fontId="5" fillId="6" borderId="153" xfId="0" applyNumberFormat="1" applyFont="1" applyFill="1" applyBorder="1" applyAlignment="1">
      <alignment vertical="center"/>
    </xf>
    <xf numFmtId="185" fontId="5" fillId="6" borderId="153" xfId="0" applyNumberFormat="1" applyFont="1" applyFill="1" applyBorder="1" applyAlignment="1">
      <alignment vertical="center"/>
    </xf>
    <xf numFmtId="185" fontId="5" fillId="6" borderId="161" xfId="0" applyNumberFormat="1" applyFont="1" applyFill="1" applyBorder="1" applyAlignment="1">
      <alignment vertical="center"/>
    </xf>
    <xf numFmtId="197" fontId="5" fillId="6" borderId="97" xfId="0" applyNumberFormat="1" applyFont="1" applyFill="1" applyBorder="1" applyAlignment="1">
      <alignment vertical="center"/>
    </xf>
    <xf numFmtId="197" fontId="5" fillId="6" borderId="59" xfId="0" applyNumberFormat="1" applyFont="1" applyFill="1" applyBorder="1" applyAlignment="1">
      <alignment vertical="center"/>
    </xf>
    <xf numFmtId="185" fontId="5" fillId="6" borderId="59" xfId="0" applyNumberFormat="1" applyFont="1" applyFill="1" applyBorder="1" applyAlignment="1">
      <alignment vertical="center"/>
    </xf>
    <xf numFmtId="185" fontId="5" fillId="6" borderId="23" xfId="0" applyNumberFormat="1" applyFont="1" applyFill="1" applyBorder="1" applyAlignment="1">
      <alignment vertical="center"/>
    </xf>
    <xf numFmtId="197" fontId="5" fillId="6" borderId="144" xfId="0" applyNumberFormat="1" applyFont="1" applyFill="1" applyBorder="1" applyAlignment="1">
      <alignment vertical="center"/>
    </xf>
    <xf numFmtId="197" fontId="5" fillId="6" borderId="139" xfId="0" applyNumberFormat="1" applyFont="1" applyFill="1" applyBorder="1" applyAlignment="1">
      <alignment vertical="center"/>
    </xf>
    <xf numFmtId="185" fontId="5" fillId="6" borderId="139" xfId="0" applyNumberFormat="1" applyFont="1" applyFill="1" applyBorder="1" applyAlignment="1">
      <alignment vertical="center"/>
    </xf>
    <xf numFmtId="185" fontId="5" fillId="6" borderId="150" xfId="0" applyNumberFormat="1" applyFont="1" applyFill="1" applyBorder="1" applyAlignment="1">
      <alignment vertical="center"/>
    </xf>
    <xf numFmtId="185" fontId="5" fillId="6" borderId="162" xfId="0" applyNumberFormat="1" applyFont="1" applyFill="1" applyBorder="1" applyAlignment="1">
      <alignment vertical="center"/>
    </xf>
    <xf numFmtId="185" fontId="5" fillId="6" borderId="163" xfId="0" applyNumberFormat="1" applyFont="1" applyFill="1" applyBorder="1" applyAlignment="1">
      <alignment vertical="center"/>
    </xf>
    <xf numFmtId="197" fontId="5" fillId="6" borderId="30" xfId="0" applyNumberFormat="1" applyFont="1" applyFill="1" applyBorder="1" applyAlignment="1">
      <alignment vertical="center"/>
    </xf>
    <xf numFmtId="197" fontId="5" fillId="6" borderId="49" xfId="0" applyNumberFormat="1" applyFont="1" applyFill="1" applyBorder="1" applyAlignment="1">
      <alignment vertical="center"/>
    </xf>
    <xf numFmtId="185" fontId="5" fillId="6" borderId="49" xfId="0" applyNumberFormat="1" applyFont="1" applyFill="1" applyBorder="1" applyAlignment="1">
      <alignment vertical="center"/>
    </xf>
    <xf numFmtId="185" fontId="5" fillId="6" borderId="89" xfId="0" applyNumberFormat="1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71" xfId="0" applyFont="1" applyBorder="1" applyAlignment="1">
      <alignment horizontal="left" vertical="center"/>
    </xf>
    <xf numFmtId="0" fontId="0" fillId="0" borderId="172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14" fillId="0" borderId="3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8" fillId="5" borderId="1" xfId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0" borderId="50" xfId="0" applyFont="1" applyBorder="1" applyAlignment="1">
      <alignment horizontal="left" vertical="center"/>
    </xf>
    <xf numFmtId="193" fontId="0" fillId="0" borderId="38" xfId="1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178" fontId="3" fillId="0" borderId="40" xfId="0" applyNumberFormat="1" applyFont="1" applyFill="1" applyBorder="1" applyAlignment="1">
      <alignment vertical="top"/>
    </xf>
    <xf numFmtId="178" fontId="3" fillId="0" borderId="49" xfId="0" applyNumberFormat="1" applyFont="1" applyFill="1" applyBorder="1" applyAlignment="1">
      <alignment vertical="top"/>
    </xf>
    <xf numFmtId="178" fontId="3" fillId="0" borderId="40" xfId="0" applyNumberFormat="1" applyFont="1" applyFill="1" applyBorder="1" applyAlignment="1">
      <alignment vertical="top" wrapText="1"/>
    </xf>
    <xf numFmtId="178" fontId="3" fillId="0" borderId="49" xfId="0" applyNumberFormat="1" applyFont="1" applyFill="1" applyBorder="1" applyAlignment="1">
      <alignment vertical="top" wrapText="1"/>
    </xf>
    <xf numFmtId="178" fontId="16" fillId="0" borderId="41" xfId="0" applyNumberFormat="1" applyFont="1" applyFill="1" applyBorder="1" applyAlignment="1">
      <alignment vertical="top" wrapText="1"/>
    </xf>
    <xf numFmtId="178" fontId="16" fillId="0" borderId="100" xfId="0" applyNumberFormat="1" applyFont="1" applyFill="1" applyBorder="1" applyAlignment="1">
      <alignment vertical="top" wrapText="1"/>
    </xf>
    <xf numFmtId="0" fontId="8" fillId="0" borderId="142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193" fontId="5" fillId="0" borderId="51" xfId="1" applyNumberFormat="1" applyFont="1" applyFill="1" applyBorder="1" applyAlignment="1">
      <alignment vertical="top" wrapText="1"/>
    </xf>
    <xf numFmtId="193" fontId="8" fillId="0" borderId="35" xfId="1" applyNumberFormat="1" applyFont="1" applyBorder="1">
      <alignment vertical="center"/>
    </xf>
    <xf numFmtId="178" fontId="0" fillId="0" borderId="49" xfId="0" applyNumberFormat="1" applyFill="1" applyBorder="1" applyAlignment="1">
      <alignment vertical="top" wrapText="1"/>
    </xf>
    <xf numFmtId="0" fontId="8" fillId="0" borderId="17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8" fontId="16" fillId="0" borderId="40" xfId="0" applyNumberFormat="1" applyFont="1" applyFill="1" applyBorder="1" applyAlignment="1">
      <alignment vertical="top" wrapText="1"/>
    </xf>
    <xf numFmtId="178" fontId="16" fillId="0" borderId="49" xfId="0" applyNumberFormat="1" applyFont="1" applyFill="1" applyBorder="1" applyAlignment="1">
      <alignment vertical="top" wrapText="1"/>
    </xf>
    <xf numFmtId="193" fontId="5" fillId="0" borderId="50" xfId="1" applyNumberFormat="1" applyFont="1" applyFill="1" applyBorder="1" applyAlignment="1">
      <alignment vertical="top" wrapText="1"/>
    </xf>
    <xf numFmtId="193" fontId="0" fillId="0" borderId="38" xfId="1" applyNumberFormat="1" applyFont="1" applyBorder="1">
      <alignment vertical="center"/>
    </xf>
    <xf numFmtId="193" fontId="8" fillId="0" borderId="38" xfId="1" applyNumberFormat="1" applyFont="1" applyBorder="1">
      <alignment vertical="center"/>
    </xf>
    <xf numFmtId="38" fontId="0" fillId="0" borderId="38" xfId="1" applyFont="1" applyBorder="1" applyAlignment="1">
      <alignment horizontal="left" vertical="center"/>
    </xf>
    <xf numFmtId="193" fontId="5" fillId="0" borderId="35" xfId="1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0" fontId="10" fillId="0" borderId="38" xfId="0" applyFont="1" applyBorder="1" applyAlignment="1">
      <alignment horizontal="center" vertical="center"/>
    </xf>
    <xf numFmtId="177" fontId="3" fillId="0" borderId="54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73" xfId="0" applyNumberFormat="1" applyFont="1" applyFill="1" applyBorder="1" applyAlignment="1">
      <alignment horizontal="left" vertical="center"/>
    </xf>
    <xf numFmtId="177" fontId="3" fillId="0" borderId="173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177" fontId="3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177" fontId="3" fillId="0" borderId="142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08" xfId="0" applyNumberFormat="1" applyFont="1" applyFill="1" applyBorder="1" applyAlignment="1">
      <alignment vertical="center"/>
    </xf>
    <xf numFmtId="177" fontId="3" fillId="0" borderId="95" xfId="0" applyNumberFormat="1" applyFont="1" applyFill="1" applyBorder="1" applyAlignment="1">
      <alignment vertical="center"/>
    </xf>
    <xf numFmtId="177" fontId="3" fillId="0" borderId="108" xfId="0" applyNumberFormat="1" applyFont="1" applyFill="1" applyBorder="1" applyAlignment="1">
      <alignment horizontal="left" vertical="center"/>
    </xf>
    <xf numFmtId="177" fontId="3" fillId="0" borderId="95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107" xfId="0" applyNumberFormat="1" applyFont="1" applyFill="1" applyBorder="1" applyAlignment="1">
      <alignment vertical="center"/>
    </xf>
    <xf numFmtId="0" fontId="10" fillId="0" borderId="38" xfId="0" applyFont="1" applyBorder="1" applyAlignment="1">
      <alignment horizontal="right" vertical="center"/>
    </xf>
    <xf numFmtId="178" fontId="16" fillId="0" borderId="111" xfId="0" applyNumberFormat="1" applyFont="1" applyFill="1" applyBorder="1" applyAlignment="1">
      <alignment vertical="top" wrapText="1"/>
    </xf>
    <xf numFmtId="0" fontId="0" fillId="0" borderId="45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193" fontId="5" fillId="0" borderId="54" xfId="1" applyNumberFormat="1" applyFont="1" applyFill="1" applyBorder="1" applyAlignment="1">
      <alignment vertical="top" wrapText="1"/>
    </xf>
    <xf numFmtId="193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193" fontId="3" fillId="0" borderId="140" xfId="0" applyNumberFormat="1" applyFont="1" applyFill="1" applyBorder="1" applyAlignment="1">
      <alignment horizontal="center" wrapText="1"/>
    </xf>
    <xf numFmtId="193" fontId="3" fillId="0" borderId="175" xfId="0" applyNumberFormat="1" applyFont="1" applyFill="1" applyBorder="1" applyAlignment="1">
      <alignment horizontal="center" wrapText="1"/>
    </xf>
    <xf numFmtId="193" fontId="3" fillId="0" borderId="48" xfId="0" applyNumberFormat="1" applyFont="1" applyFill="1" applyBorder="1" applyAlignment="1">
      <alignment horizontal="center" wrapText="1"/>
    </xf>
    <xf numFmtId="193" fontId="3" fillId="0" borderId="21" xfId="0" applyNumberFormat="1" applyFont="1" applyFill="1" applyBorder="1" applyAlignment="1">
      <alignment horizontal="center" wrapText="1"/>
    </xf>
    <xf numFmtId="0" fontId="0" fillId="0" borderId="172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93" fontId="3" fillId="0" borderId="134" xfId="0" applyNumberFormat="1" applyFont="1" applyFill="1" applyBorder="1" applyAlignment="1">
      <alignment horizontal="center" wrapText="1"/>
    </xf>
    <xf numFmtId="193" fontId="3" fillId="0" borderId="117" xfId="0" applyNumberFormat="1" applyFont="1" applyFill="1" applyBorder="1" applyAlignment="1">
      <alignment horizontal="center" wrapText="1"/>
    </xf>
    <xf numFmtId="193" fontId="3" fillId="0" borderId="27" xfId="0" applyNumberFormat="1" applyFont="1" applyFill="1" applyBorder="1" applyAlignment="1">
      <alignment horizontal="center" wrapText="1"/>
    </xf>
    <xf numFmtId="193" fontId="3" fillId="0" borderId="68" xfId="0" applyNumberFormat="1" applyFont="1" applyFill="1" applyBorder="1" applyAlignment="1">
      <alignment horizontal="center" wrapText="1"/>
    </xf>
    <xf numFmtId="0" fontId="29" fillId="0" borderId="1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>
      <alignment horizontal="center" wrapText="1"/>
    </xf>
  </cellXfs>
  <cellStyles count="8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  <cellStyle name="標準_第４巻第１表03(東京～新潟)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712"/>
          <c:y val="3.178484107579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18700468124105E-2"/>
          <c:y val="0.14914443233356944"/>
          <c:w val="0.78627714727152787"/>
          <c:h val="0.6772624222360446"/>
        </c:manualLayout>
      </c:layout>
      <c:lineChart>
        <c:grouping val="standard"/>
        <c:varyColors val="0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'Ｐ2'!$B$3:$B$8</c:f>
              <c:numCache>
                <c:formatCode>General</c:formatCode>
                <c:ptCount val="6"/>
                <c:pt idx="0" formatCode="0.0">
                  <c:v>202.6</c:v>
                </c:pt>
                <c:pt idx="1">
                  <c:v>204.5</c:v>
                </c:pt>
                <c:pt idx="2">
                  <c:v>205.2</c:v>
                </c:pt>
                <c:pt idx="3">
                  <c:v>204.4</c:v>
                </c:pt>
                <c:pt idx="4">
                  <c:v>207.2</c:v>
                </c:pt>
                <c:pt idx="5">
                  <c:v>207.3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'Ｐ2'!$C$3:$C$8</c:f>
              <c:numCache>
                <c:formatCode>General</c:formatCode>
                <c:ptCount val="6"/>
                <c:pt idx="0" formatCode="0.0">
                  <c:v>204.4</c:v>
                </c:pt>
                <c:pt idx="1">
                  <c:v>204.4</c:v>
                </c:pt>
                <c:pt idx="2">
                  <c:v>206.4</c:v>
                </c:pt>
                <c:pt idx="3">
                  <c:v>206.8</c:v>
                </c:pt>
                <c:pt idx="4">
                  <c:v>208</c:v>
                </c:pt>
                <c:pt idx="5" formatCode="0.0_ ">
                  <c:v>209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'Ｐ2'!$D$3:$D$8</c:f>
              <c:numCache>
                <c:formatCode>General</c:formatCode>
                <c:ptCount val="6"/>
                <c:pt idx="0" formatCode="0.0">
                  <c:v>200.4</c:v>
                </c:pt>
                <c:pt idx="1">
                  <c:v>204.6</c:v>
                </c:pt>
                <c:pt idx="2">
                  <c:v>203.2</c:v>
                </c:pt>
                <c:pt idx="3">
                  <c:v>201.1</c:v>
                </c:pt>
                <c:pt idx="4">
                  <c:v>206</c:v>
                </c:pt>
                <c:pt idx="5" formatCode="0.0_ ">
                  <c:v>204.6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'Ｐ2'!$E$3:$E$8</c:f>
              <c:numCache>
                <c:formatCode>General</c:formatCode>
                <c:ptCount val="6"/>
                <c:pt idx="0" formatCode="0.0">
                  <c:v>179.8</c:v>
                </c:pt>
                <c:pt idx="1">
                  <c:v>185.6</c:v>
                </c:pt>
                <c:pt idx="2">
                  <c:v>174.1</c:v>
                </c:pt>
                <c:pt idx="3">
                  <c:v>182</c:v>
                </c:pt>
                <c:pt idx="4" formatCode="0.0_ ">
                  <c:v>186</c:v>
                </c:pt>
                <c:pt idx="5" formatCode="0.0_ ">
                  <c:v>182.7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'Ｐ2'!$F$3:$F$8</c:f>
              <c:numCache>
                <c:formatCode>General</c:formatCode>
                <c:ptCount val="6"/>
                <c:pt idx="0" formatCode="0.0">
                  <c:v>181.5</c:v>
                </c:pt>
                <c:pt idx="1">
                  <c:v>179.1</c:v>
                </c:pt>
                <c:pt idx="2">
                  <c:v>178</c:v>
                </c:pt>
                <c:pt idx="3" formatCode="0.0_ ">
                  <c:v>177.9</c:v>
                </c:pt>
                <c:pt idx="4">
                  <c:v>184.2</c:v>
                </c:pt>
                <c:pt idx="5">
                  <c:v>183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'Ｐ2'!$G$3:$G$8</c:f>
              <c:numCache>
                <c:formatCode>General</c:formatCode>
                <c:ptCount val="6"/>
                <c:pt idx="0" formatCode="0.0">
                  <c:v>178.6</c:v>
                </c:pt>
                <c:pt idx="1">
                  <c:v>187.6</c:v>
                </c:pt>
                <c:pt idx="2">
                  <c:v>171.7</c:v>
                </c:pt>
                <c:pt idx="3">
                  <c:v>184.4</c:v>
                </c:pt>
                <c:pt idx="4">
                  <c:v>186.9</c:v>
                </c:pt>
                <c:pt idx="5">
                  <c:v>182.5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'Ｐ2'!$H$3:$H$8</c:f>
              <c:numCache>
                <c:formatCode>0.0_ </c:formatCode>
                <c:ptCount val="6"/>
                <c:pt idx="0" formatCode="0.0">
                  <c:v>163.80000000000001</c:v>
                </c:pt>
                <c:pt idx="1">
                  <c:v>163.30000000000001</c:v>
                </c:pt>
                <c:pt idx="2">
                  <c:v>166.1</c:v>
                </c:pt>
                <c:pt idx="3">
                  <c:v>174.1</c:v>
                </c:pt>
                <c:pt idx="4">
                  <c:v>178.5</c:v>
                </c:pt>
                <c:pt idx="5">
                  <c:v>168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'Ｐ2'!$I$3:$I$8</c:f>
              <c:numCache>
                <c:formatCode>0.0_ </c:formatCode>
                <c:ptCount val="6"/>
                <c:pt idx="0" formatCode="0.0">
                  <c:v>163.30000000000001</c:v>
                </c:pt>
                <c:pt idx="1">
                  <c:v>162.69999999999999</c:v>
                </c:pt>
                <c:pt idx="2">
                  <c:v>167</c:v>
                </c:pt>
                <c:pt idx="3">
                  <c:v>174.3</c:v>
                </c:pt>
                <c:pt idx="4">
                  <c:v>178.7</c:v>
                </c:pt>
                <c:pt idx="5">
                  <c:v>169.6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10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</c:strCache>
            </c:strRef>
          </c:cat>
          <c:val>
            <c:numRef>
              <c:f>'Ｐ2'!$J$3:$J$8</c:f>
              <c:numCache>
                <c:formatCode>0.0_ </c:formatCode>
                <c:ptCount val="6"/>
                <c:pt idx="0" formatCode="0.0">
                  <c:v>164.9</c:v>
                </c:pt>
                <c:pt idx="1">
                  <c:v>165.1</c:v>
                </c:pt>
                <c:pt idx="2">
                  <c:v>162.6</c:v>
                </c:pt>
                <c:pt idx="3">
                  <c:v>173.8</c:v>
                </c:pt>
                <c:pt idx="4">
                  <c:v>177.7</c:v>
                </c:pt>
                <c:pt idx="5">
                  <c:v>164.7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09768"/>
        <c:axId val="217710160"/>
      </c:lineChart>
      <c:catAx>
        <c:axId val="217709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17710160"/>
        <c:crossesAt val="150"/>
        <c:auto val="1"/>
        <c:lblAlgn val="ctr"/>
        <c:lblOffset val="100"/>
        <c:tickLblSkip val="1"/>
        <c:tickMarkSkip val="1"/>
        <c:noMultiLvlLbl val="0"/>
      </c:catAx>
      <c:valAx>
        <c:axId val="217710160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17709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611"/>
          <c:y val="0.11491468211950275"/>
          <c:w val="0.13835782338231328"/>
          <c:h val="0.8166269436369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'P14'!$C$17:$C$26</c:f>
              <c:numCache>
                <c:formatCode>0.0_);[Red]\(0.0\)</c:formatCode>
                <c:ptCount val="10"/>
                <c:pt idx="0">
                  <c:v>408.3</c:v>
                </c:pt>
                <c:pt idx="1">
                  <c:v>406.9</c:v>
                </c:pt>
                <c:pt idx="2">
                  <c:v>377.8</c:v>
                </c:pt>
                <c:pt idx="3">
                  <c:v>392</c:v>
                </c:pt>
                <c:pt idx="4">
                  <c:v>393.7</c:v>
                </c:pt>
                <c:pt idx="5">
                  <c:v>395.7</c:v>
                </c:pt>
                <c:pt idx="6">
                  <c:v>390.4</c:v>
                </c:pt>
                <c:pt idx="7">
                  <c:v>405.1</c:v>
                </c:pt>
                <c:pt idx="8">
                  <c:v>402.4</c:v>
                </c:pt>
                <c:pt idx="9">
                  <c:v>403.7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'P14'!$D$17:$D$26</c:f>
              <c:numCache>
                <c:formatCode>0.0_);[Red]\(0.0\)</c:formatCode>
                <c:ptCount val="10"/>
                <c:pt idx="0">
                  <c:v>271.2</c:v>
                </c:pt>
                <c:pt idx="1">
                  <c:v>277.10000000000002</c:v>
                </c:pt>
                <c:pt idx="2">
                  <c:v>271</c:v>
                </c:pt>
                <c:pt idx="3">
                  <c:v>271.89999999999998</c:v>
                </c:pt>
                <c:pt idx="4">
                  <c:v>279.10000000000002</c:v>
                </c:pt>
                <c:pt idx="5">
                  <c:v>282</c:v>
                </c:pt>
                <c:pt idx="6">
                  <c:v>277.3</c:v>
                </c:pt>
                <c:pt idx="7">
                  <c:v>286.3</c:v>
                </c:pt>
                <c:pt idx="8">
                  <c:v>288.8</c:v>
                </c:pt>
                <c:pt idx="9">
                  <c:v>291.7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7424"/>
        <c:axId val="220417816"/>
      </c:barChart>
      <c:lineChart>
        <c:grouping val="standard"/>
        <c:varyColors val="0"/>
        <c:ser>
          <c:idx val="2"/>
          <c:order val="2"/>
          <c:tx>
            <c:strRef>
              <c:f>'P14'!$E$16</c:f>
              <c:strCache>
                <c:ptCount val="1"/>
                <c:pt idx="0">
                  <c:v>男女間格差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'P14'!$B$17:$B$26</c:f>
              <c:strCache>
                <c:ptCount val="10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</c:strCache>
            </c:strRef>
          </c:cat>
          <c:val>
            <c:numRef>
              <c:f>'P14'!$E$17:$E$26</c:f>
              <c:numCache>
                <c:formatCode>0.0_);[Red]\(0.0\)</c:formatCode>
                <c:ptCount val="10"/>
                <c:pt idx="0">
                  <c:v>66.421748714180737</c:v>
                </c:pt>
                <c:pt idx="1">
                  <c:v>68.100270336692077</c:v>
                </c:pt>
                <c:pt idx="2">
                  <c:v>71.731074642668077</c:v>
                </c:pt>
                <c:pt idx="3">
                  <c:v>69.362244897959187</c:v>
                </c:pt>
                <c:pt idx="4">
                  <c:v>70.891541783083582</c:v>
                </c:pt>
                <c:pt idx="5">
                  <c:v>71.266110689916601</c:v>
                </c:pt>
                <c:pt idx="6">
                  <c:v>71.029713114754102</c:v>
                </c:pt>
                <c:pt idx="7">
                  <c:v>70.673907677116759</c:v>
                </c:pt>
                <c:pt idx="8">
                  <c:v>71.769383697813126</c:v>
                </c:pt>
                <c:pt idx="9">
                  <c:v>72.256626207579885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18208"/>
        <c:axId val="220418600"/>
      </c:lineChart>
      <c:catAx>
        <c:axId val="22041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417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4178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417424"/>
        <c:crosses val="autoZero"/>
        <c:crossBetween val="between"/>
      </c:valAx>
      <c:catAx>
        <c:axId val="2204182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one"/>
        <c:crossAx val="220418600"/>
        <c:crosses val="autoZero"/>
        <c:auto val="0"/>
        <c:lblAlgn val="ctr"/>
        <c:lblOffset val="100"/>
        <c:noMultiLvlLbl val="0"/>
      </c:catAx>
      <c:valAx>
        <c:axId val="220418600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418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189.1</c:v>
                </c:pt>
                <c:pt idx="1">
                  <c:v>221.4</c:v>
                </c:pt>
                <c:pt idx="2">
                  <c:v>261</c:v>
                </c:pt>
                <c:pt idx="3">
                  <c:v>309.39999999999998</c:v>
                </c:pt>
                <c:pt idx="4">
                  <c:v>352.3</c:v>
                </c:pt>
                <c:pt idx="5">
                  <c:v>383.2</c:v>
                </c:pt>
                <c:pt idx="6">
                  <c:v>430.1</c:v>
                </c:pt>
                <c:pt idx="7">
                  <c:v>462.2</c:v>
                </c:pt>
                <c:pt idx="8">
                  <c:v>467.2</c:v>
                </c:pt>
                <c:pt idx="9">
                  <c:v>314.7</c:v>
                </c:pt>
                <c:pt idx="10">
                  <c:v>284.3</c:v>
                </c:pt>
                <c:pt idx="11">
                  <c:v>237.6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190.4</c:v>
                </c:pt>
                <c:pt idx="1">
                  <c:v>213.7</c:v>
                </c:pt>
                <c:pt idx="2">
                  <c:v>242.3</c:v>
                </c:pt>
                <c:pt idx="3">
                  <c:v>263.8</c:v>
                </c:pt>
                <c:pt idx="4">
                  <c:v>277.5</c:v>
                </c:pt>
                <c:pt idx="5">
                  <c:v>288.7</c:v>
                </c:pt>
                <c:pt idx="6">
                  <c:v>295.39999999999998</c:v>
                </c:pt>
                <c:pt idx="7">
                  <c:v>305.3</c:v>
                </c:pt>
                <c:pt idx="8">
                  <c:v>295.60000000000002</c:v>
                </c:pt>
                <c:pt idx="9">
                  <c:v>240.8</c:v>
                </c:pt>
                <c:pt idx="10">
                  <c:v>251.7</c:v>
                </c:pt>
                <c:pt idx="11">
                  <c:v>249.9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19384"/>
        <c:axId val="220419776"/>
      </c:lineChart>
      <c:catAx>
        <c:axId val="22041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041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19776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0419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0.0_);[Red]\(0.0\)</c:formatCode>
                <c:ptCount val="12"/>
                <c:pt idx="0">
                  <c:v>179.8</c:v>
                </c:pt>
                <c:pt idx="1">
                  <c:v>224.4</c:v>
                </c:pt>
                <c:pt idx="2">
                  <c:v>269.60000000000002</c:v>
                </c:pt>
                <c:pt idx="3">
                  <c:v>321.5</c:v>
                </c:pt>
                <c:pt idx="4">
                  <c:v>377.3</c:v>
                </c:pt>
                <c:pt idx="5">
                  <c:v>419.3</c:v>
                </c:pt>
                <c:pt idx="6">
                  <c:v>486.6</c:v>
                </c:pt>
                <c:pt idx="7">
                  <c:v>511</c:v>
                </c:pt>
                <c:pt idx="8">
                  <c:v>528.1</c:v>
                </c:pt>
                <c:pt idx="9">
                  <c:v>314.39999999999998</c:v>
                </c:pt>
                <c:pt idx="10">
                  <c:v>305.2</c:v>
                </c:pt>
                <c:pt idx="11">
                  <c:v>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0.0_);[Red]\(0.0\)</c:formatCode>
                <c:ptCount val="12"/>
                <c:pt idx="0">
                  <c:v>192.3</c:v>
                </c:pt>
                <c:pt idx="1">
                  <c:v>218.7</c:v>
                </c:pt>
                <c:pt idx="2">
                  <c:v>251.5</c:v>
                </c:pt>
                <c:pt idx="3">
                  <c:v>298.2</c:v>
                </c:pt>
                <c:pt idx="4">
                  <c:v>331.5</c:v>
                </c:pt>
                <c:pt idx="5">
                  <c:v>359.7</c:v>
                </c:pt>
                <c:pt idx="6">
                  <c:v>392.7</c:v>
                </c:pt>
                <c:pt idx="7">
                  <c:v>440.8</c:v>
                </c:pt>
                <c:pt idx="8">
                  <c:v>437.9</c:v>
                </c:pt>
                <c:pt idx="9">
                  <c:v>329.9</c:v>
                </c:pt>
                <c:pt idx="10">
                  <c:v>275.8</c:v>
                </c:pt>
                <c:pt idx="11">
                  <c:v>219.3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200.7</c:v>
                </c:pt>
                <c:pt idx="1">
                  <c:v>219</c:v>
                </c:pt>
                <c:pt idx="2">
                  <c:v>255.4</c:v>
                </c:pt>
                <c:pt idx="3">
                  <c:v>299.3</c:v>
                </c:pt>
                <c:pt idx="4">
                  <c:v>328.2</c:v>
                </c:pt>
                <c:pt idx="5">
                  <c:v>337.5</c:v>
                </c:pt>
                <c:pt idx="6">
                  <c:v>360.2</c:v>
                </c:pt>
                <c:pt idx="7">
                  <c:v>364.3</c:v>
                </c:pt>
                <c:pt idx="8">
                  <c:v>380</c:v>
                </c:pt>
                <c:pt idx="9">
                  <c:v>295.39999999999998</c:v>
                </c:pt>
                <c:pt idx="10">
                  <c:v>283.5</c:v>
                </c:pt>
                <c:pt idx="11">
                  <c:v>242.4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195.8</c:v>
                </c:pt>
                <c:pt idx="1">
                  <c:v>217.7</c:v>
                </c:pt>
                <c:pt idx="2">
                  <c:v>250.3</c:v>
                </c:pt>
                <c:pt idx="3">
                  <c:v>275.89999999999998</c:v>
                </c:pt>
                <c:pt idx="4">
                  <c:v>283.5</c:v>
                </c:pt>
                <c:pt idx="5">
                  <c:v>296.10000000000002</c:v>
                </c:pt>
                <c:pt idx="6">
                  <c:v>318.2</c:v>
                </c:pt>
                <c:pt idx="7">
                  <c:v>323.2</c:v>
                </c:pt>
                <c:pt idx="8">
                  <c:v>291.39999999999998</c:v>
                </c:pt>
                <c:pt idx="9">
                  <c:v>249.7</c:v>
                </c:pt>
                <c:pt idx="10">
                  <c:v>282.2</c:v>
                </c:pt>
                <c:pt idx="11">
                  <c:v>294.89999999999998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186.8</c:v>
                </c:pt>
                <c:pt idx="1">
                  <c:v>215</c:v>
                </c:pt>
                <c:pt idx="2">
                  <c:v>241.7</c:v>
                </c:pt>
                <c:pt idx="3">
                  <c:v>257.60000000000002</c:v>
                </c:pt>
                <c:pt idx="4">
                  <c:v>285.7</c:v>
                </c:pt>
                <c:pt idx="5">
                  <c:v>282.2</c:v>
                </c:pt>
                <c:pt idx="6">
                  <c:v>283.60000000000002</c:v>
                </c:pt>
                <c:pt idx="7">
                  <c:v>295.10000000000002</c:v>
                </c:pt>
                <c:pt idx="8">
                  <c:v>306.10000000000002</c:v>
                </c:pt>
                <c:pt idx="9">
                  <c:v>241.1</c:v>
                </c:pt>
                <c:pt idx="10">
                  <c:v>223.5</c:v>
                </c:pt>
                <c:pt idx="11">
                  <c:v>227.2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181.6</c:v>
                </c:pt>
                <c:pt idx="1">
                  <c:v>202.2</c:v>
                </c:pt>
                <c:pt idx="2">
                  <c:v>220.4</c:v>
                </c:pt>
                <c:pt idx="3">
                  <c:v>249.4</c:v>
                </c:pt>
                <c:pt idx="4">
                  <c:v>248.7</c:v>
                </c:pt>
                <c:pt idx="5">
                  <c:v>289</c:v>
                </c:pt>
                <c:pt idx="6">
                  <c:v>273.89999999999998</c:v>
                </c:pt>
                <c:pt idx="7">
                  <c:v>287.60000000000002</c:v>
                </c:pt>
                <c:pt idx="8">
                  <c:v>284.7</c:v>
                </c:pt>
                <c:pt idx="9">
                  <c:v>227.2</c:v>
                </c:pt>
                <c:pt idx="10">
                  <c:v>251.1</c:v>
                </c:pt>
                <c:pt idx="11">
                  <c:v>222.2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07192"/>
        <c:axId val="221007584"/>
      </c:lineChart>
      <c:catAx>
        <c:axId val="221007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100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007584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1007192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66675</xdr:rowOff>
    </xdr:from>
    <xdr:to>
      <xdr:col>9</xdr:col>
      <xdr:colOff>676275</xdr:colOff>
      <xdr:row>34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29</xdr:row>
      <xdr:rowOff>9525</xdr:rowOff>
    </xdr:from>
    <xdr:to>
      <xdr:col>8</xdr:col>
      <xdr:colOff>219075</xdr:colOff>
      <xdr:row>46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tabSelected="1" workbookViewId="0">
      <selection activeCell="B35" sqref="B35"/>
    </sheetView>
  </sheetViews>
  <sheetFormatPr defaultRowHeight="13.5"/>
  <cols>
    <col min="1" max="1" width="4.125" customWidth="1"/>
    <col min="2" max="2" width="81.125" customWidth="1"/>
    <col min="3" max="3" width="4.125" customWidth="1"/>
  </cols>
  <sheetData>
    <row r="1" spans="2:2" ht="14.25">
      <c r="B1" s="367" t="s">
        <v>147</v>
      </c>
    </row>
    <row r="2" spans="2:2" ht="14.25">
      <c r="B2" s="367"/>
    </row>
    <row r="3" spans="2:2" ht="28.5">
      <c r="B3" s="368" t="s">
        <v>217</v>
      </c>
    </row>
    <row r="4" spans="2:2" ht="14.25">
      <c r="B4" s="369"/>
    </row>
    <row r="5" spans="2:2" ht="20.100000000000001" customHeight="1">
      <c r="B5" s="370" t="s">
        <v>148</v>
      </c>
    </row>
    <row r="6" spans="2:2" ht="20.100000000000001" customHeight="1">
      <c r="B6" s="371"/>
    </row>
    <row r="7" spans="2:2" ht="20.100000000000001" customHeight="1">
      <c r="B7" s="372" t="s">
        <v>218</v>
      </c>
    </row>
    <row r="8" spans="2:2" ht="20.100000000000001" customHeight="1">
      <c r="B8" s="373" t="s">
        <v>219</v>
      </c>
    </row>
    <row r="9" spans="2:2" ht="20.100000000000001" customHeight="1">
      <c r="B9" s="372" t="s">
        <v>158</v>
      </c>
    </row>
    <row r="10" spans="2:2" ht="20.100000000000001" customHeight="1">
      <c r="B10" s="372" t="s">
        <v>155</v>
      </c>
    </row>
    <row r="11" spans="2:2" ht="20.100000000000001" customHeight="1">
      <c r="B11" s="372" t="s">
        <v>220</v>
      </c>
    </row>
    <row r="12" spans="2:2" ht="20.100000000000001" customHeight="1">
      <c r="B12" s="372" t="s">
        <v>221</v>
      </c>
    </row>
    <row r="13" spans="2:2" ht="20.100000000000001" customHeight="1">
      <c r="B13" s="372" t="s">
        <v>222</v>
      </c>
    </row>
    <row r="14" spans="2:2" ht="20.100000000000001" customHeight="1">
      <c r="B14" s="372"/>
    </row>
    <row r="15" spans="2:2" ht="20.100000000000001" customHeight="1">
      <c r="B15" s="372" t="s">
        <v>150</v>
      </c>
    </row>
    <row r="16" spans="2:2" ht="20.100000000000001" customHeight="1">
      <c r="B16" s="372" t="s">
        <v>156</v>
      </c>
    </row>
    <row r="17" spans="2:2" ht="20.100000000000001" customHeight="1">
      <c r="B17" s="372" t="s">
        <v>157</v>
      </c>
    </row>
    <row r="18" spans="2:2" ht="20.100000000000001" customHeight="1">
      <c r="B18" s="372" t="s">
        <v>159</v>
      </c>
    </row>
    <row r="19" spans="2:2" ht="20.100000000000001" customHeight="1">
      <c r="B19" s="372" t="s">
        <v>223</v>
      </c>
    </row>
    <row r="20" spans="2:2" ht="20.100000000000001" customHeight="1">
      <c r="B20" s="372" t="s">
        <v>224</v>
      </c>
    </row>
    <row r="21" spans="2:2" ht="20.100000000000001" customHeight="1">
      <c r="B21" s="372" t="s">
        <v>225</v>
      </c>
    </row>
    <row r="22" spans="2:2" ht="20.100000000000001" customHeight="1">
      <c r="B22" s="372" t="s">
        <v>226</v>
      </c>
    </row>
    <row r="23" spans="2:2" ht="20.100000000000001" customHeight="1">
      <c r="B23" s="372" t="s">
        <v>161</v>
      </c>
    </row>
    <row r="24" spans="2:2" ht="20.100000000000001" customHeight="1">
      <c r="B24" s="372" t="s">
        <v>160</v>
      </c>
    </row>
    <row r="25" spans="2:2" ht="20.100000000000001" customHeight="1">
      <c r="B25" s="372" t="s">
        <v>162</v>
      </c>
    </row>
    <row r="26" spans="2:2" ht="20.100000000000001" customHeight="1">
      <c r="B26" s="372" t="s">
        <v>185</v>
      </c>
    </row>
    <row r="27" spans="2:2" ht="20.100000000000001" customHeight="1">
      <c r="B27" s="372" t="s">
        <v>163</v>
      </c>
    </row>
    <row r="28" spans="2:2" ht="20.100000000000001" customHeight="1">
      <c r="B28" s="372" t="s">
        <v>164</v>
      </c>
    </row>
    <row r="29" spans="2:2" ht="20.100000000000001" customHeight="1">
      <c r="B29" s="372" t="s">
        <v>177</v>
      </c>
    </row>
    <row r="30" spans="2:2" ht="20.100000000000001" customHeight="1">
      <c r="B30" s="372" t="s">
        <v>178</v>
      </c>
    </row>
    <row r="31" spans="2:2" ht="20.100000000000001" customHeight="1">
      <c r="B31" s="372" t="s">
        <v>165</v>
      </c>
    </row>
    <row r="32" spans="2:2" ht="20.100000000000001" customHeight="1">
      <c r="B32" s="374"/>
    </row>
    <row r="33" spans="2:2" ht="20.100000000000001" customHeight="1">
      <c r="B33" s="552"/>
    </row>
    <row r="34" spans="2:2" ht="20.100000000000001" customHeight="1">
      <c r="B34" s="375"/>
    </row>
    <row r="35" spans="2:2" ht="17.25">
      <c r="B35" s="376" t="s">
        <v>227</v>
      </c>
    </row>
    <row r="38" spans="2:2" ht="17.25">
      <c r="B38" s="376" t="s">
        <v>149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62"/>
  <sheetViews>
    <sheetView showWhiteSpace="0" topLeftCell="A94" zoomScaleNormal="100" zoomScaleSheetLayoutView="100" workbookViewId="0">
      <selection activeCell="E105" sqref="E105"/>
    </sheetView>
  </sheetViews>
  <sheetFormatPr defaultRowHeight="13.5"/>
  <cols>
    <col min="1" max="1" width="1.625" customWidth="1"/>
    <col min="2" max="2" width="36.75" style="81" customWidth="1"/>
    <col min="3" max="3" width="9.75" style="102" bestFit="1" customWidth="1"/>
    <col min="4" max="4" width="9.75" bestFit="1" customWidth="1"/>
    <col min="5" max="5" width="10.625" style="81" bestFit="1" customWidth="1"/>
    <col min="6" max="6" width="9.375" bestFit="1" customWidth="1"/>
    <col min="7" max="7" width="9.75" bestFit="1" customWidth="1"/>
    <col min="8" max="9" width="9.5" bestFit="1" customWidth="1"/>
    <col min="10" max="12" width="9.125" bestFit="1" customWidth="1"/>
    <col min="22" max="22" width="5.125" customWidth="1"/>
    <col min="23" max="23" width="37.5" style="81" bestFit="1" customWidth="1"/>
    <col min="25" max="25" width="9" style="102"/>
    <col min="28" max="28" width="9" style="86"/>
    <col min="29" max="29" width="9" style="102"/>
  </cols>
  <sheetData>
    <row r="1" spans="2:9" ht="18.75" customHeight="1" thickBot="1">
      <c r="B1" s="67" t="s">
        <v>196</v>
      </c>
      <c r="H1" s="872" t="s">
        <v>171</v>
      </c>
      <c r="I1" s="872"/>
    </row>
    <row r="2" spans="2:9" ht="10.5" customHeight="1">
      <c r="B2" s="862" t="s">
        <v>29</v>
      </c>
      <c r="C2" s="866" t="s">
        <v>81</v>
      </c>
      <c r="D2" s="103"/>
      <c r="E2" s="853" t="s">
        <v>83</v>
      </c>
      <c r="F2" s="851" t="s">
        <v>84</v>
      </c>
      <c r="G2" s="853" t="s">
        <v>85</v>
      </c>
      <c r="H2" s="864" t="s">
        <v>86</v>
      </c>
      <c r="I2" s="855" t="s">
        <v>87</v>
      </c>
    </row>
    <row r="3" spans="2:9" ht="35.25" customHeight="1" thickBot="1">
      <c r="B3" s="863"/>
      <c r="C3" s="867"/>
      <c r="D3" s="106" t="s">
        <v>82</v>
      </c>
      <c r="E3" s="861"/>
      <c r="F3" s="852"/>
      <c r="G3" s="854"/>
      <c r="H3" s="865"/>
      <c r="I3" s="856"/>
    </row>
    <row r="4" spans="2:9" ht="15" customHeight="1" thickBot="1">
      <c r="B4" s="295" t="s">
        <v>195</v>
      </c>
      <c r="C4" s="305">
        <v>369.2</v>
      </c>
      <c r="D4" s="632">
        <v>335.1</v>
      </c>
      <c r="E4" s="426">
        <v>1012.4</v>
      </c>
      <c r="F4" s="305">
        <v>42.1</v>
      </c>
      <c r="G4" s="306">
        <v>12</v>
      </c>
      <c r="H4" s="299">
        <v>161</v>
      </c>
      <c r="I4" s="300">
        <v>15</v>
      </c>
    </row>
    <row r="5" spans="2:9" ht="15" customHeight="1" thickBot="1">
      <c r="B5" s="295" t="s">
        <v>182</v>
      </c>
      <c r="C5" s="633">
        <v>367.4</v>
      </c>
      <c r="D5" s="306">
        <v>335.1</v>
      </c>
      <c r="E5" s="307">
        <v>1033.8</v>
      </c>
      <c r="F5" s="634">
        <v>42.3</v>
      </c>
      <c r="G5" s="306">
        <v>12</v>
      </c>
      <c r="H5" s="299">
        <v>162</v>
      </c>
      <c r="I5" s="300">
        <v>14</v>
      </c>
    </row>
    <row r="6" spans="2:9" ht="15" customHeight="1" thickBot="1">
      <c r="B6" s="296" t="s">
        <v>92</v>
      </c>
      <c r="C6" s="675">
        <f>C4-C5</f>
        <v>1.8000000000000114</v>
      </c>
      <c r="D6" s="676">
        <f>D4-D5</f>
        <v>0</v>
      </c>
      <c r="E6" s="675">
        <f>E4-E5</f>
        <v>-21.399999999999977</v>
      </c>
      <c r="F6" s="308"/>
      <c r="G6" s="309"/>
      <c r="H6" s="129"/>
      <c r="I6" s="129"/>
    </row>
    <row r="7" spans="2:9" ht="15" customHeight="1" thickBot="1">
      <c r="B7" s="297" t="s">
        <v>91</v>
      </c>
      <c r="C7" s="677">
        <f>C4/C5*100-100</f>
        <v>0.48992923244419728</v>
      </c>
      <c r="D7" s="678">
        <f>D4/D5*100-100</f>
        <v>0</v>
      </c>
      <c r="E7" s="679">
        <f>E4/E5*100-100</f>
        <v>-2.0700328883729924</v>
      </c>
      <c r="F7" s="310"/>
      <c r="G7" s="311"/>
      <c r="H7" s="239"/>
      <c r="I7" s="239"/>
    </row>
    <row r="8" spans="2:9" ht="15" customHeight="1" thickTop="1">
      <c r="B8" s="249" t="s">
        <v>1</v>
      </c>
      <c r="C8" s="437">
        <v>344.8</v>
      </c>
      <c r="D8" s="438">
        <v>323.10000000000002</v>
      </c>
      <c r="E8" s="438">
        <v>969.5</v>
      </c>
      <c r="F8" s="438">
        <v>45.9</v>
      </c>
      <c r="G8" s="438">
        <v>15.2</v>
      </c>
      <c r="H8" s="439">
        <v>174</v>
      </c>
      <c r="I8" s="440">
        <v>10</v>
      </c>
    </row>
    <row r="9" spans="2:9" ht="15" customHeight="1">
      <c r="B9" s="298" t="s">
        <v>2</v>
      </c>
      <c r="C9" s="441">
        <v>426.8</v>
      </c>
      <c r="D9" s="430">
        <v>389.7</v>
      </c>
      <c r="E9" s="430">
        <v>1379.8</v>
      </c>
      <c r="F9" s="430">
        <v>43.9</v>
      </c>
      <c r="G9" s="430">
        <v>15</v>
      </c>
      <c r="H9" s="442">
        <v>162</v>
      </c>
      <c r="I9" s="443">
        <v>17</v>
      </c>
    </row>
    <row r="10" spans="2:9" ht="15" customHeight="1">
      <c r="B10" s="298" t="s">
        <v>3</v>
      </c>
      <c r="C10" s="441">
        <v>384.8</v>
      </c>
      <c r="D10" s="430">
        <v>345.1</v>
      </c>
      <c r="E10" s="430">
        <v>1263.7</v>
      </c>
      <c r="F10" s="430">
        <v>42.4</v>
      </c>
      <c r="G10" s="430">
        <v>15.1</v>
      </c>
      <c r="H10" s="442">
        <v>159</v>
      </c>
      <c r="I10" s="443">
        <v>16</v>
      </c>
    </row>
    <row r="11" spans="2:9" ht="15" customHeight="1">
      <c r="B11" s="298" t="s">
        <v>4</v>
      </c>
      <c r="C11" s="441">
        <v>523.79999999999995</v>
      </c>
      <c r="D11" s="430">
        <v>454.8</v>
      </c>
      <c r="E11" s="430">
        <v>274.7</v>
      </c>
      <c r="F11" s="430">
        <v>41.7</v>
      </c>
      <c r="G11" s="430">
        <v>18.899999999999999</v>
      </c>
      <c r="H11" s="442">
        <v>158</v>
      </c>
      <c r="I11" s="443">
        <v>15</v>
      </c>
    </row>
    <row r="12" spans="2:9" ht="15" customHeight="1">
      <c r="B12" s="298" t="s">
        <v>5</v>
      </c>
      <c r="C12" s="441">
        <v>420.1</v>
      </c>
      <c r="D12" s="430">
        <v>386.5</v>
      </c>
      <c r="E12" s="430">
        <v>1610.7</v>
      </c>
      <c r="F12" s="430">
        <v>40.6</v>
      </c>
      <c r="G12" s="430">
        <v>15</v>
      </c>
      <c r="H12" s="442">
        <v>151</v>
      </c>
      <c r="I12" s="443">
        <v>14</v>
      </c>
    </row>
    <row r="13" spans="2:9" ht="15" customHeight="1">
      <c r="B13" s="298" t="s">
        <v>6</v>
      </c>
      <c r="C13" s="441">
        <v>353.5</v>
      </c>
      <c r="D13" s="430">
        <v>294.7</v>
      </c>
      <c r="E13" s="430">
        <v>621</v>
      </c>
      <c r="F13" s="430">
        <v>45.9</v>
      </c>
      <c r="G13" s="430">
        <v>11.7</v>
      </c>
      <c r="H13" s="442">
        <v>169</v>
      </c>
      <c r="I13" s="443">
        <v>31</v>
      </c>
    </row>
    <row r="14" spans="2:9" ht="15" customHeight="1">
      <c r="B14" s="298" t="s">
        <v>7</v>
      </c>
      <c r="C14" s="441">
        <v>343.2</v>
      </c>
      <c r="D14" s="430">
        <v>320.10000000000002</v>
      </c>
      <c r="E14" s="430">
        <v>847</v>
      </c>
      <c r="F14" s="430">
        <v>40.9</v>
      </c>
      <c r="G14" s="430">
        <v>12.2</v>
      </c>
      <c r="H14" s="442">
        <v>164</v>
      </c>
      <c r="I14" s="443">
        <v>12</v>
      </c>
    </row>
    <row r="15" spans="2:9" ht="15" customHeight="1">
      <c r="B15" s="298" t="s">
        <v>21</v>
      </c>
      <c r="C15" s="441">
        <v>391.1</v>
      </c>
      <c r="D15" s="430">
        <v>356.3</v>
      </c>
      <c r="E15" s="430">
        <v>1500.4</v>
      </c>
      <c r="F15" s="430">
        <v>41.2</v>
      </c>
      <c r="G15" s="430">
        <v>12.9</v>
      </c>
      <c r="H15" s="442">
        <v>152</v>
      </c>
      <c r="I15" s="443">
        <v>14</v>
      </c>
    </row>
    <row r="16" spans="2:9" ht="15" customHeight="1">
      <c r="B16" s="298" t="s">
        <v>20</v>
      </c>
      <c r="C16" s="441">
        <v>371</v>
      </c>
      <c r="D16" s="430">
        <v>343.5</v>
      </c>
      <c r="E16" s="430">
        <v>970.8</v>
      </c>
      <c r="F16" s="430">
        <v>41.6</v>
      </c>
      <c r="G16" s="430">
        <v>9</v>
      </c>
      <c r="H16" s="442">
        <v>162</v>
      </c>
      <c r="I16" s="443">
        <v>13</v>
      </c>
    </row>
    <row r="17" spans="2:10" ht="15" customHeight="1">
      <c r="B17" s="298" t="s">
        <v>19</v>
      </c>
      <c r="C17" s="441">
        <v>466.2</v>
      </c>
      <c r="D17" s="430">
        <v>428.6</v>
      </c>
      <c r="E17" s="430">
        <v>1713.7</v>
      </c>
      <c r="F17" s="430">
        <v>42.6</v>
      </c>
      <c r="G17" s="430">
        <v>15.4</v>
      </c>
      <c r="H17" s="442">
        <v>154</v>
      </c>
      <c r="I17" s="443">
        <v>15</v>
      </c>
    </row>
    <row r="18" spans="2:10" ht="15" customHeight="1">
      <c r="B18" s="298" t="s">
        <v>18</v>
      </c>
      <c r="C18" s="441">
        <v>295.39999999999998</v>
      </c>
      <c r="D18" s="430">
        <v>267.39999999999998</v>
      </c>
      <c r="E18" s="430">
        <v>347.4</v>
      </c>
      <c r="F18" s="430">
        <v>40.9</v>
      </c>
      <c r="G18" s="430">
        <v>8.8000000000000007</v>
      </c>
      <c r="H18" s="442">
        <v>174</v>
      </c>
      <c r="I18" s="443">
        <v>15</v>
      </c>
    </row>
    <row r="19" spans="2:10" ht="15" customHeight="1">
      <c r="B19" s="298" t="s">
        <v>17</v>
      </c>
      <c r="C19" s="441">
        <v>286.89999999999998</v>
      </c>
      <c r="D19" s="430">
        <v>264.39999999999998</v>
      </c>
      <c r="E19" s="430">
        <v>392.2</v>
      </c>
      <c r="F19" s="430">
        <v>38.6</v>
      </c>
      <c r="G19" s="430">
        <v>8.8000000000000007</v>
      </c>
      <c r="H19" s="442">
        <v>170</v>
      </c>
      <c r="I19" s="443">
        <v>13</v>
      </c>
    </row>
    <row r="20" spans="2:10" ht="15" customHeight="1">
      <c r="B20" s="298" t="s">
        <v>16</v>
      </c>
      <c r="C20" s="441">
        <v>403.5</v>
      </c>
      <c r="D20" s="430">
        <v>389.4</v>
      </c>
      <c r="E20" s="430">
        <v>1334.7</v>
      </c>
      <c r="F20" s="430">
        <v>42.1</v>
      </c>
      <c r="G20" s="430">
        <v>11.7</v>
      </c>
      <c r="H20" s="442">
        <v>166</v>
      </c>
      <c r="I20" s="443">
        <v>6</v>
      </c>
    </row>
    <row r="21" spans="2:10" ht="15" customHeight="1">
      <c r="B21" s="298" t="s">
        <v>15</v>
      </c>
      <c r="C21" s="441">
        <v>344</v>
      </c>
      <c r="D21" s="430">
        <v>315.60000000000002</v>
      </c>
      <c r="E21" s="430">
        <v>668.1</v>
      </c>
      <c r="F21" s="430">
        <v>40.5</v>
      </c>
      <c r="G21" s="430">
        <v>6.8</v>
      </c>
      <c r="H21" s="442">
        <v>162</v>
      </c>
      <c r="I21" s="443">
        <v>9</v>
      </c>
    </row>
    <row r="22" spans="2:10" ht="15" customHeight="1">
      <c r="B22" s="298" t="s">
        <v>14</v>
      </c>
      <c r="C22" s="441">
        <v>328</v>
      </c>
      <c r="D22" s="430">
        <v>305.39999999999998</v>
      </c>
      <c r="E22" s="430">
        <v>1036.0999999999999</v>
      </c>
      <c r="F22" s="430">
        <v>40.9</v>
      </c>
      <c r="G22" s="430">
        <v>12.7</v>
      </c>
      <c r="H22" s="442">
        <v>160</v>
      </c>
      <c r="I22" s="443">
        <v>12</v>
      </c>
    </row>
    <row r="23" spans="2:10" ht="15" customHeight="1" thickBot="1">
      <c r="B23" s="114" t="s">
        <v>13</v>
      </c>
      <c r="C23" s="433">
        <v>287.10000000000002</v>
      </c>
      <c r="D23" s="434">
        <v>255</v>
      </c>
      <c r="E23" s="434">
        <v>375.8</v>
      </c>
      <c r="F23" s="434">
        <v>44.4</v>
      </c>
      <c r="G23" s="434">
        <v>7.3</v>
      </c>
      <c r="H23" s="444">
        <v>164</v>
      </c>
      <c r="I23" s="445">
        <v>18</v>
      </c>
    </row>
    <row r="24" spans="2:10" ht="15" customHeight="1"/>
    <row r="25" spans="2:10" ht="18.75" customHeight="1" thickBot="1">
      <c r="B25" s="67" t="s">
        <v>197</v>
      </c>
      <c r="H25" s="872" t="s">
        <v>171</v>
      </c>
      <c r="I25" s="872"/>
    </row>
    <row r="26" spans="2:10" ht="10.5" customHeight="1">
      <c r="B26" s="862" t="s">
        <v>29</v>
      </c>
      <c r="C26" s="866" t="s">
        <v>81</v>
      </c>
      <c r="D26" s="103"/>
      <c r="E26" s="853" t="s">
        <v>83</v>
      </c>
      <c r="F26" s="851" t="s">
        <v>84</v>
      </c>
      <c r="G26" s="853" t="s">
        <v>85</v>
      </c>
      <c r="H26" s="864" t="s">
        <v>86</v>
      </c>
      <c r="I26" s="855" t="s">
        <v>87</v>
      </c>
    </row>
    <row r="27" spans="2:10" ht="35.25" customHeight="1" thickBot="1">
      <c r="B27" s="863"/>
      <c r="C27" s="868"/>
      <c r="D27" s="106" t="s">
        <v>82</v>
      </c>
      <c r="E27" s="861"/>
      <c r="F27" s="852"/>
      <c r="G27" s="854"/>
      <c r="H27" s="865"/>
      <c r="I27" s="856"/>
    </row>
    <row r="28" spans="2:10" ht="15" customHeight="1" thickBot="1">
      <c r="B28" s="295" t="s">
        <v>195</v>
      </c>
      <c r="C28" s="305">
        <v>405.9</v>
      </c>
      <c r="D28" s="306">
        <v>364.8</v>
      </c>
      <c r="E28" s="306">
        <v>1352.5</v>
      </c>
      <c r="F28" s="306">
        <v>41.6</v>
      </c>
      <c r="G28" s="306">
        <v>14.1</v>
      </c>
      <c r="H28" s="301">
        <v>157</v>
      </c>
      <c r="I28" s="301">
        <v>16</v>
      </c>
      <c r="J28" s="302"/>
    </row>
    <row r="29" spans="2:10" ht="15" customHeight="1" thickBot="1">
      <c r="B29" s="295" t="s">
        <v>182</v>
      </c>
      <c r="C29" s="365">
        <v>404.4</v>
      </c>
      <c r="D29" s="306">
        <v>365.9</v>
      </c>
      <c r="E29" s="306">
        <v>1443.6</v>
      </c>
      <c r="F29" s="306">
        <v>41.7</v>
      </c>
      <c r="G29" s="306">
        <v>14</v>
      </c>
      <c r="H29" s="301">
        <v>158</v>
      </c>
      <c r="I29" s="301">
        <v>16</v>
      </c>
      <c r="J29" s="302"/>
    </row>
    <row r="30" spans="2:10" ht="15" customHeight="1" thickBot="1">
      <c r="B30" s="241" t="s">
        <v>92</v>
      </c>
      <c r="C30" s="240">
        <f>C28-C29</f>
        <v>1.5</v>
      </c>
      <c r="D30" s="240">
        <f>D28-D29</f>
        <v>-1.0999999999999659</v>
      </c>
      <c r="E30" s="240">
        <f>E28-E29</f>
        <v>-91.099999999999909</v>
      </c>
      <c r="F30" s="127"/>
      <c r="G30" s="128"/>
      <c r="H30" s="129"/>
      <c r="I30" s="129"/>
    </row>
    <row r="31" spans="2:10" ht="15" customHeight="1" thickBot="1">
      <c r="B31" s="135" t="s">
        <v>91</v>
      </c>
      <c r="C31" s="702">
        <f>C28/C29*100-100</f>
        <v>0.37091988130563891</v>
      </c>
      <c r="D31" s="703">
        <f>D28/D29*100-100</f>
        <v>-0.30062858704563666</v>
      </c>
      <c r="E31" s="704">
        <f>E28/E29*100-100</f>
        <v>-6.3106123579938895</v>
      </c>
      <c r="F31" s="705"/>
      <c r="G31" s="706"/>
      <c r="H31" s="707"/>
      <c r="I31" s="707"/>
    </row>
    <row r="32" spans="2:10" ht="15" customHeight="1" thickTop="1">
      <c r="B32" s="4" t="s">
        <v>1</v>
      </c>
      <c r="C32" s="708" t="s">
        <v>210</v>
      </c>
      <c r="D32" s="709" t="s">
        <v>210</v>
      </c>
      <c r="E32" s="709" t="s">
        <v>210</v>
      </c>
      <c r="F32" s="709" t="s">
        <v>210</v>
      </c>
      <c r="G32" s="709" t="s">
        <v>210</v>
      </c>
      <c r="H32" s="709" t="s">
        <v>210</v>
      </c>
      <c r="I32" s="710" t="s">
        <v>210</v>
      </c>
      <c r="J32" s="304"/>
    </row>
    <row r="33" spans="2:11" ht="15" customHeight="1">
      <c r="B33" s="298" t="s">
        <v>2</v>
      </c>
      <c r="C33" s="429">
        <v>484.8</v>
      </c>
      <c r="D33" s="430">
        <v>431.2</v>
      </c>
      <c r="E33" s="430">
        <v>2106.8000000000002</v>
      </c>
      <c r="F33" s="430">
        <v>44.7</v>
      </c>
      <c r="G33" s="430">
        <v>19.600000000000001</v>
      </c>
      <c r="H33" s="442">
        <v>154</v>
      </c>
      <c r="I33" s="446">
        <v>22</v>
      </c>
      <c r="J33" s="303"/>
    </row>
    <row r="34" spans="2:11" ht="15" customHeight="1">
      <c r="B34" s="298" t="s">
        <v>3</v>
      </c>
      <c r="C34" s="429">
        <v>442.3</v>
      </c>
      <c r="D34" s="430">
        <v>396.3</v>
      </c>
      <c r="E34" s="430">
        <v>1683.3</v>
      </c>
      <c r="F34" s="430">
        <v>42.6</v>
      </c>
      <c r="G34" s="430">
        <v>18</v>
      </c>
      <c r="H34" s="442">
        <v>153</v>
      </c>
      <c r="I34" s="446">
        <v>16</v>
      </c>
      <c r="J34" s="303"/>
    </row>
    <row r="35" spans="2:11" ht="15" customHeight="1">
      <c r="B35" s="298" t="s">
        <v>4</v>
      </c>
      <c r="C35" s="429">
        <v>553.9</v>
      </c>
      <c r="D35" s="430">
        <v>475</v>
      </c>
      <c r="E35" s="430">
        <v>208.2</v>
      </c>
      <c r="F35" s="430">
        <v>40.799999999999997</v>
      </c>
      <c r="G35" s="430">
        <v>20.100000000000001</v>
      </c>
      <c r="H35" s="442">
        <v>155</v>
      </c>
      <c r="I35" s="446">
        <v>17</v>
      </c>
      <c r="J35" s="303"/>
    </row>
    <row r="36" spans="2:11" ht="15" customHeight="1">
      <c r="B36" s="298" t="s">
        <v>5</v>
      </c>
      <c r="C36" s="429">
        <v>448.4</v>
      </c>
      <c r="D36" s="430">
        <v>413.2</v>
      </c>
      <c r="E36" s="430">
        <v>1958</v>
      </c>
      <c r="F36" s="430">
        <v>41.6</v>
      </c>
      <c r="G36" s="430">
        <v>17.2</v>
      </c>
      <c r="H36" s="442">
        <v>148</v>
      </c>
      <c r="I36" s="446">
        <v>14</v>
      </c>
      <c r="J36" s="303"/>
    </row>
    <row r="37" spans="2:11" ht="15" customHeight="1">
      <c r="B37" s="298" t="s">
        <v>6</v>
      </c>
      <c r="C37" s="429">
        <v>353.8</v>
      </c>
      <c r="D37" s="430">
        <v>290.3</v>
      </c>
      <c r="E37" s="430">
        <v>838.5</v>
      </c>
      <c r="F37" s="430">
        <v>42.7</v>
      </c>
      <c r="G37" s="430">
        <v>12.4</v>
      </c>
      <c r="H37" s="442">
        <v>160</v>
      </c>
      <c r="I37" s="446">
        <v>30</v>
      </c>
      <c r="J37" s="303"/>
    </row>
    <row r="38" spans="2:11" ht="15" customHeight="1">
      <c r="B38" s="298" t="s">
        <v>7</v>
      </c>
      <c r="C38" s="429">
        <v>354.2</v>
      </c>
      <c r="D38" s="430">
        <v>326.3</v>
      </c>
      <c r="E38" s="430">
        <v>939.6</v>
      </c>
      <c r="F38" s="430">
        <v>39.799999999999997</v>
      </c>
      <c r="G38" s="430">
        <v>12.8</v>
      </c>
      <c r="H38" s="442">
        <v>163</v>
      </c>
      <c r="I38" s="446">
        <v>13</v>
      </c>
      <c r="J38" s="303"/>
    </row>
    <row r="39" spans="2:11" ht="15" customHeight="1">
      <c r="B39" s="298" t="s">
        <v>21</v>
      </c>
      <c r="C39" s="429">
        <v>397.4</v>
      </c>
      <c r="D39" s="430">
        <v>359.8</v>
      </c>
      <c r="E39" s="430">
        <v>1550.6</v>
      </c>
      <c r="F39" s="430">
        <v>41.3</v>
      </c>
      <c r="G39" s="430">
        <v>12.7</v>
      </c>
      <c r="H39" s="442">
        <v>152</v>
      </c>
      <c r="I39" s="446">
        <v>15</v>
      </c>
      <c r="J39" s="303"/>
    </row>
    <row r="40" spans="2:11" ht="15" customHeight="1">
      <c r="B40" s="298" t="s">
        <v>20</v>
      </c>
      <c r="C40" s="429">
        <v>394.2</v>
      </c>
      <c r="D40" s="430">
        <v>362</v>
      </c>
      <c r="E40" s="430">
        <v>1215.0999999999999</v>
      </c>
      <c r="F40" s="430">
        <v>40.799999999999997</v>
      </c>
      <c r="G40" s="430">
        <v>9.6</v>
      </c>
      <c r="H40" s="442">
        <v>157</v>
      </c>
      <c r="I40" s="446">
        <v>14</v>
      </c>
      <c r="J40" s="303"/>
    </row>
    <row r="41" spans="2:11" ht="15" customHeight="1">
      <c r="B41" s="298" t="s">
        <v>19</v>
      </c>
      <c r="C41" s="429">
        <v>502.7</v>
      </c>
      <c r="D41" s="430">
        <v>463.2</v>
      </c>
      <c r="E41" s="430">
        <v>2134.6999999999998</v>
      </c>
      <c r="F41" s="430">
        <v>42.4</v>
      </c>
      <c r="G41" s="430">
        <v>16.899999999999999</v>
      </c>
      <c r="H41" s="442">
        <v>150</v>
      </c>
      <c r="I41" s="446">
        <v>14</v>
      </c>
      <c r="J41" s="303"/>
    </row>
    <row r="42" spans="2:11" ht="15" customHeight="1">
      <c r="B42" s="298" t="s">
        <v>18</v>
      </c>
      <c r="C42" s="429">
        <v>291.39999999999998</v>
      </c>
      <c r="D42" s="430">
        <v>256.10000000000002</v>
      </c>
      <c r="E42" s="430">
        <v>425.5</v>
      </c>
      <c r="F42" s="430">
        <v>40.1</v>
      </c>
      <c r="G42" s="430">
        <v>9.4</v>
      </c>
      <c r="H42" s="442">
        <v>170</v>
      </c>
      <c r="I42" s="446">
        <v>18</v>
      </c>
      <c r="J42" s="303"/>
    </row>
    <row r="43" spans="2:11" ht="15" customHeight="1">
      <c r="B43" s="298" t="s">
        <v>17</v>
      </c>
      <c r="C43" s="429">
        <v>283.60000000000002</v>
      </c>
      <c r="D43" s="430">
        <v>255.6</v>
      </c>
      <c r="E43" s="430">
        <v>408</v>
      </c>
      <c r="F43" s="430">
        <v>36.4</v>
      </c>
      <c r="G43" s="430">
        <v>7.9</v>
      </c>
      <c r="H43" s="442">
        <v>168</v>
      </c>
      <c r="I43" s="446">
        <v>16</v>
      </c>
      <c r="J43" s="303"/>
    </row>
    <row r="44" spans="2:11" ht="15" customHeight="1">
      <c r="B44" s="298" t="s">
        <v>16</v>
      </c>
      <c r="C44" s="429">
        <v>494.7</v>
      </c>
      <c r="D44" s="430">
        <v>475.3</v>
      </c>
      <c r="E44" s="430">
        <v>1771.3</v>
      </c>
      <c r="F44" s="430">
        <v>44.3</v>
      </c>
      <c r="G44" s="430">
        <v>12.4</v>
      </c>
      <c r="H44" s="442">
        <v>159</v>
      </c>
      <c r="I44" s="446">
        <v>7</v>
      </c>
      <c r="J44" s="303"/>
    </row>
    <row r="45" spans="2:11" ht="15" customHeight="1">
      <c r="B45" s="298" t="s">
        <v>15</v>
      </c>
      <c r="C45" s="429">
        <v>370.3</v>
      </c>
      <c r="D45" s="430">
        <v>323.8</v>
      </c>
      <c r="E45" s="430">
        <v>737.1</v>
      </c>
      <c r="F45" s="430">
        <v>38.299999999999997</v>
      </c>
      <c r="G45" s="430">
        <v>6.9</v>
      </c>
      <c r="H45" s="442">
        <v>163</v>
      </c>
      <c r="I45" s="446">
        <v>14</v>
      </c>
      <c r="J45" s="303"/>
    </row>
    <row r="46" spans="2:11" ht="15" customHeight="1">
      <c r="B46" s="298" t="s">
        <v>14</v>
      </c>
      <c r="C46" s="429">
        <v>326.7</v>
      </c>
      <c r="D46" s="430">
        <v>300.89999999999998</v>
      </c>
      <c r="E46" s="430">
        <v>946.1</v>
      </c>
      <c r="F46" s="430">
        <v>40.700000000000003</v>
      </c>
      <c r="G46" s="430">
        <v>11.5</v>
      </c>
      <c r="H46" s="442">
        <v>162</v>
      </c>
      <c r="I46" s="446">
        <v>13</v>
      </c>
      <c r="J46" s="303"/>
      <c r="K46" s="304"/>
    </row>
    <row r="47" spans="2:11" ht="15" customHeight="1" thickBot="1">
      <c r="B47" s="114" t="s">
        <v>13</v>
      </c>
      <c r="C47" s="433">
        <v>286</v>
      </c>
      <c r="D47" s="434">
        <v>249.1</v>
      </c>
      <c r="E47" s="434">
        <v>455.4</v>
      </c>
      <c r="F47" s="434">
        <v>42.2</v>
      </c>
      <c r="G47" s="434">
        <v>7.9</v>
      </c>
      <c r="H47" s="444">
        <v>159</v>
      </c>
      <c r="I47" s="447">
        <v>20</v>
      </c>
      <c r="J47" s="303"/>
    </row>
    <row r="48" spans="2:11" ht="15" customHeight="1"/>
    <row r="49" spans="2:10" ht="18.75" customHeight="1" thickBot="1">
      <c r="B49" s="67" t="s">
        <v>198</v>
      </c>
      <c r="C49"/>
      <c r="E49"/>
      <c r="G49" s="102"/>
      <c r="H49" s="872" t="s">
        <v>171</v>
      </c>
      <c r="I49" s="872"/>
    </row>
    <row r="50" spans="2:10" ht="10.5" customHeight="1">
      <c r="B50" s="857" t="s">
        <v>29</v>
      </c>
      <c r="C50" s="859" t="s">
        <v>81</v>
      </c>
      <c r="D50" s="103"/>
      <c r="E50" s="853" t="s">
        <v>83</v>
      </c>
      <c r="F50" s="851" t="s">
        <v>84</v>
      </c>
      <c r="G50" s="853" t="s">
        <v>85</v>
      </c>
      <c r="H50" s="864" t="s">
        <v>86</v>
      </c>
      <c r="I50" s="855" t="s">
        <v>87</v>
      </c>
    </row>
    <row r="51" spans="2:10" ht="35.25" customHeight="1" thickBot="1">
      <c r="B51" s="858"/>
      <c r="C51" s="860"/>
      <c r="D51" s="106" t="s">
        <v>82</v>
      </c>
      <c r="E51" s="861"/>
      <c r="F51" s="852"/>
      <c r="G51" s="854"/>
      <c r="H51" s="865"/>
      <c r="I51" s="856"/>
    </row>
    <row r="52" spans="2:10" ht="15" customHeight="1" thickBot="1">
      <c r="B52" s="295" t="s">
        <v>195</v>
      </c>
      <c r="C52" s="305">
        <v>348.4</v>
      </c>
      <c r="D52" s="632">
        <v>317.10000000000002</v>
      </c>
      <c r="E52" s="632">
        <v>850.5</v>
      </c>
      <c r="F52" s="426">
        <v>42.1</v>
      </c>
      <c r="G52" s="305">
        <v>11</v>
      </c>
      <c r="H52" s="427">
        <v>162</v>
      </c>
      <c r="I52" s="363">
        <v>14</v>
      </c>
      <c r="J52" s="302"/>
    </row>
    <row r="53" spans="2:10" ht="15" customHeight="1" thickBot="1">
      <c r="B53" s="295" t="s">
        <v>182</v>
      </c>
      <c r="C53" s="633">
        <v>350.3</v>
      </c>
      <c r="D53" s="306">
        <v>318.7</v>
      </c>
      <c r="E53" s="306">
        <v>820.8</v>
      </c>
      <c r="F53" s="307">
        <v>41.7</v>
      </c>
      <c r="G53" s="635">
        <v>11</v>
      </c>
      <c r="H53" s="362">
        <v>160</v>
      </c>
      <c r="I53" s="636">
        <v>15</v>
      </c>
      <c r="J53" s="302"/>
    </row>
    <row r="54" spans="2:10" ht="15" customHeight="1" thickBot="1">
      <c r="B54" s="14" t="s">
        <v>92</v>
      </c>
      <c r="C54" s="240">
        <f>C52-C53</f>
        <v>-1.9000000000000341</v>
      </c>
      <c r="D54" s="240">
        <f>D52-D53</f>
        <v>-1.5999999999999659</v>
      </c>
      <c r="E54" s="240">
        <f>E52-E53</f>
        <v>29.700000000000045</v>
      </c>
      <c r="F54" s="309"/>
      <c r="G54" s="309"/>
      <c r="H54" s="358"/>
      <c r="I54" s="358"/>
    </row>
    <row r="55" spans="2:10" ht="15" customHeight="1" thickBot="1">
      <c r="B55" s="242" t="s">
        <v>135</v>
      </c>
      <c r="C55" s="674">
        <f>C54/C53*100</f>
        <v>-0.54239223522695801</v>
      </c>
      <c r="D55" s="674">
        <f>D54/D53*100</f>
        <v>-0.50203953561341885</v>
      </c>
      <c r="E55" s="674">
        <f>E54/E53*100</f>
        <v>3.6184210526315845</v>
      </c>
      <c r="F55" s="311"/>
      <c r="G55" s="311"/>
      <c r="H55" s="360"/>
      <c r="I55" s="360"/>
    </row>
    <row r="56" spans="2:10" ht="15" customHeight="1" thickTop="1">
      <c r="B56" s="4" t="s">
        <v>1</v>
      </c>
      <c r="C56" s="448">
        <v>355.2</v>
      </c>
      <c r="D56" s="449">
        <v>342.4</v>
      </c>
      <c r="E56" s="449">
        <v>947.5</v>
      </c>
      <c r="F56" s="449">
        <v>42.3</v>
      </c>
      <c r="G56" s="450">
        <v>13.2</v>
      </c>
      <c r="H56" s="451">
        <v>169</v>
      </c>
      <c r="I56" s="452">
        <v>7</v>
      </c>
      <c r="J56" s="361"/>
    </row>
    <row r="57" spans="2:10" ht="15" customHeight="1">
      <c r="B57" s="298" t="s">
        <v>2</v>
      </c>
      <c r="C57" s="429">
        <v>420.8</v>
      </c>
      <c r="D57" s="430">
        <v>398.6</v>
      </c>
      <c r="E57" s="430">
        <v>1478.2</v>
      </c>
      <c r="F57" s="430">
        <v>42.6</v>
      </c>
      <c r="G57" s="430">
        <v>15.4</v>
      </c>
      <c r="H57" s="431">
        <v>157</v>
      </c>
      <c r="I57" s="432">
        <v>11</v>
      </c>
      <c r="J57" s="361"/>
    </row>
    <row r="58" spans="2:10" ht="15" customHeight="1">
      <c r="B58" s="298" t="s">
        <v>3</v>
      </c>
      <c r="C58" s="429">
        <v>344.1</v>
      </c>
      <c r="D58" s="430">
        <v>304.89999999999998</v>
      </c>
      <c r="E58" s="430">
        <v>1041.5999999999999</v>
      </c>
      <c r="F58" s="430">
        <v>41.2</v>
      </c>
      <c r="G58" s="430">
        <v>13.8</v>
      </c>
      <c r="H58" s="431">
        <v>162</v>
      </c>
      <c r="I58" s="432">
        <v>17</v>
      </c>
      <c r="J58" s="361"/>
    </row>
    <row r="59" spans="2:10" ht="15" customHeight="1">
      <c r="B59" s="298" t="s">
        <v>4</v>
      </c>
      <c r="C59" s="429">
        <v>302.10000000000002</v>
      </c>
      <c r="D59" s="430">
        <v>279.60000000000002</v>
      </c>
      <c r="E59" s="430">
        <v>505.5</v>
      </c>
      <c r="F59" s="430">
        <v>46.5</v>
      </c>
      <c r="G59" s="430">
        <v>9</v>
      </c>
      <c r="H59" s="431">
        <v>171</v>
      </c>
      <c r="I59" s="432">
        <v>10</v>
      </c>
      <c r="J59" s="361"/>
    </row>
    <row r="60" spans="2:10" ht="15" customHeight="1">
      <c r="B60" s="298" t="s">
        <v>5</v>
      </c>
      <c r="C60" s="429">
        <v>392.6</v>
      </c>
      <c r="D60" s="430">
        <v>358.9</v>
      </c>
      <c r="E60" s="430">
        <v>1306.8</v>
      </c>
      <c r="F60" s="430">
        <v>39.299999999999997</v>
      </c>
      <c r="G60" s="430">
        <v>13.1</v>
      </c>
      <c r="H60" s="431">
        <v>153</v>
      </c>
      <c r="I60" s="432">
        <v>14</v>
      </c>
      <c r="J60" s="361"/>
    </row>
    <row r="61" spans="2:10" ht="15" customHeight="1">
      <c r="B61" s="298" t="s">
        <v>6</v>
      </c>
      <c r="C61" s="429">
        <v>359.8</v>
      </c>
      <c r="D61" s="430">
        <v>298</v>
      </c>
      <c r="E61" s="430">
        <v>564.79999999999995</v>
      </c>
      <c r="F61" s="430">
        <v>47.9</v>
      </c>
      <c r="G61" s="430">
        <v>12.2</v>
      </c>
      <c r="H61" s="431">
        <v>171</v>
      </c>
      <c r="I61" s="432">
        <v>34</v>
      </c>
      <c r="J61" s="361"/>
    </row>
    <row r="62" spans="2:10" ht="15" customHeight="1">
      <c r="B62" s="298" t="s">
        <v>7</v>
      </c>
      <c r="C62" s="429">
        <v>339.3</v>
      </c>
      <c r="D62" s="430">
        <v>321.10000000000002</v>
      </c>
      <c r="E62" s="430">
        <v>892</v>
      </c>
      <c r="F62" s="430">
        <v>41.4</v>
      </c>
      <c r="G62" s="430">
        <v>13</v>
      </c>
      <c r="H62" s="431">
        <v>161</v>
      </c>
      <c r="I62" s="432">
        <v>10</v>
      </c>
      <c r="J62" s="361"/>
    </row>
    <row r="63" spans="2:10" ht="15" customHeight="1">
      <c r="B63" s="298" t="s">
        <v>21</v>
      </c>
      <c r="C63" s="429">
        <v>363</v>
      </c>
      <c r="D63" s="430">
        <v>341.4</v>
      </c>
      <c r="E63" s="430">
        <v>1292.8</v>
      </c>
      <c r="F63" s="430">
        <v>40.6</v>
      </c>
      <c r="G63" s="430">
        <v>14.6</v>
      </c>
      <c r="H63" s="431">
        <v>153</v>
      </c>
      <c r="I63" s="432">
        <v>10</v>
      </c>
      <c r="J63" s="361"/>
    </row>
    <row r="64" spans="2:10" ht="15" customHeight="1">
      <c r="B64" s="298" t="s">
        <v>20</v>
      </c>
      <c r="C64" s="429">
        <v>321</v>
      </c>
      <c r="D64" s="430">
        <v>298.60000000000002</v>
      </c>
      <c r="E64" s="430">
        <v>977.6</v>
      </c>
      <c r="F64" s="430">
        <v>40</v>
      </c>
      <c r="G64" s="430">
        <v>8.6999999999999993</v>
      </c>
      <c r="H64" s="431">
        <v>161</v>
      </c>
      <c r="I64" s="432">
        <v>12</v>
      </c>
      <c r="J64" s="361"/>
    </row>
    <row r="65" spans="2:10" ht="15" customHeight="1">
      <c r="B65" s="298" t="s">
        <v>19</v>
      </c>
      <c r="C65" s="429">
        <v>443.7</v>
      </c>
      <c r="D65" s="430">
        <v>402</v>
      </c>
      <c r="E65" s="430">
        <v>1261.5</v>
      </c>
      <c r="F65" s="430">
        <v>44.3</v>
      </c>
      <c r="G65" s="430">
        <v>14.7</v>
      </c>
      <c r="H65" s="431">
        <v>157</v>
      </c>
      <c r="I65" s="432">
        <v>19</v>
      </c>
      <c r="J65" s="361"/>
    </row>
    <row r="66" spans="2:10" ht="15" customHeight="1">
      <c r="B66" s="298" t="s">
        <v>18</v>
      </c>
      <c r="C66" s="429">
        <v>292.60000000000002</v>
      </c>
      <c r="D66" s="430">
        <v>268.8</v>
      </c>
      <c r="E66" s="430">
        <v>327.5</v>
      </c>
      <c r="F66" s="430">
        <v>40.299999999999997</v>
      </c>
      <c r="G66" s="430">
        <v>8.8000000000000007</v>
      </c>
      <c r="H66" s="431">
        <v>176</v>
      </c>
      <c r="I66" s="432">
        <v>14</v>
      </c>
      <c r="J66" s="361"/>
    </row>
    <row r="67" spans="2:10" ht="15" customHeight="1">
      <c r="B67" s="298" t="s">
        <v>17</v>
      </c>
      <c r="C67" s="429">
        <v>289.2</v>
      </c>
      <c r="D67" s="430">
        <v>267.60000000000002</v>
      </c>
      <c r="E67" s="430">
        <v>410.2</v>
      </c>
      <c r="F67" s="430">
        <v>38.5</v>
      </c>
      <c r="G67" s="430">
        <v>8.5</v>
      </c>
      <c r="H67" s="431">
        <v>170</v>
      </c>
      <c r="I67" s="432">
        <v>11</v>
      </c>
      <c r="J67" s="361"/>
    </row>
    <row r="68" spans="2:10" ht="15" customHeight="1">
      <c r="B68" s="298" t="s">
        <v>16</v>
      </c>
      <c r="C68" s="429">
        <v>419.6</v>
      </c>
      <c r="D68" s="430">
        <v>411.4</v>
      </c>
      <c r="E68" s="430">
        <v>1451.8</v>
      </c>
      <c r="F68" s="430">
        <v>43.3</v>
      </c>
      <c r="G68" s="430">
        <v>12.7</v>
      </c>
      <c r="H68" s="431">
        <v>166</v>
      </c>
      <c r="I68" s="432">
        <v>3</v>
      </c>
      <c r="J68" s="361"/>
    </row>
    <row r="69" spans="2:10" ht="15" customHeight="1">
      <c r="B69" s="298" t="s">
        <v>15</v>
      </c>
      <c r="C69" s="429">
        <v>339.6</v>
      </c>
      <c r="D69" s="430">
        <v>316.39999999999998</v>
      </c>
      <c r="E69" s="430">
        <v>675.5</v>
      </c>
      <c r="F69" s="430">
        <v>40.799999999999997</v>
      </c>
      <c r="G69" s="430">
        <v>7</v>
      </c>
      <c r="H69" s="431">
        <v>161</v>
      </c>
      <c r="I69" s="432">
        <v>7</v>
      </c>
      <c r="J69" s="361"/>
    </row>
    <row r="70" spans="2:10" ht="15" customHeight="1">
      <c r="B70" s="298" t="s">
        <v>14</v>
      </c>
      <c r="C70" s="429">
        <v>319.10000000000002</v>
      </c>
      <c r="D70" s="430">
        <v>311.8</v>
      </c>
      <c r="E70" s="430">
        <v>1272.9000000000001</v>
      </c>
      <c r="F70" s="430">
        <v>41.6</v>
      </c>
      <c r="G70" s="430">
        <v>18.100000000000001</v>
      </c>
      <c r="H70" s="431">
        <v>153</v>
      </c>
      <c r="I70" s="432">
        <v>4</v>
      </c>
      <c r="J70" s="361"/>
    </row>
    <row r="71" spans="2:10" ht="15" customHeight="1" thickBot="1">
      <c r="B71" s="114" t="s">
        <v>13</v>
      </c>
      <c r="C71" s="433">
        <v>285.8</v>
      </c>
      <c r="D71" s="434">
        <v>252.2</v>
      </c>
      <c r="E71" s="434">
        <v>324.89999999999998</v>
      </c>
      <c r="F71" s="434">
        <v>44.1</v>
      </c>
      <c r="G71" s="434">
        <v>6.7</v>
      </c>
      <c r="H71" s="435">
        <v>167</v>
      </c>
      <c r="I71" s="436">
        <v>19</v>
      </c>
      <c r="J71" s="361"/>
    </row>
    <row r="81" spans="2:12">
      <c r="B81" s="850">
        <v>9</v>
      </c>
      <c r="C81" s="850"/>
      <c r="D81" s="850"/>
      <c r="E81" s="850"/>
      <c r="F81" s="850"/>
      <c r="G81" s="850"/>
      <c r="H81" s="850"/>
      <c r="I81" s="850"/>
      <c r="J81" s="850"/>
      <c r="K81" s="850"/>
      <c r="L81" s="850"/>
    </row>
    <row r="82" spans="2:12" ht="18.75" customHeight="1" thickBot="1">
      <c r="B82" s="67" t="s">
        <v>199</v>
      </c>
      <c r="C82"/>
      <c r="E82"/>
      <c r="G82" s="102"/>
      <c r="H82" s="872" t="s">
        <v>171</v>
      </c>
      <c r="I82" s="872"/>
    </row>
    <row r="83" spans="2:12" ht="10.5" customHeight="1">
      <c r="B83" s="857" t="s">
        <v>29</v>
      </c>
      <c r="C83" s="859" t="s">
        <v>81</v>
      </c>
      <c r="D83" s="103"/>
      <c r="E83" s="853" t="s">
        <v>83</v>
      </c>
      <c r="F83" s="851" t="s">
        <v>84</v>
      </c>
      <c r="G83" s="853" t="s">
        <v>85</v>
      </c>
      <c r="H83" s="864" t="s">
        <v>86</v>
      </c>
      <c r="I83" s="855" t="s">
        <v>87</v>
      </c>
    </row>
    <row r="84" spans="2:12" ht="35.25" customHeight="1" thickBot="1">
      <c r="B84" s="858"/>
      <c r="C84" s="860"/>
      <c r="D84" s="106" t="s">
        <v>82</v>
      </c>
      <c r="E84" s="861"/>
      <c r="F84" s="852"/>
      <c r="G84" s="854"/>
      <c r="H84" s="865"/>
      <c r="I84" s="856"/>
    </row>
    <row r="85" spans="2:12" ht="15" customHeight="1" thickBot="1">
      <c r="B85" s="295" t="s">
        <v>195</v>
      </c>
      <c r="C85" s="305">
        <v>325.2</v>
      </c>
      <c r="D85" s="632">
        <v>301.60000000000002</v>
      </c>
      <c r="E85" s="426">
        <v>551.5</v>
      </c>
      <c r="F85" s="305">
        <v>43.5</v>
      </c>
      <c r="G85" s="306">
        <v>9.1999999999999993</v>
      </c>
      <c r="H85" s="299">
        <v>170</v>
      </c>
      <c r="I85" s="300">
        <v>13</v>
      </c>
      <c r="J85" s="302"/>
    </row>
    <row r="86" spans="2:12" ht="15" customHeight="1" thickBot="1">
      <c r="B86" s="295" t="s">
        <v>182</v>
      </c>
      <c r="C86" s="365">
        <v>323.5</v>
      </c>
      <c r="D86" s="307">
        <v>301.89999999999998</v>
      </c>
      <c r="E86" s="306">
        <v>582.1</v>
      </c>
      <c r="F86" s="307">
        <v>44.2</v>
      </c>
      <c r="G86" s="634">
        <v>9.8000000000000007</v>
      </c>
      <c r="H86" s="299">
        <v>172</v>
      </c>
      <c r="I86" s="299">
        <v>11</v>
      </c>
      <c r="J86" s="302"/>
    </row>
    <row r="87" spans="2:12" ht="15" customHeight="1" thickBot="1">
      <c r="B87" s="14" t="s">
        <v>92</v>
      </c>
      <c r="C87" s="680">
        <f>C85-C86</f>
        <v>1.6999999999999886</v>
      </c>
      <c r="D87" s="681">
        <f>D85-D86</f>
        <v>-0.29999999999995453</v>
      </c>
      <c r="E87" s="682">
        <f>E85-E86</f>
        <v>-30.600000000000023</v>
      </c>
      <c r="F87" s="308"/>
      <c r="G87" s="309"/>
      <c r="H87" s="358"/>
      <c r="I87" s="358"/>
      <c r="J87" s="302"/>
    </row>
    <row r="88" spans="2:12" ht="15" customHeight="1" thickBot="1">
      <c r="B88" s="135" t="s">
        <v>91</v>
      </c>
      <c r="C88" s="136">
        <f>C85/C86*100-100</f>
        <v>0.52550231839256867</v>
      </c>
      <c r="D88" s="137">
        <f>D85/D86*100-100</f>
        <v>-9.9370652533934845E-2</v>
      </c>
      <c r="E88" s="683">
        <f>E85/E86*100-100</f>
        <v>-5.2568287235870201</v>
      </c>
      <c r="F88" s="366"/>
      <c r="G88" s="357"/>
      <c r="H88" s="359"/>
      <c r="I88" s="359"/>
      <c r="J88" s="302"/>
    </row>
    <row r="89" spans="2:12" ht="15" customHeight="1" thickTop="1">
      <c r="B89" s="364" t="s">
        <v>1</v>
      </c>
      <c r="C89" s="424">
        <v>339.2</v>
      </c>
      <c r="D89" s="425">
        <v>312.7</v>
      </c>
      <c r="E89" s="425">
        <v>981.3</v>
      </c>
      <c r="F89" s="426">
        <v>47.8</v>
      </c>
      <c r="G89" s="426">
        <v>16.2</v>
      </c>
      <c r="H89" s="427">
        <v>177</v>
      </c>
      <c r="I89" s="428">
        <v>13</v>
      </c>
      <c r="J89" s="302"/>
    </row>
    <row r="90" spans="2:12" ht="15" customHeight="1">
      <c r="B90" s="298" t="s">
        <v>2</v>
      </c>
      <c r="C90" s="429">
        <v>359.6</v>
      </c>
      <c r="D90" s="430">
        <v>331.9</v>
      </c>
      <c r="E90" s="430">
        <v>411.2</v>
      </c>
      <c r="F90" s="430">
        <v>43.7</v>
      </c>
      <c r="G90" s="430">
        <v>9</v>
      </c>
      <c r="H90" s="431">
        <v>175</v>
      </c>
      <c r="I90" s="432">
        <v>15</v>
      </c>
      <c r="J90" s="302"/>
    </row>
    <row r="91" spans="2:12" ht="15" customHeight="1">
      <c r="B91" s="298" t="s">
        <v>3</v>
      </c>
      <c r="C91" s="429">
        <v>317.2</v>
      </c>
      <c r="D91" s="430">
        <v>291.10000000000002</v>
      </c>
      <c r="E91" s="430">
        <v>650.9</v>
      </c>
      <c r="F91" s="430">
        <v>43.8</v>
      </c>
      <c r="G91" s="430">
        <v>10.6</v>
      </c>
      <c r="H91" s="431">
        <v>167</v>
      </c>
      <c r="I91" s="432">
        <v>14</v>
      </c>
      <c r="J91" s="302"/>
    </row>
    <row r="92" spans="2:12" ht="15" customHeight="1">
      <c r="B92" s="298" t="s">
        <v>4</v>
      </c>
      <c r="C92" s="429">
        <v>381.2</v>
      </c>
      <c r="D92" s="430">
        <v>368.6</v>
      </c>
      <c r="E92" s="430">
        <v>683.6</v>
      </c>
      <c r="F92" s="430">
        <v>46.5</v>
      </c>
      <c r="G92" s="430">
        <v>14.1</v>
      </c>
      <c r="H92" s="431">
        <v>175</v>
      </c>
      <c r="I92" s="432">
        <v>5</v>
      </c>
      <c r="J92" s="302"/>
    </row>
    <row r="93" spans="2:12" ht="15" customHeight="1">
      <c r="B93" s="298" t="s">
        <v>5</v>
      </c>
      <c r="C93" s="429">
        <v>350</v>
      </c>
      <c r="D93" s="430">
        <v>325.3</v>
      </c>
      <c r="E93" s="430">
        <v>664.9</v>
      </c>
      <c r="F93" s="430">
        <v>38.5</v>
      </c>
      <c r="G93" s="430">
        <v>9.3000000000000007</v>
      </c>
      <c r="H93" s="431">
        <v>162</v>
      </c>
      <c r="I93" s="432">
        <v>12</v>
      </c>
      <c r="J93" s="302"/>
    </row>
    <row r="94" spans="2:12" ht="15" customHeight="1">
      <c r="B94" s="298" t="s">
        <v>6</v>
      </c>
      <c r="C94" s="429">
        <v>338</v>
      </c>
      <c r="D94" s="430">
        <v>295</v>
      </c>
      <c r="E94" s="430">
        <v>340.7</v>
      </c>
      <c r="F94" s="430">
        <v>47</v>
      </c>
      <c r="G94" s="430">
        <v>9.3000000000000007</v>
      </c>
      <c r="H94" s="431">
        <v>184</v>
      </c>
      <c r="I94" s="432">
        <v>29</v>
      </c>
      <c r="J94" s="302"/>
    </row>
    <row r="95" spans="2:12" ht="15" customHeight="1">
      <c r="B95" s="298" t="s">
        <v>7</v>
      </c>
      <c r="C95" s="429">
        <v>328.7</v>
      </c>
      <c r="D95" s="430">
        <v>307.39999999999998</v>
      </c>
      <c r="E95" s="430">
        <v>618.79999999999995</v>
      </c>
      <c r="F95" s="430">
        <v>42.4</v>
      </c>
      <c r="G95" s="430">
        <v>9.8000000000000007</v>
      </c>
      <c r="H95" s="431">
        <v>170</v>
      </c>
      <c r="I95" s="432">
        <v>11</v>
      </c>
      <c r="J95" s="302"/>
    </row>
    <row r="96" spans="2:12" ht="15" customHeight="1">
      <c r="B96" s="298" t="s">
        <v>21</v>
      </c>
      <c r="C96" s="429">
        <v>328</v>
      </c>
      <c r="D96" s="430">
        <v>315.60000000000002</v>
      </c>
      <c r="E96" s="430">
        <v>865.5</v>
      </c>
      <c r="F96" s="430">
        <v>44</v>
      </c>
      <c r="G96" s="430">
        <v>9.6999999999999993</v>
      </c>
      <c r="H96" s="431">
        <v>154</v>
      </c>
      <c r="I96" s="432">
        <v>6</v>
      </c>
      <c r="J96" s="302"/>
    </row>
    <row r="97" spans="2:12" ht="15" customHeight="1">
      <c r="B97" s="298" t="s">
        <v>20</v>
      </c>
      <c r="C97" s="429">
        <v>371.7</v>
      </c>
      <c r="D97" s="430">
        <v>347.9</v>
      </c>
      <c r="E97" s="430">
        <v>583.20000000000005</v>
      </c>
      <c r="F97" s="430">
        <v>43.8</v>
      </c>
      <c r="G97" s="430">
        <v>8.3000000000000007</v>
      </c>
      <c r="H97" s="431">
        <v>173</v>
      </c>
      <c r="I97" s="432">
        <v>10</v>
      </c>
      <c r="J97" s="302"/>
    </row>
    <row r="98" spans="2:12" ht="15" customHeight="1">
      <c r="B98" s="298" t="s">
        <v>19</v>
      </c>
      <c r="C98" s="429">
        <v>360.9</v>
      </c>
      <c r="D98" s="430">
        <v>338</v>
      </c>
      <c r="E98" s="430">
        <v>811.5</v>
      </c>
      <c r="F98" s="430">
        <v>40.799999999999997</v>
      </c>
      <c r="G98" s="430">
        <v>10.199999999999999</v>
      </c>
      <c r="H98" s="431">
        <v>167</v>
      </c>
      <c r="I98" s="432">
        <v>11</v>
      </c>
      <c r="J98" s="302"/>
    </row>
    <row r="99" spans="2:12" ht="15" customHeight="1">
      <c r="B99" s="298" t="s">
        <v>18</v>
      </c>
      <c r="C99" s="429">
        <v>306.60000000000002</v>
      </c>
      <c r="D99" s="430">
        <v>288</v>
      </c>
      <c r="E99" s="430">
        <v>216.4</v>
      </c>
      <c r="F99" s="430">
        <v>43.3</v>
      </c>
      <c r="G99" s="430">
        <v>7.5</v>
      </c>
      <c r="H99" s="431">
        <v>181</v>
      </c>
      <c r="I99" s="432">
        <v>11</v>
      </c>
      <c r="J99" s="302"/>
    </row>
    <row r="100" spans="2:12" ht="15" customHeight="1">
      <c r="B100" s="298" t="s">
        <v>17</v>
      </c>
      <c r="C100" s="429">
        <v>286.60000000000002</v>
      </c>
      <c r="D100" s="430">
        <v>267</v>
      </c>
      <c r="E100" s="430">
        <v>362.7</v>
      </c>
      <c r="F100" s="430">
        <v>40.200000000000003</v>
      </c>
      <c r="G100" s="430">
        <v>9.6999999999999993</v>
      </c>
      <c r="H100" s="431">
        <v>172</v>
      </c>
      <c r="I100" s="432">
        <v>11</v>
      </c>
      <c r="J100" s="302"/>
    </row>
    <row r="101" spans="2:12" ht="15" customHeight="1">
      <c r="B101" s="298" t="s">
        <v>16</v>
      </c>
      <c r="C101" s="429">
        <v>308.5</v>
      </c>
      <c r="D101" s="430">
        <v>295</v>
      </c>
      <c r="E101" s="430">
        <v>851.5</v>
      </c>
      <c r="F101" s="430">
        <v>39.200000000000003</v>
      </c>
      <c r="G101" s="430">
        <v>10.3</v>
      </c>
      <c r="H101" s="431">
        <v>172</v>
      </c>
      <c r="I101" s="432">
        <v>7</v>
      </c>
      <c r="J101" s="302"/>
    </row>
    <row r="102" spans="2:12" ht="15" customHeight="1">
      <c r="B102" s="298" t="s">
        <v>15</v>
      </c>
      <c r="C102" s="429">
        <v>308.8</v>
      </c>
      <c r="D102" s="430">
        <v>294.89999999999998</v>
      </c>
      <c r="E102" s="430">
        <v>491</v>
      </c>
      <c r="F102" s="430">
        <v>43.8</v>
      </c>
      <c r="G102" s="430">
        <v>5.9</v>
      </c>
      <c r="H102" s="431">
        <v>166</v>
      </c>
      <c r="I102" s="432">
        <v>6</v>
      </c>
      <c r="J102" s="302"/>
    </row>
    <row r="103" spans="2:12" ht="15" customHeight="1">
      <c r="B103" s="298" t="s">
        <v>14</v>
      </c>
      <c r="C103" s="429">
        <v>374.5</v>
      </c>
      <c r="D103" s="430">
        <v>371</v>
      </c>
      <c r="E103" s="430">
        <v>2074.6</v>
      </c>
      <c r="F103" s="430">
        <v>43.2</v>
      </c>
      <c r="G103" s="430">
        <v>19.3</v>
      </c>
      <c r="H103" s="431">
        <v>147</v>
      </c>
      <c r="I103" s="432">
        <v>2</v>
      </c>
      <c r="J103" s="302"/>
    </row>
    <row r="104" spans="2:12" ht="15" customHeight="1" thickBot="1">
      <c r="B104" s="114" t="s">
        <v>13</v>
      </c>
      <c r="C104" s="433">
        <v>291.3</v>
      </c>
      <c r="D104" s="434">
        <v>269.3</v>
      </c>
      <c r="E104" s="434">
        <v>336.7</v>
      </c>
      <c r="F104" s="434">
        <v>48.3</v>
      </c>
      <c r="G104" s="434">
        <v>7.5</v>
      </c>
      <c r="H104" s="435">
        <v>166</v>
      </c>
      <c r="I104" s="436">
        <v>12</v>
      </c>
      <c r="J104" s="302"/>
    </row>
    <row r="105" spans="2:12" ht="13.5" customHeight="1"/>
    <row r="106" spans="2:12" ht="18.75" customHeight="1" thickBot="1">
      <c r="B106" s="869" t="s">
        <v>142</v>
      </c>
      <c r="C106" s="869"/>
      <c r="D106" s="102"/>
      <c r="E106"/>
      <c r="G106" s="81"/>
      <c r="H106" s="81"/>
      <c r="K106" s="872" t="s">
        <v>171</v>
      </c>
      <c r="L106" s="872"/>
    </row>
    <row r="107" spans="2:12" ht="10.5" customHeight="1">
      <c r="B107" s="857" t="s">
        <v>29</v>
      </c>
      <c r="C107" s="859" t="s">
        <v>81</v>
      </c>
      <c r="D107" s="107"/>
      <c r="E107" s="112"/>
      <c r="F107" s="103"/>
      <c r="G107" s="871" t="s">
        <v>83</v>
      </c>
      <c r="H107" s="103"/>
      <c r="I107" s="851" t="s">
        <v>84</v>
      </c>
      <c r="J107" s="853" t="s">
        <v>85</v>
      </c>
      <c r="K107" s="864" t="s">
        <v>86</v>
      </c>
      <c r="L107" s="855" t="s">
        <v>87</v>
      </c>
    </row>
    <row r="108" spans="2:12" ht="35.25" customHeight="1" thickBot="1">
      <c r="B108" s="858"/>
      <c r="C108" s="870"/>
      <c r="D108" s="108" t="s">
        <v>90</v>
      </c>
      <c r="E108" s="106" t="s">
        <v>82</v>
      </c>
      <c r="F108" s="110" t="s">
        <v>90</v>
      </c>
      <c r="G108" s="854"/>
      <c r="H108" s="111" t="s">
        <v>90</v>
      </c>
      <c r="I108" s="852"/>
      <c r="J108" s="854"/>
      <c r="K108" s="865"/>
      <c r="L108" s="856"/>
    </row>
    <row r="109" spans="2:12" ht="20.100000000000001" customHeight="1">
      <c r="B109" s="109" t="s">
        <v>93</v>
      </c>
      <c r="C109" s="637">
        <v>371.7</v>
      </c>
      <c r="D109" s="638">
        <v>0.84102007596310102</v>
      </c>
      <c r="E109" s="639">
        <v>334.3</v>
      </c>
      <c r="F109" s="638">
        <v>0.5413533834586417</v>
      </c>
      <c r="G109" s="639">
        <v>1052.3</v>
      </c>
      <c r="H109" s="638">
        <v>-2.4925871015567225</v>
      </c>
      <c r="I109" s="640">
        <v>41.5</v>
      </c>
      <c r="J109" s="639">
        <v>12.1</v>
      </c>
      <c r="K109" s="454">
        <v>164</v>
      </c>
      <c r="L109" s="455">
        <v>17</v>
      </c>
    </row>
    <row r="110" spans="2:12" ht="20.100000000000001" customHeight="1">
      <c r="B110" s="109" t="s">
        <v>89</v>
      </c>
      <c r="C110" s="641">
        <v>371</v>
      </c>
      <c r="D110" s="638">
        <f t="shared" ref="D110:D115" si="0">C110/C109*100-100</f>
        <v>-0.18832391713748109</v>
      </c>
      <c r="E110" s="642">
        <v>333.6</v>
      </c>
      <c r="F110" s="638">
        <f t="shared" ref="F110:F115" si="1">E110/E109*100-100</f>
        <v>-0.20939276099312565</v>
      </c>
      <c r="G110" s="642">
        <v>1088</v>
      </c>
      <c r="H110" s="638">
        <f t="shared" ref="H110:H115" si="2">G110/G109*100-100</f>
        <v>3.392568659127619</v>
      </c>
      <c r="I110" s="642">
        <v>41.2</v>
      </c>
      <c r="J110" s="642">
        <v>11.7</v>
      </c>
      <c r="K110" s="643">
        <v>162</v>
      </c>
      <c r="L110" s="644">
        <v>16</v>
      </c>
    </row>
    <row r="111" spans="2:12" ht="20.100000000000001" customHeight="1">
      <c r="B111" s="105" t="s">
        <v>88</v>
      </c>
      <c r="C111" s="645">
        <v>347</v>
      </c>
      <c r="D111" s="638">
        <f t="shared" si="0"/>
        <v>-6.4690026954177853</v>
      </c>
      <c r="E111" s="646">
        <v>318.3</v>
      </c>
      <c r="F111" s="638">
        <f t="shared" si="1"/>
        <v>-4.5863309352518087</v>
      </c>
      <c r="G111" s="646">
        <v>1029.3</v>
      </c>
      <c r="H111" s="638">
        <f t="shared" si="2"/>
        <v>-5.3952205882352899</v>
      </c>
      <c r="I111" s="646">
        <v>40.9</v>
      </c>
      <c r="J111" s="646">
        <v>11.3</v>
      </c>
      <c r="K111" s="647">
        <v>160</v>
      </c>
      <c r="L111" s="648">
        <v>13</v>
      </c>
    </row>
    <row r="112" spans="2:12" ht="20.100000000000001" customHeight="1">
      <c r="B112" s="238" t="s">
        <v>123</v>
      </c>
      <c r="C112" s="641">
        <v>359</v>
      </c>
      <c r="D112" s="638">
        <f t="shared" si="0"/>
        <v>3.458213256484143</v>
      </c>
      <c r="E112" s="642">
        <v>324.89999999999998</v>
      </c>
      <c r="F112" s="638">
        <f t="shared" si="1"/>
        <v>2.0735155513666399</v>
      </c>
      <c r="G112" s="642">
        <v>879.6</v>
      </c>
      <c r="H112" s="638">
        <f t="shared" si="2"/>
        <v>-14.543864762459918</v>
      </c>
      <c r="I112" s="642">
        <v>41.7</v>
      </c>
      <c r="J112" s="642">
        <v>11.8</v>
      </c>
      <c r="K112" s="643">
        <v>164</v>
      </c>
      <c r="L112" s="644">
        <v>15</v>
      </c>
    </row>
    <row r="113" spans="2:12" ht="20.100000000000001" customHeight="1">
      <c r="B113" s="238" t="s">
        <v>130</v>
      </c>
      <c r="C113" s="649">
        <v>361.5</v>
      </c>
      <c r="D113" s="638">
        <f t="shared" si="0"/>
        <v>0.69637883008356027</v>
      </c>
      <c r="E113" s="640">
        <v>329.8</v>
      </c>
      <c r="F113" s="638">
        <f t="shared" si="1"/>
        <v>1.5081563558017876</v>
      </c>
      <c r="G113" s="649">
        <v>963.2</v>
      </c>
      <c r="H113" s="638">
        <f t="shared" si="2"/>
        <v>9.504320145520694</v>
      </c>
      <c r="I113" s="453">
        <v>41.3</v>
      </c>
      <c r="J113" s="453">
        <v>11.9</v>
      </c>
      <c r="K113" s="454">
        <v>164</v>
      </c>
      <c r="L113" s="455">
        <v>14</v>
      </c>
    </row>
    <row r="114" spans="2:12" ht="20.100000000000001" customHeight="1">
      <c r="B114" s="244" t="s">
        <v>133</v>
      </c>
      <c r="C114" s="650">
        <v>363.3</v>
      </c>
      <c r="D114" s="638">
        <f t="shared" si="0"/>
        <v>0.49792531120331773</v>
      </c>
      <c r="E114" s="651">
        <v>329</v>
      </c>
      <c r="F114" s="638">
        <f t="shared" si="1"/>
        <v>-0.24257125530624535</v>
      </c>
      <c r="G114" s="652">
        <v>964.6</v>
      </c>
      <c r="H114" s="638">
        <f t="shared" si="2"/>
        <v>0.1453488372092977</v>
      </c>
      <c r="I114" s="453">
        <v>41.7</v>
      </c>
      <c r="J114" s="453">
        <v>11.7</v>
      </c>
      <c r="K114" s="454">
        <v>163</v>
      </c>
      <c r="L114" s="455">
        <v>15</v>
      </c>
    </row>
    <row r="115" spans="2:12" ht="20.100000000000001" customHeight="1">
      <c r="B115" s="109" t="s">
        <v>137</v>
      </c>
      <c r="C115" s="649">
        <v>359.6</v>
      </c>
      <c r="D115" s="653">
        <f t="shared" si="0"/>
        <v>-1.0184420589044834</v>
      </c>
      <c r="E115" s="651">
        <v>325</v>
      </c>
      <c r="F115" s="653">
        <f t="shared" si="1"/>
        <v>-1.2158054711246251</v>
      </c>
      <c r="G115" s="652">
        <v>936.5</v>
      </c>
      <c r="H115" s="653">
        <f t="shared" si="2"/>
        <v>-2.9131246112378193</v>
      </c>
      <c r="I115" s="453">
        <v>41.9</v>
      </c>
      <c r="J115" s="453">
        <v>11.6</v>
      </c>
      <c r="K115" s="454">
        <v>162</v>
      </c>
      <c r="L115" s="455">
        <v>16</v>
      </c>
    </row>
    <row r="116" spans="2:12" ht="20.100000000000001" customHeight="1">
      <c r="B116" s="654" t="s">
        <v>146</v>
      </c>
      <c r="C116" s="655">
        <v>371.1</v>
      </c>
      <c r="D116" s="656">
        <f>C116/C115*100-100</f>
        <v>3.1979977753058932</v>
      </c>
      <c r="E116" s="657">
        <v>336</v>
      </c>
      <c r="F116" s="656">
        <f>E116/E115*100-100</f>
        <v>3.3846153846153868</v>
      </c>
      <c r="G116" s="650">
        <v>989.2</v>
      </c>
      <c r="H116" s="656">
        <f>G116/G115*100-100</f>
        <v>5.6273358248798928</v>
      </c>
      <c r="I116" s="658">
        <v>42.2</v>
      </c>
      <c r="J116" s="658">
        <v>12.2</v>
      </c>
      <c r="K116" s="659">
        <v>160</v>
      </c>
      <c r="L116" s="660">
        <v>15</v>
      </c>
    </row>
    <row r="117" spans="2:12" ht="20.100000000000001" customHeight="1">
      <c r="B117" s="244" t="s">
        <v>182</v>
      </c>
      <c r="C117" s="687">
        <v>367.4</v>
      </c>
      <c r="D117" s="688">
        <f>C117/C116*100-100</f>
        <v>-0.99703583939640339</v>
      </c>
      <c r="E117" s="689">
        <v>335.1</v>
      </c>
      <c r="F117" s="688">
        <f>E117/E116*100-100</f>
        <v>-0.26785714285712459</v>
      </c>
      <c r="G117" s="690">
        <v>1033.8</v>
      </c>
      <c r="H117" s="688">
        <f>G117/G116*100-100</f>
        <v>4.5086938940557957</v>
      </c>
      <c r="I117" s="691">
        <v>42.3</v>
      </c>
      <c r="J117" s="691">
        <v>12</v>
      </c>
      <c r="K117" s="692">
        <v>162</v>
      </c>
      <c r="L117" s="693">
        <v>14</v>
      </c>
    </row>
    <row r="118" spans="2:12" ht="20.100000000000001" customHeight="1" thickBot="1">
      <c r="B118" s="661" t="s">
        <v>195</v>
      </c>
      <c r="C118" s="662">
        <v>369.2</v>
      </c>
      <c r="D118" s="663">
        <f>C118/C117*100-100</f>
        <v>0.48992923244419728</v>
      </c>
      <c r="E118" s="664">
        <v>335.1</v>
      </c>
      <c r="F118" s="663">
        <f>E118/E117*100-100</f>
        <v>0</v>
      </c>
      <c r="G118" s="665">
        <v>1012.4</v>
      </c>
      <c r="H118" s="663">
        <f>G118/G117*100-100</f>
        <v>-2.0700328883729924</v>
      </c>
      <c r="I118" s="666">
        <v>42.1</v>
      </c>
      <c r="J118" s="666">
        <v>12</v>
      </c>
      <c r="K118" s="667">
        <v>161</v>
      </c>
      <c r="L118" s="668">
        <v>15</v>
      </c>
    </row>
    <row r="119" spans="2:12" ht="5.25" customHeight="1"/>
    <row r="162" spans="2:12">
      <c r="B162" s="850">
        <v>10</v>
      </c>
      <c r="C162" s="850"/>
      <c r="D162" s="850"/>
      <c r="E162" s="850"/>
      <c r="F162" s="850"/>
      <c r="G162" s="850"/>
      <c r="H162" s="850"/>
      <c r="I162" s="850"/>
      <c r="J162" s="850"/>
      <c r="K162" s="850"/>
      <c r="L162" s="850"/>
    </row>
  </sheetData>
  <protectedRanges>
    <protectedRange sqref="I118:L118" name="範囲11"/>
    <protectedRange sqref="E118" name="範囲9"/>
    <protectedRange sqref="C109:C118" name="範囲7"/>
    <protectedRange sqref="C52:I53" name="範囲5"/>
    <protectedRange sqref="C28:I29" name="範囲3"/>
    <protectedRange sqref="C4:I5" name="範囲1"/>
    <protectedRange sqref="C8:I23" name="範囲2"/>
    <protectedRange sqref="C32:I47" name="範囲4"/>
    <protectedRange sqref="C56:I71" name="範囲6"/>
    <protectedRange sqref="C118" name="範囲8"/>
    <protectedRange sqref="G118" name="範囲10"/>
    <protectedRange sqref="C85:I85" name="範囲1_1"/>
  </protectedRanges>
  <mergeCells count="43">
    <mergeCell ref="H82:I82"/>
    <mergeCell ref="K106:L106"/>
    <mergeCell ref="I50:I51"/>
    <mergeCell ref="H83:H84"/>
    <mergeCell ref="H26:H27"/>
    <mergeCell ref="I26:I27"/>
    <mergeCell ref="H50:H51"/>
    <mergeCell ref="G50:G51"/>
    <mergeCell ref="E26:E27"/>
    <mergeCell ref="H1:I1"/>
    <mergeCell ref="H25:I25"/>
    <mergeCell ref="H49:I49"/>
    <mergeCell ref="B26:B27"/>
    <mergeCell ref="B50:B51"/>
    <mergeCell ref="C50:C51"/>
    <mergeCell ref="E50:E51"/>
    <mergeCell ref="F50:F51"/>
    <mergeCell ref="B2:B3"/>
    <mergeCell ref="F2:F3"/>
    <mergeCell ref="G2:G3"/>
    <mergeCell ref="H2:H3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B162:L162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9"/>
  <sheetViews>
    <sheetView zoomScaleNormal="100" workbookViewId="0">
      <selection activeCell="H37" sqref="H37"/>
    </sheetView>
  </sheetViews>
  <sheetFormatPr defaultRowHeight="13.5"/>
  <cols>
    <col min="1" max="1" width="1.625" customWidth="1"/>
    <col min="2" max="2" width="33.625" style="81" customWidth="1"/>
    <col min="3" max="3" width="3.625" style="81" customWidth="1"/>
    <col min="4" max="4" width="9.75" style="102" bestFit="1" customWidth="1"/>
    <col min="5" max="5" width="9.75" bestFit="1" customWidth="1"/>
    <col min="6" max="6" width="10.625" style="81" bestFit="1" customWidth="1"/>
    <col min="7" max="10" width="9.375" bestFit="1" customWidth="1"/>
    <col min="23" max="23" width="5.125" customWidth="1"/>
    <col min="24" max="24" width="37.5" style="81" bestFit="1" customWidth="1"/>
    <col min="26" max="26" width="9" style="102"/>
    <col min="29" max="29" width="9" style="86"/>
    <col min="30" max="30" width="9" style="102"/>
  </cols>
  <sheetData>
    <row r="1" spans="2:10" ht="18.75" customHeight="1" thickBot="1">
      <c r="B1" s="67" t="s">
        <v>152</v>
      </c>
      <c r="I1" s="872" t="s">
        <v>171</v>
      </c>
      <c r="J1" s="872"/>
    </row>
    <row r="2" spans="2:10" ht="10.5" customHeight="1">
      <c r="B2" s="880" t="s">
        <v>29</v>
      </c>
      <c r="C2" s="882" t="s">
        <v>128</v>
      </c>
      <c r="D2" s="866" t="s">
        <v>81</v>
      </c>
      <c r="E2" s="103"/>
      <c r="F2" s="853" t="s">
        <v>83</v>
      </c>
      <c r="G2" s="851" t="s">
        <v>84</v>
      </c>
      <c r="H2" s="853" t="s">
        <v>85</v>
      </c>
      <c r="I2" s="864" t="s">
        <v>86</v>
      </c>
      <c r="J2" s="855" t="s">
        <v>87</v>
      </c>
    </row>
    <row r="3" spans="2:10" ht="35.25" customHeight="1" thickBot="1">
      <c r="B3" s="881"/>
      <c r="C3" s="883"/>
      <c r="D3" s="868"/>
      <c r="E3" s="106" t="s">
        <v>82</v>
      </c>
      <c r="F3" s="861"/>
      <c r="G3" s="852"/>
      <c r="H3" s="854"/>
      <c r="I3" s="865"/>
      <c r="J3" s="856"/>
    </row>
    <row r="4" spans="2:10">
      <c r="B4" s="873" t="s">
        <v>195</v>
      </c>
      <c r="C4" s="561" t="s">
        <v>94</v>
      </c>
      <c r="D4" s="464">
        <v>403.7</v>
      </c>
      <c r="E4" s="456">
        <v>364.3</v>
      </c>
      <c r="F4" s="456">
        <v>1173.7</v>
      </c>
      <c r="G4" s="456">
        <v>42.9</v>
      </c>
      <c r="H4" s="456">
        <v>13.5</v>
      </c>
      <c r="I4" s="457">
        <v>162</v>
      </c>
      <c r="J4" s="458">
        <v>17</v>
      </c>
    </row>
    <row r="5" spans="2:10" ht="14.25" thickBot="1">
      <c r="B5" s="884"/>
      <c r="C5" s="558" t="s">
        <v>95</v>
      </c>
      <c r="D5" s="449">
        <v>291.7</v>
      </c>
      <c r="E5" s="450">
        <v>269.5</v>
      </c>
      <c r="F5" s="450">
        <v>650.20000000000005</v>
      </c>
      <c r="G5" s="450">
        <v>40.4</v>
      </c>
      <c r="H5" s="450">
        <v>8.5</v>
      </c>
      <c r="I5" s="459">
        <v>161</v>
      </c>
      <c r="J5" s="460">
        <v>10</v>
      </c>
    </row>
    <row r="6" spans="2:10">
      <c r="B6" s="873" t="s">
        <v>1</v>
      </c>
      <c r="C6" s="559" t="s">
        <v>94</v>
      </c>
      <c r="D6" s="464">
        <v>364.1</v>
      </c>
      <c r="E6" s="456">
        <v>337.3</v>
      </c>
      <c r="F6" s="456">
        <v>1026.7</v>
      </c>
      <c r="G6" s="456">
        <v>45.3</v>
      </c>
      <c r="H6" s="456">
        <v>15.2</v>
      </c>
      <c r="I6" s="457">
        <v>176</v>
      </c>
      <c r="J6" s="458">
        <v>13</v>
      </c>
    </row>
    <row r="7" spans="2:10">
      <c r="B7" s="874"/>
      <c r="C7" s="562" t="s">
        <v>95</v>
      </c>
      <c r="D7" s="449">
        <v>270.7</v>
      </c>
      <c r="E7" s="450">
        <v>268.3</v>
      </c>
      <c r="F7" s="450">
        <v>749.4</v>
      </c>
      <c r="G7" s="450">
        <v>48.2</v>
      </c>
      <c r="H7" s="450">
        <v>15</v>
      </c>
      <c r="I7" s="459">
        <v>166</v>
      </c>
      <c r="J7" s="460">
        <v>1</v>
      </c>
    </row>
    <row r="8" spans="2:10">
      <c r="B8" s="878" t="s">
        <v>2</v>
      </c>
      <c r="C8" s="557" t="s">
        <v>94</v>
      </c>
      <c r="D8" s="570">
        <v>451.1</v>
      </c>
      <c r="E8" s="571">
        <v>413</v>
      </c>
      <c r="F8" s="571">
        <v>1469.5</v>
      </c>
      <c r="G8" s="571">
        <v>44.8</v>
      </c>
      <c r="H8" s="571">
        <v>15.9</v>
      </c>
      <c r="I8" s="572">
        <v>163</v>
      </c>
      <c r="J8" s="587">
        <v>17</v>
      </c>
    </row>
    <row r="9" spans="2:10">
      <c r="B9" s="879"/>
      <c r="C9" s="560" t="s">
        <v>95</v>
      </c>
      <c r="D9" s="573">
        <v>292.89999999999998</v>
      </c>
      <c r="E9" s="574">
        <v>261.60000000000002</v>
      </c>
      <c r="F9" s="574">
        <v>886.1</v>
      </c>
      <c r="G9" s="574">
        <v>38.700000000000003</v>
      </c>
      <c r="H9" s="574">
        <v>10.1</v>
      </c>
      <c r="I9" s="575">
        <v>156</v>
      </c>
      <c r="J9" s="583">
        <v>15</v>
      </c>
    </row>
    <row r="10" spans="2:10">
      <c r="B10" s="874" t="s">
        <v>3</v>
      </c>
      <c r="C10" s="561" t="s">
        <v>94</v>
      </c>
      <c r="D10" s="582">
        <v>406.5</v>
      </c>
      <c r="E10" s="465">
        <v>363</v>
      </c>
      <c r="F10" s="465">
        <v>1373.3</v>
      </c>
      <c r="G10" s="465">
        <v>42.6</v>
      </c>
      <c r="H10" s="465">
        <v>15.9</v>
      </c>
      <c r="I10" s="466">
        <v>158</v>
      </c>
      <c r="J10" s="569">
        <v>17</v>
      </c>
    </row>
    <row r="11" spans="2:10">
      <c r="B11" s="874"/>
      <c r="C11" s="562" t="s">
        <v>95</v>
      </c>
      <c r="D11" s="449">
        <v>275.3</v>
      </c>
      <c r="E11" s="450">
        <v>254.5</v>
      </c>
      <c r="F11" s="450">
        <v>709.6</v>
      </c>
      <c r="G11" s="450">
        <v>41.2</v>
      </c>
      <c r="H11" s="450">
        <v>11.2</v>
      </c>
      <c r="I11" s="459">
        <v>161</v>
      </c>
      <c r="J11" s="460">
        <v>11</v>
      </c>
    </row>
    <row r="12" spans="2:10">
      <c r="B12" s="878" t="s">
        <v>4</v>
      </c>
      <c r="C12" s="585" t="s">
        <v>94</v>
      </c>
      <c r="D12" s="576">
        <v>526.9</v>
      </c>
      <c r="E12" s="577">
        <v>457.2</v>
      </c>
      <c r="F12" s="577">
        <v>279.7</v>
      </c>
      <c r="G12" s="577">
        <v>41.4</v>
      </c>
      <c r="H12" s="577">
        <v>18.600000000000001</v>
      </c>
      <c r="I12" s="578">
        <v>158</v>
      </c>
      <c r="J12" s="588">
        <v>15</v>
      </c>
    </row>
    <row r="13" spans="2:10">
      <c r="B13" s="879"/>
      <c r="C13" s="586" t="s">
        <v>95</v>
      </c>
      <c r="D13" s="579">
        <v>487.1</v>
      </c>
      <c r="E13" s="580">
        <v>427.6</v>
      </c>
      <c r="F13" s="580">
        <v>215.8</v>
      </c>
      <c r="G13" s="580">
        <v>45.2</v>
      </c>
      <c r="H13" s="580">
        <v>22.4</v>
      </c>
      <c r="I13" s="581">
        <v>162</v>
      </c>
      <c r="J13" s="589">
        <v>14</v>
      </c>
    </row>
    <row r="14" spans="2:10">
      <c r="B14" s="874" t="s">
        <v>5</v>
      </c>
      <c r="C14" s="561" t="s">
        <v>94</v>
      </c>
      <c r="D14" s="582">
        <v>438.1</v>
      </c>
      <c r="E14" s="465">
        <v>403.8</v>
      </c>
      <c r="F14" s="465">
        <v>1700.8</v>
      </c>
      <c r="G14" s="465">
        <v>41</v>
      </c>
      <c r="H14" s="465">
        <v>15.6</v>
      </c>
      <c r="I14" s="466">
        <v>151</v>
      </c>
      <c r="J14" s="569">
        <v>14</v>
      </c>
    </row>
    <row r="15" spans="2:10">
      <c r="B15" s="874"/>
      <c r="C15" s="562" t="s">
        <v>95</v>
      </c>
      <c r="D15" s="449">
        <v>339.1</v>
      </c>
      <c r="E15" s="450">
        <v>309</v>
      </c>
      <c r="F15" s="450">
        <v>1205.0999999999999</v>
      </c>
      <c r="G15" s="450">
        <v>38.799999999999997</v>
      </c>
      <c r="H15" s="450">
        <v>12.6</v>
      </c>
      <c r="I15" s="459">
        <v>151</v>
      </c>
      <c r="J15" s="460">
        <v>13</v>
      </c>
    </row>
    <row r="16" spans="2:10">
      <c r="B16" s="878" t="s">
        <v>6</v>
      </c>
      <c r="C16" s="557" t="s">
        <v>94</v>
      </c>
      <c r="D16" s="570">
        <v>368.8</v>
      </c>
      <c r="E16" s="571">
        <v>305.39999999999998</v>
      </c>
      <c r="F16" s="571">
        <v>659</v>
      </c>
      <c r="G16" s="571">
        <v>46.2</v>
      </c>
      <c r="H16" s="571">
        <v>12.2</v>
      </c>
      <c r="I16" s="572">
        <v>171</v>
      </c>
      <c r="J16" s="587">
        <v>33</v>
      </c>
    </row>
    <row r="17" spans="2:10">
      <c r="B17" s="879"/>
      <c r="C17" s="560" t="s">
        <v>95</v>
      </c>
      <c r="D17" s="573">
        <v>248.2</v>
      </c>
      <c r="E17" s="574">
        <v>220.4</v>
      </c>
      <c r="F17" s="574">
        <v>358.6</v>
      </c>
      <c r="G17" s="574">
        <v>43.5</v>
      </c>
      <c r="H17" s="574">
        <v>8.1999999999999993</v>
      </c>
      <c r="I17" s="575">
        <v>161</v>
      </c>
      <c r="J17" s="583">
        <v>18</v>
      </c>
    </row>
    <row r="18" spans="2:10">
      <c r="B18" s="874" t="s">
        <v>7</v>
      </c>
      <c r="C18" s="561" t="s">
        <v>94</v>
      </c>
      <c r="D18" s="582">
        <v>378.1</v>
      </c>
      <c r="E18" s="465">
        <v>351.6</v>
      </c>
      <c r="F18" s="465">
        <v>1025.0999999999999</v>
      </c>
      <c r="G18" s="465">
        <v>41.5</v>
      </c>
      <c r="H18" s="465">
        <v>13.7</v>
      </c>
      <c r="I18" s="466">
        <v>165</v>
      </c>
      <c r="J18" s="569">
        <v>13</v>
      </c>
    </row>
    <row r="19" spans="2:10">
      <c r="B19" s="874"/>
      <c r="C19" s="562" t="s">
        <v>95</v>
      </c>
      <c r="D19" s="449">
        <v>262.5</v>
      </c>
      <c r="E19" s="450">
        <v>247.2</v>
      </c>
      <c r="F19" s="450">
        <v>435.4</v>
      </c>
      <c r="G19" s="450">
        <v>39.6</v>
      </c>
      <c r="H19" s="450">
        <v>8.6</v>
      </c>
      <c r="I19" s="459">
        <v>163</v>
      </c>
      <c r="J19" s="460">
        <v>8</v>
      </c>
    </row>
    <row r="20" spans="2:10">
      <c r="B20" s="878" t="s">
        <v>21</v>
      </c>
      <c r="C20" s="557" t="s">
        <v>94</v>
      </c>
      <c r="D20" s="570">
        <v>498.7</v>
      </c>
      <c r="E20" s="571">
        <v>453</v>
      </c>
      <c r="F20" s="571">
        <v>2126.6</v>
      </c>
      <c r="G20" s="571">
        <v>42.4</v>
      </c>
      <c r="H20" s="571">
        <v>15.4</v>
      </c>
      <c r="I20" s="572">
        <v>155</v>
      </c>
      <c r="J20" s="587">
        <v>17</v>
      </c>
    </row>
    <row r="21" spans="2:10">
      <c r="B21" s="879"/>
      <c r="C21" s="560" t="s">
        <v>95</v>
      </c>
      <c r="D21" s="573">
        <v>307</v>
      </c>
      <c r="E21" s="574">
        <v>280.7</v>
      </c>
      <c r="F21" s="574">
        <v>1010.8</v>
      </c>
      <c r="G21" s="574">
        <v>40.299999999999997</v>
      </c>
      <c r="H21" s="574">
        <v>10.9</v>
      </c>
      <c r="I21" s="575">
        <v>149</v>
      </c>
      <c r="J21" s="583">
        <v>13</v>
      </c>
    </row>
    <row r="22" spans="2:10">
      <c r="B22" s="874" t="s">
        <v>20</v>
      </c>
      <c r="C22" s="561" t="s">
        <v>94</v>
      </c>
      <c r="D22" s="582">
        <v>403.2</v>
      </c>
      <c r="E22" s="465">
        <v>372.2</v>
      </c>
      <c r="F22" s="465">
        <v>1092.7</v>
      </c>
      <c r="G22" s="465">
        <v>42.2</v>
      </c>
      <c r="H22" s="465">
        <v>9.3000000000000007</v>
      </c>
      <c r="I22" s="466">
        <v>163</v>
      </c>
      <c r="J22" s="569">
        <v>14</v>
      </c>
    </row>
    <row r="23" spans="2:10">
      <c r="B23" s="874"/>
      <c r="C23" s="562" t="s">
        <v>95</v>
      </c>
      <c r="D23" s="449">
        <v>281.3</v>
      </c>
      <c r="E23" s="450">
        <v>264</v>
      </c>
      <c r="F23" s="450">
        <v>632.5</v>
      </c>
      <c r="G23" s="450">
        <v>39.700000000000003</v>
      </c>
      <c r="H23" s="450">
        <v>8</v>
      </c>
      <c r="I23" s="459">
        <v>159</v>
      </c>
      <c r="J23" s="460">
        <v>9</v>
      </c>
    </row>
    <row r="24" spans="2:10">
      <c r="B24" s="878" t="s">
        <v>19</v>
      </c>
      <c r="C24" s="557" t="s">
        <v>94</v>
      </c>
      <c r="D24" s="570">
        <v>486.4</v>
      </c>
      <c r="E24" s="571">
        <v>446.9</v>
      </c>
      <c r="F24" s="571">
        <v>1804.7</v>
      </c>
      <c r="G24" s="571">
        <v>43.1</v>
      </c>
      <c r="H24" s="571">
        <v>15.8</v>
      </c>
      <c r="I24" s="572">
        <v>154</v>
      </c>
      <c r="J24" s="587">
        <v>15</v>
      </c>
    </row>
    <row r="25" spans="2:10">
      <c r="B25" s="879"/>
      <c r="C25" s="560" t="s">
        <v>95</v>
      </c>
      <c r="D25" s="573">
        <v>366</v>
      </c>
      <c r="E25" s="574">
        <v>338.3</v>
      </c>
      <c r="F25" s="574">
        <v>1263.4000000000001</v>
      </c>
      <c r="G25" s="574">
        <v>40.200000000000003</v>
      </c>
      <c r="H25" s="574">
        <v>13.3</v>
      </c>
      <c r="I25" s="575">
        <v>155</v>
      </c>
      <c r="J25" s="583">
        <v>11</v>
      </c>
    </row>
    <row r="26" spans="2:10">
      <c r="B26" s="875" t="s">
        <v>18</v>
      </c>
      <c r="C26" s="561" t="s">
        <v>94</v>
      </c>
      <c r="D26" s="582">
        <v>326.60000000000002</v>
      </c>
      <c r="E26" s="465">
        <v>293.3</v>
      </c>
      <c r="F26" s="465">
        <v>423.8</v>
      </c>
      <c r="G26" s="465">
        <v>42.1</v>
      </c>
      <c r="H26" s="465">
        <v>9.9</v>
      </c>
      <c r="I26" s="466">
        <v>177</v>
      </c>
      <c r="J26" s="569">
        <v>17</v>
      </c>
    </row>
    <row r="27" spans="2:10">
      <c r="B27" s="875"/>
      <c r="C27" s="562" t="s">
        <v>95</v>
      </c>
      <c r="D27" s="449">
        <v>238.4</v>
      </c>
      <c r="E27" s="450">
        <v>220.1</v>
      </c>
      <c r="F27" s="450">
        <v>208</v>
      </c>
      <c r="G27" s="450">
        <v>38.700000000000003</v>
      </c>
      <c r="H27" s="450">
        <v>6.6</v>
      </c>
      <c r="I27" s="459">
        <v>168</v>
      </c>
      <c r="J27" s="460">
        <v>12</v>
      </c>
    </row>
    <row r="28" spans="2:10">
      <c r="B28" s="877" t="s">
        <v>17</v>
      </c>
      <c r="C28" s="557" t="s">
        <v>94</v>
      </c>
      <c r="D28" s="570">
        <v>318.3</v>
      </c>
      <c r="E28" s="571">
        <v>290.39999999999998</v>
      </c>
      <c r="F28" s="571">
        <v>516</v>
      </c>
      <c r="G28" s="571">
        <v>39.6</v>
      </c>
      <c r="H28" s="571">
        <v>9.9</v>
      </c>
      <c r="I28" s="572">
        <v>172</v>
      </c>
      <c r="J28" s="587">
        <v>15</v>
      </c>
    </row>
    <row r="29" spans="2:10">
      <c r="B29" s="876"/>
      <c r="C29" s="560" t="s">
        <v>95</v>
      </c>
      <c r="D29" s="573">
        <v>249.7</v>
      </c>
      <c r="E29" s="574">
        <v>233.8</v>
      </c>
      <c r="F29" s="574">
        <v>245.8</v>
      </c>
      <c r="G29" s="574">
        <v>37.5</v>
      </c>
      <c r="H29" s="574">
        <v>7.5</v>
      </c>
      <c r="I29" s="575">
        <v>167</v>
      </c>
      <c r="J29" s="583">
        <v>10</v>
      </c>
    </row>
    <row r="30" spans="2:10">
      <c r="B30" s="875" t="s">
        <v>16</v>
      </c>
      <c r="C30" s="561" t="s">
        <v>94</v>
      </c>
      <c r="D30" s="582">
        <v>474.5</v>
      </c>
      <c r="E30" s="465">
        <v>454.7</v>
      </c>
      <c r="F30" s="465">
        <v>1638.2</v>
      </c>
      <c r="G30" s="465">
        <v>46</v>
      </c>
      <c r="H30" s="465">
        <v>14.1</v>
      </c>
      <c r="I30" s="466">
        <v>164</v>
      </c>
      <c r="J30" s="569">
        <v>8</v>
      </c>
    </row>
    <row r="31" spans="2:10">
      <c r="B31" s="875"/>
      <c r="C31" s="562" t="s">
        <v>95</v>
      </c>
      <c r="D31" s="449">
        <v>332.1</v>
      </c>
      <c r="E31" s="450">
        <v>323.8</v>
      </c>
      <c r="F31" s="450">
        <v>1029.5999999999999</v>
      </c>
      <c r="G31" s="450">
        <v>38.200000000000003</v>
      </c>
      <c r="H31" s="450">
        <v>9.3000000000000007</v>
      </c>
      <c r="I31" s="459">
        <v>168</v>
      </c>
      <c r="J31" s="460">
        <v>4</v>
      </c>
    </row>
    <row r="32" spans="2:10">
      <c r="B32" s="877" t="s">
        <v>15</v>
      </c>
      <c r="C32" s="557" t="s">
        <v>94</v>
      </c>
      <c r="D32" s="570">
        <v>417.3</v>
      </c>
      <c r="E32" s="571">
        <v>383.9</v>
      </c>
      <c r="F32" s="571">
        <v>768.8</v>
      </c>
      <c r="G32" s="571">
        <v>39.6</v>
      </c>
      <c r="H32" s="571">
        <v>7.1</v>
      </c>
      <c r="I32" s="572">
        <v>163</v>
      </c>
      <c r="J32" s="587">
        <v>10</v>
      </c>
    </row>
    <row r="33" spans="2:30">
      <c r="B33" s="876"/>
      <c r="C33" s="560" t="s">
        <v>95</v>
      </c>
      <c r="D33" s="573">
        <v>311.7</v>
      </c>
      <c r="E33" s="574">
        <v>285.5</v>
      </c>
      <c r="F33" s="574">
        <v>623.79999999999995</v>
      </c>
      <c r="G33" s="574">
        <v>41</v>
      </c>
      <c r="H33" s="574">
        <v>6.7</v>
      </c>
      <c r="I33" s="575">
        <v>162</v>
      </c>
      <c r="J33" s="583">
        <v>8</v>
      </c>
    </row>
    <row r="34" spans="2:30">
      <c r="B34" s="875" t="s">
        <v>14</v>
      </c>
      <c r="C34" s="561" t="s">
        <v>94</v>
      </c>
      <c r="D34" s="582">
        <v>350</v>
      </c>
      <c r="E34" s="465">
        <v>323.89999999999998</v>
      </c>
      <c r="F34" s="465">
        <v>1105.9000000000001</v>
      </c>
      <c r="G34" s="465">
        <v>42</v>
      </c>
      <c r="H34" s="465">
        <v>13.6</v>
      </c>
      <c r="I34" s="466">
        <v>160</v>
      </c>
      <c r="J34" s="569">
        <v>13</v>
      </c>
    </row>
    <row r="35" spans="2:30">
      <c r="B35" s="876"/>
      <c r="C35" s="560" t="s">
        <v>95</v>
      </c>
      <c r="D35" s="573">
        <v>272</v>
      </c>
      <c r="E35" s="574">
        <v>258.5</v>
      </c>
      <c r="F35" s="574">
        <v>858.7</v>
      </c>
      <c r="G35" s="574">
        <v>38.1</v>
      </c>
      <c r="H35" s="574">
        <v>10.4</v>
      </c>
      <c r="I35" s="575">
        <v>161</v>
      </c>
      <c r="J35" s="583">
        <v>8</v>
      </c>
    </row>
    <row r="36" spans="2:30">
      <c r="B36" s="874" t="s">
        <v>13</v>
      </c>
      <c r="C36" s="561" t="s">
        <v>94</v>
      </c>
      <c r="D36" s="582">
        <v>307.60000000000002</v>
      </c>
      <c r="E36" s="465">
        <v>269.39999999999998</v>
      </c>
      <c r="F36" s="465">
        <v>427.1</v>
      </c>
      <c r="G36" s="465">
        <v>45.4</v>
      </c>
      <c r="H36" s="465">
        <v>7.7</v>
      </c>
      <c r="I36" s="466">
        <v>166</v>
      </c>
      <c r="J36" s="569">
        <v>20</v>
      </c>
    </row>
    <row r="37" spans="2:30" ht="14.25" thickBot="1">
      <c r="B37" s="884"/>
      <c r="C37" s="590" t="s">
        <v>95</v>
      </c>
      <c r="D37" s="584">
        <v>236.9</v>
      </c>
      <c r="E37" s="461">
        <v>219.6</v>
      </c>
      <c r="F37" s="461">
        <v>249.7</v>
      </c>
      <c r="G37" s="461">
        <v>41.7</v>
      </c>
      <c r="H37" s="461">
        <v>6.3</v>
      </c>
      <c r="I37" s="462">
        <v>159</v>
      </c>
      <c r="J37" s="463">
        <v>11</v>
      </c>
    </row>
    <row r="38" spans="2:30">
      <c r="C38" s="377"/>
      <c r="D38" s="94"/>
      <c r="E38" s="94"/>
      <c r="F38" s="113"/>
      <c r="G38" s="113"/>
      <c r="H38" s="2"/>
      <c r="I38" s="2"/>
      <c r="J38" s="3"/>
      <c r="Q38" s="81"/>
      <c r="S38" s="102"/>
      <c r="V38" s="86"/>
      <c r="W38" s="102"/>
      <c r="X38"/>
      <c r="Z38"/>
      <c r="AC38"/>
      <c r="AD38"/>
    </row>
    <row r="39" spans="2:30" ht="13.5" customHeight="1">
      <c r="D39" s="94"/>
      <c r="E39" s="94"/>
      <c r="F39" s="113"/>
      <c r="G39" s="113"/>
      <c r="H39" s="2"/>
      <c r="I39" s="2"/>
      <c r="J39" s="3"/>
      <c r="P39" s="81"/>
      <c r="S39" s="86"/>
      <c r="T39" s="102"/>
      <c r="X39"/>
      <c r="Z39"/>
      <c r="AC39"/>
      <c r="AD39"/>
    </row>
    <row r="40" spans="2:30">
      <c r="D40"/>
      <c r="F40"/>
      <c r="P40" s="81"/>
      <c r="S40" s="86"/>
      <c r="T40" s="102"/>
      <c r="X40"/>
      <c r="Z40"/>
      <c r="AC40"/>
      <c r="AD40"/>
    </row>
    <row r="41" spans="2:30">
      <c r="D41"/>
      <c r="F41"/>
      <c r="P41" s="81"/>
      <c r="R41" s="102"/>
      <c r="U41" s="86"/>
      <c r="V41" s="102"/>
      <c r="X41"/>
      <c r="Z41"/>
      <c r="AC41"/>
      <c r="AD41"/>
    </row>
    <row r="42" spans="2:30">
      <c r="D42" s="104"/>
      <c r="F42"/>
      <c r="Q42" s="81"/>
      <c r="S42" s="102"/>
      <c r="V42" s="86"/>
      <c r="W42" s="102"/>
      <c r="X42"/>
      <c r="Z42"/>
      <c r="AC42"/>
      <c r="AD42"/>
    </row>
    <row r="43" spans="2:30">
      <c r="D43"/>
      <c r="F43"/>
      <c r="Q43" s="81"/>
      <c r="S43" s="102"/>
      <c r="V43" s="86"/>
      <c r="W43" s="102"/>
      <c r="X43"/>
      <c r="Z43"/>
      <c r="AC43"/>
      <c r="AD43"/>
    </row>
    <row r="44" spans="2:30">
      <c r="D44"/>
      <c r="F44"/>
      <c r="Q44" s="81"/>
      <c r="S44" s="102"/>
      <c r="V44" s="86"/>
      <c r="W44" s="102"/>
      <c r="X44"/>
      <c r="Z44"/>
      <c r="AC44"/>
      <c r="AD44"/>
    </row>
    <row r="69" spans="1:10">
      <c r="A69" s="809">
        <v>11</v>
      </c>
      <c r="B69" s="809"/>
      <c r="C69" s="809"/>
      <c r="D69" s="809"/>
      <c r="E69" s="809"/>
      <c r="F69" s="809"/>
      <c r="G69" s="809"/>
      <c r="H69" s="809"/>
      <c r="I69" s="809"/>
      <c r="J69" s="809"/>
    </row>
  </sheetData>
  <sheetProtection sheet="1" objects="1" scenarios="1"/>
  <protectedRanges>
    <protectedRange sqref="D4:J37" name="範囲1"/>
  </protectedRanges>
  <mergeCells count="27"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40"/>
  <sheetViews>
    <sheetView showWhiteSpace="0" zoomScale="110" zoomScaleNormal="110" workbookViewId="0">
      <pane ySplit="1" topLeftCell="A65" activePane="bottomLeft" state="frozen"/>
      <selection pane="bottomLeft" activeCell="E77" sqref="E77:K110"/>
    </sheetView>
  </sheetViews>
  <sheetFormatPr defaultRowHeight="13.5"/>
  <cols>
    <col min="1" max="1" width="5.625" customWidth="1"/>
    <col min="2" max="2" width="3.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</cols>
  <sheetData>
    <row r="1" spans="2:11" ht="14.25" thickBot="1">
      <c r="B1" s="556"/>
      <c r="C1" s="67" t="s">
        <v>153</v>
      </c>
      <c r="D1" s="81"/>
      <c r="E1" s="102"/>
      <c r="G1" s="81"/>
      <c r="I1" s="619" t="s">
        <v>171</v>
      </c>
      <c r="J1" s="619"/>
      <c r="K1" s="619"/>
    </row>
    <row r="2" spans="2:11" ht="10.5" customHeight="1">
      <c r="B2" s="563"/>
      <c r="C2" s="880" t="s">
        <v>29</v>
      </c>
      <c r="D2" s="882" t="s">
        <v>128</v>
      </c>
      <c r="E2" s="866" t="s">
        <v>81</v>
      </c>
      <c r="F2" s="103"/>
      <c r="G2" s="853" t="s">
        <v>83</v>
      </c>
      <c r="H2" s="851" t="s">
        <v>84</v>
      </c>
      <c r="I2" s="853" t="s">
        <v>85</v>
      </c>
      <c r="J2" s="864" t="s">
        <v>86</v>
      </c>
      <c r="K2" s="855" t="s">
        <v>87</v>
      </c>
    </row>
    <row r="3" spans="2:11" ht="31.5" customHeight="1" thickBot="1">
      <c r="B3" s="564"/>
      <c r="C3" s="881"/>
      <c r="D3" s="883"/>
      <c r="E3" s="868"/>
      <c r="F3" s="106" t="s">
        <v>82</v>
      </c>
      <c r="G3" s="861"/>
      <c r="H3" s="852"/>
      <c r="I3" s="854"/>
      <c r="J3" s="865"/>
      <c r="K3" s="856"/>
    </row>
    <row r="4" spans="2:11" ht="10.7" customHeight="1">
      <c r="B4" s="828" t="s">
        <v>102</v>
      </c>
      <c r="C4" s="873" t="s">
        <v>195</v>
      </c>
      <c r="D4" s="711" t="s">
        <v>94</v>
      </c>
      <c r="E4" s="718">
        <v>444.1</v>
      </c>
      <c r="F4" s="719">
        <v>398</v>
      </c>
      <c r="G4" s="719">
        <v>1567.7</v>
      </c>
      <c r="H4" s="719">
        <v>42.3</v>
      </c>
      <c r="I4" s="719">
        <v>15.8</v>
      </c>
      <c r="J4" s="720">
        <v>156</v>
      </c>
      <c r="K4" s="721">
        <v>18</v>
      </c>
    </row>
    <row r="5" spans="2:11" ht="10.7" customHeight="1" thickBot="1">
      <c r="B5" s="828"/>
      <c r="C5" s="884"/>
      <c r="D5" s="712" t="s">
        <v>95</v>
      </c>
      <c r="E5" s="722">
        <v>307.2</v>
      </c>
      <c r="F5" s="723">
        <v>278.8</v>
      </c>
      <c r="G5" s="723">
        <v>796</v>
      </c>
      <c r="H5" s="723">
        <v>39.700000000000003</v>
      </c>
      <c r="I5" s="723">
        <v>9.6</v>
      </c>
      <c r="J5" s="724">
        <v>158</v>
      </c>
      <c r="K5" s="725">
        <v>12</v>
      </c>
    </row>
    <row r="6" spans="2:11" ht="10.7" customHeight="1">
      <c r="B6" s="885"/>
      <c r="C6" s="887" t="s">
        <v>1</v>
      </c>
      <c r="D6" s="713" t="s">
        <v>94</v>
      </c>
      <c r="E6" s="726" t="s">
        <v>208</v>
      </c>
      <c r="F6" s="718" t="s">
        <v>208</v>
      </c>
      <c r="G6" s="718" t="s">
        <v>208</v>
      </c>
      <c r="H6" s="718" t="s">
        <v>208</v>
      </c>
      <c r="I6" s="719" t="s">
        <v>209</v>
      </c>
      <c r="J6" s="727" t="s">
        <v>208</v>
      </c>
      <c r="K6" s="728" t="s">
        <v>208</v>
      </c>
    </row>
    <row r="7" spans="2:11" ht="10.7" customHeight="1">
      <c r="B7" s="885"/>
      <c r="C7" s="888"/>
      <c r="D7" s="714" t="s">
        <v>95</v>
      </c>
      <c r="E7" s="729" t="s">
        <v>208</v>
      </c>
      <c r="F7" s="730" t="s">
        <v>208</v>
      </c>
      <c r="G7" s="730" t="s">
        <v>208</v>
      </c>
      <c r="H7" s="730" t="s">
        <v>208</v>
      </c>
      <c r="I7" s="731" t="s">
        <v>208</v>
      </c>
      <c r="J7" s="732" t="s">
        <v>208</v>
      </c>
      <c r="K7" s="733" t="s">
        <v>208</v>
      </c>
    </row>
    <row r="8" spans="2:11" ht="10.7" customHeight="1">
      <c r="B8" s="885"/>
      <c r="C8" s="889" t="s">
        <v>2</v>
      </c>
      <c r="D8" s="711" t="s">
        <v>94</v>
      </c>
      <c r="E8" s="734">
        <v>523.1</v>
      </c>
      <c r="F8" s="735">
        <v>466.4</v>
      </c>
      <c r="G8" s="735">
        <v>2289.1</v>
      </c>
      <c r="H8" s="735">
        <v>45.9</v>
      </c>
      <c r="I8" s="735">
        <v>21</v>
      </c>
      <c r="J8" s="736">
        <v>154</v>
      </c>
      <c r="K8" s="737">
        <v>23</v>
      </c>
    </row>
    <row r="9" spans="2:11" ht="10.7" customHeight="1">
      <c r="B9" s="885"/>
      <c r="C9" s="888"/>
      <c r="D9" s="714" t="s">
        <v>95</v>
      </c>
      <c r="E9" s="730">
        <v>295.7</v>
      </c>
      <c r="F9" s="731">
        <v>257.7</v>
      </c>
      <c r="G9" s="731">
        <v>1206.7</v>
      </c>
      <c r="H9" s="731">
        <v>39.200000000000003</v>
      </c>
      <c r="I9" s="731">
        <v>12.3</v>
      </c>
      <c r="J9" s="738">
        <v>155</v>
      </c>
      <c r="K9" s="739">
        <v>17</v>
      </c>
    </row>
    <row r="10" spans="2:11" ht="10.7" customHeight="1">
      <c r="B10" s="885"/>
      <c r="C10" s="889" t="s">
        <v>3</v>
      </c>
      <c r="D10" s="711" t="s">
        <v>94</v>
      </c>
      <c r="E10" s="734">
        <v>459.2</v>
      </c>
      <c r="F10" s="735">
        <v>409.9</v>
      </c>
      <c r="G10" s="735">
        <v>1771.9</v>
      </c>
      <c r="H10" s="735">
        <v>42.7</v>
      </c>
      <c r="I10" s="735">
        <v>18.600000000000001</v>
      </c>
      <c r="J10" s="740">
        <v>153</v>
      </c>
      <c r="K10" s="737">
        <v>17</v>
      </c>
    </row>
    <row r="11" spans="2:11" ht="10.7" customHeight="1">
      <c r="B11" s="885"/>
      <c r="C11" s="888"/>
      <c r="D11" s="714" t="s">
        <v>95</v>
      </c>
      <c r="E11" s="730">
        <v>325.3</v>
      </c>
      <c r="F11" s="731">
        <v>302.10000000000002</v>
      </c>
      <c r="G11" s="731">
        <v>1068.8</v>
      </c>
      <c r="H11" s="731">
        <v>41.9</v>
      </c>
      <c r="I11" s="731">
        <v>13.9</v>
      </c>
      <c r="J11" s="738">
        <v>157</v>
      </c>
      <c r="K11" s="739">
        <v>10</v>
      </c>
    </row>
    <row r="12" spans="2:11" ht="10.7" customHeight="1">
      <c r="B12" s="885"/>
      <c r="C12" s="889" t="s">
        <v>4</v>
      </c>
      <c r="D12" s="711" t="s">
        <v>94</v>
      </c>
      <c r="E12" s="734">
        <v>556.6</v>
      </c>
      <c r="F12" s="735">
        <v>476.7</v>
      </c>
      <c r="G12" s="735">
        <v>209.6</v>
      </c>
      <c r="H12" s="735">
        <v>40.4</v>
      </c>
      <c r="I12" s="735">
        <v>19.7</v>
      </c>
      <c r="J12" s="740">
        <v>155</v>
      </c>
      <c r="K12" s="737">
        <v>17</v>
      </c>
    </row>
    <row r="13" spans="2:11" ht="10.7" customHeight="1">
      <c r="B13" s="885"/>
      <c r="C13" s="888"/>
      <c r="D13" s="714" t="s">
        <v>95</v>
      </c>
      <c r="E13" s="730">
        <v>523.1</v>
      </c>
      <c r="F13" s="731">
        <v>455.8</v>
      </c>
      <c r="G13" s="731">
        <v>193</v>
      </c>
      <c r="H13" s="731">
        <v>45.6</v>
      </c>
      <c r="I13" s="731">
        <v>24</v>
      </c>
      <c r="J13" s="738">
        <v>159</v>
      </c>
      <c r="K13" s="739">
        <v>16</v>
      </c>
    </row>
    <row r="14" spans="2:11" ht="10.7" customHeight="1">
      <c r="B14" s="885"/>
      <c r="C14" s="889" t="s">
        <v>5</v>
      </c>
      <c r="D14" s="711" t="s">
        <v>94</v>
      </c>
      <c r="E14" s="734">
        <v>468.2</v>
      </c>
      <c r="F14" s="735">
        <v>431.8</v>
      </c>
      <c r="G14" s="735">
        <v>2051.4</v>
      </c>
      <c r="H14" s="735">
        <v>42</v>
      </c>
      <c r="I14" s="735">
        <v>17.7</v>
      </c>
      <c r="J14" s="740">
        <v>147</v>
      </c>
      <c r="K14" s="737">
        <v>14</v>
      </c>
    </row>
    <row r="15" spans="2:11" ht="10.7" customHeight="1">
      <c r="B15" s="885"/>
      <c r="C15" s="889"/>
      <c r="D15" s="715" t="s">
        <v>95</v>
      </c>
      <c r="E15" s="741">
        <v>355.6</v>
      </c>
      <c r="F15" s="742">
        <v>325.7</v>
      </c>
      <c r="G15" s="742">
        <v>1518.9</v>
      </c>
      <c r="H15" s="742">
        <v>40</v>
      </c>
      <c r="I15" s="742">
        <v>15</v>
      </c>
      <c r="J15" s="743">
        <v>149</v>
      </c>
      <c r="K15" s="725">
        <v>12</v>
      </c>
    </row>
    <row r="16" spans="2:11" ht="10.7" customHeight="1">
      <c r="B16" s="885"/>
      <c r="C16" s="890" t="s">
        <v>6</v>
      </c>
      <c r="D16" s="716" t="s">
        <v>94</v>
      </c>
      <c r="E16" s="744">
        <v>374.9</v>
      </c>
      <c r="F16" s="745">
        <v>305.8</v>
      </c>
      <c r="G16" s="745">
        <v>931.3</v>
      </c>
      <c r="H16" s="745">
        <v>43.1</v>
      </c>
      <c r="I16" s="745">
        <v>13.4</v>
      </c>
      <c r="J16" s="746">
        <v>161</v>
      </c>
      <c r="K16" s="747">
        <v>32</v>
      </c>
    </row>
    <row r="17" spans="2:11" ht="10.7" customHeight="1">
      <c r="B17" s="885"/>
      <c r="C17" s="888"/>
      <c r="D17" s="714" t="s">
        <v>95</v>
      </c>
      <c r="E17" s="730">
        <v>234.4</v>
      </c>
      <c r="F17" s="731">
        <v>202.7</v>
      </c>
      <c r="G17" s="731">
        <v>313.5</v>
      </c>
      <c r="H17" s="731">
        <v>40.5</v>
      </c>
      <c r="I17" s="731">
        <v>6.2</v>
      </c>
      <c r="J17" s="738">
        <v>155</v>
      </c>
      <c r="K17" s="739">
        <v>19</v>
      </c>
    </row>
    <row r="18" spans="2:11" ht="10.7" customHeight="1">
      <c r="B18" s="885"/>
      <c r="C18" s="889" t="s">
        <v>7</v>
      </c>
      <c r="D18" s="711" t="s">
        <v>94</v>
      </c>
      <c r="E18" s="734">
        <v>391.7</v>
      </c>
      <c r="F18" s="735">
        <v>359.3</v>
      </c>
      <c r="G18" s="735">
        <v>1140.8</v>
      </c>
      <c r="H18" s="735">
        <v>40.299999999999997</v>
      </c>
      <c r="I18" s="735">
        <v>14.7</v>
      </c>
      <c r="J18" s="740">
        <v>164</v>
      </c>
      <c r="K18" s="737">
        <v>15</v>
      </c>
    </row>
    <row r="19" spans="2:11" ht="10.7" customHeight="1">
      <c r="B19" s="885"/>
      <c r="C19" s="889"/>
      <c r="D19" s="715" t="s">
        <v>95</v>
      </c>
      <c r="E19" s="741">
        <v>261.8</v>
      </c>
      <c r="F19" s="742">
        <v>245.1</v>
      </c>
      <c r="G19" s="742">
        <v>444.5</v>
      </c>
      <c r="H19" s="742">
        <v>38.4</v>
      </c>
      <c r="I19" s="742">
        <v>8.1999999999999993</v>
      </c>
      <c r="J19" s="743">
        <v>161</v>
      </c>
      <c r="K19" s="725">
        <v>9</v>
      </c>
    </row>
    <row r="20" spans="2:11" ht="10.7" customHeight="1">
      <c r="B20" s="885"/>
      <c r="C20" s="890" t="s">
        <v>21</v>
      </c>
      <c r="D20" s="716" t="s">
        <v>94</v>
      </c>
      <c r="E20" s="744">
        <v>528</v>
      </c>
      <c r="F20" s="745">
        <v>474.9</v>
      </c>
      <c r="G20" s="745">
        <v>2338.1</v>
      </c>
      <c r="H20" s="745">
        <v>42.3</v>
      </c>
      <c r="I20" s="745">
        <v>15.4</v>
      </c>
      <c r="J20" s="746">
        <v>156</v>
      </c>
      <c r="K20" s="747">
        <v>19</v>
      </c>
    </row>
    <row r="21" spans="2:11" ht="10.7" customHeight="1">
      <c r="B21" s="885"/>
      <c r="C21" s="888"/>
      <c r="D21" s="714" t="s">
        <v>95</v>
      </c>
      <c r="E21" s="730">
        <v>310</v>
      </c>
      <c r="F21" s="731">
        <v>282.89999999999998</v>
      </c>
      <c r="G21" s="731">
        <v>1024.0999999999999</v>
      </c>
      <c r="H21" s="731">
        <v>40.6</v>
      </c>
      <c r="I21" s="731">
        <v>10.9</v>
      </c>
      <c r="J21" s="738">
        <v>149</v>
      </c>
      <c r="K21" s="739">
        <v>13</v>
      </c>
    </row>
    <row r="22" spans="2:11" ht="10.7" customHeight="1">
      <c r="B22" s="885"/>
      <c r="C22" s="889" t="s">
        <v>20</v>
      </c>
      <c r="D22" s="711" t="s">
        <v>94</v>
      </c>
      <c r="E22" s="734">
        <v>424.7</v>
      </c>
      <c r="F22" s="735">
        <v>389.6</v>
      </c>
      <c r="G22" s="735">
        <v>1355.4</v>
      </c>
      <c r="H22" s="735">
        <v>41.2</v>
      </c>
      <c r="I22" s="735">
        <v>9.8000000000000007</v>
      </c>
      <c r="J22" s="740">
        <v>157</v>
      </c>
      <c r="K22" s="737">
        <v>15</v>
      </c>
    </row>
    <row r="23" spans="2:11" ht="10.7" customHeight="1">
      <c r="B23" s="885"/>
      <c r="C23" s="889"/>
      <c r="D23" s="715" t="s">
        <v>95</v>
      </c>
      <c r="E23" s="741">
        <v>291.7</v>
      </c>
      <c r="F23" s="742">
        <v>269.3</v>
      </c>
      <c r="G23" s="742">
        <v>743.8</v>
      </c>
      <c r="H23" s="742">
        <v>39.700000000000003</v>
      </c>
      <c r="I23" s="742">
        <v>8.8000000000000007</v>
      </c>
      <c r="J23" s="743">
        <v>155</v>
      </c>
      <c r="K23" s="725">
        <v>12</v>
      </c>
    </row>
    <row r="24" spans="2:11" ht="10.7" customHeight="1">
      <c r="B24" s="885"/>
      <c r="C24" s="890" t="s">
        <v>19</v>
      </c>
      <c r="D24" s="716" t="s">
        <v>94</v>
      </c>
      <c r="E24" s="744">
        <v>520</v>
      </c>
      <c r="F24" s="745">
        <v>479.1</v>
      </c>
      <c r="G24" s="745">
        <v>2215.1999999999998</v>
      </c>
      <c r="H24" s="745">
        <v>42.6</v>
      </c>
      <c r="I24" s="745">
        <v>17</v>
      </c>
      <c r="J24" s="746">
        <v>150</v>
      </c>
      <c r="K24" s="747">
        <v>14</v>
      </c>
    </row>
    <row r="25" spans="2:11" ht="10.7" customHeight="1">
      <c r="B25" s="885"/>
      <c r="C25" s="888"/>
      <c r="D25" s="714" t="s">
        <v>95</v>
      </c>
      <c r="E25" s="730">
        <v>403.8</v>
      </c>
      <c r="F25" s="731">
        <v>371.7</v>
      </c>
      <c r="G25" s="731">
        <v>1673.1</v>
      </c>
      <c r="H25" s="731">
        <v>41.1</v>
      </c>
      <c r="I25" s="731">
        <v>16.600000000000001</v>
      </c>
      <c r="J25" s="738">
        <v>150</v>
      </c>
      <c r="K25" s="739">
        <v>11</v>
      </c>
    </row>
    <row r="26" spans="2:11" ht="10.7" customHeight="1">
      <c r="B26" s="885"/>
      <c r="C26" s="891" t="s">
        <v>18</v>
      </c>
      <c r="D26" s="711" t="s">
        <v>94</v>
      </c>
      <c r="E26" s="734">
        <v>330.9</v>
      </c>
      <c r="F26" s="735">
        <v>285.3</v>
      </c>
      <c r="G26" s="735">
        <v>569.20000000000005</v>
      </c>
      <c r="H26" s="735">
        <v>41.7</v>
      </c>
      <c r="I26" s="735">
        <v>11.1</v>
      </c>
      <c r="J26" s="740">
        <v>171</v>
      </c>
      <c r="K26" s="737">
        <v>21</v>
      </c>
    </row>
    <row r="27" spans="2:11" ht="10.7" customHeight="1">
      <c r="B27" s="885"/>
      <c r="C27" s="891"/>
      <c r="D27" s="715" t="s">
        <v>95</v>
      </c>
      <c r="E27" s="741">
        <v>237.5</v>
      </c>
      <c r="F27" s="742">
        <v>216.3</v>
      </c>
      <c r="G27" s="742">
        <v>229</v>
      </c>
      <c r="H27" s="742">
        <v>37.799999999999997</v>
      </c>
      <c r="I27" s="742">
        <v>7</v>
      </c>
      <c r="J27" s="743">
        <v>168</v>
      </c>
      <c r="K27" s="725">
        <v>14</v>
      </c>
    </row>
    <row r="28" spans="2:11" ht="10.7" customHeight="1">
      <c r="B28" s="885"/>
      <c r="C28" s="892" t="s">
        <v>17</v>
      </c>
      <c r="D28" s="716" t="s">
        <v>94</v>
      </c>
      <c r="E28" s="744">
        <v>317.8</v>
      </c>
      <c r="F28" s="745">
        <v>283.10000000000002</v>
      </c>
      <c r="G28" s="745">
        <v>570.29999999999995</v>
      </c>
      <c r="H28" s="745">
        <v>38</v>
      </c>
      <c r="I28" s="745">
        <v>10.4</v>
      </c>
      <c r="J28" s="746">
        <v>171</v>
      </c>
      <c r="K28" s="747">
        <v>17</v>
      </c>
    </row>
    <row r="29" spans="2:11" ht="10.7" customHeight="1">
      <c r="B29" s="885"/>
      <c r="C29" s="893"/>
      <c r="D29" s="714" t="s">
        <v>95</v>
      </c>
      <c r="E29" s="730">
        <v>252.4</v>
      </c>
      <c r="F29" s="731">
        <v>230.4</v>
      </c>
      <c r="G29" s="731">
        <v>259.2</v>
      </c>
      <c r="H29" s="731">
        <v>34.799999999999997</v>
      </c>
      <c r="I29" s="731">
        <v>5.7</v>
      </c>
      <c r="J29" s="738">
        <v>165</v>
      </c>
      <c r="K29" s="739">
        <v>14</v>
      </c>
    </row>
    <row r="30" spans="2:11" ht="10.7" customHeight="1">
      <c r="B30" s="885"/>
      <c r="C30" s="891" t="s">
        <v>16</v>
      </c>
      <c r="D30" s="711" t="s">
        <v>94</v>
      </c>
      <c r="E30" s="734">
        <v>542.5</v>
      </c>
      <c r="F30" s="735">
        <v>518.79999999999995</v>
      </c>
      <c r="G30" s="735">
        <v>2016.9</v>
      </c>
      <c r="H30" s="735">
        <v>45.6</v>
      </c>
      <c r="I30" s="735">
        <v>13.5</v>
      </c>
      <c r="J30" s="740">
        <v>159</v>
      </c>
      <c r="K30" s="737">
        <v>8</v>
      </c>
    </row>
    <row r="31" spans="2:11" ht="10.7" customHeight="1">
      <c r="B31" s="885"/>
      <c r="C31" s="891"/>
      <c r="D31" s="715" t="s">
        <v>95</v>
      </c>
      <c r="E31" s="741">
        <v>416.3</v>
      </c>
      <c r="F31" s="742">
        <v>403.9</v>
      </c>
      <c r="G31" s="742">
        <v>1368.1</v>
      </c>
      <c r="H31" s="742">
        <v>42.1</v>
      </c>
      <c r="I31" s="742">
        <v>10.7</v>
      </c>
      <c r="J31" s="743">
        <v>159</v>
      </c>
      <c r="K31" s="725">
        <v>6</v>
      </c>
    </row>
    <row r="32" spans="2:11" ht="10.7" customHeight="1">
      <c r="B32" s="885"/>
      <c r="C32" s="892" t="s">
        <v>15</v>
      </c>
      <c r="D32" s="716" t="s">
        <v>94</v>
      </c>
      <c r="E32" s="744">
        <v>435.4</v>
      </c>
      <c r="F32" s="745">
        <v>384.4</v>
      </c>
      <c r="G32" s="745">
        <v>804.2</v>
      </c>
      <c r="H32" s="745">
        <v>38.299999999999997</v>
      </c>
      <c r="I32" s="745">
        <v>6.9</v>
      </c>
      <c r="J32" s="746">
        <v>163</v>
      </c>
      <c r="K32" s="747">
        <v>16</v>
      </c>
    </row>
    <row r="33" spans="2:14" ht="10.7" customHeight="1">
      <c r="B33" s="885"/>
      <c r="C33" s="893"/>
      <c r="D33" s="714" t="s">
        <v>95</v>
      </c>
      <c r="E33" s="730">
        <v>338.7</v>
      </c>
      <c r="F33" s="731">
        <v>294.3</v>
      </c>
      <c r="G33" s="731">
        <v>704.4</v>
      </c>
      <c r="H33" s="731">
        <v>38.299999999999997</v>
      </c>
      <c r="I33" s="731">
        <v>6.8</v>
      </c>
      <c r="J33" s="738">
        <v>163</v>
      </c>
      <c r="K33" s="739">
        <v>12</v>
      </c>
    </row>
    <row r="34" spans="2:14" ht="10.7" customHeight="1">
      <c r="B34" s="885"/>
      <c r="C34" s="891" t="s">
        <v>14</v>
      </c>
      <c r="D34" s="711" t="s">
        <v>94</v>
      </c>
      <c r="E34" s="734">
        <v>347.6</v>
      </c>
      <c r="F34" s="735">
        <v>318.10000000000002</v>
      </c>
      <c r="G34" s="735">
        <v>1004.2</v>
      </c>
      <c r="H34" s="735">
        <v>41.5</v>
      </c>
      <c r="I34" s="735">
        <v>12.4</v>
      </c>
      <c r="J34" s="740">
        <v>161</v>
      </c>
      <c r="K34" s="737">
        <v>15</v>
      </c>
    </row>
    <row r="35" spans="2:14" ht="10.7" customHeight="1">
      <c r="B35" s="885"/>
      <c r="C35" s="893"/>
      <c r="D35" s="714" t="s">
        <v>95</v>
      </c>
      <c r="E35" s="730">
        <v>268.2</v>
      </c>
      <c r="F35" s="731">
        <v>252.9</v>
      </c>
      <c r="G35" s="731">
        <v>783.8</v>
      </c>
      <c r="H35" s="731">
        <v>38.200000000000003</v>
      </c>
      <c r="I35" s="731">
        <v>9.1</v>
      </c>
      <c r="J35" s="738">
        <v>163</v>
      </c>
      <c r="K35" s="739">
        <v>9</v>
      </c>
    </row>
    <row r="36" spans="2:14" ht="10.7" customHeight="1">
      <c r="B36" s="885"/>
      <c r="C36" s="889" t="s">
        <v>13</v>
      </c>
      <c r="D36" s="711" t="s">
        <v>94</v>
      </c>
      <c r="E36" s="734">
        <v>315.3</v>
      </c>
      <c r="F36" s="735">
        <v>267.89999999999998</v>
      </c>
      <c r="G36" s="735">
        <v>607.20000000000005</v>
      </c>
      <c r="H36" s="735">
        <v>42.4</v>
      </c>
      <c r="I36" s="735">
        <v>8.6999999999999993</v>
      </c>
      <c r="J36" s="740">
        <v>162</v>
      </c>
      <c r="K36" s="737">
        <v>25</v>
      </c>
    </row>
    <row r="37" spans="2:14" ht="10.7" customHeight="1" thickBot="1">
      <c r="B37" s="886"/>
      <c r="C37" s="894"/>
      <c r="D37" s="717" t="s">
        <v>95</v>
      </c>
      <c r="E37" s="722">
        <v>233.3</v>
      </c>
      <c r="F37" s="723">
        <v>215.3</v>
      </c>
      <c r="G37" s="723">
        <v>183.3</v>
      </c>
      <c r="H37" s="723">
        <v>41.7</v>
      </c>
      <c r="I37" s="723">
        <v>6.4</v>
      </c>
      <c r="J37" s="724">
        <v>154</v>
      </c>
      <c r="K37" s="748">
        <v>11</v>
      </c>
    </row>
    <row r="38" spans="2:14" ht="10.7" customHeight="1" thickBot="1">
      <c r="C38" s="81"/>
      <c r="D38" s="378"/>
      <c r="E38" s="565"/>
      <c r="F38" s="565"/>
      <c r="G38" s="566"/>
      <c r="H38" s="566"/>
      <c r="I38" s="567"/>
      <c r="J38" s="567"/>
      <c r="K38" s="568"/>
    </row>
    <row r="39" spans="2:14" ht="10.7" customHeight="1">
      <c r="B39" s="827" t="s">
        <v>103</v>
      </c>
      <c r="C39" s="887" t="s">
        <v>195</v>
      </c>
      <c r="D39" s="713" t="s">
        <v>94</v>
      </c>
      <c r="E39" s="749">
        <v>381</v>
      </c>
      <c r="F39" s="750">
        <v>344</v>
      </c>
      <c r="G39" s="750">
        <v>982.2</v>
      </c>
      <c r="H39" s="750">
        <v>43</v>
      </c>
      <c r="I39" s="750">
        <v>12.5</v>
      </c>
      <c r="J39" s="751">
        <v>163</v>
      </c>
      <c r="K39" s="721">
        <v>17</v>
      </c>
    </row>
    <row r="40" spans="2:14" ht="10.7" customHeight="1" thickBot="1">
      <c r="B40" s="828"/>
      <c r="C40" s="894"/>
      <c r="D40" s="712" t="s">
        <v>95</v>
      </c>
      <c r="E40" s="752">
        <v>287.10000000000002</v>
      </c>
      <c r="F40" s="753">
        <v>266.7</v>
      </c>
      <c r="G40" s="753">
        <v>603</v>
      </c>
      <c r="H40" s="753">
        <v>40.4</v>
      </c>
      <c r="I40" s="753">
        <v>8.1</v>
      </c>
      <c r="J40" s="754">
        <v>161</v>
      </c>
      <c r="K40" s="725">
        <v>9</v>
      </c>
    </row>
    <row r="41" spans="2:14" ht="10.7" customHeight="1">
      <c r="B41" s="885"/>
      <c r="C41" s="887" t="s">
        <v>1</v>
      </c>
      <c r="D41" s="713" t="s">
        <v>94</v>
      </c>
      <c r="E41" s="755">
        <v>374.8</v>
      </c>
      <c r="F41" s="750">
        <v>357.6</v>
      </c>
      <c r="G41" s="750">
        <v>1055.9000000000001</v>
      </c>
      <c r="H41" s="750">
        <v>40.299999999999997</v>
      </c>
      <c r="I41" s="750">
        <v>12.6</v>
      </c>
      <c r="J41" s="756">
        <v>173</v>
      </c>
      <c r="K41" s="728">
        <v>9</v>
      </c>
    </row>
    <row r="42" spans="2:14" ht="10.7" customHeight="1">
      <c r="B42" s="885"/>
      <c r="C42" s="889"/>
      <c r="D42" s="715" t="s">
        <v>95</v>
      </c>
      <c r="E42" s="757">
        <v>303</v>
      </c>
      <c r="F42" s="753">
        <v>301.7</v>
      </c>
      <c r="G42" s="753">
        <v>658.3</v>
      </c>
      <c r="H42" s="753">
        <v>47.5</v>
      </c>
      <c r="I42" s="753">
        <v>14.8</v>
      </c>
      <c r="J42" s="758">
        <v>159</v>
      </c>
      <c r="K42" s="759">
        <v>1</v>
      </c>
    </row>
    <row r="43" spans="2:14" ht="10.7" customHeight="1">
      <c r="B43" s="885"/>
      <c r="C43" s="890" t="s">
        <v>2</v>
      </c>
      <c r="D43" s="716" t="s">
        <v>94</v>
      </c>
      <c r="E43" s="760">
        <v>438.3</v>
      </c>
      <c r="F43" s="761">
        <v>419.9</v>
      </c>
      <c r="G43" s="761">
        <v>1553.3</v>
      </c>
      <c r="H43" s="761">
        <v>43.6</v>
      </c>
      <c r="I43" s="761">
        <v>16.399999999999999</v>
      </c>
      <c r="J43" s="762">
        <v>159</v>
      </c>
      <c r="K43" s="747">
        <v>9</v>
      </c>
    </row>
    <row r="44" spans="2:14" ht="10.7" customHeight="1">
      <c r="B44" s="885"/>
      <c r="C44" s="888"/>
      <c r="D44" s="714" t="s">
        <v>95</v>
      </c>
      <c r="E44" s="763">
        <v>311.10000000000002</v>
      </c>
      <c r="F44" s="764">
        <v>265.39999999999998</v>
      </c>
      <c r="G44" s="764">
        <v>1007.6</v>
      </c>
      <c r="H44" s="764">
        <v>36.299999999999997</v>
      </c>
      <c r="I44" s="764">
        <v>9.1</v>
      </c>
      <c r="J44" s="765">
        <v>148</v>
      </c>
      <c r="K44" s="739">
        <v>22</v>
      </c>
      <c r="N44" s="379"/>
    </row>
    <row r="45" spans="2:14" ht="10.7" customHeight="1">
      <c r="B45" s="885"/>
      <c r="C45" s="889" t="s">
        <v>3</v>
      </c>
      <c r="D45" s="711" t="s">
        <v>94</v>
      </c>
      <c r="E45" s="766">
        <v>366.8</v>
      </c>
      <c r="F45" s="767">
        <v>323.5</v>
      </c>
      <c r="G45" s="767">
        <v>1155.5</v>
      </c>
      <c r="H45" s="767">
        <v>41.4</v>
      </c>
      <c r="I45" s="767">
        <v>14.6</v>
      </c>
      <c r="J45" s="768">
        <v>161</v>
      </c>
      <c r="K45" s="737">
        <v>18</v>
      </c>
    </row>
    <row r="46" spans="2:14" ht="10.7" customHeight="1">
      <c r="B46" s="885"/>
      <c r="C46" s="889"/>
      <c r="D46" s="715" t="s">
        <v>95</v>
      </c>
      <c r="E46" s="769">
        <v>253</v>
      </c>
      <c r="F46" s="770">
        <v>230.2</v>
      </c>
      <c r="G46" s="770">
        <v>584.70000000000005</v>
      </c>
      <c r="H46" s="770">
        <v>40.200000000000003</v>
      </c>
      <c r="I46" s="770">
        <v>10.5</v>
      </c>
      <c r="J46" s="771">
        <v>162</v>
      </c>
      <c r="K46" s="772">
        <v>13</v>
      </c>
    </row>
    <row r="47" spans="2:14" ht="10.7" customHeight="1">
      <c r="B47" s="885"/>
      <c r="C47" s="890" t="s">
        <v>4</v>
      </c>
      <c r="D47" s="716" t="s">
        <v>94</v>
      </c>
      <c r="E47" s="760">
        <v>304.89999999999998</v>
      </c>
      <c r="F47" s="761">
        <v>281.60000000000002</v>
      </c>
      <c r="G47" s="761">
        <v>498.6</v>
      </c>
      <c r="H47" s="761">
        <v>47.4</v>
      </c>
      <c r="I47" s="761">
        <v>9.1</v>
      </c>
      <c r="J47" s="762">
        <v>172</v>
      </c>
      <c r="K47" s="747">
        <v>10</v>
      </c>
    </row>
    <row r="48" spans="2:14" ht="10.7" customHeight="1">
      <c r="B48" s="885"/>
      <c r="C48" s="888"/>
      <c r="D48" s="714" t="s">
        <v>95</v>
      </c>
      <c r="E48" s="763">
        <v>248</v>
      </c>
      <c r="F48" s="764">
        <v>242.1</v>
      </c>
      <c r="G48" s="764">
        <v>637.70000000000005</v>
      </c>
      <c r="H48" s="764">
        <v>30.1</v>
      </c>
      <c r="I48" s="764">
        <v>7.5</v>
      </c>
      <c r="J48" s="765">
        <v>161</v>
      </c>
      <c r="K48" s="739">
        <v>4</v>
      </c>
    </row>
    <row r="49" spans="2:14" ht="10.7" customHeight="1">
      <c r="B49" s="885"/>
      <c r="C49" s="889" t="s">
        <v>5</v>
      </c>
      <c r="D49" s="711" t="s">
        <v>94</v>
      </c>
      <c r="E49" s="766">
        <v>406.7</v>
      </c>
      <c r="F49" s="767">
        <v>373.1</v>
      </c>
      <c r="G49" s="767">
        <v>1390.4</v>
      </c>
      <c r="H49" s="767">
        <v>39.9</v>
      </c>
      <c r="I49" s="767">
        <v>13.8</v>
      </c>
      <c r="J49" s="768">
        <v>153</v>
      </c>
      <c r="K49" s="737">
        <v>14</v>
      </c>
    </row>
    <row r="50" spans="2:14" ht="10.7" customHeight="1">
      <c r="B50" s="885"/>
      <c r="C50" s="889"/>
      <c r="D50" s="715" t="s">
        <v>95</v>
      </c>
      <c r="E50" s="769">
        <v>332.2</v>
      </c>
      <c r="F50" s="770">
        <v>298</v>
      </c>
      <c r="G50" s="770">
        <v>948.5</v>
      </c>
      <c r="H50" s="770">
        <v>36.700000000000003</v>
      </c>
      <c r="I50" s="770">
        <v>10.199999999999999</v>
      </c>
      <c r="J50" s="771">
        <v>151</v>
      </c>
      <c r="K50" s="772">
        <v>16</v>
      </c>
    </row>
    <row r="51" spans="2:14" ht="10.7" customHeight="1">
      <c r="B51" s="885"/>
      <c r="C51" s="890" t="s">
        <v>6</v>
      </c>
      <c r="D51" s="716" t="s">
        <v>94</v>
      </c>
      <c r="E51" s="760">
        <v>371.5</v>
      </c>
      <c r="F51" s="761">
        <v>305.5</v>
      </c>
      <c r="G51" s="761">
        <v>585.29999999999995</v>
      </c>
      <c r="H51" s="761">
        <v>48.1</v>
      </c>
      <c r="I51" s="761">
        <v>12.5</v>
      </c>
      <c r="J51" s="762">
        <v>172</v>
      </c>
      <c r="K51" s="747">
        <v>36</v>
      </c>
    </row>
    <row r="52" spans="2:14" ht="10.7" customHeight="1">
      <c r="B52" s="885"/>
      <c r="C52" s="888"/>
      <c r="D52" s="714" t="s">
        <v>95</v>
      </c>
      <c r="E52" s="773">
        <v>257.39999999999998</v>
      </c>
      <c r="F52" s="774">
        <v>232.9</v>
      </c>
      <c r="G52" s="774">
        <v>386.7</v>
      </c>
      <c r="H52" s="774">
        <v>45.7</v>
      </c>
      <c r="I52" s="774">
        <v>9.8000000000000007</v>
      </c>
      <c r="J52" s="775">
        <v>162</v>
      </c>
      <c r="K52" s="776">
        <v>16</v>
      </c>
    </row>
    <row r="53" spans="2:14" ht="10.7" customHeight="1">
      <c r="B53" s="885"/>
      <c r="C53" s="889" t="s">
        <v>7</v>
      </c>
      <c r="D53" s="711" t="s">
        <v>94</v>
      </c>
      <c r="E53" s="766">
        <v>378.9</v>
      </c>
      <c r="F53" s="767">
        <v>358.6</v>
      </c>
      <c r="G53" s="767">
        <v>1067.4000000000001</v>
      </c>
      <c r="H53" s="767">
        <v>42.7</v>
      </c>
      <c r="I53" s="767">
        <v>14.4</v>
      </c>
      <c r="J53" s="768">
        <v>161</v>
      </c>
      <c r="K53" s="737">
        <v>10</v>
      </c>
      <c r="N53" s="86"/>
    </row>
    <row r="54" spans="2:14" ht="10.7" customHeight="1">
      <c r="B54" s="885"/>
      <c r="C54" s="889"/>
      <c r="D54" s="715" t="s">
        <v>95</v>
      </c>
      <c r="E54" s="769">
        <v>248.4</v>
      </c>
      <c r="F54" s="770">
        <v>235.1</v>
      </c>
      <c r="G54" s="770">
        <v>489.9</v>
      </c>
      <c r="H54" s="770">
        <v>38.6</v>
      </c>
      <c r="I54" s="770">
        <v>9.8000000000000007</v>
      </c>
      <c r="J54" s="771">
        <v>161</v>
      </c>
      <c r="K54" s="772">
        <v>8</v>
      </c>
    </row>
    <row r="55" spans="2:14" ht="10.7" customHeight="1">
      <c r="B55" s="885"/>
      <c r="C55" s="890" t="s">
        <v>21</v>
      </c>
      <c r="D55" s="716" t="s">
        <v>94</v>
      </c>
      <c r="E55" s="760">
        <v>411.2</v>
      </c>
      <c r="F55" s="761">
        <v>388.6</v>
      </c>
      <c r="G55" s="761">
        <v>1523.6</v>
      </c>
      <c r="H55" s="761">
        <v>42.8</v>
      </c>
      <c r="I55" s="761">
        <v>16.3</v>
      </c>
      <c r="J55" s="762">
        <v>154</v>
      </c>
      <c r="K55" s="747">
        <v>10</v>
      </c>
    </row>
    <row r="56" spans="2:14" ht="10.7" customHeight="1">
      <c r="B56" s="885"/>
      <c r="C56" s="888"/>
      <c r="D56" s="714" t="s">
        <v>95</v>
      </c>
      <c r="E56" s="773">
        <v>278.8</v>
      </c>
      <c r="F56" s="774">
        <v>259</v>
      </c>
      <c r="G56" s="774">
        <v>889.7</v>
      </c>
      <c r="H56" s="774">
        <v>36.799999999999997</v>
      </c>
      <c r="I56" s="774">
        <v>11.6</v>
      </c>
      <c r="J56" s="775">
        <v>152</v>
      </c>
      <c r="K56" s="776">
        <v>11</v>
      </c>
    </row>
    <row r="57" spans="2:14" ht="10.7" customHeight="1">
      <c r="B57" s="885"/>
      <c r="C57" s="889" t="s">
        <v>20</v>
      </c>
      <c r="D57" s="711" t="s">
        <v>94</v>
      </c>
      <c r="E57" s="766">
        <v>350.1</v>
      </c>
      <c r="F57" s="767">
        <v>327</v>
      </c>
      <c r="G57" s="767">
        <v>1138.3</v>
      </c>
      <c r="H57" s="767">
        <v>40.4</v>
      </c>
      <c r="I57" s="767">
        <v>9.5</v>
      </c>
      <c r="J57" s="768">
        <v>162</v>
      </c>
      <c r="K57" s="737">
        <v>12</v>
      </c>
    </row>
    <row r="58" spans="2:14" ht="10.7" customHeight="1">
      <c r="B58" s="885"/>
      <c r="C58" s="889"/>
      <c r="D58" s="715" t="s">
        <v>95</v>
      </c>
      <c r="E58" s="769">
        <v>252.1</v>
      </c>
      <c r="F58" s="770">
        <v>231.5</v>
      </c>
      <c r="G58" s="770">
        <v>596.79999999999995</v>
      </c>
      <c r="H58" s="770">
        <v>39.1</v>
      </c>
      <c r="I58" s="770">
        <v>6.9</v>
      </c>
      <c r="J58" s="771">
        <v>156</v>
      </c>
      <c r="K58" s="772">
        <v>12</v>
      </c>
    </row>
    <row r="59" spans="2:14" ht="10.7" customHeight="1">
      <c r="B59" s="885"/>
      <c r="C59" s="890" t="s">
        <v>19</v>
      </c>
      <c r="D59" s="716" t="s">
        <v>94</v>
      </c>
      <c r="E59" s="760">
        <v>459.6</v>
      </c>
      <c r="F59" s="761">
        <v>415.1</v>
      </c>
      <c r="G59" s="761">
        <v>1304.8</v>
      </c>
      <c r="H59" s="761">
        <v>44.9</v>
      </c>
      <c r="I59" s="761">
        <v>15.2</v>
      </c>
      <c r="J59" s="762">
        <v>157</v>
      </c>
      <c r="K59" s="747">
        <v>20</v>
      </c>
    </row>
    <row r="60" spans="2:14" ht="10.7" customHeight="1">
      <c r="B60" s="885"/>
      <c r="C60" s="888"/>
      <c r="D60" s="714" t="s">
        <v>95</v>
      </c>
      <c r="E60" s="773">
        <v>351.4</v>
      </c>
      <c r="F60" s="774">
        <v>325.60000000000002</v>
      </c>
      <c r="G60" s="774">
        <v>1009.9</v>
      </c>
      <c r="H60" s="774">
        <v>40.4</v>
      </c>
      <c r="I60" s="774">
        <v>12</v>
      </c>
      <c r="J60" s="775">
        <v>155</v>
      </c>
      <c r="K60" s="776">
        <v>13</v>
      </c>
    </row>
    <row r="61" spans="2:14" ht="10.7" customHeight="1">
      <c r="B61" s="885"/>
      <c r="C61" s="891" t="s">
        <v>18</v>
      </c>
      <c r="D61" s="711" t="s">
        <v>94</v>
      </c>
      <c r="E61" s="766">
        <v>319.8</v>
      </c>
      <c r="F61" s="767">
        <v>292.10000000000002</v>
      </c>
      <c r="G61" s="767">
        <v>390.8</v>
      </c>
      <c r="H61" s="767">
        <v>42.1</v>
      </c>
      <c r="I61" s="767">
        <v>10</v>
      </c>
      <c r="J61" s="768">
        <v>179</v>
      </c>
      <c r="K61" s="737">
        <v>16</v>
      </c>
    </row>
    <row r="62" spans="2:14" ht="10.7" customHeight="1">
      <c r="B62" s="885"/>
      <c r="C62" s="891"/>
      <c r="D62" s="715" t="s">
        <v>95</v>
      </c>
      <c r="E62" s="769">
        <v>237.2</v>
      </c>
      <c r="F62" s="770">
        <v>221.5</v>
      </c>
      <c r="G62" s="770">
        <v>199.1</v>
      </c>
      <c r="H62" s="770">
        <v>36.700000000000003</v>
      </c>
      <c r="I62" s="770">
        <v>6.2</v>
      </c>
      <c r="J62" s="771">
        <v>170</v>
      </c>
      <c r="K62" s="772">
        <v>11</v>
      </c>
    </row>
    <row r="63" spans="2:14" ht="10.7" customHeight="1">
      <c r="B63" s="885"/>
      <c r="C63" s="892" t="s">
        <v>17</v>
      </c>
      <c r="D63" s="716" t="s">
        <v>94</v>
      </c>
      <c r="E63" s="760">
        <v>326.60000000000002</v>
      </c>
      <c r="F63" s="761">
        <v>298.60000000000002</v>
      </c>
      <c r="G63" s="761">
        <v>565.79999999999995</v>
      </c>
      <c r="H63" s="761">
        <v>39.4</v>
      </c>
      <c r="I63" s="761">
        <v>9.6999999999999993</v>
      </c>
      <c r="J63" s="762">
        <v>172</v>
      </c>
      <c r="K63" s="747">
        <v>14</v>
      </c>
    </row>
    <row r="64" spans="2:14" ht="10.7" customHeight="1">
      <c r="B64" s="885"/>
      <c r="C64" s="893"/>
      <c r="D64" s="714" t="s">
        <v>95</v>
      </c>
      <c r="E64" s="773">
        <v>252.9</v>
      </c>
      <c r="F64" s="774">
        <v>237.4</v>
      </c>
      <c r="G64" s="774">
        <v>258.89999999999998</v>
      </c>
      <c r="H64" s="774">
        <v>37.6</v>
      </c>
      <c r="I64" s="774">
        <v>7.4</v>
      </c>
      <c r="J64" s="775">
        <v>167</v>
      </c>
      <c r="K64" s="776">
        <v>9</v>
      </c>
    </row>
    <row r="65" spans="2:12" ht="10.7" customHeight="1">
      <c r="B65" s="885"/>
      <c r="C65" s="891" t="s">
        <v>16</v>
      </c>
      <c r="D65" s="711" t="s">
        <v>94</v>
      </c>
      <c r="E65" s="766">
        <v>471.6</v>
      </c>
      <c r="F65" s="767">
        <v>462.7</v>
      </c>
      <c r="G65" s="767">
        <v>1692.6</v>
      </c>
      <c r="H65" s="767">
        <v>45.8</v>
      </c>
      <c r="I65" s="767">
        <v>14.3</v>
      </c>
      <c r="J65" s="768">
        <v>166</v>
      </c>
      <c r="K65" s="737">
        <v>3</v>
      </c>
    </row>
    <row r="66" spans="2:12" ht="10.7" customHeight="1">
      <c r="B66" s="885"/>
      <c r="C66" s="891"/>
      <c r="D66" s="715" t="s">
        <v>95</v>
      </c>
      <c r="E66" s="769">
        <v>367.7</v>
      </c>
      <c r="F66" s="770">
        <v>360.3</v>
      </c>
      <c r="G66" s="770">
        <v>1211.7</v>
      </c>
      <c r="H66" s="770">
        <v>40.9</v>
      </c>
      <c r="I66" s="770">
        <v>11</v>
      </c>
      <c r="J66" s="771">
        <v>165</v>
      </c>
      <c r="K66" s="772">
        <v>3</v>
      </c>
    </row>
    <row r="67" spans="2:12" ht="10.7" customHeight="1">
      <c r="B67" s="885"/>
      <c r="C67" s="892" t="s">
        <v>15</v>
      </c>
      <c r="D67" s="716" t="s">
        <v>94</v>
      </c>
      <c r="E67" s="760">
        <v>413.3</v>
      </c>
      <c r="F67" s="761">
        <v>385.1</v>
      </c>
      <c r="G67" s="761">
        <v>792.7</v>
      </c>
      <c r="H67" s="761">
        <v>40</v>
      </c>
      <c r="I67" s="761">
        <v>7.3</v>
      </c>
      <c r="J67" s="762">
        <v>162</v>
      </c>
      <c r="K67" s="747">
        <v>8</v>
      </c>
    </row>
    <row r="68" spans="2:12" ht="10.7" customHeight="1">
      <c r="B68" s="885"/>
      <c r="C68" s="893"/>
      <c r="D68" s="714" t="s">
        <v>95</v>
      </c>
      <c r="E68" s="773">
        <v>305.8</v>
      </c>
      <c r="F68" s="774">
        <v>284.89999999999998</v>
      </c>
      <c r="G68" s="774">
        <v>621.79999999999995</v>
      </c>
      <c r="H68" s="774">
        <v>41.2</v>
      </c>
      <c r="I68" s="774">
        <v>6.8</v>
      </c>
      <c r="J68" s="775">
        <v>160</v>
      </c>
      <c r="K68" s="776">
        <v>7</v>
      </c>
    </row>
    <row r="69" spans="2:12" ht="10.7" customHeight="1">
      <c r="B69" s="828"/>
      <c r="C69" s="891" t="s">
        <v>14</v>
      </c>
      <c r="D69" s="711" t="s">
        <v>94</v>
      </c>
      <c r="E69" s="766">
        <v>346.9</v>
      </c>
      <c r="F69" s="767">
        <v>340.3</v>
      </c>
      <c r="G69" s="767">
        <v>1436.3</v>
      </c>
      <c r="H69" s="767">
        <v>44.2</v>
      </c>
      <c r="I69" s="767">
        <v>20.5</v>
      </c>
      <c r="J69" s="768">
        <v>152</v>
      </c>
      <c r="K69" s="737">
        <v>4</v>
      </c>
    </row>
    <row r="70" spans="2:12" ht="10.7" customHeight="1">
      <c r="B70" s="828"/>
      <c r="C70" s="893"/>
      <c r="D70" s="714" t="s">
        <v>95</v>
      </c>
      <c r="E70" s="773">
        <v>283.3</v>
      </c>
      <c r="F70" s="774">
        <v>275.10000000000002</v>
      </c>
      <c r="G70" s="774">
        <v>1062.2</v>
      </c>
      <c r="H70" s="774">
        <v>38.299999999999997</v>
      </c>
      <c r="I70" s="774">
        <v>15.1</v>
      </c>
      <c r="J70" s="775">
        <v>153</v>
      </c>
      <c r="K70" s="776">
        <v>5</v>
      </c>
    </row>
    <row r="71" spans="2:12" ht="10.7" customHeight="1">
      <c r="B71" s="828"/>
      <c r="C71" s="889" t="s">
        <v>13</v>
      </c>
      <c r="D71" s="711" t="s">
        <v>94</v>
      </c>
      <c r="E71" s="766">
        <v>304.7</v>
      </c>
      <c r="F71" s="767">
        <v>265.3</v>
      </c>
      <c r="G71" s="767">
        <v>346.6</v>
      </c>
      <c r="H71" s="767">
        <v>45.3</v>
      </c>
      <c r="I71" s="767">
        <v>7</v>
      </c>
      <c r="J71" s="768">
        <v>168</v>
      </c>
      <c r="K71" s="737">
        <v>22</v>
      </c>
    </row>
    <row r="72" spans="2:12" ht="10.7" customHeight="1" thickBot="1">
      <c r="B72" s="829"/>
      <c r="C72" s="894"/>
      <c r="D72" s="717" t="s">
        <v>95</v>
      </c>
      <c r="E72" s="777">
        <v>235.1</v>
      </c>
      <c r="F72" s="778">
        <v>217.1</v>
      </c>
      <c r="G72" s="778">
        <v>266.89999999999998</v>
      </c>
      <c r="H72" s="778">
        <v>40.700000000000003</v>
      </c>
      <c r="I72" s="779">
        <v>5.8</v>
      </c>
      <c r="J72" s="780">
        <v>164</v>
      </c>
      <c r="K72" s="781">
        <v>12</v>
      </c>
    </row>
    <row r="73" spans="2:12" ht="10.7" customHeight="1">
      <c r="B73" s="550"/>
      <c r="C73" s="551"/>
      <c r="D73" s="553"/>
      <c r="E73" s="554"/>
      <c r="F73" s="554"/>
      <c r="G73" s="554"/>
      <c r="H73" s="554"/>
      <c r="I73" s="554"/>
      <c r="J73" s="555"/>
      <c r="K73" s="555"/>
    </row>
    <row r="74" spans="2:12" ht="10.7" customHeight="1" thickBot="1">
      <c r="B74" s="809">
        <v>12</v>
      </c>
      <c r="C74" s="809"/>
      <c r="D74" s="809"/>
      <c r="E74" s="809"/>
      <c r="F74" s="809"/>
      <c r="G74" s="809"/>
      <c r="H74" s="809"/>
      <c r="I74" s="809"/>
      <c r="J74" s="809"/>
      <c r="K74" s="809"/>
      <c r="L74" s="809"/>
    </row>
    <row r="75" spans="2:12" ht="10.5" customHeight="1">
      <c r="B75" s="563"/>
      <c r="C75" s="880" t="s">
        <v>29</v>
      </c>
      <c r="D75" s="882" t="s">
        <v>128</v>
      </c>
      <c r="E75" s="866" t="s">
        <v>81</v>
      </c>
      <c r="F75" s="103"/>
      <c r="G75" s="853" t="s">
        <v>83</v>
      </c>
      <c r="H75" s="851" t="s">
        <v>84</v>
      </c>
      <c r="I75" s="853" t="s">
        <v>85</v>
      </c>
      <c r="J75" s="864" t="s">
        <v>86</v>
      </c>
      <c r="K75" s="855" t="s">
        <v>87</v>
      </c>
    </row>
    <row r="76" spans="2:12" ht="31.5" customHeight="1" thickBot="1">
      <c r="B76" s="564"/>
      <c r="C76" s="881"/>
      <c r="D76" s="883"/>
      <c r="E76" s="868"/>
      <c r="F76" s="106" t="s">
        <v>82</v>
      </c>
      <c r="G76" s="861"/>
      <c r="H76" s="852"/>
      <c r="I76" s="854"/>
      <c r="J76" s="865"/>
      <c r="K76" s="856"/>
    </row>
    <row r="77" spans="2:12" ht="10.7" customHeight="1">
      <c r="B77" s="827" t="s">
        <v>104</v>
      </c>
      <c r="C77" s="887" t="s">
        <v>195</v>
      </c>
      <c r="D77" s="713" t="s">
        <v>94</v>
      </c>
      <c r="E77" s="782">
        <v>349.2</v>
      </c>
      <c r="F77" s="783">
        <v>321.39999999999998</v>
      </c>
      <c r="G77" s="783">
        <v>595</v>
      </c>
      <c r="H77" s="783">
        <v>44.3</v>
      </c>
      <c r="I77" s="783">
        <v>10</v>
      </c>
      <c r="J77" s="784">
        <v>172</v>
      </c>
      <c r="K77" s="785">
        <v>15</v>
      </c>
    </row>
    <row r="78" spans="2:12" ht="10.7" customHeight="1" thickBot="1">
      <c r="B78" s="828"/>
      <c r="C78" s="894"/>
      <c r="D78" s="712" t="s">
        <v>95</v>
      </c>
      <c r="E78" s="786">
        <v>269.89999999999998</v>
      </c>
      <c r="F78" s="787">
        <v>256.10000000000002</v>
      </c>
      <c r="G78" s="787">
        <v>451.3</v>
      </c>
      <c r="H78" s="787">
        <v>41.8</v>
      </c>
      <c r="I78" s="787">
        <v>7.4</v>
      </c>
      <c r="J78" s="788">
        <v>166</v>
      </c>
      <c r="K78" s="789">
        <v>7</v>
      </c>
    </row>
    <row r="79" spans="2:12" ht="10.7" customHeight="1">
      <c r="B79" s="885"/>
      <c r="C79" s="887" t="s">
        <v>1</v>
      </c>
      <c r="D79" s="713" t="s">
        <v>94</v>
      </c>
      <c r="E79" s="782">
        <v>359</v>
      </c>
      <c r="F79" s="783">
        <v>327.8</v>
      </c>
      <c r="G79" s="783">
        <v>1013</v>
      </c>
      <c r="H79" s="783">
        <v>47.6</v>
      </c>
      <c r="I79" s="783">
        <v>16.399999999999999</v>
      </c>
      <c r="J79" s="784">
        <v>178</v>
      </c>
      <c r="K79" s="785">
        <v>15</v>
      </c>
    </row>
    <row r="80" spans="2:12" ht="10.7" customHeight="1">
      <c r="B80" s="885"/>
      <c r="C80" s="889"/>
      <c r="D80" s="715" t="s">
        <v>95</v>
      </c>
      <c r="E80" s="786">
        <v>243</v>
      </c>
      <c r="F80" s="787">
        <v>239.7</v>
      </c>
      <c r="G80" s="787">
        <v>827.6</v>
      </c>
      <c r="H80" s="787">
        <v>48.8</v>
      </c>
      <c r="I80" s="787">
        <v>15.1</v>
      </c>
      <c r="J80" s="788">
        <v>172</v>
      </c>
      <c r="K80" s="789">
        <v>2</v>
      </c>
    </row>
    <row r="81" spans="2:11" ht="10.7" customHeight="1">
      <c r="B81" s="885"/>
      <c r="C81" s="890" t="s">
        <v>2</v>
      </c>
      <c r="D81" s="716" t="s">
        <v>94</v>
      </c>
      <c r="E81" s="790">
        <v>373.9</v>
      </c>
      <c r="F81" s="791">
        <v>343.6</v>
      </c>
      <c r="G81" s="791">
        <v>421.6</v>
      </c>
      <c r="H81" s="791">
        <v>44.4</v>
      </c>
      <c r="I81" s="791">
        <v>9.3000000000000007</v>
      </c>
      <c r="J81" s="792">
        <v>177</v>
      </c>
      <c r="K81" s="793">
        <v>17</v>
      </c>
    </row>
    <row r="82" spans="2:11" ht="10.7" customHeight="1">
      <c r="B82" s="885"/>
      <c r="C82" s="888"/>
      <c r="D82" s="714" t="s">
        <v>95</v>
      </c>
      <c r="E82" s="794">
        <v>276.60000000000002</v>
      </c>
      <c r="F82" s="795">
        <v>264.39999999999998</v>
      </c>
      <c r="G82" s="795">
        <v>351</v>
      </c>
      <c r="H82" s="795">
        <v>39.700000000000003</v>
      </c>
      <c r="I82" s="795">
        <v>7.7</v>
      </c>
      <c r="J82" s="796">
        <v>164</v>
      </c>
      <c r="K82" s="797">
        <v>8</v>
      </c>
    </row>
    <row r="83" spans="2:11" ht="10.7" customHeight="1">
      <c r="B83" s="885"/>
      <c r="C83" s="889" t="s">
        <v>3</v>
      </c>
      <c r="D83" s="711" t="s">
        <v>94</v>
      </c>
      <c r="E83" s="798">
        <v>337.1</v>
      </c>
      <c r="F83" s="799">
        <v>307.89999999999998</v>
      </c>
      <c r="G83" s="799">
        <v>716.9</v>
      </c>
      <c r="H83" s="799">
        <v>44.3</v>
      </c>
      <c r="I83" s="799">
        <v>11.1</v>
      </c>
      <c r="J83" s="800">
        <v>168</v>
      </c>
      <c r="K83" s="801">
        <v>15</v>
      </c>
    </row>
    <row r="84" spans="2:11" ht="10.7" customHeight="1">
      <c r="B84" s="885"/>
      <c r="C84" s="889"/>
      <c r="D84" s="715" t="s">
        <v>95</v>
      </c>
      <c r="E84" s="786">
        <v>238.3</v>
      </c>
      <c r="F84" s="787">
        <v>224.5</v>
      </c>
      <c r="G84" s="787">
        <v>388.6</v>
      </c>
      <c r="H84" s="787">
        <v>41.8</v>
      </c>
      <c r="I84" s="787">
        <v>8.5</v>
      </c>
      <c r="J84" s="788">
        <v>166</v>
      </c>
      <c r="K84" s="789">
        <v>9</v>
      </c>
    </row>
    <row r="85" spans="2:11" ht="10.7" customHeight="1">
      <c r="B85" s="885"/>
      <c r="C85" s="890" t="s">
        <v>4</v>
      </c>
      <c r="D85" s="716" t="s">
        <v>94</v>
      </c>
      <c r="E85" s="790">
        <v>392.5</v>
      </c>
      <c r="F85" s="791">
        <v>379.1</v>
      </c>
      <c r="G85" s="791">
        <v>709.6</v>
      </c>
      <c r="H85" s="791">
        <v>46.6</v>
      </c>
      <c r="I85" s="791">
        <v>14.3</v>
      </c>
      <c r="J85" s="792">
        <v>175</v>
      </c>
      <c r="K85" s="793">
        <v>5</v>
      </c>
    </row>
    <row r="86" spans="2:11" ht="10.7" customHeight="1">
      <c r="B86" s="885"/>
      <c r="C86" s="888"/>
      <c r="D86" s="714" t="s">
        <v>95</v>
      </c>
      <c r="E86" s="794">
        <v>220.3</v>
      </c>
      <c r="F86" s="795">
        <v>217.6</v>
      </c>
      <c r="G86" s="795">
        <v>311.60000000000002</v>
      </c>
      <c r="H86" s="795">
        <v>45.7</v>
      </c>
      <c r="I86" s="795">
        <v>12.2</v>
      </c>
      <c r="J86" s="796">
        <v>183</v>
      </c>
      <c r="K86" s="797">
        <v>2</v>
      </c>
    </row>
    <row r="87" spans="2:11" ht="10.7" customHeight="1">
      <c r="B87" s="885"/>
      <c r="C87" s="889" t="s">
        <v>5</v>
      </c>
      <c r="D87" s="711" t="s">
        <v>94</v>
      </c>
      <c r="E87" s="798">
        <v>366.5</v>
      </c>
      <c r="F87" s="799">
        <v>340.8</v>
      </c>
      <c r="G87" s="799">
        <v>719.3</v>
      </c>
      <c r="H87" s="799">
        <v>38.5</v>
      </c>
      <c r="I87" s="799">
        <v>9.6999999999999993</v>
      </c>
      <c r="J87" s="800">
        <v>164</v>
      </c>
      <c r="K87" s="801">
        <v>12</v>
      </c>
    </row>
    <row r="88" spans="2:11" ht="10.7" customHeight="1">
      <c r="B88" s="885"/>
      <c r="C88" s="889"/>
      <c r="D88" s="715" t="s">
        <v>95</v>
      </c>
      <c r="E88" s="786">
        <v>281.5</v>
      </c>
      <c r="F88" s="787">
        <v>261.2</v>
      </c>
      <c r="G88" s="787">
        <v>439.7</v>
      </c>
      <c r="H88" s="787">
        <v>38.5</v>
      </c>
      <c r="I88" s="787">
        <v>7.6</v>
      </c>
      <c r="J88" s="788">
        <v>156</v>
      </c>
      <c r="K88" s="789">
        <v>10</v>
      </c>
    </row>
    <row r="89" spans="2:11" ht="10.7" customHeight="1">
      <c r="B89" s="885"/>
      <c r="C89" s="890" t="s">
        <v>6</v>
      </c>
      <c r="D89" s="716" t="s">
        <v>94</v>
      </c>
      <c r="E89" s="790">
        <v>350.3</v>
      </c>
      <c r="F89" s="791">
        <v>304.5</v>
      </c>
      <c r="G89" s="791">
        <v>330.9</v>
      </c>
      <c r="H89" s="791">
        <v>47.2</v>
      </c>
      <c r="I89" s="791">
        <v>9.3000000000000007</v>
      </c>
      <c r="J89" s="792">
        <v>186</v>
      </c>
      <c r="K89" s="793">
        <v>31</v>
      </c>
    </row>
    <row r="90" spans="2:11" ht="10.7" customHeight="1">
      <c r="B90" s="885"/>
      <c r="C90" s="888"/>
      <c r="D90" s="714" t="s">
        <v>95</v>
      </c>
      <c r="E90" s="794">
        <v>260.60000000000002</v>
      </c>
      <c r="F90" s="795">
        <v>235</v>
      </c>
      <c r="G90" s="795">
        <v>402</v>
      </c>
      <c r="H90" s="795">
        <v>45.6</v>
      </c>
      <c r="I90" s="795">
        <v>9.1999999999999993</v>
      </c>
      <c r="J90" s="796">
        <v>170</v>
      </c>
      <c r="K90" s="797">
        <v>16</v>
      </c>
    </row>
    <row r="91" spans="2:11" ht="10.7" customHeight="1">
      <c r="B91" s="885"/>
      <c r="C91" s="889" t="s">
        <v>7</v>
      </c>
      <c r="D91" s="711" t="s">
        <v>94</v>
      </c>
      <c r="E91" s="798">
        <v>351.1</v>
      </c>
      <c r="F91" s="799">
        <v>327</v>
      </c>
      <c r="G91" s="799">
        <v>746.8</v>
      </c>
      <c r="H91" s="799">
        <v>42.1</v>
      </c>
      <c r="I91" s="799">
        <v>10.8</v>
      </c>
      <c r="J91" s="800">
        <v>172</v>
      </c>
      <c r="K91" s="801">
        <v>13</v>
      </c>
    </row>
    <row r="92" spans="2:11" ht="10.7" customHeight="1">
      <c r="B92" s="885"/>
      <c r="C92" s="889"/>
      <c r="D92" s="715" t="s">
        <v>95</v>
      </c>
      <c r="E92" s="786">
        <v>282</v>
      </c>
      <c r="F92" s="787">
        <v>266.3</v>
      </c>
      <c r="G92" s="787">
        <v>350.2</v>
      </c>
      <c r="H92" s="787">
        <v>42.9</v>
      </c>
      <c r="I92" s="787">
        <v>7.8</v>
      </c>
      <c r="J92" s="788">
        <v>168</v>
      </c>
      <c r="K92" s="789">
        <v>8</v>
      </c>
    </row>
    <row r="93" spans="2:11" ht="10.7" customHeight="1">
      <c r="B93" s="885"/>
      <c r="C93" s="890" t="s">
        <v>21</v>
      </c>
      <c r="D93" s="716" t="s">
        <v>94</v>
      </c>
      <c r="E93" s="790">
        <v>344.7</v>
      </c>
      <c r="F93" s="791">
        <v>332.2</v>
      </c>
      <c r="G93" s="791">
        <v>814.3</v>
      </c>
      <c r="H93" s="791">
        <v>44.3</v>
      </c>
      <c r="I93" s="791">
        <v>9.6999999999999993</v>
      </c>
      <c r="J93" s="792">
        <v>155</v>
      </c>
      <c r="K93" s="802">
        <v>6</v>
      </c>
    </row>
    <row r="94" spans="2:11" ht="10.7" customHeight="1">
      <c r="B94" s="885"/>
      <c r="C94" s="888"/>
      <c r="D94" s="714" t="s">
        <v>95</v>
      </c>
      <c r="E94" s="794">
        <v>298.5</v>
      </c>
      <c r="F94" s="795">
        <v>286.10000000000002</v>
      </c>
      <c r="G94" s="795">
        <v>956.3</v>
      </c>
      <c r="H94" s="795">
        <v>43.4</v>
      </c>
      <c r="I94" s="795">
        <v>9.6999999999999993</v>
      </c>
      <c r="J94" s="796">
        <v>152</v>
      </c>
      <c r="K94" s="803">
        <v>6</v>
      </c>
    </row>
    <row r="95" spans="2:11" ht="10.7" customHeight="1">
      <c r="B95" s="885"/>
      <c r="C95" s="889" t="s">
        <v>20</v>
      </c>
      <c r="D95" s="711" t="s">
        <v>94</v>
      </c>
      <c r="E95" s="798">
        <v>405.9</v>
      </c>
      <c r="F95" s="799">
        <v>375.8</v>
      </c>
      <c r="G95" s="799">
        <v>608.1</v>
      </c>
      <c r="H95" s="799">
        <v>45.3</v>
      </c>
      <c r="I95" s="799">
        <v>8.4</v>
      </c>
      <c r="J95" s="800">
        <v>175</v>
      </c>
      <c r="K95" s="801">
        <v>13</v>
      </c>
    </row>
    <row r="96" spans="2:11" ht="10.7" customHeight="1">
      <c r="B96" s="885"/>
      <c r="C96" s="889"/>
      <c r="D96" s="715" t="s">
        <v>95</v>
      </c>
      <c r="E96" s="786">
        <v>290.5</v>
      </c>
      <c r="F96" s="787">
        <v>281.60000000000002</v>
      </c>
      <c r="G96" s="787">
        <v>524.20000000000005</v>
      </c>
      <c r="H96" s="787">
        <v>40.200000000000003</v>
      </c>
      <c r="I96" s="787">
        <v>7.9</v>
      </c>
      <c r="J96" s="788">
        <v>167</v>
      </c>
      <c r="K96" s="789">
        <v>5</v>
      </c>
    </row>
    <row r="97" spans="2:11" ht="10.7" customHeight="1">
      <c r="B97" s="885"/>
      <c r="C97" s="890" t="s">
        <v>19</v>
      </c>
      <c r="D97" s="716" t="s">
        <v>94</v>
      </c>
      <c r="E97" s="790">
        <v>384.2</v>
      </c>
      <c r="F97" s="791">
        <v>360.2</v>
      </c>
      <c r="G97" s="791">
        <v>881.1</v>
      </c>
      <c r="H97" s="791">
        <v>41.7</v>
      </c>
      <c r="I97" s="791">
        <v>11.3</v>
      </c>
      <c r="J97" s="792">
        <v>168</v>
      </c>
      <c r="K97" s="793">
        <v>12</v>
      </c>
    </row>
    <row r="98" spans="2:11" ht="10.7" customHeight="1">
      <c r="B98" s="885"/>
      <c r="C98" s="888"/>
      <c r="D98" s="714" t="s">
        <v>95</v>
      </c>
      <c r="E98" s="794">
        <v>300.10000000000002</v>
      </c>
      <c r="F98" s="795">
        <v>279.89999999999998</v>
      </c>
      <c r="G98" s="795">
        <v>630.20000000000005</v>
      </c>
      <c r="H98" s="795">
        <v>38.200000000000003</v>
      </c>
      <c r="I98" s="795">
        <v>7.5</v>
      </c>
      <c r="J98" s="796">
        <v>165</v>
      </c>
      <c r="K98" s="797">
        <v>10</v>
      </c>
    </row>
    <row r="99" spans="2:11" ht="10.7" customHeight="1">
      <c r="B99" s="885"/>
      <c r="C99" s="891" t="s">
        <v>18</v>
      </c>
      <c r="D99" s="711" t="s">
        <v>94</v>
      </c>
      <c r="E99" s="798">
        <v>327.39999999999998</v>
      </c>
      <c r="F99" s="799">
        <v>306.89999999999998</v>
      </c>
      <c r="G99" s="799">
        <v>237.8</v>
      </c>
      <c r="H99" s="799">
        <v>42.8</v>
      </c>
      <c r="I99" s="799">
        <v>8</v>
      </c>
      <c r="J99" s="800">
        <v>186</v>
      </c>
      <c r="K99" s="801">
        <v>13</v>
      </c>
    </row>
    <row r="100" spans="2:11" ht="10.7" customHeight="1">
      <c r="B100" s="885"/>
      <c r="C100" s="891"/>
      <c r="D100" s="715" t="s">
        <v>95</v>
      </c>
      <c r="E100" s="786">
        <v>243.4</v>
      </c>
      <c r="F100" s="787">
        <v>230.4</v>
      </c>
      <c r="G100" s="787">
        <v>151.30000000000001</v>
      </c>
      <c r="H100" s="787">
        <v>44.9</v>
      </c>
      <c r="I100" s="787">
        <v>6</v>
      </c>
      <c r="J100" s="788">
        <v>167</v>
      </c>
      <c r="K100" s="789">
        <v>8</v>
      </c>
    </row>
    <row r="101" spans="2:11" ht="10.7" customHeight="1">
      <c r="B101" s="885"/>
      <c r="C101" s="892" t="s">
        <v>17</v>
      </c>
      <c r="D101" s="716" t="s">
        <v>94</v>
      </c>
      <c r="E101" s="790">
        <v>311.89999999999998</v>
      </c>
      <c r="F101" s="791">
        <v>287.3</v>
      </c>
      <c r="G101" s="791">
        <v>448.1</v>
      </c>
      <c r="H101" s="791">
        <v>40.5</v>
      </c>
      <c r="I101" s="791">
        <v>9.9</v>
      </c>
      <c r="J101" s="792">
        <v>173</v>
      </c>
      <c r="K101" s="793">
        <v>14</v>
      </c>
    </row>
    <row r="102" spans="2:11" ht="10.7" customHeight="1">
      <c r="B102" s="885"/>
      <c r="C102" s="893"/>
      <c r="D102" s="714" t="s">
        <v>95</v>
      </c>
      <c r="E102" s="794">
        <v>242.3</v>
      </c>
      <c r="F102" s="795">
        <v>231.6</v>
      </c>
      <c r="G102" s="795">
        <v>213.7</v>
      </c>
      <c r="H102" s="795">
        <v>39.799999999999997</v>
      </c>
      <c r="I102" s="795">
        <v>9.3000000000000007</v>
      </c>
      <c r="J102" s="796">
        <v>170</v>
      </c>
      <c r="K102" s="797">
        <v>7</v>
      </c>
    </row>
    <row r="103" spans="2:11" ht="10.7" customHeight="1">
      <c r="B103" s="885"/>
      <c r="C103" s="891" t="s">
        <v>16</v>
      </c>
      <c r="D103" s="711" t="s">
        <v>94</v>
      </c>
      <c r="E103" s="798">
        <v>378.6</v>
      </c>
      <c r="F103" s="799">
        <v>354.6</v>
      </c>
      <c r="G103" s="799">
        <v>1040.5999999999999</v>
      </c>
      <c r="H103" s="799">
        <v>46.7</v>
      </c>
      <c r="I103" s="799">
        <v>14.6</v>
      </c>
      <c r="J103" s="800">
        <v>167</v>
      </c>
      <c r="K103" s="801">
        <v>12</v>
      </c>
    </row>
    <row r="104" spans="2:11" ht="10.7" customHeight="1">
      <c r="B104" s="885"/>
      <c r="C104" s="891"/>
      <c r="D104" s="715" t="s">
        <v>95</v>
      </c>
      <c r="E104" s="786">
        <v>263.10000000000002</v>
      </c>
      <c r="F104" s="787">
        <v>256.39999999999998</v>
      </c>
      <c r="G104" s="787">
        <v>729.2</v>
      </c>
      <c r="H104" s="787">
        <v>34.299999999999997</v>
      </c>
      <c r="I104" s="787">
        <v>7.5</v>
      </c>
      <c r="J104" s="788">
        <v>175</v>
      </c>
      <c r="K104" s="789">
        <v>4</v>
      </c>
    </row>
    <row r="105" spans="2:11" ht="10.7" customHeight="1">
      <c r="B105" s="885"/>
      <c r="C105" s="892" t="s">
        <v>15</v>
      </c>
      <c r="D105" s="716" t="s">
        <v>94</v>
      </c>
      <c r="E105" s="790">
        <v>387.6</v>
      </c>
      <c r="F105" s="791">
        <v>374.4</v>
      </c>
      <c r="G105" s="791">
        <v>507.1</v>
      </c>
      <c r="H105" s="791">
        <v>40.799999999999997</v>
      </c>
      <c r="I105" s="791">
        <v>6.5</v>
      </c>
      <c r="J105" s="792">
        <v>172</v>
      </c>
      <c r="K105" s="793">
        <v>6</v>
      </c>
    </row>
    <row r="106" spans="2:11" ht="10.7" customHeight="1">
      <c r="B106" s="885"/>
      <c r="C106" s="893"/>
      <c r="D106" s="714" t="s">
        <v>95</v>
      </c>
      <c r="E106" s="794">
        <v>286.39999999999998</v>
      </c>
      <c r="F106" s="795">
        <v>272.3</v>
      </c>
      <c r="G106" s="795">
        <v>486.4</v>
      </c>
      <c r="H106" s="795">
        <v>44.7</v>
      </c>
      <c r="I106" s="795">
        <v>5.7</v>
      </c>
      <c r="J106" s="796">
        <v>165</v>
      </c>
      <c r="K106" s="797">
        <v>6</v>
      </c>
    </row>
    <row r="107" spans="2:11" ht="10.7" customHeight="1">
      <c r="B107" s="828"/>
      <c r="C107" s="891" t="s">
        <v>14</v>
      </c>
      <c r="D107" s="711" t="s">
        <v>94</v>
      </c>
      <c r="E107" s="798">
        <v>398.3</v>
      </c>
      <c r="F107" s="799">
        <v>394.6</v>
      </c>
      <c r="G107" s="799">
        <v>2268.1999999999998</v>
      </c>
      <c r="H107" s="799">
        <v>45.3</v>
      </c>
      <c r="I107" s="799">
        <v>21.2</v>
      </c>
      <c r="J107" s="800">
        <v>146</v>
      </c>
      <c r="K107" s="801">
        <v>2</v>
      </c>
    </row>
    <row r="108" spans="2:11" ht="10.7" customHeight="1">
      <c r="B108" s="828"/>
      <c r="C108" s="893"/>
      <c r="D108" s="714" t="s">
        <v>95</v>
      </c>
      <c r="E108" s="794">
        <v>295.2</v>
      </c>
      <c r="F108" s="795">
        <v>292.5</v>
      </c>
      <c r="G108" s="795">
        <v>1429.5</v>
      </c>
      <c r="H108" s="795">
        <v>35.9</v>
      </c>
      <c r="I108" s="795">
        <v>12.7</v>
      </c>
      <c r="J108" s="796">
        <v>150</v>
      </c>
      <c r="K108" s="797">
        <v>1</v>
      </c>
    </row>
    <row r="109" spans="2:11" ht="10.7" customHeight="1">
      <c r="B109" s="828"/>
      <c r="C109" s="889" t="s">
        <v>13</v>
      </c>
      <c r="D109" s="711" t="s">
        <v>94</v>
      </c>
      <c r="E109" s="798">
        <v>302.10000000000002</v>
      </c>
      <c r="F109" s="799">
        <v>277.89999999999998</v>
      </c>
      <c r="G109" s="799">
        <v>322.3</v>
      </c>
      <c r="H109" s="799">
        <v>49.4</v>
      </c>
      <c r="I109" s="799">
        <v>7.5</v>
      </c>
      <c r="J109" s="800">
        <v>168</v>
      </c>
      <c r="K109" s="801">
        <v>13</v>
      </c>
    </row>
    <row r="110" spans="2:11" ht="10.7" customHeight="1" thickBot="1">
      <c r="B110" s="829"/>
      <c r="C110" s="894"/>
      <c r="D110" s="717" t="s">
        <v>95</v>
      </c>
      <c r="E110" s="804">
        <v>250.7</v>
      </c>
      <c r="F110" s="805">
        <v>237</v>
      </c>
      <c r="G110" s="805">
        <v>391</v>
      </c>
      <c r="H110" s="805">
        <v>43.9</v>
      </c>
      <c r="I110" s="805">
        <v>7.2</v>
      </c>
      <c r="J110" s="806">
        <v>158</v>
      </c>
      <c r="K110" s="807">
        <v>8</v>
      </c>
    </row>
    <row r="140" spans="2:12">
      <c r="B140" s="809">
        <v>13</v>
      </c>
      <c r="C140" s="809"/>
      <c r="D140" s="809"/>
      <c r="E140" s="809"/>
      <c r="F140" s="809"/>
      <c r="G140" s="809"/>
      <c r="H140" s="809"/>
      <c r="I140" s="809"/>
      <c r="J140" s="809"/>
      <c r="K140" s="809"/>
      <c r="L140" s="809"/>
    </row>
  </sheetData>
  <protectedRanges>
    <protectedRange sqref="E39:K72" name="範囲3"/>
    <protectedRange sqref="E4:K37" name="範囲1"/>
    <protectedRange sqref="E77:K110" name="範囲2"/>
  </protectedRanges>
  <mergeCells count="72">
    <mergeCell ref="I75:I76"/>
    <mergeCell ref="J75:J76"/>
    <mergeCell ref="K75:K76"/>
    <mergeCell ref="C75:C76"/>
    <mergeCell ref="D75:D76"/>
    <mergeCell ref="E75:E76"/>
    <mergeCell ref="G75:G76"/>
    <mergeCell ref="H75:H76"/>
    <mergeCell ref="C105:C106"/>
    <mergeCell ref="C89:C90"/>
    <mergeCell ref="C91:C92"/>
    <mergeCell ref="C93:C94"/>
    <mergeCell ref="C81:C82"/>
    <mergeCell ref="C83:C84"/>
    <mergeCell ref="C87:C88"/>
    <mergeCell ref="C77:C78"/>
    <mergeCell ref="C79:C80"/>
    <mergeCell ref="C65:C66"/>
    <mergeCell ref="C67:C68"/>
    <mergeCell ref="C69:C70"/>
    <mergeCell ref="C71:C72"/>
    <mergeCell ref="B74:L74"/>
    <mergeCell ref="B77:B110"/>
    <mergeCell ref="C85:C86"/>
    <mergeCell ref="C103:C104"/>
    <mergeCell ref="C107:C108"/>
    <mergeCell ref="C109:C110"/>
    <mergeCell ref="C95:C96"/>
    <mergeCell ref="C97:C98"/>
    <mergeCell ref="C99:C100"/>
    <mergeCell ref="C101:C102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26:C27"/>
    <mergeCell ref="C28:C29"/>
    <mergeCell ref="C30:C31"/>
    <mergeCell ref="C32:C33"/>
    <mergeCell ref="C34:C35"/>
    <mergeCell ref="C16:C17"/>
    <mergeCell ref="C18:C19"/>
    <mergeCell ref="C20:C21"/>
    <mergeCell ref="C22:C23"/>
    <mergeCell ref="C24:C25"/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</mergeCells>
  <phoneticPr fontId="2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topLeftCell="C13" zoomScale="130" zoomScaleNormal="130" workbookViewId="0">
      <selection activeCell="I29" sqref="I29"/>
    </sheetView>
  </sheetViews>
  <sheetFormatPr defaultRowHeight="13.5"/>
  <cols>
    <col min="1" max="1" width="6.875" customWidth="1"/>
    <col min="2" max="2" width="22.875" style="81" bestFit="1" customWidth="1"/>
    <col min="3" max="4" width="13" bestFit="1" customWidth="1"/>
    <col min="5" max="5" width="12.75" bestFit="1" customWidth="1"/>
    <col min="6" max="6" width="9.375" bestFit="1" customWidth="1"/>
    <col min="7" max="7" width="9.75" style="102" bestFit="1" customWidth="1"/>
    <col min="8" max="8" width="9.75" bestFit="1" customWidth="1"/>
    <col min="9" max="9" width="10.625" style="81" bestFit="1" customWidth="1"/>
    <col min="21" max="21" width="5.125" customWidth="1"/>
    <col min="22" max="22" width="37.5" style="81" bestFit="1" customWidth="1"/>
    <col min="24" max="24" width="9" style="102"/>
    <col min="27" max="27" width="9" style="86"/>
    <col min="28" max="28" width="9" style="102"/>
  </cols>
  <sheetData>
    <row r="1" spans="1:9" ht="14.25" thickBot="1">
      <c r="A1" s="246" t="s">
        <v>154</v>
      </c>
      <c r="B1" s="117"/>
      <c r="H1" s="895" t="s">
        <v>171</v>
      </c>
      <c r="I1" s="895"/>
    </row>
    <row r="2" spans="1:9">
      <c r="A2" s="880" t="s">
        <v>30</v>
      </c>
      <c r="B2" s="902"/>
      <c r="C2" s="904" t="s">
        <v>81</v>
      </c>
      <c r="D2" s="103"/>
      <c r="E2" s="853" t="s">
        <v>83</v>
      </c>
      <c r="F2" s="851" t="s">
        <v>84</v>
      </c>
      <c r="G2" s="853" t="s">
        <v>85</v>
      </c>
      <c r="H2" s="864" t="s">
        <v>86</v>
      </c>
      <c r="I2" s="855" t="s">
        <v>87</v>
      </c>
    </row>
    <row r="3" spans="1:9" ht="38.25" customHeight="1" thickBot="1">
      <c r="A3" s="881"/>
      <c r="B3" s="903"/>
      <c r="C3" s="905"/>
      <c r="D3" s="116" t="s">
        <v>82</v>
      </c>
      <c r="E3" s="906"/>
      <c r="F3" s="907"/>
      <c r="G3" s="908"/>
      <c r="H3" s="909"/>
      <c r="I3" s="896"/>
    </row>
    <row r="4" spans="1:9">
      <c r="A4" s="897" t="s">
        <v>33</v>
      </c>
      <c r="B4" s="467" t="s">
        <v>200</v>
      </c>
      <c r="C4" s="494">
        <v>403.7</v>
      </c>
      <c r="D4" s="495">
        <v>364.3</v>
      </c>
      <c r="E4" s="496">
        <v>1173.7</v>
      </c>
      <c r="F4" s="497">
        <v>42.9</v>
      </c>
      <c r="G4" s="497">
        <v>13.5</v>
      </c>
      <c r="H4" s="468">
        <v>162</v>
      </c>
      <c r="I4" s="469">
        <v>17</v>
      </c>
    </row>
    <row r="5" spans="1:9" ht="14.25" thickBot="1">
      <c r="A5" s="898"/>
      <c r="B5" s="470" t="s">
        <v>201</v>
      </c>
      <c r="C5" s="498">
        <v>402.4</v>
      </c>
      <c r="D5" s="499">
        <v>364.6</v>
      </c>
      <c r="E5" s="500">
        <v>1173.5999999999999</v>
      </c>
      <c r="F5" s="501">
        <v>43.1</v>
      </c>
      <c r="G5" s="501">
        <v>13.3</v>
      </c>
      <c r="H5" s="471">
        <v>163</v>
      </c>
      <c r="I5" s="472">
        <v>17</v>
      </c>
    </row>
    <row r="6" spans="1:9">
      <c r="A6" s="898"/>
      <c r="B6" s="380" t="s">
        <v>92</v>
      </c>
      <c r="C6" s="502">
        <f>C4-C5</f>
        <v>1.3000000000000114</v>
      </c>
      <c r="D6" s="503">
        <f>D4-D5</f>
        <v>-0.30000000000001137</v>
      </c>
      <c r="E6" s="504">
        <f>E4-E5</f>
        <v>0.10000000000013642</v>
      </c>
      <c r="F6" s="505"/>
      <c r="G6" s="506"/>
      <c r="H6" s="381"/>
      <c r="I6" s="381"/>
    </row>
    <row r="7" spans="1:9" ht="14.25" thickBot="1">
      <c r="A7" s="899"/>
      <c r="B7" s="382" t="s">
        <v>91</v>
      </c>
      <c r="C7" s="507">
        <f>C4/C5*100-100</f>
        <v>0.32306163021868883</v>
      </c>
      <c r="D7" s="508">
        <f>D4/D5*100-100</f>
        <v>-8.2281952825013605E-2</v>
      </c>
      <c r="E7" s="509">
        <f>E4/E5*100-100</f>
        <v>8.5207907293920471E-3</v>
      </c>
      <c r="F7" s="510"/>
      <c r="G7" s="511"/>
      <c r="H7" s="383"/>
      <c r="I7" s="383"/>
    </row>
    <row r="8" spans="1:9">
      <c r="A8" s="897" t="s">
        <v>34</v>
      </c>
      <c r="B8" s="467" t="s">
        <v>202</v>
      </c>
      <c r="C8" s="512">
        <v>291.7</v>
      </c>
      <c r="D8" s="497">
        <v>269.5</v>
      </c>
      <c r="E8" s="513">
        <v>650.20000000000005</v>
      </c>
      <c r="F8" s="497">
        <v>40.4</v>
      </c>
      <c r="G8" s="497">
        <v>8.5</v>
      </c>
      <c r="H8" s="468">
        <v>161</v>
      </c>
      <c r="I8" s="469">
        <v>10</v>
      </c>
    </row>
    <row r="9" spans="1:9" ht="14.25" thickBot="1">
      <c r="A9" s="898"/>
      <c r="B9" s="470" t="s">
        <v>203</v>
      </c>
      <c r="C9" s="514">
        <v>288.8</v>
      </c>
      <c r="D9" s="501">
        <v>268.8</v>
      </c>
      <c r="E9" s="515">
        <v>719.4</v>
      </c>
      <c r="F9" s="501">
        <v>40.4</v>
      </c>
      <c r="G9" s="501">
        <v>9.1999999999999993</v>
      </c>
      <c r="H9" s="471">
        <v>159</v>
      </c>
      <c r="I9" s="472">
        <v>9</v>
      </c>
    </row>
    <row r="10" spans="1:9">
      <c r="A10" s="898"/>
      <c r="B10" s="380" t="s">
        <v>92</v>
      </c>
      <c r="C10" s="502">
        <f>C8-C9</f>
        <v>2.8999999999999773</v>
      </c>
      <c r="D10" s="503">
        <f>D8-D9</f>
        <v>0.69999999999998863</v>
      </c>
      <c r="E10" s="504">
        <f>E8-E9</f>
        <v>-69.199999999999932</v>
      </c>
      <c r="F10" s="505"/>
      <c r="G10" s="506"/>
      <c r="H10" s="381"/>
      <c r="I10" s="381"/>
    </row>
    <row r="11" spans="1:9" ht="14.25" thickBot="1">
      <c r="A11" s="899"/>
      <c r="B11" s="382" t="s">
        <v>91</v>
      </c>
      <c r="C11" s="507">
        <f>C8/C9*100-100</f>
        <v>1.004155124653721</v>
      </c>
      <c r="D11" s="508">
        <f>D8/D9*100-100</f>
        <v>0.26041666666665719</v>
      </c>
      <c r="E11" s="509">
        <f>E8/E9*100-100</f>
        <v>-9.6191270503197046</v>
      </c>
      <c r="F11" s="510"/>
      <c r="G11" s="511"/>
      <c r="H11" s="383"/>
      <c r="I11" s="383"/>
    </row>
    <row r="12" spans="1:9">
      <c r="A12" s="900" t="s">
        <v>98</v>
      </c>
      <c r="B12" s="669" t="s">
        <v>204</v>
      </c>
      <c r="C12" s="516">
        <f>C4-C8</f>
        <v>112</v>
      </c>
      <c r="D12" s="517">
        <f t="shared" ref="C12:I13" si="0">D4-D8</f>
        <v>94.800000000000011</v>
      </c>
      <c r="E12" s="518">
        <f t="shared" si="0"/>
        <v>523.5</v>
      </c>
      <c r="F12" s="517">
        <f t="shared" si="0"/>
        <v>2.5</v>
      </c>
      <c r="G12" s="517">
        <f t="shared" si="0"/>
        <v>5</v>
      </c>
      <c r="H12" s="473">
        <f t="shared" si="0"/>
        <v>1</v>
      </c>
      <c r="I12" s="474">
        <f>I4-I8</f>
        <v>7</v>
      </c>
    </row>
    <row r="13" spans="1:9" ht="14.25" thickBot="1">
      <c r="A13" s="901"/>
      <c r="B13" s="670" t="s">
        <v>205</v>
      </c>
      <c r="C13" s="519">
        <f t="shared" si="0"/>
        <v>113.59999999999997</v>
      </c>
      <c r="D13" s="520">
        <f t="shared" si="0"/>
        <v>95.800000000000011</v>
      </c>
      <c r="E13" s="521">
        <f t="shared" si="0"/>
        <v>454.19999999999993</v>
      </c>
      <c r="F13" s="520">
        <f t="shared" si="0"/>
        <v>2.7000000000000028</v>
      </c>
      <c r="G13" s="520">
        <f t="shared" si="0"/>
        <v>4.1000000000000014</v>
      </c>
      <c r="H13" s="475">
        <f t="shared" si="0"/>
        <v>4</v>
      </c>
      <c r="I13" s="476">
        <f t="shared" si="0"/>
        <v>8</v>
      </c>
    </row>
    <row r="14" spans="1:9" ht="104.25" customHeight="1"/>
    <row r="15" spans="1:9" ht="18.75" customHeight="1">
      <c r="A15" s="247" t="s">
        <v>172</v>
      </c>
      <c r="E15" s="134" t="s">
        <v>166</v>
      </c>
    </row>
    <row r="16" spans="1:9">
      <c r="B16" s="115"/>
      <c r="C16" s="45" t="s">
        <v>100</v>
      </c>
      <c r="D16" s="45" t="s">
        <v>101</v>
      </c>
      <c r="E16" s="808" t="s">
        <v>228</v>
      </c>
    </row>
    <row r="17" spans="2:9">
      <c r="B17" s="477" t="s">
        <v>99</v>
      </c>
      <c r="C17" s="492">
        <v>408.3</v>
      </c>
      <c r="D17" s="492">
        <v>271.2</v>
      </c>
      <c r="E17" s="491">
        <f t="shared" ref="E17:E23" si="1">D17/C17*100</f>
        <v>66.421748714180737</v>
      </c>
      <c r="G17" s="118"/>
    </row>
    <row r="18" spans="2:9">
      <c r="B18" s="477" t="s">
        <v>97</v>
      </c>
      <c r="C18" s="493">
        <v>406.9</v>
      </c>
      <c r="D18" s="493">
        <v>277.10000000000002</v>
      </c>
      <c r="E18" s="491">
        <f t="shared" si="1"/>
        <v>68.100270336692077</v>
      </c>
      <c r="G18" s="118"/>
      <c r="H18" s="118"/>
      <c r="I18" s="118"/>
    </row>
    <row r="19" spans="2:9">
      <c r="B19" s="477" t="s">
        <v>96</v>
      </c>
      <c r="C19" s="493">
        <v>377.8</v>
      </c>
      <c r="D19" s="493">
        <v>271</v>
      </c>
      <c r="E19" s="491">
        <f t="shared" si="1"/>
        <v>71.731074642668077</v>
      </c>
      <c r="H19" s="118"/>
      <c r="I19" s="118"/>
    </row>
    <row r="20" spans="2:9">
      <c r="B20" s="477" t="s">
        <v>124</v>
      </c>
      <c r="C20" s="493">
        <v>392</v>
      </c>
      <c r="D20" s="493">
        <v>271.89999999999998</v>
      </c>
      <c r="E20" s="491">
        <f t="shared" si="1"/>
        <v>69.362244897959187</v>
      </c>
      <c r="H20" s="118"/>
      <c r="I20" s="118"/>
    </row>
    <row r="21" spans="2:9">
      <c r="B21" s="477" t="s">
        <v>131</v>
      </c>
      <c r="C21" s="493">
        <v>393.7</v>
      </c>
      <c r="D21" s="493">
        <v>279.10000000000002</v>
      </c>
      <c r="E21" s="491">
        <f t="shared" si="1"/>
        <v>70.891541783083582</v>
      </c>
      <c r="H21" s="118"/>
      <c r="I21" s="118"/>
    </row>
    <row r="22" spans="2:9">
      <c r="B22" s="477" t="s">
        <v>134</v>
      </c>
      <c r="C22" s="493">
        <v>395.7</v>
      </c>
      <c r="D22" s="493">
        <v>282</v>
      </c>
      <c r="E22" s="491">
        <f t="shared" si="1"/>
        <v>71.266110689916601</v>
      </c>
      <c r="H22" s="118"/>
      <c r="I22" s="118"/>
    </row>
    <row r="23" spans="2:9">
      <c r="B23" s="477" t="s">
        <v>138</v>
      </c>
      <c r="C23" s="490">
        <v>390.4</v>
      </c>
      <c r="D23" s="490">
        <v>277.3</v>
      </c>
      <c r="E23" s="491">
        <f t="shared" si="1"/>
        <v>71.029713114754102</v>
      </c>
      <c r="H23" s="118"/>
      <c r="I23" s="118"/>
    </row>
    <row r="24" spans="2:9">
      <c r="B24" s="477" t="s">
        <v>151</v>
      </c>
      <c r="C24" s="490">
        <v>405.1</v>
      </c>
      <c r="D24" s="490">
        <v>286.3</v>
      </c>
      <c r="E24" s="491">
        <f>D24/C24*100</f>
        <v>70.673907677116759</v>
      </c>
      <c r="H24" s="118"/>
      <c r="I24" s="118"/>
    </row>
    <row r="25" spans="2:9">
      <c r="B25" s="671" t="s">
        <v>183</v>
      </c>
      <c r="C25" s="490">
        <v>402.4</v>
      </c>
      <c r="D25" s="490">
        <v>288.8</v>
      </c>
      <c r="E25" s="491">
        <f>D25/C25*100</f>
        <v>71.769383697813126</v>
      </c>
      <c r="H25" s="118"/>
    </row>
    <row r="26" spans="2:9">
      <c r="B26" s="671" t="s">
        <v>206</v>
      </c>
      <c r="C26" s="493">
        <v>403.7</v>
      </c>
      <c r="D26" s="493">
        <v>291.7</v>
      </c>
      <c r="E26" s="491">
        <f t="shared" ref="E26" si="2">D26/C26*100</f>
        <v>72.256626207579885</v>
      </c>
      <c r="H26" s="118"/>
      <c r="I26" s="118"/>
    </row>
    <row r="64" spans="1:9">
      <c r="A64" s="809">
        <v>14</v>
      </c>
      <c r="B64" s="809"/>
      <c r="C64" s="809"/>
      <c r="D64" s="809"/>
      <c r="E64" s="809"/>
      <c r="F64" s="809"/>
      <c r="G64" s="809"/>
      <c r="H64" s="809"/>
      <c r="I64" s="809"/>
    </row>
  </sheetData>
  <protectedRanges>
    <protectedRange sqref="C26:D26" name="範囲3"/>
    <protectedRange sqref="C4:I4" name="範囲1"/>
    <protectedRange sqref="C8:I8" name="範囲2"/>
  </protectedRanges>
  <mergeCells count="12">
    <mergeCell ref="H1:I1"/>
    <mergeCell ref="A64:I64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topLeftCell="A19" zoomScaleNormal="100" workbookViewId="0">
      <selection activeCell="C3" sqref="C3"/>
    </sheetView>
  </sheetViews>
  <sheetFormatPr defaultRowHeight="13.5"/>
  <cols>
    <col min="1" max="1" width="15" customWidth="1"/>
    <col min="2" max="2" width="13.875" style="102" customWidth="1"/>
    <col min="3" max="3" width="13.875" style="119" customWidth="1"/>
    <col min="5" max="6" width="13.875" customWidth="1"/>
    <col min="7" max="7" width="11.125" customWidth="1"/>
  </cols>
  <sheetData>
    <row r="1" spans="1:7" ht="19.5" customHeight="1" thickBot="1">
      <c r="A1" t="s">
        <v>170</v>
      </c>
    </row>
    <row r="2" spans="1:7" ht="13.5" customHeight="1">
      <c r="A2" s="121"/>
      <c r="B2" s="601" t="s">
        <v>74</v>
      </c>
      <c r="C2" s="602" t="s">
        <v>75</v>
      </c>
      <c r="D2" s="910"/>
      <c r="E2" s="910"/>
      <c r="F2" s="910"/>
      <c r="G2" s="910"/>
    </row>
    <row r="3" spans="1:7" ht="13.5" customHeight="1">
      <c r="A3" s="92" t="s">
        <v>61</v>
      </c>
      <c r="B3" s="486">
        <v>189.1</v>
      </c>
      <c r="C3" s="487">
        <v>190.4</v>
      </c>
      <c r="D3" s="910"/>
      <c r="E3" s="910"/>
      <c r="F3" s="910"/>
      <c r="G3" s="910"/>
    </row>
    <row r="4" spans="1:7">
      <c r="A4" s="92" t="s">
        <v>62</v>
      </c>
      <c r="B4" s="486">
        <v>221.4</v>
      </c>
      <c r="C4" s="487">
        <v>213.7</v>
      </c>
    </row>
    <row r="5" spans="1:7">
      <c r="A5" s="85" t="s">
        <v>63</v>
      </c>
      <c r="B5" s="486">
        <v>261</v>
      </c>
      <c r="C5" s="487">
        <v>242.3</v>
      </c>
    </row>
    <row r="6" spans="1:7">
      <c r="A6" s="92" t="s">
        <v>64</v>
      </c>
      <c r="B6" s="486">
        <v>309.39999999999998</v>
      </c>
      <c r="C6" s="487">
        <v>263.8</v>
      </c>
    </row>
    <row r="7" spans="1:7">
      <c r="A7" s="92" t="s">
        <v>65</v>
      </c>
      <c r="B7" s="486">
        <v>352.3</v>
      </c>
      <c r="C7" s="487">
        <v>277.5</v>
      </c>
    </row>
    <row r="8" spans="1:7">
      <c r="A8" s="92" t="s">
        <v>66</v>
      </c>
      <c r="B8" s="486">
        <v>383.2</v>
      </c>
      <c r="C8" s="487">
        <v>288.7</v>
      </c>
    </row>
    <row r="9" spans="1:7">
      <c r="A9" s="92" t="s">
        <v>67</v>
      </c>
      <c r="B9" s="486">
        <v>430.1</v>
      </c>
      <c r="C9" s="487">
        <v>295.39999999999998</v>
      </c>
    </row>
    <row r="10" spans="1:7">
      <c r="A10" s="92" t="s">
        <v>68</v>
      </c>
      <c r="B10" s="486">
        <v>462.2</v>
      </c>
      <c r="C10" s="487">
        <v>305.3</v>
      </c>
    </row>
    <row r="11" spans="1:7">
      <c r="A11" s="92" t="s">
        <v>69</v>
      </c>
      <c r="B11" s="486">
        <v>467.2</v>
      </c>
      <c r="C11" s="487">
        <v>295.60000000000002</v>
      </c>
    </row>
    <row r="12" spans="1:7">
      <c r="A12" s="92" t="s">
        <v>70</v>
      </c>
      <c r="B12" s="486">
        <v>314.7</v>
      </c>
      <c r="C12" s="487">
        <v>240.8</v>
      </c>
    </row>
    <row r="13" spans="1:7">
      <c r="A13" s="92" t="s">
        <v>71</v>
      </c>
      <c r="B13" s="486">
        <v>284.3</v>
      </c>
      <c r="C13" s="487">
        <v>251.7</v>
      </c>
    </row>
    <row r="14" spans="1:7" ht="14.25" thickBot="1">
      <c r="A14" s="93" t="s">
        <v>72</v>
      </c>
      <c r="B14" s="488">
        <v>237.6</v>
      </c>
      <c r="C14" s="489">
        <v>249.9</v>
      </c>
    </row>
    <row r="15" spans="1:7">
      <c r="C15" s="102"/>
    </row>
    <row r="21" spans="3:3">
      <c r="C21" s="120"/>
    </row>
    <row r="46" spans="1:7" ht="14.25" thickBot="1">
      <c r="A46" t="s">
        <v>179</v>
      </c>
      <c r="C46" s="102"/>
      <c r="D46" s="102"/>
      <c r="E46" s="119"/>
      <c r="F46" s="895" t="s">
        <v>171</v>
      </c>
      <c r="G46" s="895"/>
    </row>
    <row r="47" spans="1:7">
      <c r="A47" s="121" t="s">
        <v>30</v>
      </c>
      <c r="B47" s="911" t="s">
        <v>74</v>
      </c>
      <c r="C47" s="912"/>
      <c r="D47" s="913"/>
      <c r="E47" s="911" t="s">
        <v>75</v>
      </c>
      <c r="F47" s="912"/>
      <c r="G47" s="914"/>
    </row>
    <row r="48" spans="1:7">
      <c r="A48" s="85"/>
      <c r="B48" s="478" t="s">
        <v>105</v>
      </c>
      <c r="C48" s="478" t="s">
        <v>106</v>
      </c>
      <c r="D48" s="479" t="s">
        <v>107</v>
      </c>
      <c r="E48" s="478" t="s">
        <v>105</v>
      </c>
      <c r="F48" s="478" t="s">
        <v>106</v>
      </c>
      <c r="G48" s="122" t="s">
        <v>107</v>
      </c>
    </row>
    <row r="49" spans="1:7">
      <c r="A49" s="96" t="s">
        <v>22</v>
      </c>
      <c r="B49" s="480">
        <v>364.3</v>
      </c>
      <c r="C49" s="480">
        <v>13.5</v>
      </c>
      <c r="D49" s="481">
        <f>B49/$B$51*100</f>
        <v>164.54381210478772</v>
      </c>
      <c r="E49" s="480">
        <v>269.5</v>
      </c>
      <c r="F49" s="480">
        <v>8.5</v>
      </c>
      <c r="G49" s="482">
        <f>E49/$E$51*100</f>
        <v>126.11137108095463</v>
      </c>
    </row>
    <row r="50" spans="1:7">
      <c r="A50" s="95" t="s">
        <v>61</v>
      </c>
      <c r="B50" s="480">
        <f>B3</f>
        <v>189.1</v>
      </c>
      <c r="C50" s="480">
        <v>0.9</v>
      </c>
      <c r="D50" s="481">
        <f t="shared" ref="D50:D61" si="0">B50/$B$51*100</f>
        <v>85.411020776874437</v>
      </c>
      <c r="E50" s="480">
        <f>C3</f>
        <v>190.4</v>
      </c>
      <c r="F50" s="480">
        <v>0.9</v>
      </c>
      <c r="G50" s="482">
        <f t="shared" ref="G50:G61" si="1">E50/$E$51*100</f>
        <v>89.096864763687421</v>
      </c>
    </row>
    <row r="51" spans="1:7">
      <c r="A51" s="95" t="s">
        <v>62</v>
      </c>
      <c r="B51" s="480">
        <f t="shared" ref="B51:B61" si="2">B4</f>
        <v>221.4</v>
      </c>
      <c r="C51" s="480">
        <v>2.2000000000000002</v>
      </c>
      <c r="D51" s="481">
        <f t="shared" si="0"/>
        <v>100</v>
      </c>
      <c r="E51" s="480">
        <f t="shared" ref="E51:E61" si="3">C4</f>
        <v>213.7</v>
      </c>
      <c r="F51" s="480">
        <v>1.9</v>
      </c>
      <c r="G51" s="482">
        <f t="shared" si="1"/>
        <v>100</v>
      </c>
    </row>
    <row r="52" spans="1:7">
      <c r="A52" s="96" t="s">
        <v>63</v>
      </c>
      <c r="B52" s="480">
        <f t="shared" si="2"/>
        <v>261</v>
      </c>
      <c r="C52" s="480">
        <v>4.4000000000000004</v>
      </c>
      <c r="D52" s="481">
        <f t="shared" si="0"/>
        <v>117.88617886178861</v>
      </c>
      <c r="E52" s="480">
        <f t="shared" si="3"/>
        <v>242.3</v>
      </c>
      <c r="F52" s="480">
        <v>4</v>
      </c>
      <c r="G52" s="482">
        <f t="shared" si="1"/>
        <v>113.38324754328499</v>
      </c>
    </row>
    <row r="53" spans="1:7">
      <c r="A53" s="95" t="s">
        <v>64</v>
      </c>
      <c r="B53" s="480">
        <f t="shared" si="2"/>
        <v>309.39999999999998</v>
      </c>
      <c r="C53" s="480">
        <v>7.3</v>
      </c>
      <c r="D53" s="481">
        <f t="shared" si="0"/>
        <v>139.74706413730803</v>
      </c>
      <c r="E53" s="480">
        <f t="shared" si="3"/>
        <v>263.8</v>
      </c>
      <c r="F53" s="480">
        <v>6.5</v>
      </c>
      <c r="G53" s="482">
        <f t="shared" si="1"/>
        <v>123.44408048666355</v>
      </c>
    </row>
    <row r="54" spans="1:7">
      <c r="A54" s="95" t="s">
        <v>65</v>
      </c>
      <c r="B54" s="480">
        <f t="shared" si="2"/>
        <v>352.3</v>
      </c>
      <c r="C54" s="480">
        <v>10.6</v>
      </c>
      <c r="D54" s="481">
        <f t="shared" si="0"/>
        <v>159.12375790424571</v>
      </c>
      <c r="E54" s="480">
        <f t="shared" si="3"/>
        <v>277.5</v>
      </c>
      <c r="F54" s="480">
        <v>8.1999999999999993</v>
      </c>
      <c r="G54" s="482">
        <f t="shared" si="1"/>
        <v>129.85493682732803</v>
      </c>
    </row>
    <row r="55" spans="1:7">
      <c r="A55" s="95" t="s">
        <v>66</v>
      </c>
      <c r="B55" s="480">
        <f t="shared" si="2"/>
        <v>383.2</v>
      </c>
      <c r="C55" s="480">
        <v>14</v>
      </c>
      <c r="D55" s="481">
        <f t="shared" si="0"/>
        <v>173.08039747064137</v>
      </c>
      <c r="E55" s="480">
        <f t="shared" si="3"/>
        <v>288.7</v>
      </c>
      <c r="F55" s="480">
        <v>10</v>
      </c>
      <c r="G55" s="482">
        <f t="shared" si="1"/>
        <v>135.09592887225082</v>
      </c>
    </row>
    <row r="56" spans="1:7">
      <c r="A56" s="95" t="s">
        <v>67</v>
      </c>
      <c r="B56" s="480">
        <f t="shared" si="2"/>
        <v>430.1</v>
      </c>
      <c r="C56" s="480">
        <v>17.8</v>
      </c>
      <c r="D56" s="481">
        <f t="shared" si="0"/>
        <v>194.26377597109305</v>
      </c>
      <c r="E56" s="480">
        <f t="shared" si="3"/>
        <v>295.39999999999998</v>
      </c>
      <c r="F56" s="480">
        <v>11.2</v>
      </c>
      <c r="G56" s="482">
        <f t="shared" si="1"/>
        <v>138.23116518483855</v>
      </c>
    </row>
    <row r="57" spans="1:7">
      <c r="A57" s="95" t="s">
        <v>68</v>
      </c>
      <c r="B57" s="480">
        <f t="shared" si="2"/>
        <v>462.2</v>
      </c>
      <c r="C57" s="480">
        <v>21.6</v>
      </c>
      <c r="D57" s="481">
        <f t="shared" si="0"/>
        <v>208.7624209575429</v>
      </c>
      <c r="E57" s="480">
        <f t="shared" si="3"/>
        <v>305.3</v>
      </c>
      <c r="F57" s="480">
        <v>12.6</v>
      </c>
      <c r="G57" s="482">
        <f t="shared" si="1"/>
        <v>142.86382779597568</v>
      </c>
    </row>
    <row r="58" spans="1:7">
      <c r="A58" s="95" t="s">
        <v>69</v>
      </c>
      <c r="B58" s="480">
        <f t="shared" si="2"/>
        <v>467.2</v>
      </c>
      <c r="C58" s="480">
        <v>23.7</v>
      </c>
      <c r="D58" s="481">
        <f t="shared" si="0"/>
        <v>211.0207768744354</v>
      </c>
      <c r="E58" s="480">
        <f t="shared" si="3"/>
        <v>295.60000000000002</v>
      </c>
      <c r="F58" s="480">
        <v>14</v>
      </c>
      <c r="G58" s="482">
        <f t="shared" si="1"/>
        <v>138.3247543284979</v>
      </c>
    </row>
    <row r="59" spans="1:7">
      <c r="A59" s="95" t="s">
        <v>70</v>
      </c>
      <c r="B59" s="480">
        <f t="shared" si="2"/>
        <v>314.7</v>
      </c>
      <c r="C59" s="480">
        <v>18.399999999999999</v>
      </c>
      <c r="D59" s="481">
        <f t="shared" si="0"/>
        <v>142.14092140921409</v>
      </c>
      <c r="E59" s="480">
        <f t="shared" si="3"/>
        <v>240.8</v>
      </c>
      <c r="F59" s="480">
        <v>13.3</v>
      </c>
      <c r="G59" s="482">
        <f t="shared" si="1"/>
        <v>112.68132896583998</v>
      </c>
    </row>
    <row r="60" spans="1:7">
      <c r="A60" s="95" t="s">
        <v>71</v>
      </c>
      <c r="B60" s="480">
        <f t="shared" si="2"/>
        <v>284.3</v>
      </c>
      <c r="C60" s="480">
        <v>12</v>
      </c>
      <c r="D60" s="481">
        <f t="shared" si="0"/>
        <v>128.41011743450767</v>
      </c>
      <c r="E60" s="480">
        <f t="shared" si="3"/>
        <v>251.7</v>
      </c>
      <c r="F60" s="480">
        <v>14.3</v>
      </c>
      <c r="G60" s="482">
        <f t="shared" si="1"/>
        <v>117.78193729527375</v>
      </c>
    </row>
    <row r="61" spans="1:7" ht="14.25" thickBot="1">
      <c r="A61" s="97" t="s">
        <v>72</v>
      </c>
      <c r="B61" s="483">
        <f t="shared" si="2"/>
        <v>237.6</v>
      </c>
      <c r="C61" s="483">
        <v>14</v>
      </c>
      <c r="D61" s="484">
        <f t="shared" si="0"/>
        <v>107.31707317073169</v>
      </c>
      <c r="E61" s="483">
        <f t="shared" si="3"/>
        <v>249.9</v>
      </c>
      <c r="F61" s="483">
        <v>21.3</v>
      </c>
      <c r="G61" s="485">
        <f t="shared" si="1"/>
        <v>116.93963500233974</v>
      </c>
    </row>
    <row r="75" spans="1:9">
      <c r="A75" s="809">
        <v>15</v>
      </c>
      <c r="B75" s="809"/>
      <c r="C75" s="809"/>
      <c r="D75" s="809"/>
      <c r="E75" s="809"/>
      <c r="F75" s="809"/>
      <c r="G75" s="809"/>
      <c r="H75" s="809"/>
      <c r="I75" s="809"/>
    </row>
  </sheetData>
  <sheetProtection sheet="1" objects="1" scenarios="1"/>
  <protectedRanges>
    <protectedRange sqref="F49:F61" name="範囲5"/>
    <protectedRange sqref="B49" name="範囲3"/>
    <protectedRange sqref="B3:C14" name="範囲1"/>
    <protectedRange sqref="C49:C61" name="範囲2"/>
    <protectedRange sqref="E49" name="範囲4"/>
  </protectedRanges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zoomScaleNormal="100" workbookViewId="0">
      <selection activeCell="E4" sqref="E4"/>
    </sheetView>
  </sheetViews>
  <sheetFormatPr defaultRowHeight="13.5"/>
  <cols>
    <col min="1" max="1" width="11.625" customWidth="1"/>
    <col min="2" max="9" width="8.625" customWidth="1"/>
  </cols>
  <sheetData>
    <row r="1" spans="1:9" ht="14.25" thickBot="1">
      <c r="A1" t="s">
        <v>176</v>
      </c>
      <c r="B1" s="102"/>
      <c r="C1" s="102"/>
      <c r="D1" s="102"/>
      <c r="E1" s="102"/>
      <c r="F1" s="102"/>
      <c r="G1" s="102"/>
      <c r="H1" s="619" t="s">
        <v>171</v>
      </c>
      <c r="I1" s="619"/>
    </row>
    <row r="2" spans="1:9">
      <c r="A2" s="915" t="s">
        <v>30</v>
      </c>
      <c r="B2" s="912" t="s">
        <v>74</v>
      </c>
      <c r="C2" s="912"/>
      <c r="D2" s="912"/>
      <c r="E2" s="912"/>
      <c r="F2" s="912"/>
      <c r="G2" s="912"/>
      <c r="H2" s="912"/>
      <c r="I2" s="914"/>
    </row>
    <row r="3" spans="1:9">
      <c r="A3" s="916"/>
      <c r="B3" s="918" t="s">
        <v>108</v>
      </c>
      <c r="C3" s="918"/>
      <c r="D3" s="919" t="s">
        <v>103</v>
      </c>
      <c r="E3" s="918"/>
      <c r="F3" s="920"/>
      <c r="G3" s="919" t="s">
        <v>104</v>
      </c>
      <c r="H3" s="918"/>
      <c r="I3" s="921"/>
    </row>
    <row r="4" spans="1:9" ht="27.75" thickBot="1">
      <c r="A4" s="917"/>
      <c r="B4" s="525" t="s">
        <v>110</v>
      </c>
      <c r="C4" s="522" t="s">
        <v>216</v>
      </c>
      <c r="D4" s="522" t="s">
        <v>110</v>
      </c>
      <c r="E4" s="522" t="s">
        <v>216</v>
      </c>
      <c r="F4" s="523" t="s">
        <v>111</v>
      </c>
      <c r="G4" s="522" t="s">
        <v>110</v>
      </c>
      <c r="H4" s="522" t="s">
        <v>216</v>
      </c>
      <c r="I4" s="524" t="s">
        <v>111</v>
      </c>
    </row>
    <row r="5" spans="1:9">
      <c r="A5" s="526" t="s">
        <v>22</v>
      </c>
      <c r="B5" s="530">
        <v>398</v>
      </c>
      <c r="C5" s="531">
        <v>15.8</v>
      </c>
      <c r="D5" s="694">
        <v>344</v>
      </c>
      <c r="E5" s="531">
        <v>12.5</v>
      </c>
      <c r="F5" s="531">
        <f>D5/B5*100</f>
        <v>86.4321608040201</v>
      </c>
      <c r="G5" s="531">
        <v>321.39999999999998</v>
      </c>
      <c r="H5" s="531">
        <v>10</v>
      </c>
      <c r="I5" s="532">
        <f>G5/B5*100</f>
        <v>80.753768844221099</v>
      </c>
    </row>
    <row r="6" spans="1:9">
      <c r="A6" s="527" t="s">
        <v>61</v>
      </c>
      <c r="B6" s="533">
        <v>179.8</v>
      </c>
      <c r="C6" s="480">
        <v>1</v>
      </c>
      <c r="D6" s="695">
        <v>192.3</v>
      </c>
      <c r="E6" s="480">
        <v>0.8</v>
      </c>
      <c r="F6" s="480">
        <f t="shared" ref="F6:F17" si="0">D6/B6*100</f>
        <v>106.95216907675193</v>
      </c>
      <c r="G6" s="480">
        <v>200.7</v>
      </c>
      <c r="H6" s="480">
        <v>0.7</v>
      </c>
      <c r="I6" s="534">
        <f t="shared" ref="I6:I17" si="1">G6/B6*100</f>
        <v>111.62402669632925</v>
      </c>
    </row>
    <row r="7" spans="1:9">
      <c r="A7" s="527" t="s">
        <v>62</v>
      </c>
      <c r="B7" s="533">
        <v>224.4</v>
      </c>
      <c r="C7" s="480">
        <v>2.1</v>
      </c>
      <c r="D7" s="695">
        <v>218.7</v>
      </c>
      <c r="E7" s="480">
        <v>2.2000000000000002</v>
      </c>
      <c r="F7" s="480">
        <f t="shared" si="0"/>
        <v>97.459893048128336</v>
      </c>
      <c r="G7" s="480">
        <v>219</v>
      </c>
      <c r="H7" s="480">
        <v>2.5</v>
      </c>
      <c r="I7" s="534">
        <f t="shared" si="1"/>
        <v>97.593582887700535</v>
      </c>
    </row>
    <row r="8" spans="1:9">
      <c r="A8" s="528" t="s">
        <v>63</v>
      </c>
      <c r="B8" s="533">
        <v>269.60000000000002</v>
      </c>
      <c r="C8" s="480">
        <v>4.5</v>
      </c>
      <c r="D8" s="695">
        <v>251.5</v>
      </c>
      <c r="E8" s="480">
        <v>4.4000000000000004</v>
      </c>
      <c r="F8" s="480">
        <f t="shared" si="0"/>
        <v>93.286350148367944</v>
      </c>
      <c r="G8" s="480">
        <v>255.4</v>
      </c>
      <c r="H8" s="480">
        <v>3.8</v>
      </c>
      <c r="I8" s="534">
        <f t="shared" si="1"/>
        <v>94.732937685459945</v>
      </c>
    </row>
    <row r="9" spans="1:9">
      <c r="A9" s="527" t="s">
        <v>64</v>
      </c>
      <c r="B9" s="533">
        <v>321.5</v>
      </c>
      <c r="C9" s="480">
        <v>7.7</v>
      </c>
      <c r="D9" s="695">
        <v>298.2</v>
      </c>
      <c r="E9" s="480">
        <v>7.3</v>
      </c>
      <c r="F9" s="480">
        <f t="shared" si="0"/>
        <v>92.752721617418345</v>
      </c>
      <c r="G9" s="480">
        <v>299.3</v>
      </c>
      <c r="H9" s="480">
        <v>5.9</v>
      </c>
      <c r="I9" s="534">
        <f t="shared" si="1"/>
        <v>93.094867807153975</v>
      </c>
    </row>
    <row r="10" spans="1:9">
      <c r="A10" s="527" t="s">
        <v>65</v>
      </c>
      <c r="B10" s="533">
        <v>377.3</v>
      </c>
      <c r="C10" s="480">
        <v>11.9</v>
      </c>
      <c r="D10" s="695">
        <v>331.5</v>
      </c>
      <c r="E10" s="480">
        <v>10</v>
      </c>
      <c r="F10" s="480">
        <f t="shared" si="0"/>
        <v>87.861118473363362</v>
      </c>
      <c r="G10" s="480">
        <v>328.2</v>
      </c>
      <c r="H10" s="480">
        <v>8.5</v>
      </c>
      <c r="I10" s="534">
        <f t="shared" si="1"/>
        <v>86.986482904850249</v>
      </c>
    </row>
    <row r="11" spans="1:9">
      <c r="A11" s="527" t="s">
        <v>66</v>
      </c>
      <c r="B11" s="533">
        <v>419.3</v>
      </c>
      <c r="C11" s="480">
        <v>16.399999999999999</v>
      </c>
      <c r="D11" s="695">
        <v>359.7</v>
      </c>
      <c r="E11" s="480">
        <v>12.7</v>
      </c>
      <c r="F11" s="480">
        <f t="shared" si="0"/>
        <v>85.785833532077277</v>
      </c>
      <c r="G11" s="480">
        <v>337.5</v>
      </c>
      <c r="H11" s="480">
        <v>10.3</v>
      </c>
      <c r="I11" s="534">
        <f t="shared" si="1"/>
        <v>80.491295015502033</v>
      </c>
    </row>
    <row r="12" spans="1:9">
      <c r="A12" s="527" t="s">
        <v>67</v>
      </c>
      <c r="B12" s="533">
        <v>486.6</v>
      </c>
      <c r="C12" s="480">
        <v>21.7</v>
      </c>
      <c r="D12" s="695">
        <v>392.7</v>
      </c>
      <c r="E12" s="480">
        <v>15.7</v>
      </c>
      <c r="F12" s="480">
        <f t="shared" si="0"/>
        <v>80.70283600493218</v>
      </c>
      <c r="G12" s="480">
        <v>360.2</v>
      </c>
      <c r="H12" s="480">
        <v>12.4</v>
      </c>
      <c r="I12" s="534">
        <f t="shared" si="1"/>
        <v>74.023838882038632</v>
      </c>
    </row>
    <row r="13" spans="1:9">
      <c r="A13" s="527" t="s">
        <v>68</v>
      </c>
      <c r="B13" s="533">
        <v>511</v>
      </c>
      <c r="C13" s="480">
        <v>25.5</v>
      </c>
      <c r="D13" s="695">
        <v>440.8</v>
      </c>
      <c r="E13" s="480">
        <v>19.8</v>
      </c>
      <c r="F13" s="480">
        <f t="shared" si="0"/>
        <v>86.262230919765173</v>
      </c>
      <c r="G13" s="480">
        <v>364.3</v>
      </c>
      <c r="H13" s="480">
        <v>13.7</v>
      </c>
      <c r="I13" s="534">
        <f t="shared" si="1"/>
        <v>71.291585127201571</v>
      </c>
    </row>
    <row r="14" spans="1:9">
      <c r="A14" s="527" t="s">
        <v>69</v>
      </c>
      <c r="B14" s="533">
        <v>528.1</v>
      </c>
      <c r="C14" s="480">
        <v>28.5</v>
      </c>
      <c r="D14" s="695">
        <v>437.9</v>
      </c>
      <c r="E14" s="480">
        <v>21.7</v>
      </c>
      <c r="F14" s="480">
        <f t="shared" si="0"/>
        <v>82.919901533800413</v>
      </c>
      <c r="G14" s="480">
        <v>380</v>
      </c>
      <c r="H14" s="480">
        <v>16.2</v>
      </c>
      <c r="I14" s="534">
        <f t="shared" si="1"/>
        <v>71.956068926339697</v>
      </c>
    </row>
    <row r="15" spans="1:9">
      <c r="A15" s="527" t="s">
        <v>70</v>
      </c>
      <c r="B15" s="533">
        <v>314.39999999999998</v>
      </c>
      <c r="C15" s="480">
        <v>22.7</v>
      </c>
      <c r="D15" s="695">
        <v>329.9</v>
      </c>
      <c r="E15" s="480">
        <v>18.2</v>
      </c>
      <c r="F15" s="480">
        <f t="shared" si="0"/>
        <v>104.93002544529261</v>
      </c>
      <c r="G15" s="480">
        <v>295.39999999999998</v>
      </c>
      <c r="H15" s="480">
        <v>12.5</v>
      </c>
      <c r="I15" s="534">
        <f t="shared" si="1"/>
        <v>93.956743002544528</v>
      </c>
    </row>
    <row r="16" spans="1:9">
      <c r="A16" s="527" t="s">
        <v>71</v>
      </c>
      <c r="B16" s="533">
        <v>305.2</v>
      </c>
      <c r="C16" s="480">
        <v>10.3</v>
      </c>
      <c r="D16" s="695">
        <v>275.8</v>
      </c>
      <c r="E16" s="480">
        <v>13.2</v>
      </c>
      <c r="F16" s="480">
        <f t="shared" si="0"/>
        <v>90.366972477064223</v>
      </c>
      <c r="G16" s="480">
        <v>283.5</v>
      </c>
      <c r="H16" s="480">
        <v>11.6</v>
      </c>
      <c r="I16" s="534">
        <f t="shared" si="1"/>
        <v>92.889908256880744</v>
      </c>
    </row>
    <row r="17" spans="1:9" ht="14.25" thickBot="1">
      <c r="A17" s="529" t="s">
        <v>72</v>
      </c>
      <c r="B17" s="535">
        <v>283</v>
      </c>
      <c r="C17" s="483">
        <v>12.9</v>
      </c>
      <c r="D17" s="696">
        <v>219.3</v>
      </c>
      <c r="E17" s="483">
        <v>13.2</v>
      </c>
      <c r="F17" s="483">
        <f t="shared" si="0"/>
        <v>77.491166077738512</v>
      </c>
      <c r="G17" s="483">
        <v>242.4</v>
      </c>
      <c r="H17" s="483">
        <v>14.7</v>
      </c>
      <c r="I17" s="536">
        <f t="shared" si="1"/>
        <v>85.653710247349821</v>
      </c>
    </row>
    <row r="18" spans="1:9">
      <c r="B18" s="102"/>
      <c r="C18" s="102"/>
      <c r="D18" s="102"/>
      <c r="E18" s="102"/>
      <c r="F18" s="102"/>
      <c r="G18" s="102"/>
      <c r="H18" s="102"/>
      <c r="I18" s="102"/>
    </row>
    <row r="19" spans="1:9" ht="14.25" thickBot="1">
      <c r="B19" s="102"/>
      <c r="C19" s="102"/>
      <c r="D19" s="102"/>
      <c r="E19" s="102"/>
      <c r="F19" s="102"/>
      <c r="G19" s="102"/>
      <c r="H19" s="102"/>
      <c r="I19" s="102"/>
    </row>
    <row r="20" spans="1:9">
      <c r="A20" s="915" t="s">
        <v>30</v>
      </c>
      <c r="B20" s="912" t="s">
        <v>109</v>
      </c>
      <c r="C20" s="912"/>
      <c r="D20" s="912"/>
      <c r="E20" s="912"/>
      <c r="F20" s="912"/>
      <c r="G20" s="912"/>
      <c r="H20" s="912"/>
      <c r="I20" s="914"/>
    </row>
    <row r="21" spans="1:9">
      <c r="A21" s="916"/>
      <c r="B21" s="918" t="s">
        <v>108</v>
      </c>
      <c r="C21" s="918"/>
      <c r="D21" s="919" t="s">
        <v>103</v>
      </c>
      <c r="E21" s="918"/>
      <c r="F21" s="920"/>
      <c r="G21" s="919" t="s">
        <v>104</v>
      </c>
      <c r="H21" s="918"/>
      <c r="I21" s="921"/>
    </row>
    <row r="22" spans="1:9" ht="27.75" thickBot="1">
      <c r="A22" s="917"/>
      <c r="B22" s="525" t="s">
        <v>110</v>
      </c>
      <c r="C22" s="522" t="s">
        <v>216</v>
      </c>
      <c r="D22" s="522" t="s">
        <v>110</v>
      </c>
      <c r="E22" s="522" t="s">
        <v>216</v>
      </c>
      <c r="F22" s="523" t="s">
        <v>111</v>
      </c>
      <c r="G22" s="522" t="s">
        <v>110</v>
      </c>
      <c r="H22" s="522" t="s">
        <v>216</v>
      </c>
      <c r="I22" s="524" t="s">
        <v>111</v>
      </c>
    </row>
    <row r="23" spans="1:9">
      <c r="A23" s="526" t="s">
        <v>22</v>
      </c>
      <c r="B23" s="530">
        <v>278.8</v>
      </c>
      <c r="C23" s="531">
        <v>9.6</v>
      </c>
      <c r="D23" s="531">
        <v>266.7</v>
      </c>
      <c r="E23" s="531">
        <v>8.1</v>
      </c>
      <c r="F23" s="531">
        <f>D23/B23*100</f>
        <v>95.659971305595406</v>
      </c>
      <c r="G23" s="531">
        <v>256.10000000000002</v>
      </c>
      <c r="H23" s="531">
        <v>7.4</v>
      </c>
      <c r="I23" s="537">
        <f>G23/B23*100</f>
        <v>91.857962697274033</v>
      </c>
    </row>
    <row r="24" spans="1:9">
      <c r="A24" s="527" t="s">
        <v>61</v>
      </c>
      <c r="B24" s="533">
        <v>195.8</v>
      </c>
      <c r="C24" s="480">
        <v>0.7</v>
      </c>
      <c r="D24" s="480">
        <v>186.8</v>
      </c>
      <c r="E24" s="480">
        <v>1.1200000000000001</v>
      </c>
      <c r="F24" s="480">
        <f t="shared" ref="F24:F35" si="2">D24/B24*100</f>
        <v>95.403472931562817</v>
      </c>
      <c r="G24" s="480">
        <v>181.6</v>
      </c>
      <c r="H24" s="480">
        <v>0.9</v>
      </c>
      <c r="I24" s="538">
        <f t="shared" ref="I24:I35" si="3">G24/B24*100</f>
        <v>92.747701736465771</v>
      </c>
    </row>
    <row r="25" spans="1:9">
      <c r="A25" s="527" t="s">
        <v>62</v>
      </c>
      <c r="B25" s="533">
        <v>217.7</v>
      </c>
      <c r="C25" s="480">
        <v>1.7</v>
      </c>
      <c r="D25" s="480">
        <v>215</v>
      </c>
      <c r="E25" s="480">
        <v>2</v>
      </c>
      <c r="F25" s="480">
        <f t="shared" si="2"/>
        <v>98.759761139182373</v>
      </c>
      <c r="G25" s="480">
        <v>202.2</v>
      </c>
      <c r="H25" s="480">
        <v>2</v>
      </c>
      <c r="I25" s="538">
        <f t="shared" si="3"/>
        <v>92.880110243454297</v>
      </c>
    </row>
    <row r="26" spans="1:9">
      <c r="A26" s="528" t="s">
        <v>63</v>
      </c>
      <c r="B26" s="533">
        <v>250.3</v>
      </c>
      <c r="C26" s="480">
        <v>4.0999999999999996</v>
      </c>
      <c r="D26" s="480">
        <v>241.7</v>
      </c>
      <c r="E26" s="480">
        <v>4.0999999999999996</v>
      </c>
      <c r="F26" s="480">
        <f t="shared" si="2"/>
        <v>96.564123052337195</v>
      </c>
      <c r="G26" s="480">
        <v>220.4</v>
      </c>
      <c r="H26" s="480">
        <v>3.7</v>
      </c>
      <c r="I26" s="538">
        <f t="shared" si="3"/>
        <v>88.05433479824211</v>
      </c>
    </row>
    <row r="27" spans="1:9">
      <c r="A27" s="527" t="s">
        <v>64</v>
      </c>
      <c r="B27" s="533">
        <v>275.89999999999998</v>
      </c>
      <c r="C27" s="480">
        <v>6.6</v>
      </c>
      <c r="D27" s="480">
        <v>257.60000000000002</v>
      </c>
      <c r="E27" s="480">
        <v>7</v>
      </c>
      <c r="F27" s="480">
        <f t="shared" si="2"/>
        <v>93.367162015222931</v>
      </c>
      <c r="G27" s="480">
        <v>249.4</v>
      </c>
      <c r="H27" s="480">
        <v>5.3</v>
      </c>
      <c r="I27" s="538">
        <f t="shared" si="3"/>
        <v>90.395070677781817</v>
      </c>
    </row>
    <row r="28" spans="1:9">
      <c r="A28" s="527" t="s">
        <v>65</v>
      </c>
      <c r="B28" s="533">
        <v>283.5</v>
      </c>
      <c r="C28" s="480">
        <v>9.3000000000000007</v>
      </c>
      <c r="D28" s="480">
        <v>285.7</v>
      </c>
      <c r="E28" s="480">
        <v>7.9</v>
      </c>
      <c r="F28" s="480">
        <f t="shared" si="2"/>
        <v>100.77601410934744</v>
      </c>
      <c r="G28" s="480">
        <v>248.7</v>
      </c>
      <c r="H28" s="480">
        <v>6.7</v>
      </c>
      <c r="I28" s="538">
        <f t="shared" si="3"/>
        <v>87.724867724867721</v>
      </c>
    </row>
    <row r="29" spans="1:9">
      <c r="A29" s="527" t="s">
        <v>66</v>
      </c>
      <c r="B29" s="533">
        <v>296.10000000000002</v>
      </c>
      <c r="C29" s="480">
        <v>11.7</v>
      </c>
      <c r="D29" s="480">
        <v>282.2</v>
      </c>
      <c r="E29" s="480">
        <v>9.6</v>
      </c>
      <c r="F29" s="480">
        <f t="shared" si="2"/>
        <v>95.305639986491045</v>
      </c>
      <c r="G29" s="480">
        <v>289</v>
      </c>
      <c r="H29" s="480">
        <v>8.1</v>
      </c>
      <c r="I29" s="538">
        <f t="shared" si="3"/>
        <v>97.602161431948659</v>
      </c>
    </row>
    <row r="30" spans="1:9">
      <c r="A30" s="527" t="s">
        <v>67</v>
      </c>
      <c r="B30" s="533">
        <v>318.2</v>
      </c>
      <c r="C30" s="480">
        <v>13.8</v>
      </c>
      <c r="D30" s="480">
        <v>283.60000000000002</v>
      </c>
      <c r="E30" s="480">
        <v>9.8000000000000007</v>
      </c>
      <c r="F30" s="480">
        <f t="shared" si="2"/>
        <v>89.126335637963564</v>
      </c>
      <c r="G30" s="480">
        <v>273.89999999999998</v>
      </c>
      <c r="H30" s="480">
        <v>8.9</v>
      </c>
      <c r="I30" s="538">
        <f t="shared" si="3"/>
        <v>86.077938403519795</v>
      </c>
    </row>
    <row r="31" spans="1:9">
      <c r="A31" s="527" t="s">
        <v>68</v>
      </c>
      <c r="B31" s="533">
        <v>323.2</v>
      </c>
      <c r="C31" s="480">
        <v>15.4</v>
      </c>
      <c r="D31" s="480">
        <v>295.10000000000002</v>
      </c>
      <c r="E31" s="480">
        <v>10.8</v>
      </c>
      <c r="F31" s="480">
        <f>D31/B31*100</f>
        <v>91.30569306930694</v>
      </c>
      <c r="G31" s="480">
        <v>287.60000000000002</v>
      </c>
      <c r="H31" s="480">
        <v>10.1</v>
      </c>
      <c r="I31" s="538">
        <f t="shared" si="3"/>
        <v>88.985148514851502</v>
      </c>
    </row>
    <row r="32" spans="1:9">
      <c r="A32" s="527" t="s">
        <v>69</v>
      </c>
      <c r="B32" s="533">
        <v>291.39999999999998</v>
      </c>
      <c r="C32" s="480">
        <v>16.600000000000001</v>
      </c>
      <c r="D32" s="480">
        <v>306.10000000000002</v>
      </c>
      <c r="E32" s="480">
        <v>13.8</v>
      </c>
      <c r="F32" s="480">
        <f t="shared" si="2"/>
        <v>105.04461221688402</v>
      </c>
      <c r="G32" s="480">
        <v>284.7</v>
      </c>
      <c r="H32" s="480">
        <v>10.7</v>
      </c>
      <c r="I32" s="538">
        <f t="shared" si="3"/>
        <v>97.700754975978043</v>
      </c>
    </row>
    <row r="33" spans="1:12">
      <c r="A33" s="527" t="s">
        <v>70</v>
      </c>
      <c r="B33" s="533">
        <v>249.7</v>
      </c>
      <c r="C33" s="480">
        <v>15.7</v>
      </c>
      <c r="D33" s="480">
        <v>241.1</v>
      </c>
      <c r="E33" s="480">
        <v>12.3</v>
      </c>
      <c r="F33" s="480">
        <f t="shared" si="2"/>
        <v>96.555867040448533</v>
      </c>
      <c r="G33" s="480">
        <v>227.2</v>
      </c>
      <c r="H33" s="480">
        <v>11.4</v>
      </c>
      <c r="I33" s="538">
        <f t="shared" si="3"/>
        <v>90.989187024429313</v>
      </c>
    </row>
    <row r="34" spans="1:12">
      <c r="A34" s="527" t="s">
        <v>71</v>
      </c>
      <c r="B34" s="533">
        <v>282.2</v>
      </c>
      <c r="C34" s="480">
        <v>18.2</v>
      </c>
      <c r="D34" s="480">
        <v>223.5</v>
      </c>
      <c r="E34" s="480">
        <v>12.1</v>
      </c>
      <c r="F34" s="480">
        <f t="shared" si="2"/>
        <v>79.199149539333817</v>
      </c>
      <c r="G34" s="480">
        <v>251.1</v>
      </c>
      <c r="H34" s="480">
        <v>12.4</v>
      </c>
      <c r="I34" s="538">
        <f t="shared" si="3"/>
        <v>88.97944720056698</v>
      </c>
    </row>
    <row r="35" spans="1:12" ht="14.25" thickBot="1">
      <c r="A35" s="529" t="s">
        <v>72</v>
      </c>
      <c r="B35" s="535">
        <v>294.89999999999998</v>
      </c>
      <c r="C35" s="483">
        <v>18</v>
      </c>
      <c r="D35" s="483">
        <v>227.2</v>
      </c>
      <c r="E35" s="483">
        <v>23.5</v>
      </c>
      <c r="F35" s="483">
        <f t="shared" si="2"/>
        <v>77.043065445913868</v>
      </c>
      <c r="G35" s="483">
        <v>222.2</v>
      </c>
      <c r="H35" s="483">
        <v>22.3</v>
      </c>
      <c r="I35" s="539">
        <f t="shared" si="3"/>
        <v>75.347575449304856</v>
      </c>
    </row>
    <row r="36" spans="1:12">
      <c r="B36" s="102"/>
      <c r="C36" s="102"/>
      <c r="D36" s="102"/>
      <c r="E36" s="102"/>
      <c r="F36" s="102"/>
      <c r="G36" s="102"/>
      <c r="H36" s="102"/>
      <c r="I36" s="102"/>
    </row>
    <row r="37" spans="1:12">
      <c r="B37" s="102"/>
      <c r="C37" s="102"/>
      <c r="D37" s="102"/>
      <c r="E37" s="102"/>
      <c r="F37" s="102"/>
      <c r="G37" s="102"/>
      <c r="H37" s="102"/>
      <c r="I37" s="102"/>
    </row>
    <row r="38" spans="1:12">
      <c r="B38" s="102"/>
      <c r="C38" s="102"/>
      <c r="D38" s="102"/>
      <c r="E38" s="102"/>
      <c r="F38" s="102"/>
      <c r="G38" s="102"/>
      <c r="H38" s="102"/>
      <c r="I38" s="102"/>
      <c r="L38" s="134"/>
    </row>
    <row r="39" spans="1:12">
      <c r="B39" s="102"/>
      <c r="C39" s="102"/>
      <c r="D39" s="102"/>
      <c r="E39" s="102"/>
      <c r="F39" s="102"/>
      <c r="G39" s="102"/>
      <c r="H39" s="102"/>
      <c r="I39" s="102"/>
    </row>
    <row r="40" spans="1:12">
      <c r="B40" s="102"/>
      <c r="C40" s="102"/>
      <c r="D40" s="102"/>
      <c r="E40" s="102"/>
      <c r="F40" s="102"/>
      <c r="G40" s="102"/>
      <c r="H40" s="102"/>
      <c r="I40" s="102"/>
    </row>
    <row r="41" spans="1:12">
      <c r="B41" s="102"/>
      <c r="C41" s="102"/>
      <c r="D41" s="102"/>
      <c r="E41" s="102"/>
      <c r="F41" s="102"/>
      <c r="G41" s="102"/>
      <c r="H41" s="102"/>
      <c r="I41" s="102"/>
    </row>
    <row r="42" spans="1:12">
      <c r="B42" s="102"/>
      <c r="C42" s="102"/>
      <c r="D42" s="102"/>
      <c r="E42" s="102"/>
      <c r="F42" s="102"/>
      <c r="G42" s="102"/>
      <c r="H42" s="102"/>
      <c r="I42" s="102"/>
    </row>
    <row r="43" spans="1:12">
      <c r="B43" s="102"/>
      <c r="C43" s="102"/>
      <c r="D43" s="102"/>
      <c r="E43" s="102"/>
      <c r="F43" s="102"/>
      <c r="G43" s="102"/>
      <c r="H43" s="102"/>
      <c r="I43" s="102"/>
    </row>
    <row r="44" spans="1:12">
      <c r="B44" s="102"/>
      <c r="C44" s="102"/>
      <c r="D44" s="102"/>
      <c r="E44" s="102"/>
      <c r="F44" s="102"/>
      <c r="G44" s="102"/>
      <c r="H44" s="102"/>
      <c r="I44" s="102"/>
    </row>
    <row r="45" spans="1:12">
      <c r="B45" s="102"/>
      <c r="C45" s="102"/>
      <c r="D45" s="102"/>
      <c r="E45" s="102"/>
      <c r="F45" s="102"/>
      <c r="G45" s="102"/>
      <c r="H45" s="102"/>
      <c r="I45" s="102"/>
    </row>
    <row r="46" spans="1:12">
      <c r="B46" s="102"/>
      <c r="C46" s="102"/>
      <c r="D46" s="102"/>
      <c r="E46" s="102"/>
      <c r="F46" s="102"/>
      <c r="G46" s="102"/>
      <c r="H46" s="102"/>
      <c r="I46" s="102"/>
    </row>
    <row r="47" spans="1:12">
      <c r="B47" s="102"/>
      <c r="C47" s="102"/>
      <c r="D47" s="102"/>
      <c r="E47" s="102"/>
      <c r="F47" s="102"/>
      <c r="G47" s="102"/>
      <c r="H47" s="102"/>
      <c r="I47" s="102"/>
    </row>
    <row r="48" spans="1:12">
      <c r="B48" s="102"/>
      <c r="C48" s="102"/>
      <c r="D48" s="102"/>
      <c r="E48" s="102"/>
      <c r="F48" s="102"/>
      <c r="G48" s="102"/>
      <c r="H48" s="102"/>
      <c r="I48" s="102"/>
    </row>
    <row r="49" spans="2:9">
      <c r="B49" s="102"/>
      <c r="C49" s="102"/>
      <c r="D49" s="102"/>
      <c r="E49" s="102"/>
      <c r="F49" s="102"/>
      <c r="G49" s="102"/>
      <c r="H49" s="102"/>
      <c r="I49" s="102"/>
    </row>
    <row r="50" spans="2:9">
      <c r="B50" s="102"/>
      <c r="C50" s="102"/>
      <c r="D50" s="102"/>
      <c r="E50" s="102"/>
      <c r="F50" s="102"/>
      <c r="G50" s="102"/>
      <c r="H50" s="102"/>
      <c r="I50" s="102"/>
    </row>
    <row r="51" spans="2:9">
      <c r="B51" s="102"/>
      <c r="C51" s="102"/>
      <c r="D51" s="102"/>
      <c r="E51" s="102"/>
      <c r="F51" s="102"/>
      <c r="G51" s="102"/>
      <c r="H51" s="102"/>
      <c r="I51" s="102"/>
    </row>
    <row r="52" spans="2:9">
      <c r="B52" s="102"/>
      <c r="C52" s="102"/>
      <c r="D52" s="102"/>
      <c r="E52" s="102"/>
      <c r="F52" s="102"/>
      <c r="G52" s="102"/>
      <c r="H52" s="102"/>
      <c r="I52" s="102"/>
    </row>
    <row r="53" spans="2:9">
      <c r="B53" s="102"/>
      <c r="C53" s="102"/>
      <c r="D53" s="102"/>
      <c r="E53" s="102"/>
      <c r="F53" s="102"/>
      <c r="G53" s="102"/>
      <c r="H53" s="102"/>
      <c r="I53" s="102"/>
    </row>
    <row r="54" spans="2:9">
      <c r="B54" s="102"/>
      <c r="C54" s="102"/>
      <c r="D54" s="102"/>
      <c r="E54" s="102"/>
      <c r="F54" s="102"/>
      <c r="G54" s="102"/>
      <c r="H54" s="102"/>
      <c r="I54" s="102"/>
    </row>
    <row r="55" spans="2:9">
      <c r="B55" s="102"/>
      <c r="C55" s="102"/>
      <c r="D55" s="102"/>
      <c r="E55" s="102"/>
      <c r="F55" s="102"/>
      <c r="G55" s="102"/>
      <c r="H55" s="102"/>
      <c r="I55" s="102"/>
    </row>
    <row r="56" spans="2:9">
      <c r="B56" s="102"/>
      <c r="C56" s="102"/>
      <c r="D56" s="102"/>
      <c r="E56" s="102"/>
      <c r="F56" s="102"/>
      <c r="G56" s="102"/>
      <c r="H56" s="102"/>
      <c r="I56" s="102"/>
    </row>
    <row r="57" spans="2:9">
      <c r="B57" s="102"/>
      <c r="C57" s="102"/>
      <c r="D57" s="102"/>
      <c r="E57" s="102"/>
      <c r="F57" s="102"/>
      <c r="G57" s="102"/>
      <c r="H57" s="102"/>
      <c r="I57" s="102"/>
    </row>
    <row r="58" spans="2:9">
      <c r="B58" s="102"/>
      <c r="C58" s="102"/>
      <c r="D58" s="102"/>
      <c r="E58" s="102"/>
      <c r="F58" s="102"/>
      <c r="G58" s="102"/>
      <c r="H58" s="102"/>
      <c r="I58" s="102"/>
    </row>
    <row r="67" spans="1:11" ht="14.25">
      <c r="A67" s="836">
        <v>16</v>
      </c>
      <c r="B67" s="836"/>
      <c r="C67" s="836"/>
      <c r="D67" s="836"/>
      <c r="E67" s="836"/>
      <c r="F67" s="836"/>
      <c r="G67" s="836"/>
      <c r="H67" s="836"/>
      <c r="I67" s="836"/>
      <c r="J67" s="836"/>
      <c r="K67" s="836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67:K67"/>
    <mergeCell ref="A20:A22"/>
    <mergeCell ref="B20:I20"/>
    <mergeCell ref="B21:C21"/>
    <mergeCell ref="D21:F21"/>
    <mergeCell ref="G21:I21"/>
    <mergeCell ref="A2:A4"/>
    <mergeCell ref="B2:I2"/>
    <mergeCell ref="B3:C3"/>
    <mergeCell ref="D3:F3"/>
    <mergeCell ref="G3:I3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Normal="100" workbookViewId="0">
      <selection activeCell="C3" sqref="C3"/>
    </sheetView>
  </sheetViews>
  <sheetFormatPr defaultRowHeight="13.5"/>
  <cols>
    <col min="1" max="1" width="11.625" customWidth="1"/>
    <col min="2" max="4" width="8.625" style="102" customWidth="1"/>
  </cols>
  <sheetData>
    <row r="1" spans="1:17" ht="19.5" customHeight="1" thickBot="1">
      <c r="A1" t="s">
        <v>173</v>
      </c>
      <c r="G1" s="618" t="s">
        <v>166</v>
      </c>
    </row>
    <row r="2" spans="1:17" ht="22.5" customHeight="1" thickBot="1">
      <c r="A2" s="543"/>
      <c r="B2" s="542" t="s">
        <v>115</v>
      </c>
      <c r="C2" s="540" t="s">
        <v>116</v>
      </c>
      <c r="D2" s="541" t="s">
        <v>117</v>
      </c>
      <c r="E2" s="542" t="s">
        <v>112</v>
      </c>
      <c r="F2" s="540" t="s">
        <v>113</v>
      </c>
      <c r="G2" s="541" t="s">
        <v>114</v>
      </c>
      <c r="H2" s="922"/>
      <c r="I2" s="923"/>
      <c r="J2" s="923"/>
      <c r="K2" s="923"/>
      <c r="N2" s="924"/>
      <c r="O2" s="924"/>
      <c r="P2" s="924"/>
      <c r="Q2" s="924"/>
    </row>
    <row r="3" spans="1:17">
      <c r="A3" s="544" t="s">
        <v>61</v>
      </c>
      <c r="B3" s="533">
        <v>179.8</v>
      </c>
      <c r="C3" s="480">
        <v>192.3</v>
      </c>
      <c r="D3" s="547">
        <v>200.7</v>
      </c>
      <c r="E3" s="545">
        <v>195.8</v>
      </c>
      <c r="F3" s="546">
        <v>186.8</v>
      </c>
      <c r="G3" s="547">
        <v>181.6</v>
      </c>
    </row>
    <row r="4" spans="1:17">
      <c r="A4" s="527" t="s">
        <v>62</v>
      </c>
      <c r="B4" s="533">
        <v>224.4</v>
      </c>
      <c r="C4" s="480">
        <v>218.7</v>
      </c>
      <c r="D4" s="487">
        <v>219</v>
      </c>
      <c r="E4" s="548">
        <v>217.7</v>
      </c>
      <c r="F4" s="486">
        <v>215</v>
      </c>
      <c r="G4" s="487">
        <v>202.2</v>
      </c>
    </row>
    <row r="5" spans="1:17">
      <c r="A5" s="528" t="s">
        <v>63</v>
      </c>
      <c r="B5" s="533">
        <v>269.60000000000002</v>
      </c>
      <c r="C5" s="480">
        <v>251.5</v>
      </c>
      <c r="D5" s="487">
        <v>255.4</v>
      </c>
      <c r="E5" s="548">
        <v>250.3</v>
      </c>
      <c r="F5" s="486">
        <v>241.7</v>
      </c>
      <c r="G5" s="487">
        <v>220.4</v>
      </c>
    </row>
    <row r="6" spans="1:17">
      <c r="A6" s="527" t="s">
        <v>64</v>
      </c>
      <c r="B6" s="533">
        <v>321.5</v>
      </c>
      <c r="C6" s="480">
        <v>298.2</v>
      </c>
      <c r="D6" s="487">
        <v>299.3</v>
      </c>
      <c r="E6" s="548">
        <v>275.89999999999998</v>
      </c>
      <c r="F6" s="486">
        <v>257.60000000000002</v>
      </c>
      <c r="G6" s="487">
        <v>249.4</v>
      </c>
    </row>
    <row r="7" spans="1:17">
      <c r="A7" s="527" t="s">
        <v>65</v>
      </c>
      <c r="B7" s="533">
        <v>377.3</v>
      </c>
      <c r="C7" s="480">
        <v>331.5</v>
      </c>
      <c r="D7" s="487">
        <v>328.2</v>
      </c>
      <c r="E7" s="548">
        <v>283.5</v>
      </c>
      <c r="F7" s="486">
        <v>285.7</v>
      </c>
      <c r="G7" s="487">
        <v>248.7</v>
      </c>
    </row>
    <row r="8" spans="1:17">
      <c r="A8" s="527" t="s">
        <v>66</v>
      </c>
      <c r="B8" s="533">
        <v>419.3</v>
      </c>
      <c r="C8" s="480">
        <v>359.7</v>
      </c>
      <c r="D8" s="487">
        <v>337.5</v>
      </c>
      <c r="E8" s="548">
        <v>296.10000000000002</v>
      </c>
      <c r="F8" s="486">
        <v>282.2</v>
      </c>
      <c r="G8" s="487">
        <v>289</v>
      </c>
    </row>
    <row r="9" spans="1:17">
      <c r="A9" s="527" t="s">
        <v>67</v>
      </c>
      <c r="B9" s="533">
        <v>486.6</v>
      </c>
      <c r="C9" s="480">
        <v>392.7</v>
      </c>
      <c r="D9" s="487">
        <v>360.2</v>
      </c>
      <c r="E9" s="548">
        <v>318.2</v>
      </c>
      <c r="F9" s="486">
        <v>283.60000000000002</v>
      </c>
      <c r="G9" s="487">
        <v>273.89999999999998</v>
      </c>
    </row>
    <row r="10" spans="1:17">
      <c r="A10" s="527" t="s">
        <v>68</v>
      </c>
      <c r="B10" s="533">
        <v>511</v>
      </c>
      <c r="C10" s="480">
        <v>440.8</v>
      </c>
      <c r="D10" s="487">
        <v>364.3</v>
      </c>
      <c r="E10" s="548">
        <v>323.2</v>
      </c>
      <c r="F10" s="486">
        <v>295.10000000000002</v>
      </c>
      <c r="G10" s="487">
        <v>287.60000000000002</v>
      </c>
    </row>
    <row r="11" spans="1:17">
      <c r="A11" s="527" t="s">
        <v>69</v>
      </c>
      <c r="B11" s="533">
        <v>528.1</v>
      </c>
      <c r="C11" s="480">
        <v>437.9</v>
      </c>
      <c r="D11" s="487">
        <v>380</v>
      </c>
      <c r="E11" s="548">
        <v>291.39999999999998</v>
      </c>
      <c r="F11" s="486">
        <v>306.10000000000002</v>
      </c>
      <c r="G11" s="487">
        <v>284.7</v>
      </c>
    </row>
    <row r="12" spans="1:17">
      <c r="A12" s="527" t="s">
        <v>70</v>
      </c>
      <c r="B12" s="533">
        <v>314.39999999999998</v>
      </c>
      <c r="C12" s="480">
        <v>329.9</v>
      </c>
      <c r="D12" s="487">
        <v>295.39999999999998</v>
      </c>
      <c r="E12" s="548">
        <v>249.7</v>
      </c>
      <c r="F12" s="486">
        <v>241.1</v>
      </c>
      <c r="G12" s="487">
        <v>227.2</v>
      </c>
    </row>
    <row r="13" spans="1:17">
      <c r="A13" s="527" t="s">
        <v>71</v>
      </c>
      <c r="B13" s="533">
        <v>305.2</v>
      </c>
      <c r="C13" s="480">
        <v>275.8</v>
      </c>
      <c r="D13" s="487">
        <v>283.5</v>
      </c>
      <c r="E13" s="548">
        <v>282.2</v>
      </c>
      <c r="F13" s="486">
        <v>223.5</v>
      </c>
      <c r="G13" s="487">
        <v>251.1</v>
      </c>
    </row>
    <row r="14" spans="1:17" ht="14.25" thickBot="1">
      <c r="A14" s="529" t="s">
        <v>72</v>
      </c>
      <c r="B14" s="535">
        <v>283</v>
      </c>
      <c r="C14" s="483">
        <v>219.3</v>
      </c>
      <c r="D14" s="489">
        <v>242.4</v>
      </c>
      <c r="E14" s="549">
        <v>294.89999999999998</v>
      </c>
      <c r="F14" s="488">
        <v>227.2</v>
      </c>
      <c r="G14" s="489">
        <v>222.2</v>
      </c>
    </row>
    <row r="74" spans="1:13">
      <c r="A74" s="809">
        <v>17</v>
      </c>
      <c r="B74" s="809"/>
      <c r="C74" s="809"/>
      <c r="D74" s="809"/>
      <c r="E74" s="809"/>
      <c r="F74" s="809"/>
      <c r="G74" s="809"/>
      <c r="H74" s="809"/>
      <c r="I74" s="809"/>
      <c r="J74" s="809"/>
      <c r="K74" s="809"/>
      <c r="L74" s="809"/>
      <c r="M74" s="809"/>
    </row>
  </sheetData>
  <sheetProtection sheet="1" objects="1" scenarios="1"/>
  <protectedRanges>
    <protectedRange sqref="B3:G14" name="範囲1"/>
  </protectedRanges>
  <mergeCells count="3">
    <mergeCell ref="H2:K2"/>
    <mergeCell ref="N2:Q2"/>
    <mergeCell ref="A74:M74"/>
  </mergeCells>
  <phoneticPr fontId="2"/>
  <pageMargins left="0.49" right="0.2" top="0.75" bottom="0.47" header="0.3" footer="0.3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8"/>
  <sheetViews>
    <sheetView topLeftCell="A7" zoomScale="80" zoomScaleNormal="80" zoomScaleSheetLayoutView="50" workbookViewId="0">
      <selection activeCell="B12" sqref="B12"/>
    </sheetView>
  </sheetViews>
  <sheetFormatPr defaultRowHeight="13.5"/>
  <cols>
    <col min="1" max="1" width="12.625" customWidth="1"/>
    <col min="2" max="24" width="7.5" customWidth="1"/>
  </cols>
  <sheetData>
    <row r="1" spans="1:17" ht="15" thickBot="1">
      <c r="A1" s="810" t="s">
        <v>188</v>
      </c>
      <c r="B1" s="810"/>
      <c r="C1" s="810"/>
      <c r="D1" s="810"/>
      <c r="E1" s="810"/>
      <c r="F1" s="810"/>
      <c r="G1" s="810"/>
      <c r="H1" s="810"/>
      <c r="I1" s="810"/>
      <c r="J1" s="810"/>
      <c r="K1" s="612"/>
      <c r="L1" s="612"/>
      <c r="M1" s="612"/>
      <c r="N1" s="612"/>
      <c r="O1" s="612"/>
      <c r="P1" s="612"/>
    </row>
    <row r="2" spans="1:17" ht="32.25" thickBot="1">
      <c r="A2" s="20" t="s">
        <v>30</v>
      </c>
      <c r="B2" s="21" t="s">
        <v>9</v>
      </c>
      <c r="C2" s="22" t="s">
        <v>10</v>
      </c>
      <c r="D2" s="23" t="s">
        <v>27</v>
      </c>
      <c r="E2" s="24" t="s">
        <v>11</v>
      </c>
      <c r="F2" s="25" t="s">
        <v>26</v>
      </c>
    </row>
    <row r="3" spans="1:17" ht="14.25" thickTop="1">
      <c r="A3" s="248" t="s">
        <v>187</v>
      </c>
      <c r="B3" s="697">
        <v>197</v>
      </c>
      <c r="C3" s="385">
        <v>168</v>
      </c>
      <c r="D3" s="385">
        <v>182.7</v>
      </c>
      <c r="E3" s="384">
        <v>207.3</v>
      </c>
      <c r="F3" s="386">
        <v>231.8</v>
      </c>
    </row>
    <row r="4" spans="1:17">
      <c r="A4" s="248" t="s">
        <v>180</v>
      </c>
      <c r="B4" s="384">
        <v>199.5</v>
      </c>
      <c r="C4" s="385">
        <v>178.5</v>
      </c>
      <c r="D4" s="385">
        <v>186</v>
      </c>
      <c r="E4" s="384">
        <v>207.2</v>
      </c>
      <c r="F4" s="386">
        <v>232.9</v>
      </c>
    </row>
    <row r="5" spans="1:17">
      <c r="A5" s="123" t="s">
        <v>121</v>
      </c>
      <c r="B5" s="148">
        <f>B3-B4</f>
        <v>-2.5</v>
      </c>
      <c r="C5" s="148">
        <f>C3-C4</f>
        <v>-10.5</v>
      </c>
      <c r="D5" s="124">
        <f>D3-D4</f>
        <v>-3.3000000000000114</v>
      </c>
      <c r="E5" s="124">
        <f>E3-E4</f>
        <v>0.10000000000002274</v>
      </c>
      <c r="F5" s="200">
        <f>F3-F4</f>
        <v>-1.0999999999999943</v>
      </c>
    </row>
    <row r="6" spans="1:17" ht="14.25" thickBot="1">
      <c r="A6" s="125" t="s">
        <v>122</v>
      </c>
      <c r="B6" s="130">
        <f>(B3/B4:4:4*100)-100</f>
        <v>-1.2531328320802118</v>
      </c>
      <c r="C6" s="130">
        <f>(C3/C4:4:4*100)-100</f>
        <v>-5.8823529411764781</v>
      </c>
      <c r="D6" s="130">
        <f>(D3/D4:4:4*100)-100</f>
        <v>-1.7741935483871032</v>
      </c>
      <c r="E6" s="130">
        <f>(E3/E4:4:4*100)-100</f>
        <v>4.8262548262556493E-2</v>
      </c>
      <c r="F6" s="201">
        <f>(F3/F4:4:4*100)-100</f>
        <v>-0.47230571060539717</v>
      </c>
      <c r="G6" s="17"/>
    </row>
    <row r="7" spans="1:17">
      <c r="A7" s="131"/>
      <c r="B7" s="131"/>
      <c r="C7" s="132"/>
      <c r="D7" s="133"/>
      <c r="E7" s="133"/>
      <c r="F7" s="131"/>
      <c r="G7" s="17"/>
    </row>
    <row r="9" spans="1:17" ht="19.5" customHeight="1" thickBot="1">
      <c r="A9" s="810" t="s">
        <v>184</v>
      </c>
      <c r="B9" s="810"/>
      <c r="C9" s="810"/>
      <c r="D9" s="810"/>
      <c r="E9" s="810"/>
      <c r="F9" s="810"/>
      <c r="G9" s="810"/>
      <c r="H9" s="810"/>
      <c r="I9" s="810"/>
      <c r="J9" s="810"/>
      <c r="K9" s="810"/>
      <c r="L9" s="810"/>
      <c r="M9" s="810"/>
      <c r="N9" s="810"/>
      <c r="O9" s="810"/>
      <c r="P9" s="810"/>
      <c r="Q9" s="810"/>
    </row>
    <row r="10" spans="1:17" ht="29.25" customHeight="1" thickBot="1">
      <c r="A10" s="26" t="s">
        <v>30</v>
      </c>
      <c r="B10" s="811" t="s">
        <v>9</v>
      </c>
      <c r="C10" s="812"/>
      <c r="D10" s="813"/>
      <c r="E10" s="814" t="s">
        <v>10</v>
      </c>
      <c r="F10" s="814"/>
      <c r="G10" s="814"/>
      <c r="H10" s="815" t="s">
        <v>27</v>
      </c>
      <c r="I10" s="816"/>
      <c r="J10" s="817"/>
      <c r="K10" s="818" t="s">
        <v>11</v>
      </c>
      <c r="L10" s="814"/>
      <c r="M10" s="819"/>
      <c r="N10" s="820" t="s">
        <v>26</v>
      </c>
      <c r="O10" s="821"/>
      <c r="P10" s="822"/>
    </row>
    <row r="11" spans="1:17" ht="36" customHeight="1" thickTop="1" thickBot="1">
      <c r="A11" s="217"/>
      <c r="B11" s="218" t="s">
        <v>8</v>
      </c>
      <c r="C11" s="219" t="s">
        <v>33</v>
      </c>
      <c r="D11" s="220" t="s">
        <v>34</v>
      </c>
      <c r="E11" s="221" t="s">
        <v>8</v>
      </c>
      <c r="F11" s="219" t="s">
        <v>33</v>
      </c>
      <c r="G11" s="222" t="s">
        <v>34</v>
      </c>
      <c r="H11" s="218" t="s">
        <v>8</v>
      </c>
      <c r="I11" s="219" t="s">
        <v>33</v>
      </c>
      <c r="J11" s="220" t="s">
        <v>34</v>
      </c>
      <c r="K11" s="218" t="s">
        <v>8</v>
      </c>
      <c r="L11" s="219" t="s">
        <v>33</v>
      </c>
      <c r="M11" s="220" t="s">
        <v>34</v>
      </c>
      <c r="N11" s="218" t="s">
        <v>8</v>
      </c>
      <c r="O11" s="219" t="s">
        <v>33</v>
      </c>
      <c r="P11" s="220" t="s">
        <v>34</v>
      </c>
    </row>
    <row r="12" spans="1:17" ht="36" customHeight="1">
      <c r="A12" s="153" t="s">
        <v>187</v>
      </c>
      <c r="B12" s="206">
        <v>197</v>
      </c>
      <c r="C12" s="207">
        <v>200.2</v>
      </c>
      <c r="D12" s="156">
        <v>191.9</v>
      </c>
      <c r="E12" s="189">
        <v>168</v>
      </c>
      <c r="F12" s="158">
        <v>169.6</v>
      </c>
      <c r="G12" s="159">
        <v>164.7</v>
      </c>
      <c r="H12" s="189">
        <v>182.7</v>
      </c>
      <c r="I12" s="190">
        <v>183</v>
      </c>
      <c r="J12" s="156">
        <v>182.5</v>
      </c>
      <c r="K12" s="154">
        <v>207.3</v>
      </c>
      <c r="L12" s="190">
        <v>209</v>
      </c>
      <c r="M12" s="191">
        <v>204.6</v>
      </c>
      <c r="N12" s="192">
        <v>231.8</v>
      </c>
      <c r="O12" s="237">
        <v>232.2</v>
      </c>
      <c r="P12" s="191">
        <v>229.2</v>
      </c>
    </row>
    <row r="13" spans="1:17" ht="28.5" customHeight="1" thickBot="1">
      <c r="A13" s="32" t="s">
        <v>36</v>
      </c>
      <c r="B13" s="202">
        <f>(B12/B14*100)-100</f>
        <v>-1.2531328320802118</v>
      </c>
      <c r="C13" s="203">
        <f>(C12/C14*100)-100</f>
        <v>-0.49701789264413776</v>
      </c>
      <c r="D13" s="204">
        <f t="shared" ref="D13:N13" si="0">(D12/D14*100)-100</f>
        <v>-2.6382546930492197</v>
      </c>
      <c r="E13" s="144">
        <f t="shared" si="0"/>
        <v>-5.8823529411764781</v>
      </c>
      <c r="F13" s="138">
        <f t="shared" si="0"/>
        <v>-5.0923335198657043</v>
      </c>
      <c r="G13" s="145">
        <f t="shared" si="0"/>
        <v>-7.3157006190208307</v>
      </c>
      <c r="H13" s="144">
        <f t="shared" si="0"/>
        <v>-1.7741935483871032</v>
      </c>
      <c r="I13" s="138">
        <f t="shared" si="0"/>
        <v>-0.65146579804559224</v>
      </c>
      <c r="J13" s="145">
        <f t="shared" si="0"/>
        <v>-2.3542001070090919</v>
      </c>
      <c r="K13" s="144">
        <f t="shared" si="0"/>
        <v>4.8262548262556493E-2</v>
      </c>
      <c r="L13" s="138">
        <f t="shared" si="0"/>
        <v>0.4807692307692264</v>
      </c>
      <c r="M13" s="205">
        <f t="shared" si="0"/>
        <v>-0.67961165048544103</v>
      </c>
      <c r="N13" s="145">
        <f t="shared" si="0"/>
        <v>-0.47230571060539717</v>
      </c>
      <c r="O13" s="145">
        <f>(O12/O14*100)-100</f>
        <v>-0.25773195876290345</v>
      </c>
      <c r="P13" s="205">
        <f>(P12/P14*100)-100</f>
        <v>-1.7994858611825322</v>
      </c>
    </row>
    <row r="14" spans="1:17" ht="36" customHeight="1">
      <c r="A14" s="153" t="s">
        <v>180</v>
      </c>
      <c r="B14" s="206">
        <v>199.5</v>
      </c>
      <c r="C14" s="207">
        <v>201.2</v>
      </c>
      <c r="D14" s="156">
        <v>197.1</v>
      </c>
      <c r="E14" s="189">
        <v>178.5</v>
      </c>
      <c r="F14" s="158">
        <v>178.7</v>
      </c>
      <c r="G14" s="159">
        <v>177.7</v>
      </c>
      <c r="H14" s="189">
        <v>186</v>
      </c>
      <c r="I14" s="190">
        <v>184.2</v>
      </c>
      <c r="J14" s="156">
        <v>186.9</v>
      </c>
      <c r="K14" s="154">
        <v>207.2</v>
      </c>
      <c r="L14" s="190">
        <v>208</v>
      </c>
      <c r="M14" s="191">
        <v>206</v>
      </c>
      <c r="N14" s="192">
        <v>232.9</v>
      </c>
      <c r="O14" s="237">
        <v>232.8</v>
      </c>
      <c r="P14" s="191">
        <v>233.4</v>
      </c>
    </row>
    <row r="15" spans="1:17" ht="28.5" customHeight="1" thickBot="1">
      <c r="A15" s="32" t="s">
        <v>36</v>
      </c>
      <c r="B15" s="202">
        <f>(B14/B16*100)-100</f>
        <v>0.55443548387097508</v>
      </c>
      <c r="C15" s="203">
        <f>(C14/C16*100)-100</f>
        <v>-0.24789291026277738</v>
      </c>
      <c r="D15" s="204">
        <f t="shared" ref="D15:N15" si="1">(D14/D16*100)-100</f>
        <v>1.8604651162790589</v>
      </c>
      <c r="E15" s="144">
        <f t="shared" si="1"/>
        <v>2.5272831705916161</v>
      </c>
      <c r="F15" s="138">
        <f t="shared" si="1"/>
        <v>2.5243832472747982</v>
      </c>
      <c r="G15" s="145">
        <f t="shared" si="1"/>
        <v>2.24395857307249</v>
      </c>
      <c r="H15" s="144">
        <f t="shared" si="1"/>
        <v>2.19780219780219</v>
      </c>
      <c r="I15" s="138">
        <f t="shared" si="1"/>
        <v>3.5413153456998145</v>
      </c>
      <c r="J15" s="145">
        <f t="shared" si="1"/>
        <v>1.355748373101946</v>
      </c>
      <c r="K15" s="144">
        <f t="shared" si="1"/>
        <v>1.3698630136986196</v>
      </c>
      <c r="L15" s="138">
        <f t="shared" si="1"/>
        <v>0.58027079303674611</v>
      </c>
      <c r="M15" s="205">
        <f t="shared" si="1"/>
        <v>2.4365987071109032</v>
      </c>
      <c r="N15" s="145">
        <f t="shared" si="1"/>
        <v>2.1939447125932361</v>
      </c>
      <c r="O15" s="145">
        <f>(O14/O16*100)-100</f>
        <v>1.7038007863695981</v>
      </c>
      <c r="P15" s="205">
        <f>(P14/P16*100)-100</f>
        <v>4.8988764044943736</v>
      </c>
    </row>
    <row r="16" spans="1:17" ht="36" customHeight="1">
      <c r="A16" s="153" t="s">
        <v>143</v>
      </c>
      <c r="B16" s="206">
        <v>198.4</v>
      </c>
      <c r="C16" s="207">
        <v>201.7</v>
      </c>
      <c r="D16" s="156">
        <v>193.5</v>
      </c>
      <c r="E16" s="189">
        <v>174.1</v>
      </c>
      <c r="F16" s="158">
        <v>174.3</v>
      </c>
      <c r="G16" s="159">
        <v>173.8</v>
      </c>
      <c r="H16" s="189">
        <v>182</v>
      </c>
      <c r="I16" s="190">
        <v>177.9</v>
      </c>
      <c r="J16" s="156">
        <v>184.4</v>
      </c>
      <c r="K16" s="154">
        <v>204.4</v>
      </c>
      <c r="L16" s="190">
        <v>206.8</v>
      </c>
      <c r="M16" s="191">
        <v>201.1</v>
      </c>
      <c r="N16" s="192">
        <v>227.9</v>
      </c>
      <c r="O16" s="237">
        <v>228.9</v>
      </c>
      <c r="P16" s="191">
        <v>222.5</v>
      </c>
    </row>
    <row r="17" spans="1:16" ht="28.5" customHeight="1" thickBot="1">
      <c r="A17" s="32" t="s">
        <v>36</v>
      </c>
      <c r="B17" s="202">
        <f>(B16/B18*100)-100</f>
        <v>1.1728709841917464</v>
      </c>
      <c r="C17" s="203">
        <f>(C16/C18*100)-100</f>
        <v>1.1027568922305591</v>
      </c>
      <c r="D17" s="204">
        <f t="shared" ref="D17:N17" si="2">(D16/D18*100)-100</f>
        <v>1.7885323513939966</v>
      </c>
      <c r="E17" s="144">
        <f t="shared" si="2"/>
        <v>4.8163756773028155</v>
      </c>
      <c r="F17" s="138">
        <f t="shared" si="2"/>
        <v>4.3712574850299575</v>
      </c>
      <c r="G17" s="145">
        <f t="shared" si="2"/>
        <v>6.8880688806888202</v>
      </c>
      <c r="H17" s="144">
        <f t="shared" si="2"/>
        <v>4.5376220562894929</v>
      </c>
      <c r="I17" s="138">
        <f t="shared" si="2"/>
        <v>-5.6179775280895683E-2</v>
      </c>
      <c r="J17" s="145">
        <f t="shared" si="2"/>
        <v>7.3966220151427109</v>
      </c>
      <c r="K17" s="144">
        <f t="shared" si="2"/>
        <v>-0.38986354775826726</v>
      </c>
      <c r="L17" s="138">
        <f t="shared" si="2"/>
        <v>0.19379844961240167</v>
      </c>
      <c r="M17" s="205">
        <f t="shared" si="2"/>
        <v>-1.0334645669291262</v>
      </c>
      <c r="N17" s="145">
        <f t="shared" si="2"/>
        <v>-0.21891418563923537</v>
      </c>
      <c r="O17" s="145">
        <f>(O16/O18*100)-100</f>
        <v>0.13123359580053773</v>
      </c>
      <c r="P17" s="205">
        <f>(P16/P18*100)-100</f>
        <v>-2.1978021978022042</v>
      </c>
    </row>
    <row r="18" spans="1:16" ht="36" customHeight="1">
      <c r="A18" s="153" t="s">
        <v>136</v>
      </c>
      <c r="B18" s="206">
        <v>196.1</v>
      </c>
      <c r="C18" s="207">
        <v>199.5</v>
      </c>
      <c r="D18" s="156">
        <v>190.1</v>
      </c>
      <c r="E18" s="189">
        <v>166.1</v>
      </c>
      <c r="F18" s="158">
        <v>167</v>
      </c>
      <c r="G18" s="159">
        <v>162.6</v>
      </c>
      <c r="H18" s="154">
        <v>174.1</v>
      </c>
      <c r="I18" s="190">
        <v>178</v>
      </c>
      <c r="J18" s="156">
        <v>171.7</v>
      </c>
      <c r="K18" s="154">
        <v>205.2</v>
      </c>
      <c r="L18" s="190">
        <v>206.4</v>
      </c>
      <c r="M18" s="191">
        <v>203.2</v>
      </c>
      <c r="N18" s="192">
        <v>228.4</v>
      </c>
      <c r="O18" s="237">
        <v>228.6</v>
      </c>
      <c r="P18" s="191">
        <v>227.5</v>
      </c>
    </row>
    <row r="19" spans="1:16" ht="28.5" customHeight="1" thickBot="1">
      <c r="A19" s="32" t="s">
        <v>36</v>
      </c>
      <c r="B19" s="202">
        <f>(B18/B20*100)-100</f>
        <v>-0.50735667174024002</v>
      </c>
      <c r="C19" s="203">
        <f>(C18/C20*100)-100</f>
        <v>1.1663286004056914</v>
      </c>
      <c r="D19" s="204">
        <f t="shared" ref="D19:N19" si="3">(D18/D20*100)-100</f>
        <v>-3.5514967021816375</v>
      </c>
      <c r="E19" s="144">
        <f t="shared" si="3"/>
        <v>1.714635639926513</v>
      </c>
      <c r="F19" s="138">
        <f t="shared" si="3"/>
        <v>2.6429010448678696</v>
      </c>
      <c r="G19" s="145">
        <f t="shared" si="3"/>
        <v>-1.5142337976983669</v>
      </c>
      <c r="H19" s="144">
        <f t="shared" si="3"/>
        <v>-6.1961206896551744</v>
      </c>
      <c r="I19" s="138">
        <f t="shared" si="3"/>
        <v>-0.61418202121718934</v>
      </c>
      <c r="J19" s="145">
        <f t="shared" si="3"/>
        <v>-8.4754797441364644</v>
      </c>
      <c r="K19" s="144">
        <f t="shared" si="3"/>
        <v>0.34229828850855881</v>
      </c>
      <c r="L19" s="138">
        <f t="shared" si="3"/>
        <v>0.97847358121330785</v>
      </c>
      <c r="M19" s="205">
        <f t="shared" si="3"/>
        <v>-0.68426197458455817</v>
      </c>
      <c r="N19" s="145">
        <f t="shared" si="3"/>
        <v>-1.0827197921177998</v>
      </c>
      <c r="O19" s="145">
        <f>(O18/O20*100)-100</f>
        <v>-0.60869565217392108</v>
      </c>
      <c r="P19" s="205">
        <f>(P18/P20*100)-100</f>
        <v>-3.1914893617021249</v>
      </c>
    </row>
    <row r="20" spans="1:16" ht="36" customHeight="1">
      <c r="A20" s="153" t="s">
        <v>132</v>
      </c>
      <c r="B20" s="206">
        <v>197.1</v>
      </c>
      <c r="C20" s="207">
        <v>197.2</v>
      </c>
      <c r="D20" s="156">
        <v>197.1</v>
      </c>
      <c r="E20" s="189">
        <v>163.30000000000001</v>
      </c>
      <c r="F20" s="158">
        <v>162.69999999999999</v>
      </c>
      <c r="G20" s="159">
        <v>165.1</v>
      </c>
      <c r="H20" s="154">
        <v>185.6</v>
      </c>
      <c r="I20" s="155">
        <v>179.1</v>
      </c>
      <c r="J20" s="156">
        <v>187.6</v>
      </c>
      <c r="K20" s="154">
        <v>204.5</v>
      </c>
      <c r="L20" s="190">
        <v>204.4</v>
      </c>
      <c r="M20" s="191">
        <v>204.6</v>
      </c>
      <c r="N20" s="192">
        <v>230.9</v>
      </c>
      <c r="O20" s="237">
        <v>230</v>
      </c>
      <c r="P20" s="191">
        <v>235</v>
      </c>
    </row>
    <row r="21" spans="1:16" ht="24.75" thickBot="1">
      <c r="A21" s="32" t="s">
        <v>36</v>
      </c>
      <c r="B21" s="202">
        <f>(B20/B22*100)-100</f>
        <v>2.4428274428274506</v>
      </c>
      <c r="C21" s="203">
        <f>(C20/C22*100)-100</f>
        <v>1.2840267077555154</v>
      </c>
      <c r="D21" s="204">
        <f t="shared" ref="D21:N21" si="4">(D20/D22*100)-100</f>
        <v>4.2305658381808655</v>
      </c>
      <c r="E21" s="144">
        <f t="shared" si="4"/>
        <v>-0.30525030525029706</v>
      </c>
      <c r="F21" s="138">
        <f t="shared" si="4"/>
        <v>-0.36742192284141595</v>
      </c>
      <c r="G21" s="145">
        <f t="shared" si="4"/>
        <v>0.12128562765312267</v>
      </c>
      <c r="H21" s="144">
        <f t="shared" si="4"/>
        <v>3.2258064516128968</v>
      </c>
      <c r="I21" s="138">
        <f t="shared" si="4"/>
        <v>-1.3223140495867796</v>
      </c>
      <c r="J21" s="145">
        <f t="shared" si="4"/>
        <v>5.0391937290033724</v>
      </c>
      <c r="K21" s="144">
        <f t="shared" si="4"/>
        <v>0.9378084896347616</v>
      </c>
      <c r="L21" s="138">
        <f t="shared" si="4"/>
        <v>0</v>
      </c>
      <c r="M21" s="205">
        <f t="shared" si="4"/>
        <v>2.0958083832335319</v>
      </c>
      <c r="N21" s="145">
        <f t="shared" si="4"/>
        <v>0.39130434782607892</v>
      </c>
      <c r="O21" s="145">
        <f>(O20/O22*100)-100</f>
        <v>0.13060513713540445</v>
      </c>
      <c r="P21" s="205">
        <f>(P20/P22*100)-100</f>
        <v>0.98839707778255104</v>
      </c>
    </row>
    <row r="22" spans="1:16" s="193" customFormat="1" ht="36" customHeight="1">
      <c r="A22" s="153" t="s">
        <v>129</v>
      </c>
      <c r="B22" s="206">
        <v>192.4</v>
      </c>
      <c r="C22" s="207">
        <v>194.7</v>
      </c>
      <c r="D22" s="156">
        <v>189.1</v>
      </c>
      <c r="E22" s="189">
        <v>163.80000000000001</v>
      </c>
      <c r="F22" s="158">
        <v>163.30000000000001</v>
      </c>
      <c r="G22" s="159">
        <v>164.9</v>
      </c>
      <c r="H22" s="154">
        <v>179.8</v>
      </c>
      <c r="I22" s="155">
        <v>181.5</v>
      </c>
      <c r="J22" s="156">
        <v>178.6</v>
      </c>
      <c r="K22" s="154">
        <v>202.6</v>
      </c>
      <c r="L22" s="190">
        <v>204.4</v>
      </c>
      <c r="M22" s="191">
        <v>200.4</v>
      </c>
      <c r="N22" s="192">
        <v>230</v>
      </c>
      <c r="O22" s="155">
        <v>229.7</v>
      </c>
      <c r="P22" s="191">
        <v>232.7</v>
      </c>
    </row>
    <row r="23" spans="1:16" ht="24.75" thickBot="1">
      <c r="A23" s="32" t="s">
        <v>36</v>
      </c>
      <c r="B23" s="202">
        <f>(B22/B24*100)-100</f>
        <v>-0.31088082901553094</v>
      </c>
      <c r="C23" s="203">
        <f>(C22/C24*100)-100</f>
        <v>-0.46012269938651684</v>
      </c>
      <c r="D23" s="204">
        <f t="shared" ref="D23:N23" si="5">(D22/D24*100)-100</f>
        <v>0.31830238726790583</v>
      </c>
      <c r="E23" s="144">
        <f t="shared" si="5"/>
        <v>-3.8167938931297698</v>
      </c>
      <c r="F23" s="138">
        <f t="shared" si="5"/>
        <v>-5.2234474753337139</v>
      </c>
      <c r="G23" s="145">
        <f t="shared" si="5"/>
        <v>-0.48280024140009914</v>
      </c>
      <c r="H23" s="144">
        <f t="shared" si="5"/>
        <v>0.84127874369039546</v>
      </c>
      <c r="I23" s="138">
        <f t="shared" si="5"/>
        <v>3.8329519450800831</v>
      </c>
      <c r="J23" s="145">
        <f t="shared" si="5"/>
        <v>-0.99778270509978029</v>
      </c>
      <c r="K23" s="144">
        <f t="shared" si="5"/>
        <v>0.39643211100097631</v>
      </c>
      <c r="L23" s="138">
        <f t="shared" si="5"/>
        <v>0.68965517241379359</v>
      </c>
      <c r="M23" s="205">
        <f t="shared" si="5"/>
        <v>0.20000000000000284</v>
      </c>
      <c r="N23" s="145">
        <f t="shared" si="5"/>
        <v>-0.13026487190622049</v>
      </c>
      <c r="O23" s="145">
        <f>(O22/O24*100)-100</f>
        <v>-0.21720243266723571</v>
      </c>
      <c r="P23" s="205">
        <f>(P22/P24*100)-100</f>
        <v>0.7795582503248113</v>
      </c>
    </row>
    <row r="24" spans="1:16" ht="36" customHeight="1">
      <c r="A24" s="153" t="s">
        <v>120</v>
      </c>
      <c r="B24" s="154">
        <v>193</v>
      </c>
      <c r="C24" s="155">
        <v>195.6</v>
      </c>
      <c r="D24" s="156">
        <v>188.5</v>
      </c>
      <c r="E24" s="157">
        <v>170.3</v>
      </c>
      <c r="F24" s="158">
        <v>172.3</v>
      </c>
      <c r="G24" s="159">
        <v>165.7</v>
      </c>
      <c r="H24" s="154">
        <v>178.3</v>
      </c>
      <c r="I24" s="155">
        <v>174.8</v>
      </c>
      <c r="J24" s="156">
        <v>180.4</v>
      </c>
      <c r="K24" s="154">
        <v>201.8</v>
      </c>
      <c r="L24" s="155">
        <v>203</v>
      </c>
      <c r="M24" s="156">
        <v>200</v>
      </c>
      <c r="N24" s="192">
        <v>230.3</v>
      </c>
      <c r="O24" s="155">
        <v>230.2</v>
      </c>
      <c r="P24" s="191">
        <v>230.9</v>
      </c>
    </row>
    <row r="25" spans="1:16" ht="24.75" thickBot="1">
      <c r="A25" s="33" t="s">
        <v>36</v>
      </c>
      <c r="B25" s="194">
        <f t="shared" ref="B25:P25" si="6">(B24/B26*100)-100</f>
        <v>-0.66906845084920974</v>
      </c>
      <c r="C25" s="195">
        <f t="shared" si="6"/>
        <v>-0.40733197556008349</v>
      </c>
      <c r="D25" s="196">
        <f t="shared" si="6"/>
        <v>-1.3605442176870781</v>
      </c>
      <c r="E25" s="150">
        <f t="shared" si="6"/>
        <v>3.2121212121212182</v>
      </c>
      <c r="F25" s="151">
        <f t="shared" si="6"/>
        <v>4.9330085261875922</v>
      </c>
      <c r="G25" s="152">
        <f t="shared" si="6"/>
        <v>-0.83782166367444688</v>
      </c>
      <c r="H25" s="150">
        <f t="shared" si="6"/>
        <v>-0.50223214285712459</v>
      </c>
      <c r="I25" s="151">
        <f t="shared" si="6"/>
        <v>-2.2917831190609235</v>
      </c>
      <c r="J25" s="152">
        <f t="shared" si="6"/>
        <v>0.61349693251533211</v>
      </c>
      <c r="K25" s="150">
        <f t="shared" si="6"/>
        <v>-1.3685239491691021</v>
      </c>
      <c r="L25" s="151">
        <f t="shared" si="6"/>
        <v>-0.83048363458719621</v>
      </c>
      <c r="M25" s="152">
        <f t="shared" si="6"/>
        <v>-2.2004889975550128</v>
      </c>
      <c r="N25" s="194">
        <f t="shared" si="6"/>
        <v>-0.30303030303029743</v>
      </c>
      <c r="O25" s="195">
        <f t="shared" si="6"/>
        <v>-0.69025021570320177</v>
      </c>
      <c r="P25" s="196">
        <f t="shared" si="6"/>
        <v>2.62222222222222</v>
      </c>
    </row>
    <row r="26" spans="1:16" ht="36" customHeight="1">
      <c r="A26" s="28" t="s">
        <v>31</v>
      </c>
      <c r="B26" s="684">
        <v>194.3</v>
      </c>
      <c r="C26" s="685">
        <v>196.4</v>
      </c>
      <c r="D26" s="686">
        <v>191.1</v>
      </c>
      <c r="E26" s="139">
        <v>165</v>
      </c>
      <c r="F26" s="140">
        <v>164.2</v>
      </c>
      <c r="G26" s="141">
        <v>167.1</v>
      </c>
      <c r="H26" s="142">
        <v>179.2</v>
      </c>
      <c r="I26" s="140">
        <v>178.9</v>
      </c>
      <c r="J26" s="143">
        <v>179.3</v>
      </c>
      <c r="K26" s="142">
        <v>204.6</v>
      </c>
      <c r="L26" s="140">
        <v>204.7</v>
      </c>
      <c r="M26" s="143">
        <v>204.5</v>
      </c>
      <c r="N26" s="684">
        <v>231</v>
      </c>
      <c r="O26" s="685">
        <v>231.8</v>
      </c>
      <c r="P26" s="686">
        <v>225</v>
      </c>
    </row>
    <row r="27" spans="1:16" ht="24.75" thickBot="1">
      <c r="A27" s="32" t="s">
        <v>36</v>
      </c>
      <c r="B27" s="197"/>
      <c r="C27" s="198"/>
      <c r="D27" s="199"/>
      <c r="E27" s="144">
        <f t="shared" ref="E27:M27" si="7">(E26/E28*100)-100</f>
        <v>0.54844606946984698</v>
      </c>
      <c r="F27" s="138">
        <f t="shared" si="7"/>
        <v>-0.18237082066869448</v>
      </c>
      <c r="G27" s="145">
        <f t="shared" si="7"/>
        <v>2.4524831391784119</v>
      </c>
      <c r="H27" s="144">
        <f t="shared" si="7"/>
        <v>-2.8726287262872745</v>
      </c>
      <c r="I27" s="138">
        <f t="shared" si="7"/>
        <v>-0.11166945840311371</v>
      </c>
      <c r="J27" s="145">
        <f t="shared" si="7"/>
        <v>-4.6783625730994061</v>
      </c>
      <c r="K27" s="144">
        <f t="shared" si="7"/>
        <v>0.7385524372230492</v>
      </c>
      <c r="L27" s="138">
        <f t="shared" si="7"/>
        <v>-0.43774319066147882</v>
      </c>
      <c r="M27" s="145">
        <f t="shared" si="7"/>
        <v>2.9189733266230462</v>
      </c>
      <c r="N27" s="197"/>
      <c r="O27" s="198"/>
      <c r="P27" s="199"/>
    </row>
    <row r="28" spans="1:16" ht="36" customHeight="1">
      <c r="A28" s="28" t="s">
        <v>32</v>
      </c>
      <c r="B28" s="34"/>
      <c r="C28" s="35"/>
      <c r="D28" s="36"/>
      <c r="E28" s="37">
        <v>164.1</v>
      </c>
      <c r="F28" s="30">
        <v>164.5</v>
      </c>
      <c r="G28" s="38">
        <v>163.1</v>
      </c>
      <c r="H28" s="29">
        <v>184.5</v>
      </c>
      <c r="I28" s="30">
        <v>179.1</v>
      </c>
      <c r="J28" s="31">
        <v>188.1</v>
      </c>
      <c r="K28" s="29">
        <v>203.1</v>
      </c>
      <c r="L28" s="30">
        <v>205.6</v>
      </c>
      <c r="M28" s="31">
        <v>198.7</v>
      </c>
      <c r="N28" s="34"/>
      <c r="O28" s="35"/>
      <c r="P28" s="36"/>
    </row>
    <row r="29" spans="1:16" ht="24.75" thickBot="1">
      <c r="A29" s="149" t="s">
        <v>36</v>
      </c>
      <c r="B29" s="197"/>
      <c r="C29" s="198"/>
      <c r="D29" s="199"/>
      <c r="E29" s="144">
        <f t="shared" ref="E29:M29" si="8">(E28/E30*100)-100</f>
        <v>1.0467980295566548</v>
      </c>
      <c r="F29" s="138">
        <f t="shared" si="8"/>
        <v>0.9821976672805306</v>
      </c>
      <c r="G29" s="145">
        <f t="shared" si="8"/>
        <v>1.1786600496277941</v>
      </c>
      <c r="H29" s="144">
        <f t="shared" si="8"/>
        <v>3.1302403577417408</v>
      </c>
      <c r="I29" s="138">
        <f t="shared" si="8"/>
        <v>-0.61043285238623923</v>
      </c>
      <c r="J29" s="145">
        <f t="shared" si="8"/>
        <v>5.7335581787520908</v>
      </c>
      <c r="K29" s="144">
        <f t="shared" si="8"/>
        <v>0.59435364041604544</v>
      </c>
      <c r="L29" s="138">
        <f t="shared" si="8"/>
        <v>0.390625</v>
      </c>
      <c r="M29" s="145">
        <f t="shared" si="8"/>
        <v>0.15120967741934521</v>
      </c>
      <c r="N29" s="197"/>
      <c r="O29" s="198"/>
      <c r="P29" s="199"/>
    </row>
    <row r="30" spans="1:16" ht="36" customHeight="1" thickBot="1">
      <c r="A30" s="208" t="s">
        <v>35</v>
      </c>
      <c r="B30" s="209"/>
      <c r="C30" s="210"/>
      <c r="D30" s="211"/>
      <c r="E30" s="212">
        <v>162.4</v>
      </c>
      <c r="F30" s="213">
        <v>162.9</v>
      </c>
      <c r="G30" s="214">
        <v>161.19999999999999</v>
      </c>
      <c r="H30" s="215">
        <v>178.9</v>
      </c>
      <c r="I30" s="213">
        <v>180.2</v>
      </c>
      <c r="J30" s="216">
        <v>177.9</v>
      </c>
      <c r="K30" s="215">
        <v>201.9</v>
      </c>
      <c r="L30" s="213">
        <v>204.8</v>
      </c>
      <c r="M30" s="216">
        <v>198.4</v>
      </c>
      <c r="N30" s="209"/>
      <c r="O30" s="210"/>
      <c r="P30" s="211"/>
    </row>
    <row r="31" spans="1:16" ht="6.75" customHeight="1"/>
    <row r="32" spans="1:16">
      <c r="B32" t="s">
        <v>118</v>
      </c>
    </row>
    <row r="34" spans="17:17">
      <c r="Q34" s="134"/>
    </row>
    <row r="35" spans="17:17" ht="15.75" customHeight="1"/>
    <row r="51" spans="1:16">
      <c r="A51" s="809">
        <v>1</v>
      </c>
      <c r="B51" s="809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09"/>
      <c r="P51" s="809"/>
    </row>
    <row r="52" spans="1:16" ht="14.25">
      <c r="A52" s="606"/>
    </row>
    <row r="59" spans="1:16">
      <c r="A59" s="1"/>
    </row>
    <row r="68" ht="15.75" customHeight="1"/>
  </sheetData>
  <protectedRanges>
    <protectedRange sqref="B12:P12" name="範囲1"/>
  </protectedRanges>
  <mergeCells count="8">
    <mergeCell ref="A51:P51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6"/>
  <sheetViews>
    <sheetView zoomScaleNormal="100" workbookViewId="0">
      <selection activeCell="B8" sqref="B8"/>
    </sheetView>
  </sheetViews>
  <sheetFormatPr defaultRowHeight="13.5"/>
  <cols>
    <col min="1" max="11" width="11.75" customWidth="1"/>
  </cols>
  <sheetData>
    <row r="1" spans="1:13" ht="15.75" customHeight="1" thickBot="1">
      <c r="A1" t="s">
        <v>169</v>
      </c>
      <c r="J1" t="s">
        <v>166</v>
      </c>
    </row>
    <row r="2" spans="1:13" ht="36" customHeight="1">
      <c r="A2" s="160"/>
      <c r="B2" s="161" t="s">
        <v>40</v>
      </c>
      <c r="C2" s="162" t="s">
        <v>41</v>
      </c>
      <c r="D2" s="163" t="s">
        <v>42</v>
      </c>
      <c r="E2" s="164" t="s">
        <v>125</v>
      </c>
      <c r="F2" s="165" t="s">
        <v>126</v>
      </c>
      <c r="G2" s="166" t="s">
        <v>127</v>
      </c>
      <c r="H2" s="167" t="s">
        <v>37</v>
      </c>
      <c r="I2" s="162" t="s">
        <v>38</v>
      </c>
      <c r="J2" s="168" t="s">
        <v>39</v>
      </c>
      <c r="K2" s="823"/>
      <c r="L2" s="824"/>
      <c r="M2" s="824"/>
    </row>
    <row r="3" spans="1:13" ht="36" customHeight="1">
      <c r="A3" s="173" t="s">
        <v>131</v>
      </c>
      <c r="B3" s="174">
        <v>202.6</v>
      </c>
      <c r="C3" s="175">
        <v>204.4</v>
      </c>
      <c r="D3" s="176">
        <v>200.4</v>
      </c>
      <c r="E3" s="174">
        <v>179.8</v>
      </c>
      <c r="F3" s="175">
        <v>181.5</v>
      </c>
      <c r="G3" s="176">
        <v>178.6</v>
      </c>
      <c r="H3" s="177">
        <v>163.80000000000001</v>
      </c>
      <c r="I3" s="175">
        <v>163.30000000000001</v>
      </c>
      <c r="J3" s="178">
        <v>164.9</v>
      </c>
      <c r="K3" s="823"/>
      <c r="L3" s="824"/>
      <c r="M3" s="824"/>
    </row>
    <row r="4" spans="1:13" ht="36" customHeight="1">
      <c r="A4" s="169" t="s">
        <v>134</v>
      </c>
      <c r="B4" s="170">
        <v>204.5</v>
      </c>
      <c r="C4" s="171">
        <v>204.4</v>
      </c>
      <c r="D4" s="172">
        <v>204.6</v>
      </c>
      <c r="E4" s="170">
        <v>185.6</v>
      </c>
      <c r="F4" s="171">
        <v>179.1</v>
      </c>
      <c r="G4" s="172">
        <v>187.6</v>
      </c>
      <c r="H4" s="179">
        <v>163.30000000000001</v>
      </c>
      <c r="I4" s="180">
        <v>162.69999999999999</v>
      </c>
      <c r="J4" s="181">
        <v>165.1</v>
      </c>
      <c r="K4" s="245"/>
      <c r="L4" s="245"/>
      <c r="M4" s="245"/>
    </row>
    <row r="5" spans="1:13" ht="36" customHeight="1">
      <c r="A5" s="182" t="s">
        <v>138</v>
      </c>
      <c r="B5" s="183">
        <v>205.2</v>
      </c>
      <c r="C5" s="184">
        <v>206.4</v>
      </c>
      <c r="D5" s="185">
        <v>203.2</v>
      </c>
      <c r="E5" s="183">
        <v>174.1</v>
      </c>
      <c r="F5" s="184">
        <v>178</v>
      </c>
      <c r="G5" s="185">
        <v>171.7</v>
      </c>
      <c r="H5" s="186">
        <v>166.1</v>
      </c>
      <c r="I5" s="187">
        <v>167</v>
      </c>
      <c r="J5" s="188">
        <v>162.6</v>
      </c>
    </row>
    <row r="6" spans="1:13" ht="36" customHeight="1">
      <c r="A6" s="230" t="s">
        <v>144</v>
      </c>
      <c r="B6" s="231">
        <v>204.4</v>
      </c>
      <c r="C6" s="232">
        <v>206.8</v>
      </c>
      <c r="D6" s="233">
        <v>201.1</v>
      </c>
      <c r="E6" s="231">
        <v>182</v>
      </c>
      <c r="F6" s="673">
        <v>177.9</v>
      </c>
      <c r="G6" s="233">
        <v>184.4</v>
      </c>
      <c r="H6" s="234">
        <v>174.1</v>
      </c>
      <c r="I6" s="235">
        <v>174.3</v>
      </c>
      <c r="J6" s="236">
        <v>173.8</v>
      </c>
    </row>
    <row r="7" spans="1:13" ht="36" customHeight="1">
      <c r="A7" s="230" t="s">
        <v>181</v>
      </c>
      <c r="B7" s="231">
        <v>207.2</v>
      </c>
      <c r="C7" s="232">
        <v>208</v>
      </c>
      <c r="D7" s="233">
        <v>206</v>
      </c>
      <c r="E7" s="672">
        <v>186</v>
      </c>
      <c r="F7" s="232">
        <v>184.2</v>
      </c>
      <c r="G7" s="233">
        <v>186.9</v>
      </c>
      <c r="H7" s="234">
        <v>178.5</v>
      </c>
      <c r="I7" s="235">
        <v>178.7</v>
      </c>
      <c r="J7" s="236">
        <v>177.7</v>
      </c>
    </row>
    <row r="8" spans="1:13" ht="36" customHeight="1" thickBot="1">
      <c r="A8" s="223" t="s">
        <v>189</v>
      </c>
      <c r="B8" s="224">
        <v>207.3</v>
      </c>
      <c r="C8" s="624">
        <v>209</v>
      </c>
      <c r="D8" s="625">
        <v>204.6</v>
      </c>
      <c r="E8" s="626">
        <v>182.7</v>
      </c>
      <c r="F8" s="225">
        <v>183</v>
      </c>
      <c r="G8" s="226">
        <v>182.5</v>
      </c>
      <c r="H8" s="227">
        <v>168</v>
      </c>
      <c r="I8" s="228">
        <v>169.6</v>
      </c>
      <c r="J8" s="229">
        <v>164.7</v>
      </c>
    </row>
    <row r="18" spans="1:1" ht="14.25" customHeight="1"/>
    <row r="26" spans="1:1">
      <c r="A26" s="1"/>
    </row>
    <row r="35" ht="15.75" customHeight="1"/>
    <row r="49" spans="3:15">
      <c r="C49" s="809"/>
      <c r="D49" s="809"/>
      <c r="E49" s="809"/>
      <c r="F49" s="809"/>
      <c r="G49" s="809"/>
      <c r="H49" s="809"/>
      <c r="I49" s="809"/>
      <c r="J49" s="809"/>
      <c r="K49" s="809"/>
      <c r="L49" s="809"/>
      <c r="M49" s="809"/>
      <c r="N49" s="809"/>
      <c r="O49" s="809"/>
    </row>
    <row r="96" spans="1:15">
      <c r="A96" s="809">
        <v>2</v>
      </c>
      <c r="B96" s="809"/>
      <c r="C96" s="809"/>
      <c r="D96" s="809"/>
      <c r="E96" s="809"/>
      <c r="F96" s="809"/>
      <c r="G96" s="809"/>
      <c r="H96" s="809"/>
      <c r="I96" s="809"/>
      <c r="J96" s="809"/>
      <c r="K96" s="809"/>
      <c r="L96" s="809"/>
      <c r="M96" s="809"/>
      <c r="N96" s="809"/>
      <c r="O96" s="809"/>
    </row>
  </sheetData>
  <sheetProtection sheet="1" objects="1" scenarios="1"/>
  <protectedRanges>
    <protectedRange sqref="B8:J8" name="範囲1"/>
  </protectedRanges>
  <mergeCells count="3">
    <mergeCell ref="K2:M3"/>
    <mergeCell ref="C49:O49"/>
    <mergeCell ref="A96:O96"/>
  </mergeCells>
  <phoneticPr fontId="2"/>
  <pageMargins left="0.71" right="0.21" top="0.75" bottom="0.47" header="0.3" footer="0.3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6"/>
  <sheetViews>
    <sheetView zoomScaleNormal="100" zoomScaleSheetLayoutView="100" workbookViewId="0">
      <selection activeCell="C16" sqref="C16"/>
    </sheetView>
  </sheetViews>
  <sheetFormatPr defaultRowHeight="13.5"/>
  <cols>
    <col min="1" max="1" width="17.375" customWidth="1"/>
    <col min="2" max="2" width="18.875" customWidth="1"/>
    <col min="3" max="3" width="20.125" customWidth="1"/>
    <col min="4" max="4" width="19.5" customWidth="1"/>
    <col min="5" max="5" width="11.75" customWidth="1"/>
  </cols>
  <sheetData>
    <row r="2" spans="1:5" ht="14.25">
      <c r="A2" s="826" t="s">
        <v>190</v>
      </c>
      <c r="B2" s="826"/>
      <c r="C2" s="826"/>
      <c r="D2" s="613" t="s">
        <v>166</v>
      </c>
      <c r="E2" s="611"/>
    </row>
    <row r="3" spans="1:5" ht="47.25" customHeight="1">
      <c r="A3" s="45"/>
      <c r="B3" s="48" t="s">
        <v>44</v>
      </c>
      <c r="C3" s="49" t="s">
        <v>45</v>
      </c>
      <c r="D3" s="47" t="s">
        <v>43</v>
      </c>
    </row>
    <row r="4" spans="1:5" ht="21.75" customHeight="1">
      <c r="A4" s="46" t="s">
        <v>9</v>
      </c>
      <c r="B4" s="387">
        <v>201.9</v>
      </c>
      <c r="C4" s="387">
        <v>192.2</v>
      </c>
      <c r="D4" s="388">
        <f>C4/B4*100</f>
        <v>95.195641406636938</v>
      </c>
    </row>
    <row r="5" spans="1:5" ht="21.75" customHeight="1">
      <c r="A5" s="42" t="s">
        <v>26</v>
      </c>
      <c r="B5" s="387">
        <v>235.6</v>
      </c>
      <c r="C5" s="387">
        <v>224.1</v>
      </c>
      <c r="D5" s="388">
        <f>C5/B5*100</f>
        <v>95.118845500848892</v>
      </c>
    </row>
    <row r="6" spans="1:5" ht="21.75" customHeight="1">
      <c r="A6" s="43" t="s">
        <v>11</v>
      </c>
      <c r="B6" s="387">
        <v>207.7</v>
      </c>
      <c r="C6" s="387">
        <v>209.5</v>
      </c>
      <c r="D6" s="388">
        <f>C6/B6*100</f>
        <v>100.86663456909004</v>
      </c>
    </row>
    <row r="7" spans="1:5" ht="21.75" customHeight="1">
      <c r="A7" s="44" t="s">
        <v>27</v>
      </c>
      <c r="B7" s="387">
        <v>183.4</v>
      </c>
      <c r="C7" s="387">
        <v>182</v>
      </c>
      <c r="D7" s="388">
        <f>C7/B7*100</f>
        <v>99.236641221374043</v>
      </c>
    </row>
    <row r="8" spans="1:5" ht="21.75" customHeight="1">
      <c r="A8" s="43" t="s">
        <v>10</v>
      </c>
      <c r="B8" s="389">
        <v>169.8</v>
      </c>
      <c r="C8" s="389">
        <v>163.1</v>
      </c>
      <c r="D8" s="388">
        <f>C8/B8*100</f>
        <v>96.054181389870436</v>
      </c>
    </row>
    <row r="10" spans="1:5" ht="47.25" customHeight="1">
      <c r="A10" s="45"/>
      <c r="B10" s="48" t="s">
        <v>44</v>
      </c>
      <c r="C10" s="50" t="s">
        <v>46</v>
      </c>
      <c r="D10" s="47" t="s">
        <v>43</v>
      </c>
    </row>
    <row r="11" spans="1:5" ht="21.75" customHeight="1">
      <c r="A11" s="46" t="s">
        <v>9</v>
      </c>
      <c r="B11" s="387">
        <v>201.9</v>
      </c>
      <c r="C11" s="387">
        <v>191.3</v>
      </c>
      <c r="D11" s="388">
        <f>C11/B11*100</f>
        <v>94.749876176324918</v>
      </c>
    </row>
    <row r="12" spans="1:5" ht="21.75" customHeight="1">
      <c r="A12" s="42" t="s">
        <v>26</v>
      </c>
      <c r="B12" s="387">
        <v>235.6</v>
      </c>
      <c r="C12" s="387">
        <v>225.5</v>
      </c>
      <c r="D12" s="388">
        <f>C12/B12*100</f>
        <v>95.713073005093392</v>
      </c>
    </row>
    <row r="13" spans="1:5" ht="21.75" customHeight="1">
      <c r="A13" s="43" t="s">
        <v>11</v>
      </c>
      <c r="B13" s="387">
        <v>207.7</v>
      </c>
      <c r="C13" s="387">
        <v>200.8</v>
      </c>
      <c r="D13" s="388">
        <f>C13/B13*100</f>
        <v>96.677900818488212</v>
      </c>
    </row>
    <row r="14" spans="1:5" ht="21.75" customHeight="1">
      <c r="A14" s="44" t="s">
        <v>27</v>
      </c>
      <c r="B14" s="387">
        <v>183.4</v>
      </c>
      <c r="C14" s="387">
        <v>184.2</v>
      </c>
      <c r="D14" s="388">
        <f>C14/B14*100</f>
        <v>100.43620501635769</v>
      </c>
    </row>
    <row r="15" spans="1:5" ht="21.75" customHeight="1">
      <c r="A15" s="43" t="s">
        <v>10</v>
      </c>
      <c r="B15" s="389">
        <v>169.8</v>
      </c>
      <c r="C15" s="389">
        <v>173.7</v>
      </c>
      <c r="D15" s="388">
        <f>C15/B15*100</f>
        <v>102.29681978798585</v>
      </c>
    </row>
    <row r="16" spans="1:5" ht="21.75" customHeight="1">
      <c r="A16" s="603"/>
      <c r="B16" s="604"/>
      <c r="C16" s="604"/>
      <c r="D16" s="605"/>
    </row>
    <row r="17" spans="1:4" ht="21.75" customHeight="1">
      <c r="A17" s="603"/>
      <c r="B17" s="604"/>
      <c r="C17" s="604"/>
      <c r="D17" s="605"/>
    </row>
    <row r="18" spans="1:4" ht="21.75" customHeight="1">
      <c r="A18" s="603"/>
      <c r="B18" s="604"/>
      <c r="C18" s="604"/>
      <c r="D18" s="605"/>
    </row>
    <row r="19" spans="1:4" ht="21.75" customHeight="1">
      <c r="A19" s="603"/>
      <c r="B19" s="604"/>
      <c r="C19" s="604"/>
      <c r="D19" s="605"/>
    </row>
    <row r="20" spans="1:4" ht="21.75" customHeight="1">
      <c r="A20" s="603"/>
      <c r="B20" s="604"/>
      <c r="C20" s="604"/>
      <c r="D20" s="605"/>
    </row>
    <row r="21" spans="1:4" ht="21.75" customHeight="1">
      <c r="A21" s="603"/>
      <c r="B21" s="604"/>
      <c r="C21" s="604"/>
      <c r="D21" s="605"/>
    </row>
    <row r="22" spans="1:4" ht="21.75" customHeight="1">
      <c r="A22" s="603"/>
      <c r="B22" s="604"/>
      <c r="C22" s="604"/>
      <c r="D22" s="605"/>
    </row>
    <row r="23" spans="1:4" ht="21.75" customHeight="1">
      <c r="A23" s="603"/>
      <c r="B23" s="604"/>
      <c r="C23" s="604"/>
      <c r="D23" s="605"/>
    </row>
    <row r="24" spans="1:4" ht="21.75" customHeight="1">
      <c r="A24" s="603"/>
      <c r="B24" s="604"/>
      <c r="C24" s="604"/>
      <c r="D24" s="605"/>
    </row>
    <row r="25" spans="1:4" ht="21.75" customHeight="1">
      <c r="A25" s="603"/>
      <c r="B25" s="604"/>
      <c r="C25" s="604"/>
      <c r="D25" s="605"/>
    </row>
    <row r="26" spans="1:4" ht="21.75" customHeight="1">
      <c r="A26" s="603"/>
      <c r="B26" s="604"/>
      <c r="C26" s="604"/>
      <c r="D26" s="605"/>
    </row>
    <row r="27" spans="1:4" ht="21.75" customHeight="1">
      <c r="A27" s="603"/>
      <c r="B27" s="604"/>
      <c r="C27" s="604"/>
      <c r="D27" s="605"/>
    </row>
    <row r="28" spans="1:4" ht="21.75" customHeight="1">
      <c r="A28" s="603"/>
      <c r="B28" s="604"/>
      <c r="C28" s="604"/>
      <c r="D28" s="605"/>
    </row>
    <row r="29" spans="1:4" ht="21.75" customHeight="1">
      <c r="A29" s="603"/>
      <c r="B29" s="604"/>
      <c r="C29" s="604"/>
      <c r="D29" s="605"/>
    </row>
    <row r="30" spans="1:4" ht="21.75" customHeight="1">
      <c r="A30" s="603"/>
      <c r="B30" s="604"/>
      <c r="C30" s="604"/>
      <c r="D30" s="605"/>
    </row>
    <row r="31" spans="1:4" ht="21.75" customHeight="1">
      <c r="A31" s="603"/>
      <c r="B31" s="604"/>
      <c r="C31" s="604"/>
      <c r="D31" s="605"/>
    </row>
    <row r="32" spans="1:4" ht="21.75" customHeight="1">
      <c r="A32" s="603"/>
      <c r="B32" s="604"/>
      <c r="C32" s="604"/>
      <c r="D32" s="605"/>
    </row>
    <row r="33" spans="1:6" ht="21.75" customHeight="1">
      <c r="A33" s="603"/>
      <c r="B33" s="604"/>
      <c r="C33" s="604"/>
      <c r="D33" s="605"/>
    </row>
    <row r="34" spans="1:6" ht="21.75" customHeight="1">
      <c r="A34" s="603"/>
      <c r="B34" s="604"/>
      <c r="C34" s="604"/>
      <c r="D34" s="605"/>
    </row>
    <row r="35" spans="1:6" ht="21.75" customHeight="1">
      <c r="A35" s="603"/>
      <c r="B35" s="604"/>
      <c r="C35" s="604"/>
      <c r="D35" s="605"/>
    </row>
    <row r="36" spans="1:6" ht="21.75" customHeight="1">
      <c r="A36" s="603"/>
      <c r="B36" s="604"/>
      <c r="C36" s="604"/>
      <c r="D36" s="605"/>
    </row>
    <row r="37" spans="1:6" ht="21.75" customHeight="1">
      <c r="A37" s="603"/>
      <c r="B37" s="604"/>
      <c r="C37" s="604"/>
      <c r="D37" s="605"/>
    </row>
    <row r="38" spans="1:6" ht="21.75" customHeight="1">
      <c r="A38" s="603"/>
      <c r="B38" s="604"/>
      <c r="C38" s="604"/>
      <c r="D38" s="605"/>
    </row>
    <row r="39" spans="1:6" ht="21.75" customHeight="1">
      <c r="A39" s="603"/>
      <c r="B39" s="604"/>
      <c r="C39" s="604"/>
      <c r="D39" s="605"/>
    </row>
    <row r="40" spans="1:6" ht="21.75" customHeight="1">
      <c r="A40" s="603"/>
      <c r="B40" s="604"/>
      <c r="C40" s="604"/>
      <c r="D40" s="605"/>
    </row>
    <row r="41" spans="1:6" ht="21.75" customHeight="1">
      <c r="A41" s="603"/>
      <c r="B41" s="604"/>
      <c r="C41" s="604"/>
      <c r="D41" s="605"/>
    </row>
    <row r="42" spans="1:6" ht="21.75" customHeight="1">
      <c r="A42" s="603"/>
      <c r="B42" s="604"/>
      <c r="C42" s="604"/>
      <c r="D42" s="605"/>
    </row>
    <row r="43" spans="1:6" ht="21.75" customHeight="1">
      <c r="A43" s="603"/>
      <c r="B43" s="604"/>
      <c r="C43" s="604"/>
      <c r="D43" s="605"/>
    </row>
    <row r="44" spans="1:6" ht="21.75" customHeight="1">
      <c r="A44" s="603"/>
      <c r="B44" s="604"/>
      <c r="C44" s="604"/>
      <c r="D44" s="605"/>
    </row>
    <row r="45" spans="1:6" ht="21.75" customHeight="1">
      <c r="A45" s="825"/>
      <c r="B45" s="825"/>
      <c r="C45" s="825"/>
      <c r="D45" s="825"/>
      <c r="E45" s="825"/>
    </row>
    <row r="46" spans="1:6" ht="14.25" customHeight="1">
      <c r="A46" s="809">
        <v>3</v>
      </c>
      <c r="B46" s="809"/>
      <c r="C46" s="809"/>
      <c r="D46" s="809"/>
      <c r="E46" s="809"/>
      <c r="F46" s="809"/>
    </row>
  </sheetData>
  <sheetProtection sheet="1" objects="1" scenarios="1"/>
  <protectedRanges>
    <protectedRange sqref="B11:C15" name="範囲2"/>
    <protectedRange sqref="B4:C8" name="範囲1"/>
  </protectedRanges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zoomScaleNormal="100" workbookViewId="0">
      <pane xSplit="1" ySplit="2" topLeftCell="B60" activePane="bottomRight" state="frozen"/>
      <selection pane="topRight" activeCell="B1" sqref="B1"/>
      <selection pane="bottomLeft" activeCell="A3" sqref="A3"/>
      <selection pane="bottomRight" activeCell="C70" sqref="C70"/>
    </sheetView>
  </sheetViews>
  <sheetFormatPr defaultRowHeight="13.5"/>
  <cols>
    <col min="1" max="1" width="5.75" customWidth="1"/>
    <col min="2" max="2" width="37.5" bestFit="1" customWidth="1"/>
    <col min="3" max="6" width="11.625" customWidth="1"/>
    <col min="7" max="7" width="11.75" customWidth="1"/>
  </cols>
  <sheetData>
    <row r="1" spans="1:7" ht="16.5" customHeight="1" thickBot="1">
      <c r="A1" s="830" t="s">
        <v>191</v>
      </c>
      <c r="B1" s="831"/>
      <c r="C1" s="831"/>
      <c r="D1" s="831"/>
      <c r="E1" s="831"/>
      <c r="F1" s="831"/>
      <c r="G1" s="831"/>
    </row>
    <row r="2" spans="1:7" ht="27.75" thickBot="1">
      <c r="A2" s="8" t="s">
        <v>28</v>
      </c>
      <c r="B2" s="251" t="s">
        <v>29</v>
      </c>
      <c r="C2" s="252" t="s">
        <v>9</v>
      </c>
      <c r="D2" s="250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32" t="s">
        <v>22</v>
      </c>
      <c r="B3" s="13" t="s">
        <v>0</v>
      </c>
      <c r="C3" s="390">
        <v>197</v>
      </c>
      <c r="D3" s="391">
        <v>168</v>
      </c>
      <c r="E3" s="391">
        <v>182.7</v>
      </c>
      <c r="F3" s="391">
        <v>207.3</v>
      </c>
      <c r="G3" s="392">
        <v>231.8</v>
      </c>
    </row>
    <row r="4" spans="1:7">
      <c r="A4" s="832"/>
      <c r="B4" s="4" t="s">
        <v>1</v>
      </c>
      <c r="C4" s="393">
        <v>215</v>
      </c>
      <c r="D4" s="698" t="s">
        <v>12</v>
      </c>
      <c r="E4" s="698" t="s">
        <v>12</v>
      </c>
      <c r="F4" s="394">
        <v>210</v>
      </c>
      <c r="G4" s="396">
        <v>220</v>
      </c>
    </row>
    <row r="5" spans="1:7">
      <c r="A5" s="832"/>
      <c r="B5" s="7" t="s">
        <v>2</v>
      </c>
      <c r="C5" s="397">
        <v>208.3</v>
      </c>
      <c r="D5" s="398">
        <v>178.4</v>
      </c>
      <c r="E5" s="398">
        <v>191.8</v>
      </c>
      <c r="F5" s="398">
        <v>212.3</v>
      </c>
      <c r="G5" s="399">
        <v>231.5</v>
      </c>
    </row>
    <row r="6" spans="1:7">
      <c r="A6" s="832"/>
      <c r="B6" s="7" t="s">
        <v>3</v>
      </c>
      <c r="C6" s="397">
        <v>188.8</v>
      </c>
      <c r="D6" s="398">
        <v>163.30000000000001</v>
      </c>
      <c r="E6" s="398">
        <v>184.9</v>
      </c>
      <c r="F6" s="398">
        <v>204.3</v>
      </c>
      <c r="G6" s="399">
        <v>230.9</v>
      </c>
    </row>
    <row r="7" spans="1:7">
      <c r="A7" s="832"/>
      <c r="B7" s="7" t="s">
        <v>4</v>
      </c>
      <c r="C7" s="397">
        <v>187.9</v>
      </c>
      <c r="D7" s="398">
        <v>165</v>
      </c>
      <c r="E7" s="398">
        <v>184.4</v>
      </c>
      <c r="F7" s="398">
        <v>204.5</v>
      </c>
      <c r="G7" s="399">
        <v>229.1</v>
      </c>
    </row>
    <row r="8" spans="1:7">
      <c r="A8" s="832"/>
      <c r="B8" s="7" t="s">
        <v>5</v>
      </c>
      <c r="C8" s="397">
        <v>212.5</v>
      </c>
      <c r="D8" s="398">
        <v>181.5</v>
      </c>
      <c r="E8" s="398">
        <v>181</v>
      </c>
      <c r="F8" s="398">
        <v>212.8</v>
      </c>
      <c r="G8" s="399">
        <v>235.4</v>
      </c>
    </row>
    <row r="9" spans="1:7">
      <c r="A9" s="832"/>
      <c r="B9" s="7" t="s">
        <v>6</v>
      </c>
      <c r="C9" s="397">
        <v>181</v>
      </c>
      <c r="D9" s="398">
        <v>169.2</v>
      </c>
      <c r="E9" s="398">
        <v>198.6</v>
      </c>
      <c r="F9" s="398">
        <v>191.5</v>
      </c>
      <c r="G9" s="699" t="s">
        <v>211</v>
      </c>
    </row>
    <row r="10" spans="1:7">
      <c r="A10" s="832"/>
      <c r="B10" s="7" t="s">
        <v>7</v>
      </c>
      <c r="C10" s="397">
        <v>199.5</v>
      </c>
      <c r="D10" s="398">
        <v>171.4</v>
      </c>
      <c r="E10" s="398">
        <v>182.6</v>
      </c>
      <c r="F10" s="398">
        <v>212.2</v>
      </c>
      <c r="G10" s="399">
        <v>225.2</v>
      </c>
    </row>
    <row r="11" spans="1:7">
      <c r="A11" s="832"/>
      <c r="B11" s="7" t="s">
        <v>21</v>
      </c>
      <c r="C11" s="397">
        <v>203.7</v>
      </c>
      <c r="D11" s="400">
        <v>156.69999999999999</v>
      </c>
      <c r="E11" s="398">
        <v>182.7</v>
      </c>
      <c r="F11" s="398">
        <v>204.1</v>
      </c>
      <c r="G11" s="399">
        <v>234.4</v>
      </c>
    </row>
    <row r="12" spans="1:7">
      <c r="A12" s="832"/>
      <c r="B12" s="7" t="s">
        <v>20</v>
      </c>
      <c r="C12" s="397">
        <v>222.9</v>
      </c>
      <c r="D12" s="398">
        <v>162</v>
      </c>
      <c r="E12" s="398">
        <v>182</v>
      </c>
      <c r="F12" s="398">
        <v>225.6</v>
      </c>
      <c r="G12" s="399">
        <v>201</v>
      </c>
    </row>
    <row r="13" spans="1:7">
      <c r="A13" s="832"/>
      <c r="B13" s="7" t="s">
        <v>19</v>
      </c>
      <c r="C13" s="397">
        <v>216</v>
      </c>
      <c r="D13" s="398">
        <v>173.2</v>
      </c>
      <c r="E13" s="398">
        <v>182.1</v>
      </c>
      <c r="F13" s="398">
        <v>210.6</v>
      </c>
      <c r="G13" s="399">
        <v>233.2</v>
      </c>
    </row>
    <row r="14" spans="1:7">
      <c r="A14" s="832"/>
      <c r="B14" s="7" t="s">
        <v>18</v>
      </c>
      <c r="C14" s="397">
        <v>190.3</v>
      </c>
      <c r="D14" s="398">
        <v>192.6</v>
      </c>
      <c r="E14" s="398">
        <v>178.5</v>
      </c>
      <c r="F14" s="398">
        <v>198.6</v>
      </c>
      <c r="G14" s="699" t="s">
        <v>211</v>
      </c>
    </row>
    <row r="15" spans="1:7">
      <c r="A15" s="832"/>
      <c r="B15" s="7" t="s">
        <v>17</v>
      </c>
      <c r="C15" s="397">
        <v>184.4</v>
      </c>
      <c r="D15" s="398">
        <v>171.3</v>
      </c>
      <c r="E15" s="398">
        <v>174.7</v>
      </c>
      <c r="F15" s="398">
        <v>207.2</v>
      </c>
      <c r="G15" s="699" t="s">
        <v>145</v>
      </c>
    </row>
    <row r="16" spans="1:7">
      <c r="A16" s="832"/>
      <c r="B16" s="7" t="s">
        <v>16</v>
      </c>
      <c r="C16" s="397">
        <v>200</v>
      </c>
      <c r="D16" s="400">
        <v>179.9</v>
      </c>
      <c r="E16" s="398">
        <v>189</v>
      </c>
      <c r="F16" s="398">
        <v>206.3</v>
      </c>
      <c r="G16" s="399">
        <v>249.9</v>
      </c>
    </row>
    <row r="17" spans="1:7">
      <c r="A17" s="832"/>
      <c r="B17" s="7" t="s">
        <v>15</v>
      </c>
      <c r="C17" s="397">
        <v>192.2</v>
      </c>
      <c r="D17" s="398">
        <v>166.9</v>
      </c>
      <c r="E17" s="398">
        <v>184.4</v>
      </c>
      <c r="F17" s="398">
        <v>205.4</v>
      </c>
      <c r="G17" s="399">
        <v>214.4</v>
      </c>
    </row>
    <row r="18" spans="1:7">
      <c r="A18" s="832"/>
      <c r="B18" s="7" t="s">
        <v>14</v>
      </c>
      <c r="C18" s="397">
        <v>191.7</v>
      </c>
      <c r="D18" s="398">
        <v>148.1</v>
      </c>
      <c r="E18" s="398">
        <v>167.5</v>
      </c>
      <c r="F18" s="398">
        <v>194.7</v>
      </c>
      <c r="G18" s="699" t="s">
        <v>211</v>
      </c>
    </row>
    <row r="19" spans="1:7" ht="14.25" thickBot="1">
      <c r="A19" s="833"/>
      <c r="B19" s="6" t="s">
        <v>13</v>
      </c>
      <c r="C19" s="402">
        <v>180.8</v>
      </c>
      <c r="D19" s="403">
        <v>161.9</v>
      </c>
      <c r="E19" s="403">
        <v>169.1</v>
      </c>
      <c r="F19" s="403">
        <v>191.5</v>
      </c>
      <c r="G19" s="627">
        <v>216.5</v>
      </c>
    </row>
    <row r="20" spans="1:7" ht="15.75" customHeight="1" thickBot="1">
      <c r="A20" s="827" t="s">
        <v>23</v>
      </c>
      <c r="B20" s="14" t="s">
        <v>0</v>
      </c>
      <c r="C20" s="390">
        <v>201.9</v>
      </c>
      <c r="D20" s="391">
        <v>169.8</v>
      </c>
      <c r="E20" s="391">
        <v>183.4</v>
      </c>
      <c r="F20" s="391">
        <v>207.7</v>
      </c>
      <c r="G20" s="392">
        <v>235.6</v>
      </c>
    </row>
    <row r="21" spans="1:7">
      <c r="A21" s="828"/>
      <c r="B21" s="4" t="s">
        <v>1</v>
      </c>
      <c r="C21" s="404" t="s">
        <v>212</v>
      </c>
      <c r="D21" s="698" t="s">
        <v>12</v>
      </c>
      <c r="E21" s="698" t="s">
        <v>12</v>
      </c>
      <c r="F21" s="698" t="s">
        <v>213</v>
      </c>
      <c r="G21" s="700" t="s">
        <v>212</v>
      </c>
    </row>
    <row r="22" spans="1:7">
      <c r="A22" s="828"/>
      <c r="B22" s="7" t="s">
        <v>2</v>
      </c>
      <c r="C22" s="397">
        <v>214.7</v>
      </c>
      <c r="D22" s="398">
        <v>181.9</v>
      </c>
      <c r="E22" s="398">
        <v>193.8</v>
      </c>
      <c r="F22" s="398">
        <v>218.2</v>
      </c>
      <c r="G22" s="399">
        <v>236.3</v>
      </c>
    </row>
    <row r="23" spans="1:7">
      <c r="A23" s="828"/>
      <c r="B23" s="7" t="s">
        <v>3</v>
      </c>
      <c r="C23" s="397">
        <v>195.6</v>
      </c>
      <c r="D23" s="398">
        <v>169</v>
      </c>
      <c r="E23" s="398">
        <v>187.4</v>
      </c>
      <c r="F23" s="398">
        <v>209.5</v>
      </c>
      <c r="G23" s="399">
        <v>236.6</v>
      </c>
    </row>
    <row r="24" spans="1:7">
      <c r="A24" s="828"/>
      <c r="B24" s="7" t="s">
        <v>4</v>
      </c>
      <c r="C24" s="397">
        <v>187.6</v>
      </c>
      <c r="D24" s="398">
        <v>165</v>
      </c>
      <c r="E24" s="398">
        <v>184.4</v>
      </c>
      <c r="F24" s="398">
        <v>204.9</v>
      </c>
      <c r="G24" s="399">
        <v>229.1</v>
      </c>
    </row>
    <row r="25" spans="1:7">
      <c r="A25" s="828"/>
      <c r="B25" s="7" t="s">
        <v>5</v>
      </c>
      <c r="C25" s="397">
        <v>213.7</v>
      </c>
      <c r="D25" s="400">
        <v>174.1</v>
      </c>
      <c r="E25" s="398">
        <v>184.7</v>
      </c>
      <c r="F25" s="398">
        <v>209.5</v>
      </c>
      <c r="G25" s="399">
        <v>231.6</v>
      </c>
    </row>
    <row r="26" spans="1:7">
      <c r="A26" s="828"/>
      <c r="B26" s="7" t="s">
        <v>6</v>
      </c>
      <c r="C26" s="397">
        <v>179.7</v>
      </c>
      <c r="D26" s="398">
        <v>168.7</v>
      </c>
      <c r="E26" s="400">
        <v>170.5</v>
      </c>
      <c r="F26" s="398">
        <v>189.5</v>
      </c>
      <c r="G26" s="399" t="s">
        <v>212</v>
      </c>
    </row>
    <row r="27" spans="1:7">
      <c r="A27" s="828"/>
      <c r="B27" s="7" t="s">
        <v>7</v>
      </c>
      <c r="C27" s="397">
        <v>200.4</v>
      </c>
      <c r="D27" s="398">
        <v>163.19999999999999</v>
      </c>
      <c r="E27" s="398">
        <v>182.4</v>
      </c>
      <c r="F27" s="398">
        <v>208.4</v>
      </c>
      <c r="G27" s="399">
        <v>234.2</v>
      </c>
    </row>
    <row r="28" spans="1:7">
      <c r="A28" s="828"/>
      <c r="B28" s="7" t="s">
        <v>21</v>
      </c>
      <c r="C28" s="397">
        <v>205.6</v>
      </c>
      <c r="D28" s="400">
        <v>155</v>
      </c>
      <c r="E28" s="398">
        <v>191.1</v>
      </c>
      <c r="F28" s="398">
        <v>205.6</v>
      </c>
      <c r="G28" s="399">
        <v>234.4</v>
      </c>
    </row>
    <row r="29" spans="1:7">
      <c r="A29" s="828"/>
      <c r="B29" s="7" t="s">
        <v>20</v>
      </c>
      <c r="C29" s="397">
        <v>223.6</v>
      </c>
      <c r="D29" s="398">
        <v>162</v>
      </c>
      <c r="E29" s="400">
        <v>185</v>
      </c>
      <c r="F29" s="398">
        <v>226.6</v>
      </c>
      <c r="G29" s="401">
        <v>195</v>
      </c>
    </row>
    <row r="30" spans="1:7">
      <c r="A30" s="828"/>
      <c r="B30" s="7" t="s">
        <v>19</v>
      </c>
      <c r="C30" s="397">
        <v>222.7</v>
      </c>
      <c r="D30" s="398">
        <v>171.3</v>
      </c>
      <c r="E30" s="398">
        <v>181</v>
      </c>
      <c r="F30" s="398">
        <v>211.5</v>
      </c>
      <c r="G30" s="399">
        <v>235.1</v>
      </c>
    </row>
    <row r="31" spans="1:7">
      <c r="A31" s="828"/>
      <c r="B31" s="7" t="s">
        <v>18</v>
      </c>
      <c r="C31" s="397">
        <v>194</v>
      </c>
      <c r="D31" s="398">
        <v>197.9</v>
      </c>
      <c r="E31" s="398">
        <v>178.2</v>
      </c>
      <c r="F31" s="398">
        <v>202.7</v>
      </c>
      <c r="G31" s="401" t="s">
        <v>145</v>
      </c>
    </row>
    <row r="32" spans="1:7">
      <c r="A32" s="828"/>
      <c r="B32" s="7" t="s">
        <v>17</v>
      </c>
      <c r="C32" s="397">
        <v>190.5</v>
      </c>
      <c r="D32" s="398">
        <v>163.1</v>
      </c>
      <c r="E32" s="398">
        <v>169.6</v>
      </c>
      <c r="F32" s="398">
        <v>203.9</v>
      </c>
      <c r="G32" s="401" t="s">
        <v>145</v>
      </c>
    </row>
    <row r="33" spans="1:7">
      <c r="A33" s="828"/>
      <c r="B33" s="7" t="s">
        <v>16</v>
      </c>
      <c r="C33" s="397">
        <v>219.2</v>
      </c>
      <c r="D33" s="400" t="s">
        <v>145</v>
      </c>
      <c r="E33" s="400" t="s">
        <v>145</v>
      </c>
      <c r="F33" s="398">
        <v>213.8</v>
      </c>
      <c r="G33" s="399">
        <v>293.3</v>
      </c>
    </row>
    <row r="34" spans="1:7">
      <c r="A34" s="828"/>
      <c r="B34" s="7" t="s">
        <v>15</v>
      </c>
      <c r="C34" s="397">
        <v>206.7</v>
      </c>
      <c r="D34" s="398">
        <v>177</v>
      </c>
      <c r="E34" s="398">
        <v>192.2</v>
      </c>
      <c r="F34" s="398">
        <v>215.7</v>
      </c>
      <c r="G34" s="399" t="s">
        <v>145</v>
      </c>
    </row>
    <row r="35" spans="1:7">
      <c r="A35" s="828"/>
      <c r="B35" s="7" t="s">
        <v>14</v>
      </c>
      <c r="C35" s="397">
        <v>189.8</v>
      </c>
      <c r="D35" s="398">
        <v>148.1</v>
      </c>
      <c r="E35" s="400">
        <v>170.9</v>
      </c>
      <c r="F35" s="398">
        <v>193.3</v>
      </c>
      <c r="G35" s="401" t="s">
        <v>211</v>
      </c>
    </row>
    <row r="36" spans="1:7" ht="14.25" thickBot="1">
      <c r="A36" s="829"/>
      <c r="B36" s="6" t="s">
        <v>13</v>
      </c>
      <c r="C36" s="393">
        <v>180.9</v>
      </c>
      <c r="D36" s="394">
        <v>168.4</v>
      </c>
      <c r="E36" s="394">
        <v>167.6</v>
      </c>
      <c r="F36" s="394">
        <v>186.9</v>
      </c>
      <c r="G36" s="405" t="s">
        <v>145</v>
      </c>
    </row>
    <row r="37" spans="1:7" ht="14.25" customHeight="1" thickBot="1">
      <c r="A37" s="827" t="s">
        <v>24</v>
      </c>
      <c r="B37" s="14" t="s">
        <v>0</v>
      </c>
      <c r="C37" s="390">
        <v>192.2</v>
      </c>
      <c r="D37" s="391">
        <v>163.1</v>
      </c>
      <c r="E37" s="391">
        <v>182</v>
      </c>
      <c r="F37" s="391">
        <v>209.5</v>
      </c>
      <c r="G37" s="392">
        <v>224.1</v>
      </c>
    </row>
    <row r="38" spans="1:7">
      <c r="A38" s="828"/>
      <c r="B38" s="4" t="s">
        <v>1</v>
      </c>
      <c r="C38" s="404">
        <v>215</v>
      </c>
      <c r="D38" s="395" t="s">
        <v>145</v>
      </c>
      <c r="E38" s="395" t="s">
        <v>145</v>
      </c>
      <c r="F38" s="395">
        <v>210</v>
      </c>
      <c r="G38" s="405">
        <v>220</v>
      </c>
    </row>
    <row r="39" spans="1:7">
      <c r="A39" s="828"/>
      <c r="B39" s="7" t="s">
        <v>2</v>
      </c>
      <c r="C39" s="397">
        <v>208.4</v>
      </c>
      <c r="D39" s="398">
        <v>180.8</v>
      </c>
      <c r="E39" s="400">
        <v>181.3</v>
      </c>
      <c r="F39" s="398">
        <v>213.5</v>
      </c>
      <c r="G39" s="399">
        <v>220</v>
      </c>
    </row>
    <row r="40" spans="1:7">
      <c r="A40" s="828"/>
      <c r="B40" s="7" t="s">
        <v>3</v>
      </c>
      <c r="C40" s="397">
        <v>178.6</v>
      </c>
      <c r="D40" s="398">
        <v>152.6</v>
      </c>
      <c r="E40" s="398">
        <v>185.7</v>
      </c>
      <c r="F40" s="398">
        <v>206.3</v>
      </c>
      <c r="G40" s="399">
        <v>219.1</v>
      </c>
    </row>
    <row r="41" spans="1:7">
      <c r="A41" s="828"/>
      <c r="B41" s="7" t="s">
        <v>4</v>
      </c>
      <c r="C41" s="406">
        <v>200</v>
      </c>
      <c r="D41" s="400" t="s">
        <v>145</v>
      </c>
      <c r="E41" s="400" t="s">
        <v>145</v>
      </c>
      <c r="F41" s="400">
        <v>200</v>
      </c>
      <c r="G41" s="401" t="s">
        <v>145</v>
      </c>
    </row>
    <row r="42" spans="1:7">
      <c r="A42" s="828"/>
      <c r="B42" s="7" t="s">
        <v>5</v>
      </c>
      <c r="C42" s="397">
        <v>223.9</v>
      </c>
      <c r="D42" s="398" t="s">
        <v>145</v>
      </c>
      <c r="E42" s="398">
        <v>182.6</v>
      </c>
      <c r="F42" s="398">
        <v>219.5</v>
      </c>
      <c r="G42" s="399">
        <v>245.3</v>
      </c>
    </row>
    <row r="43" spans="1:7">
      <c r="A43" s="828"/>
      <c r="B43" s="7" t="s">
        <v>6</v>
      </c>
      <c r="C43" s="397">
        <v>184.2</v>
      </c>
      <c r="D43" s="398">
        <v>156.4</v>
      </c>
      <c r="E43" s="398">
        <v>216.8</v>
      </c>
      <c r="F43" s="398">
        <v>200.4</v>
      </c>
      <c r="G43" s="401" t="s">
        <v>145</v>
      </c>
    </row>
    <row r="44" spans="1:7">
      <c r="A44" s="828"/>
      <c r="B44" s="7" t="s">
        <v>7</v>
      </c>
      <c r="C44" s="397">
        <v>199.5</v>
      </c>
      <c r="D44" s="398">
        <v>181.2</v>
      </c>
      <c r="E44" s="398">
        <v>182.7</v>
      </c>
      <c r="F44" s="398">
        <v>222.3</v>
      </c>
      <c r="G44" s="399">
        <v>222.1</v>
      </c>
    </row>
    <row r="45" spans="1:7">
      <c r="A45" s="828"/>
      <c r="B45" s="7" t="s">
        <v>21</v>
      </c>
      <c r="C45" s="397">
        <v>195.3</v>
      </c>
      <c r="D45" s="400">
        <v>160</v>
      </c>
      <c r="E45" s="400">
        <v>180.6</v>
      </c>
      <c r="F45" s="398">
        <v>196.7</v>
      </c>
      <c r="G45" s="401" t="s">
        <v>145</v>
      </c>
    </row>
    <row r="46" spans="1:7">
      <c r="A46" s="828"/>
      <c r="B46" s="7" t="s">
        <v>20</v>
      </c>
      <c r="C46" s="397">
        <v>220.2</v>
      </c>
      <c r="D46" s="400" t="s">
        <v>212</v>
      </c>
      <c r="E46" s="400">
        <v>179</v>
      </c>
      <c r="F46" s="398">
        <v>223.3</v>
      </c>
      <c r="G46" s="399">
        <v>209.9</v>
      </c>
    </row>
    <row r="47" spans="1:7">
      <c r="A47" s="828"/>
      <c r="B47" s="7" t="s">
        <v>19</v>
      </c>
      <c r="C47" s="397">
        <v>201</v>
      </c>
      <c r="D47" s="400">
        <v>175</v>
      </c>
      <c r="E47" s="400">
        <v>183.4</v>
      </c>
      <c r="F47" s="398">
        <v>207.2</v>
      </c>
      <c r="G47" s="399">
        <v>216</v>
      </c>
    </row>
    <row r="48" spans="1:7">
      <c r="A48" s="828"/>
      <c r="B48" s="7" t="s">
        <v>18</v>
      </c>
      <c r="C48" s="397">
        <v>181.1</v>
      </c>
      <c r="D48" s="398">
        <v>189</v>
      </c>
      <c r="E48" s="398">
        <v>163.80000000000001</v>
      </c>
      <c r="F48" s="398">
        <v>187.4</v>
      </c>
      <c r="G48" s="401" t="s">
        <v>145</v>
      </c>
    </row>
    <row r="49" spans="1:7">
      <c r="A49" s="828"/>
      <c r="B49" s="7" t="s">
        <v>17</v>
      </c>
      <c r="C49" s="397">
        <v>183.5</v>
      </c>
      <c r="D49" s="398">
        <v>164.1</v>
      </c>
      <c r="E49" s="398">
        <v>178.6</v>
      </c>
      <c r="F49" s="398">
        <v>204.8</v>
      </c>
      <c r="G49" s="401" t="s">
        <v>145</v>
      </c>
    </row>
    <row r="50" spans="1:7">
      <c r="A50" s="828"/>
      <c r="B50" s="7" t="s">
        <v>16</v>
      </c>
      <c r="C50" s="397">
        <v>204.2</v>
      </c>
      <c r="D50" s="400">
        <v>184</v>
      </c>
      <c r="E50" s="398">
        <v>188.6</v>
      </c>
      <c r="F50" s="398">
        <v>214.8</v>
      </c>
      <c r="G50" s="401">
        <v>264.5</v>
      </c>
    </row>
    <row r="51" spans="1:7">
      <c r="A51" s="828"/>
      <c r="B51" s="7" t="s">
        <v>15</v>
      </c>
      <c r="C51" s="397">
        <v>185.5</v>
      </c>
      <c r="D51" s="398">
        <v>166.7</v>
      </c>
      <c r="E51" s="398">
        <v>182.8</v>
      </c>
      <c r="F51" s="398">
        <v>194.6</v>
      </c>
      <c r="G51" s="399">
        <v>214.4</v>
      </c>
    </row>
    <row r="52" spans="1:7">
      <c r="A52" s="828"/>
      <c r="B52" s="7" t="s">
        <v>14</v>
      </c>
      <c r="C52" s="397">
        <v>196.8</v>
      </c>
      <c r="D52" s="400" t="s">
        <v>145</v>
      </c>
      <c r="E52" s="400">
        <v>165.2</v>
      </c>
      <c r="F52" s="398">
        <v>198.3</v>
      </c>
      <c r="G52" s="401" t="s">
        <v>145</v>
      </c>
    </row>
    <row r="53" spans="1:7" ht="14.25" thickBot="1">
      <c r="A53" s="829"/>
      <c r="B53" s="6" t="s">
        <v>13</v>
      </c>
      <c r="C53" s="393">
        <v>182</v>
      </c>
      <c r="D53" s="394">
        <v>165.9</v>
      </c>
      <c r="E53" s="394">
        <v>170.1</v>
      </c>
      <c r="F53" s="394">
        <v>198.1</v>
      </c>
      <c r="G53" s="405">
        <v>216.5</v>
      </c>
    </row>
    <row r="54" spans="1:7" ht="15.75" customHeight="1" thickBot="1">
      <c r="A54" s="827" t="s">
        <v>25</v>
      </c>
      <c r="B54" s="14" t="s">
        <v>0</v>
      </c>
      <c r="C54" s="390">
        <v>191.3</v>
      </c>
      <c r="D54" s="391">
        <v>173.3</v>
      </c>
      <c r="E54" s="391">
        <v>184.2</v>
      </c>
      <c r="F54" s="391">
        <v>200.8</v>
      </c>
      <c r="G54" s="392">
        <v>225.5</v>
      </c>
    </row>
    <row r="55" spans="1:7">
      <c r="A55" s="828"/>
      <c r="B55" s="4" t="s">
        <v>1</v>
      </c>
      <c r="C55" s="393" t="s">
        <v>145</v>
      </c>
      <c r="D55" s="395" t="s">
        <v>145</v>
      </c>
      <c r="E55" s="395" t="s">
        <v>145</v>
      </c>
      <c r="F55" s="701" t="s">
        <v>212</v>
      </c>
      <c r="G55" s="405" t="s">
        <v>207</v>
      </c>
    </row>
    <row r="56" spans="1:7">
      <c r="A56" s="828"/>
      <c r="B56" s="7" t="s">
        <v>2</v>
      </c>
      <c r="C56" s="397">
        <v>164.8</v>
      </c>
      <c r="D56" s="398">
        <v>171</v>
      </c>
      <c r="E56" s="400" t="s">
        <v>145</v>
      </c>
      <c r="F56" s="400">
        <v>158.5</v>
      </c>
      <c r="G56" s="401" t="s">
        <v>207</v>
      </c>
    </row>
    <row r="57" spans="1:7">
      <c r="A57" s="828"/>
      <c r="B57" s="7" t="s">
        <v>3</v>
      </c>
      <c r="C57" s="397">
        <v>187</v>
      </c>
      <c r="D57" s="398">
        <v>172.4</v>
      </c>
      <c r="E57" s="398">
        <v>180</v>
      </c>
      <c r="F57" s="398">
        <v>190.1</v>
      </c>
      <c r="G57" s="399">
        <v>225.2</v>
      </c>
    </row>
    <row r="58" spans="1:7">
      <c r="A58" s="828"/>
      <c r="B58" s="7" t="s">
        <v>4</v>
      </c>
      <c r="C58" s="406" t="s">
        <v>145</v>
      </c>
      <c r="D58" s="400" t="s">
        <v>145</v>
      </c>
      <c r="E58" s="400" t="s">
        <v>145</v>
      </c>
      <c r="F58" s="400" t="s">
        <v>145</v>
      </c>
      <c r="G58" s="401" t="s">
        <v>212</v>
      </c>
    </row>
    <row r="59" spans="1:7">
      <c r="A59" s="828"/>
      <c r="B59" s="7" t="s">
        <v>5</v>
      </c>
      <c r="C59" s="397">
        <v>199.1</v>
      </c>
      <c r="D59" s="400">
        <v>184.2</v>
      </c>
      <c r="E59" s="398">
        <v>180.3</v>
      </c>
      <c r="F59" s="398">
        <v>209.2</v>
      </c>
      <c r="G59" s="401">
        <v>215</v>
      </c>
    </row>
    <row r="60" spans="1:7">
      <c r="A60" s="828"/>
      <c r="B60" s="7" t="s">
        <v>6</v>
      </c>
      <c r="C60" s="397">
        <v>181.5</v>
      </c>
      <c r="D60" s="400">
        <v>180.8</v>
      </c>
      <c r="E60" s="400" t="s">
        <v>145</v>
      </c>
      <c r="F60" s="398">
        <v>208.8</v>
      </c>
      <c r="G60" s="401" t="s">
        <v>145</v>
      </c>
    </row>
    <row r="61" spans="1:7">
      <c r="A61" s="828"/>
      <c r="B61" s="7" t="s">
        <v>7</v>
      </c>
      <c r="C61" s="397">
        <v>187</v>
      </c>
      <c r="D61" s="400">
        <v>172.2</v>
      </c>
      <c r="E61" s="398" t="s">
        <v>145</v>
      </c>
      <c r="F61" s="398">
        <v>206.2</v>
      </c>
      <c r="G61" s="401" t="s">
        <v>214</v>
      </c>
    </row>
    <row r="62" spans="1:7">
      <c r="A62" s="828"/>
      <c r="B62" s="7" t="s">
        <v>21</v>
      </c>
      <c r="C62" s="397">
        <v>202.9</v>
      </c>
      <c r="D62" s="400" t="s">
        <v>12</v>
      </c>
      <c r="E62" s="400" t="s">
        <v>145</v>
      </c>
      <c r="F62" s="398">
        <v>202.9</v>
      </c>
      <c r="G62" s="401" t="s">
        <v>145</v>
      </c>
    </row>
    <row r="63" spans="1:7">
      <c r="A63" s="828"/>
      <c r="B63" s="7" t="s">
        <v>20</v>
      </c>
      <c r="C63" s="397">
        <v>227.5</v>
      </c>
      <c r="D63" s="400" t="s">
        <v>12</v>
      </c>
      <c r="E63" s="400" t="s">
        <v>12</v>
      </c>
      <c r="F63" s="398">
        <v>227.5</v>
      </c>
      <c r="G63" s="401" t="s">
        <v>145</v>
      </c>
    </row>
    <row r="64" spans="1:7">
      <c r="A64" s="828"/>
      <c r="B64" s="7" t="s">
        <v>19</v>
      </c>
      <c r="C64" s="397">
        <v>204.1</v>
      </c>
      <c r="D64" s="400">
        <v>173.5</v>
      </c>
      <c r="E64" s="400">
        <v>180</v>
      </c>
      <c r="F64" s="400">
        <v>211.7</v>
      </c>
      <c r="G64" s="401">
        <v>234</v>
      </c>
    </row>
    <row r="65" spans="1:7">
      <c r="A65" s="828"/>
      <c r="B65" s="7" t="s">
        <v>18</v>
      </c>
      <c r="C65" s="397">
        <v>200.7</v>
      </c>
      <c r="D65" s="398">
        <v>192.8</v>
      </c>
      <c r="E65" s="398">
        <v>220</v>
      </c>
      <c r="F65" s="398">
        <v>205.2</v>
      </c>
      <c r="G65" s="401" t="s">
        <v>12</v>
      </c>
    </row>
    <row r="66" spans="1:7">
      <c r="A66" s="828"/>
      <c r="B66" s="7" t="s">
        <v>17</v>
      </c>
      <c r="C66" s="397">
        <v>181.6</v>
      </c>
      <c r="D66" s="398">
        <v>179.4</v>
      </c>
      <c r="E66" s="398">
        <v>171.6</v>
      </c>
      <c r="F66" s="398">
        <v>216.3</v>
      </c>
      <c r="G66" s="401" t="s">
        <v>12</v>
      </c>
    </row>
    <row r="67" spans="1:7">
      <c r="A67" s="828"/>
      <c r="B67" s="7" t="s">
        <v>16</v>
      </c>
      <c r="C67" s="397">
        <v>197</v>
      </c>
      <c r="D67" s="400">
        <v>170</v>
      </c>
      <c r="E67" s="398">
        <v>189</v>
      </c>
      <c r="F67" s="398">
        <v>203.1</v>
      </c>
      <c r="G67" s="399">
        <v>232.5</v>
      </c>
    </row>
    <row r="68" spans="1:7">
      <c r="A68" s="828"/>
      <c r="B68" s="4" t="s">
        <v>15</v>
      </c>
      <c r="C68" s="397">
        <v>182.7</v>
      </c>
      <c r="D68" s="400">
        <v>152.5</v>
      </c>
      <c r="E68" s="398" t="s">
        <v>12</v>
      </c>
      <c r="F68" s="400">
        <v>201.7</v>
      </c>
      <c r="G68" s="401" t="s">
        <v>145</v>
      </c>
    </row>
    <row r="69" spans="1:7">
      <c r="A69" s="828"/>
      <c r="B69" s="7" t="s">
        <v>14</v>
      </c>
      <c r="C69" s="406">
        <v>200.3</v>
      </c>
      <c r="D69" s="400" t="s">
        <v>12</v>
      </c>
      <c r="E69" s="400" t="s">
        <v>12</v>
      </c>
      <c r="F69" s="400">
        <v>200.3</v>
      </c>
      <c r="G69" s="401" t="s">
        <v>12</v>
      </c>
    </row>
    <row r="70" spans="1:7" ht="14.25" thickBot="1">
      <c r="A70" s="829"/>
      <c r="B70" s="6" t="s">
        <v>13</v>
      </c>
      <c r="C70" s="407">
        <v>173.9</v>
      </c>
      <c r="D70" s="628">
        <v>142.69999999999999</v>
      </c>
      <c r="E70" s="408" t="s">
        <v>12</v>
      </c>
      <c r="F70" s="408">
        <v>209.7</v>
      </c>
      <c r="G70" s="629" t="s">
        <v>12</v>
      </c>
    </row>
    <row r="73" spans="1:7">
      <c r="A73" s="809">
        <v>4</v>
      </c>
      <c r="B73" s="809"/>
      <c r="C73" s="809"/>
      <c r="D73" s="809"/>
      <c r="E73" s="809"/>
      <c r="F73" s="809"/>
      <c r="G73" s="809"/>
    </row>
    <row r="74" spans="1:7" ht="14.25">
      <c r="A74" s="607"/>
    </row>
  </sheetData>
  <protectedRanges>
    <protectedRange sqref="C3:G70" name="範囲1"/>
  </protectedRanges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8"/>
  <sheetViews>
    <sheetView zoomScaleNormal="100" zoomScaleSheetLayoutView="100" workbookViewId="0">
      <selection activeCell="B4" sqref="B4"/>
    </sheetView>
  </sheetViews>
  <sheetFormatPr defaultRowHeight="13.5"/>
  <cols>
    <col min="1" max="1" width="17.125" customWidth="1"/>
    <col min="2" max="4" width="17.5" customWidth="1"/>
    <col min="5" max="7" width="11.75" customWidth="1"/>
  </cols>
  <sheetData>
    <row r="2" spans="1:7" ht="15" thickBot="1">
      <c r="A2" s="810" t="s">
        <v>192</v>
      </c>
      <c r="B2" s="834"/>
      <c r="C2" s="834"/>
      <c r="D2" s="834"/>
      <c r="E2" s="834"/>
      <c r="F2" s="834"/>
      <c r="G2" s="834"/>
    </row>
    <row r="3" spans="1:7" ht="14.25" thickBot="1">
      <c r="A3" s="20" t="s">
        <v>30</v>
      </c>
      <c r="B3" s="22" t="s">
        <v>10</v>
      </c>
      <c r="C3" s="51" t="s">
        <v>27</v>
      </c>
    </row>
    <row r="4" spans="1:7" ht="14.25" thickTop="1">
      <c r="A4" s="409" t="s">
        <v>193</v>
      </c>
      <c r="B4" s="410">
        <f>B10/D10*100</f>
        <v>81.041968162083933</v>
      </c>
      <c r="C4" s="411">
        <f>C10/D10*100</f>
        <v>88.133140376266269</v>
      </c>
    </row>
    <row r="5" spans="1:7">
      <c r="A5" s="409" t="s">
        <v>194</v>
      </c>
      <c r="B5" s="410">
        <f>B11/D11*100</f>
        <v>86.148648648648646</v>
      </c>
      <c r="C5" s="411">
        <f>C11/D11*100</f>
        <v>89.768339768339771</v>
      </c>
    </row>
    <row r="6" spans="1:7" ht="14.25" thickBot="1">
      <c r="A6" s="18" t="s">
        <v>47</v>
      </c>
      <c r="B6" s="52">
        <f>B4-B5</f>
        <v>-5.1066804865647129</v>
      </c>
      <c r="C6" s="53">
        <f>C4-C5</f>
        <v>-1.6351993920735026</v>
      </c>
    </row>
    <row r="7" spans="1:7">
      <c r="A7" t="s">
        <v>186</v>
      </c>
    </row>
    <row r="8" spans="1:7" ht="15" thickBot="1">
      <c r="A8" s="610"/>
      <c r="B8" s="611"/>
      <c r="C8" s="611"/>
      <c r="D8" s="614" t="s">
        <v>166</v>
      </c>
      <c r="E8" s="611"/>
      <c r="F8" s="611"/>
      <c r="G8" s="611"/>
    </row>
    <row r="9" spans="1:7" ht="14.25" thickBot="1">
      <c r="A9" s="20" t="s">
        <v>30</v>
      </c>
      <c r="B9" s="22" t="s">
        <v>10</v>
      </c>
      <c r="C9" s="23" t="s">
        <v>27</v>
      </c>
      <c r="D9" s="27" t="s">
        <v>11</v>
      </c>
    </row>
    <row r="10" spans="1:7" ht="14.25" thickTop="1">
      <c r="A10" s="19" t="s">
        <v>187</v>
      </c>
      <c r="B10" s="146">
        <v>168</v>
      </c>
      <c r="C10" s="630">
        <v>182.7</v>
      </c>
      <c r="D10" s="147">
        <v>207.3</v>
      </c>
    </row>
    <row r="11" spans="1:7" ht="15.75" customHeight="1" thickBot="1">
      <c r="A11" s="615" t="s">
        <v>180</v>
      </c>
      <c r="B11" s="616">
        <v>178.5</v>
      </c>
      <c r="C11" s="631">
        <v>186</v>
      </c>
      <c r="D11" s="617">
        <v>207.2</v>
      </c>
    </row>
    <row r="12" spans="1:7" ht="15.75" customHeight="1">
      <c r="A12" s="86"/>
      <c r="B12" s="608"/>
      <c r="C12" s="609"/>
      <c r="D12" s="609"/>
    </row>
    <row r="13" spans="1:7" ht="12.75" customHeight="1">
      <c r="A13" s="86"/>
      <c r="B13" s="608"/>
      <c r="C13" s="609"/>
      <c r="D13" s="609"/>
    </row>
    <row r="14" spans="1:7" ht="15.75" hidden="1" customHeight="1">
      <c r="A14" s="86"/>
      <c r="B14" s="608"/>
      <c r="C14" s="609"/>
      <c r="D14" s="609"/>
    </row>
    <row r="15" spans="1:7" ht="15.75" customHeight="1">
      <c r="A15" s="86"/>
      <c r="B15" s="608"/>
      <c r="C15" s="609"/>
      <c r="D15" s="609"/>
    </row>
    <row r="16" spans="1:7" ht="15.75" customHeight="1">
      <c r="A16" s="86"/>
      <c r="B16" s="608"/>
      <c r="C16" s="609"/>
      <c r="D16" s="609"/>
    </row>
    <row r="17" spans="1:4" ht="15.75" customHeight="1">
      <c r="A17" s="86"/>
      <c r="B17" s="608"/>
      <c r="C17" s="609"/>
      <c r="D17" s="609"/>
    </row>
    <row r="18" spans="1:4" ht="15.75" customHeight="1">
      <c r="A18" s="86"/>
      <c r="B18" s="608"/>
      <c r="C18" s="609"/>
      <c r="D18" s="609"/>
    </row>
    <row r="19" spans="1:4" ht="15.75" customHeight="1">
      <c r="A19" s="86"/>
      <c r="B19" s="608"/>
      <c r="C19" s="609"/>
      <c r="D19" s="609"/>
    </row>
    <row r="20" spans="1:4" ht="15.75" customHeight="1">
      <c r="A20" s="86"/>
      <c r="B20" s="608"/>
      <c r="C20" s="609"/>
      <c r="D20" s="609"/>
    </row>
    <row r="21" spans="1:4" ht="15.75" customHeight="1">
      <c r="A21" s="86"/>
      <c r="B21" s="608"/>
      <c r="C21" s="609"/>
      <c r="D21" s="609"/>
    </row>
    <row r="22" spans="1:4" ht="15.75" customHeight="1">
      <c r="A22" s="86"/>
      <c r="B22" s="608"/>
      <c r="C22" s="609"/>
      <c r="D22" s="609"/>
    </row>
    <row r="23" spans="1:4" ht="15.75" customHeight="1">
      <c r="A23" s="86"/>
      <c r="B23" s="608"/>
      <c r="C23" s="609"/>
      <c r="D23" s="609"/>
    </row>
    <row r="24" spans="1:4" ht="15.75" customHeight="1">
      <c r="A24" s="86"/>
      <c r="B24" s="608"/>
      <c r="C24" s="609"/>
      <c r="D24" s="609"/>
    </row>
    <row r="25" spans="1:4" ht="15.75" customHeight="1">
      <c r="A25" s="86"/>
      <c r="B25" s="608"/>
      <c r="C25" s="609"/>
      <c r="D25" s="609"/>
    </row>
    <row r="26" spans="1:4" ht="15.75" customHeight="1">
      <c r="A26" s="86"/>
      <c r="B26" s="608"/>
      <c r="C26" s="609"/>
      <c r="D26" s="609"/>
    </row>
    <row r="27" spans="1:4" ht="15.75" customHeight="1">
      <c r="A27" s="86"/>
      <c r="B27" s="608"/>
      <c r="C27" s="609"/>
      <c r="D27" s="609"/>
    </row>
    <row r="28" spans="1:4" ht="15.75" customHeight="1">
      <c r="A28" s="86"/>
      <c r="B28" s="608"/>
      <c r="C28" s="609"/>
      <c r="D28" s="609"/>
    </row>
    <row r="29" spans="1:4" ht="15.75" customHeight="1">
      <c r="A29" s="86"/>
      <c r="B29" s="608"/>
      <c r="C29" s="609"/>
      <c r="D29" s="609"/>
    </row>
    <row r="30" spans="1:4" ht="0.75" customHeight="1">
      <c r="A30" s="86"/>
      <c r="B30" s="608"/>
      <c r="C30" s="609"/>
      <c r="D30" s="609"/>
    </row>
    <row r="31" spans="1:4" ht="15.75" hidden="1" customHeight="1">
      <c r="A31" s="86"/>
      <c r="B31" s="608"/>
      <c r="C31" s="609"/>
      <c r="D31" s="609"/>
    </row>
    <row r="32" spans="1:4" ht="15.75" customHeight="1">
      <c r="A32" s="86"/>
      <c r="B32" s="608"/>
      <c r="C32" s="609"/>
      <c r="D32" s="609"/>
    </row>
    <row r="33" spans="1:4" ht="15.75" customHeight="1">
      <c r="A33" s="86"/>
      <c r="B33" s="608"/>
      <c r="C33" s="609"/>
      <c r="D33" s="609"/>
    </row>
    <row r="34" spans="1:4" ht="15.75" customHeight="1">
      <c r="A34" s="86"/>
      <c r="B34" s="608"/>
      <c r="C34" s="609"/>
      <c r="D34" s="609"/>
    </row>
    <row r="35" spans="1:4" ht="15.75" customHeight="1">
      <c r="A35" s="86"/>
      <c r="B35" s="608"/>
      <c r="C35" s="609"/>
      <c r="D35" s="609"/>
    </row>
    <row r="36" spans="1:4" ht="15.75" customHeight="1">
      <c r="A36" s="86"/>
      <c r="B36" s="608"/>
      <c r="C36" s="609"/>
      <c r="D36" s="609"/>
    </row>
    <row r="37" spans="1:4" ht="15.75" customHeight="1">
      <c r="A37" s="86"/>
      <c r="B37" s="608"/>
      <c r="C37" s="609"/>
      <c r="D37" s="609"/>
    </row>
    <row r="38" spans="1:4" ht="15.75" customHeight="1">
      <c r="A38" s="86"/>
      <c r="B38" s="608"/>
      <c r="C38" s="609"/>
      <c r="D38" s="609"/>
    </row>
    <row r="39" spans="1:4" ht="15.75" customHeight="1">
      <c r="A39" s="86"/>
      <c r="B39" s="608"/>
      <c r="C39" s="609"/>
      <c r="D39" s="609"/>
    </row>
    <row r="40" spans="1:4" ht="15.75" customHeight="1">
      <c r="A40" s="86"/>
      <c r="B40" s="608"/>
      <c r="C40" s="609"/>
      <c r="D40" s="609"/>
    </row>
    <row r="41" spans="1:4" ht="15.75" customHeight="1">
      <c r="A41" s="86"/>
      <c r="B41" s="608"/>
      <c r="C41" s="609"/>
      <c r="D41" s="609"/>
    </row>
    <row r="42" spans="1:4" ht="15.75" customHeight="1">
      <c r="A42" s="86"/>
      <c r="B42" s="608"/>
      <c r="C42" s="609"/>
      <c r="D42" s="609"/>
    </row>
    <row r="43" spans="1:4" ht="15.75" customHeight="1">
      <c r="A43" s="86"/>
      <c r="B43" s="608"/>
      <c r="C43" s="609"/>
      <c r="D43" s="609"/>
    </row>
    <row r="44" spans="1:4" ht="15.75" customHeight="1">
      <c r="A44" s="86"/>
      <c r="B44" s="608"/>
      <c r="C44" s="609"/>
      <c r="D44" s="609"/>
    </row>
    <row r="45" spans="1:4" ht="15.75" customHeight="1">
      <c r="A45" s="86"/>
      <c r="B45" s="608"/>
      <c r="C45" s="609"/>
      <c r="D45" s="609"/>
    </row>
    <row r="46" spans="1:4" ht="15.75" customHeight="1">
      <c r="A46" s="86"/>
      <c r="B46" s="608"/>
      <c r="C46" s="609"/>
      <c r="D46" s="609"/>
    </row>
    <row r="47" spans="1:4" ht="15.75" customHeight="1">
      <c r="A47" s="86"/>
      <c r="B47" s="608"/>
      <c r="C47" s="609"/>
      <c r="D47" s="609"/>
    </row>
    <row r="48" spans="1:4" ht="15.75" customHeight="1">
      <c r="A48" s="86"/>
      <c r="B48" s="608"/>
      <c r="C48" s="609"/>
      <c r="D48" s="609"/>
    </row>
    <row r="49" spans="1:4" ht="15.75" customHeight="1">
      <c r="A49" s="86"/>
      <c r="B49" s="608"/>
      <c r="C49" s="609"/>
      <c r="D49" s="609"/>
    </row>
    <row r="50" spans="1:4" ht="15.75" customHeight="1">
      <c r="A50" s="86"/>
      <c r="B50" s="608"/>
      <c r="C50" s="609"/>
      <c r="D50" s="609"/>
    </row>
    <row r="51" spans="1:4" ht="15.75" customHeight="1">
      <c r="A51" s="86"/>
      <c r="B51" s="608"/>
      <c r="C51" s="609"/>
      <c r="D51" s="609"/>
    </row>
    <row r="52" spans="1:4" ht="15.75" customHeight="1">
      <c r="A52" s="86"/>
      <c r="B52" s="608"/>
      <c r="C52" s="609"/>
      <c r="D52" s="609"/>
    </row>
    <row r="53" spans="1:4" ht="15.75" customHeight="1">
      <c r="A53" s="86"/>
      <c r="B53" s="608"/>
      <c r="C53" s="609"/>
      <c r="D53" s="609"/>
    </row>
    <row r="54" spans="1:4" ht="15.75" customHeight="1">
      <c r="A54" s="86"/>
      <c r="B54" s="608"/>
      <c r="C54" s="609"/>
      <c r="D54" s="609"/>
    </row>
    <row r="55" spans="1:4" ht="15.75" customHeight="1">
      <c r="A55" s="86"/>
      <c r="B55" s="608"/>
      <c r="C55" s="609"/>
      <c r="D55" s="609"/>
    </row>
    <row r="56" spans="1:4" ht="15.75" customHeight="1">
      <c r="A56" s="86"/>
      <c r="B56" s="608"/>
      <c r="C56" s="609"/>
      <c r="D56" s="609"/>
    </row>
    <row r="57" spans="1:4" ht="15.75" customHeight="1">
      <c r="A57" s="86"/>
      <c r="B57" s="608"/>
      <c r="C57" s="609"/>
      <c r="D57" s="609"/>
    </row>
    <row r="58" spans="1:4" ht="15.75" customHeight="1">
      <c r="A58" s="86"/>
      <c r="B58" s="608"/>
      <c r="C58" s="609"/>
      <c r="D58" s="609"/>
    </row>
    <row r="59" spans="1:4" ht="15.75" customHeight="1">
      <c r="A59" s="86"/>
      <c r="B59" s="608"/>
      <c r="C59" s="609"/>
      <c r="D59" s="609"/>
    </row>
    <row r="60" spans="1:4" ht="15.75" customHeight="1">
      <c r="A60" s="86"/>
      <c r="B60" s="608"/>
      <c r="C60" s="609"/>
      <c r="D60" s="609"/>
    </row>
    <row r="61" spans="1:4" ht="15.75" customHeight="1">
      <c r="A61" s="86"/>
      <c r="B61" s="608"/>
      <c r="C61" s="609"/>
      <c r="D61" s="609"/>
    </row>
    <row r="62" spans="1:4" ht="15.75" customHeight="1">
      <c r="A62" s="86"/>
      <c r="B62" s="608"/>
      <c r="C62" s="609"/>
      <c r="D62" s="609"/>
    </row>
    <row r="63" spans="1:4" ht="15.75" customHeight="1">
      <c r="A63" s="86"/>
      <c r="B63" s="608"/>
      <c r="C63" s="609"/>
      <c r="D63" s="609"/>
    </row>
    <row r="64" spans="1:4" ht="15.75" customHeight="1">
      <c r="A64" s="86"/>
      <c r="B64" s="608"/>
      <c r="C64" s="609"/>
      <c r="D64" s="609"/>
    </row>
    <row r="65" spans="1:9" ht="15.75" customHeight="1">
      <c r="A65" s="86"/>
      <c r="B65" s="608"/>
      <c r="C65" s="609"/>
      <c r="D65" s="609"/>
    </row>
    <row r="66" spans="1:9" ht="15.75" customHeight="1">
      <c r="A66" s="86"/>
      <c r="B66" s="608"/>
      <c r="C66" s="609"/>
      <c r="D66" s="609"/>
    </row>
    <row r="67" spans="1:9" ht="15.75" customHeight="1">
      <c r="A67" s="835">
        <v>5</v>
      </c>
      <c r="B67" s="835"/>
      <c r="C67" s="835"/>
      <c r="D67" s="835"/>
      <c r="E67" s="835"/>
      <c r="F67" s="835"/>
      <c r="G67" s="835"/>
    </row>
    <row r="68" spans="1:9">
      <c r="A68" s="39"/>
      <c r="B68" s="40"/>
      <c r="C68" s="41"/>
      <c r="D68" s="41"/>
      <c r="E68" s="41"/>
      <c r="F68" s="40"/>
      <c r="G68" s="17"/>
      <c r="H68" s="16"/>
      <c r="I68" s="15"/>
    </row>
  </sheetData>
  <sheetProtection sheet="1" objects="1" scenarios="1"/>
  <protectedRanges>
    <protectedRange sqref="B10:D11" name="範囲1"/>
  </protectedRanges>
  <mergeCells count="2">
    <mergeCell ref="A2:G2"/>
    <mergeCell ref="A67:G67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zoomScaleNormal="100" workbookViewId="0">
      <pane xSplit="2" ySplit="3" topLeftCell="C33" activePane="bottomRight" state="frozen"/>
      <selection pane="topRight" activeCell="C1" sqref="C1"/>
      <selection pane="bottomLeft" activeCell="A4" sqref="A4"/>
      <selection pane="bottomRight" activeCell="C69" sqref="C69"/>
    </sheetView>
  </sheetViews>
  <sheetFormatPr defaultRowHeight="13.5"/>
  <cols>
    <col min="1" max="1" width="5.75" customWidth="1"/>
    <col min="2" max="2" width="37.5" bestFit="1" customWidth="1"/>
    <col min="3" max="3" width="10.625" style="55" customWidth="1"/>
    <col min="4" max="4" width="14" style="55" hidden="1" customWidth="1"/>
    <col min="5" max="5" width="11.25" style="55" hidden="1" customWidth="1"/>
    <col min="6" max="6" width="11.625" style="55" hidden="1" customWidth="1"/>
    <col min="7" max="7" width="9.375" customWidth="1"/>
    <col min="8" max="8" width="10.625" customWidth="1"/>
    <col min="9" max="9" width="10.625" style="67" customWidth="1"/>
    <col min="10" max="10" width="8.125" style="67" hidden="1" customWidth="1"/>
    <col min="11" max="12" width="9.375" customWidth="1"/>
    <col min="13" max="13" width="0" hidden="1" customWidth="1"/>
  </cols>
  <sheetData>
    <row r="1" spans="1:13" ht="16.5" customHeight="1" thickBot="1">
      <c r="A1" s="77" t="s">
        <v>139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ht="16.5" customHeight="1" thickBot="1">
      <c r="A2" s="841" t="s">
        <v>28</v>
      </c>
      <c r="B2" s="843" t="s">
        <v>29</v>
      </c>
      <c r="C2" s="837" t="s">
        <v>59</v>
      </c>
      <c r="D2" s="838"/>
      <c r="E2" s="838"/>
      <c r="F2" s="838"/>
      <c r="G2" s="838"/>
      <c r="H2" s="838"/>
      <c r="I2" s="838"/>
      <c r="J2" s="838"/>
      <c r="K2" s="839" t="s">
        <v>57</v>
      </c>
      <c r="L2" s="840"/>
    </row>
    <row r="3" spans="1:13" ht="21.75" thickBot="1">
      <c r="A3" s="842"/>
      <c r="B3" s="844"/>
      <c r="C3" s="243" t="s">
        <v>50</v>
      </c>
      <c r="D3" s="54" t="s">
        <v>54</v>
      </c>
      <c r="E3" s="54" t="s">
        <v>55</v>
      </c>
      <c r="F3" s="54" t="s">
        <v>56</v>
      </c>
      <c r="G3" s="9" t="s">
        <v>51</v>
      </c>
      <c r="H3" s="10" t="s">
        <v>52</v>
      </c>
      <c r="I3" s="68" t="s">
        <v>53</v>
      </c>
      <c r="J3" s="69" t="s">
        <v>54</v>
      </c>
      <c r="K3" s="80" t="s">
        <v>60</v>
      </c>
      <c r="L3" s="12" t="s">
        <v>58</v>
      </c>
    </row>
    <row r="4" spans="1:13" ht="15.75" customHeight="1" thickBot="1">
      <c r="A4" s="832" t="s">
        <v>22</v>
      </c>
      <c r="B4" s="13" t="s">
        <v>0</v>
      </c>
      <c r="C4" s="312">
        <v>129349</v>
      </c>
      <c r="D4" s="63">
        <f>C21+C38+C55</f>
        <v>129349</v>
      </c>
      <c r="E4" s="63">
        <f t="shared" ref="E4:E20" si="0">C4-D4</f>
        <v>0</v>
      </c>
      <c r="F4" s="56">
        <f>C4/100</f>
        <v>1293.49</v>
      </c>
      <c r="G4" s="327">
        <v>100</v>
      </c>
      <c r="H4" s="319">
        <v>89491</v>
      </c>
      <c r="I4" s="319">
        <v>39858</v>
      </c>
      <c r="J4" s="70">
        <f t="shared" ref="J4:J21" si="1">H4+I4</f>
        <v>129349</v>
      </c>
      <c r="K4" s="335">
        <f t="shared" ref="K4:K21" si="2">(H4/J4)*100</f>
        <v>69.185691423976991</v>
      </c>
      <c r="L4" s="334">
        <f>(I4/J4)*100</f>
        <v>30.814308576023009</v>
      </c>
      <c r="M4" s="79">
        <f>K4+L4</f>
        <v>100</v>
      </c>
    </row>
    <row r="5" spans="1:13">
      <c r="A5" s="832"/>
      <c r="B5" s="4" t="s">
        <v>1</v>
      </c>
      <c r="C5" s="313">
        <v>13</v>
      </c>
      <c r="D5" s="64">
        <f>C56</f>
        <v>8</v>
      </c>
      <c r="E5" s="64">
        <f t="shared" si="0"/>
        <v>5</v>
      </c>
      <c r="F5" s="57">
        <f>C5/100</f>
        <v>0.13</v>
      </c>
      <c r="G5" s="328">
        <f>(C5/$C$4)*100</f>
        <v>1.0050328954997721E-2</v>
      </c>
      <c r="H5" s="320">
        <v>10</v>
      </c>
      <c r="I5" s="320">
        <v>3</v>
      </c>
      <c r="J5" s="71">
        <f t="shared" si="1"/>
        <v>13</v>
      </c>
      <c r="K5" s="337">
        <f t="shared" si="2"/>
        <v>76.923076923076934</v>
      </c>
      <c r="L5" s="336">
        <f t="shared" ref="L5:L68" si="3">(I5/J5)*100</f>
        <v>23.076923076923077</v>
      </c>
      <c r="M5" s="79">
        <f t="shared" ref="M5:M68" si="4">K5+L5</f>
        <v>100.00000000000001</v>
      </c>
    </row>
    <row r="6" spans="1:13">
      <c r="A6" s="832"/>
      <c r="B6" s="7" t="s">
        <v>2</v>
      </c>
      <c r="C6" s="314">
        <v>9077</v>
      </c>
      <c r="D6" s="65">
        <f t="shared" ref="D6:D20" si="5">C23+C40+C57</f>
        <v>9078</v>
      </c>
      <c r="E6" s="65">
        <f t="shared" si="0"/>
        <v>-1</v>
      </c>
      <c r="F6" s="58">
        <f t="shared" ref="F6:F69" si="6">C6/100</f>
        <v>90.77</v>
      </c>
      <c r="G6" s="329">
        <f t="shared" ref="G6:G37" si="7">(C6/$C$4)*100</f>
        <v>7.0174489172703307</v>
      </c>
      <c r="H6" s="321">
        <v>7682</v>
      </c>
      <c r="I6" s="321">
        <v>1395</v>
      </c>
      <c r="J6" s="72">
        <f t="shared" si="1"/>
        <v>9077</v>
      </c>
      <c r="K6" s="339">
        <f t="shared" si="2"/>
        <v>84.631486173845985</v>
      </c>
      <c r="L6" s="338">
        <f t="shared" si="3"/>
        <v>15.368513826154015</v>
      </c>
      <c r="M6" s="79">
        <f t="shared" si="4"/>
        <v>100</v>
      </c>
    </row>
    <row r="7" spans="1:13">
      <c r="A7" s="832"/>
      <c r="B7" s="7" t="s">
        <v>3</v>
      </c>
      <c r="C7" s="314">
        <v>28733</v>
      </c>
      <c r="D7" s="65">
        <f t="shared" si="5"/>
        <v>28733</v>
      </c>
      <c r="E7" s="65">
        <f t="shared" si="0"/>
        <v>0</v>
      </c>
      <c r="F7" s="58">
        <f t="shared" si="6"/>
        <v>287.33</v>
      </c>
      <c r="G7" s="329">
        <f t="shared" si="7"/>
        <v>22.213546297226884</v>
      </c>
      <c r="H7" s="321">
        <v>23987</v>
      </c>
      <c r="I7" s="321">
        <v>4746</v>
      </c>
      <c r="J7" s="72">
        <f t="shared" si="1"/>
        <v>28733</v>
      </c>
      <c r="K7" s="339">
        <f t="shared" si="2"/>
        <v>83.482406988480136</v>
      </c>
      <c r="L7" s="338">
        <f t="shared" si="3"/>
        <v>16.517593011519853</v>
      </c>
      <c r="M7" s="79">
        <f t="shared" si="4"/>
        <v>99.999999999999986</v>
      </c>
    </row>
    <row r="8" spans="1:13">
      <c r="A8" s="832"/>
      <c r="B8" s="7" t="s">
        <v>4</v>
      </c>
      <c r="C8" s="314">
        <v>737</v>
      </c>
      <c r="D8" s="65">
        <f>C25+C42+C59</f>
        <v>736</v>
      </c>
      <c r="E8" s="65">
        <f t="shared" si="0"/>
        <v>1</v>
      </c>
      <c r="F8" s="58">
        <f t="shared" si="6"/>
        <v>7.37</v>
      </c>
      <c r="G8" s="329">
        <f t="shared" si="7"/>
        <v>0.56977634152563994</v>
      </c>
      <c r="H8" s="321">
        <v>679</v>
      </c>
      <c r="I8" s="321">
        <v>58</v>
      </c>
      <c r="J8" s="72">
        <f t="shared" si="1"/>
        <v>737</v>
      </c>
      <c r="K8" s="339">
        <f t="shared" si="2"/>
        <v>92.130257801899589</v>
      </c>
      <c r="L8" s="338">
        <f t="shared" si="3"/>
        <v>7.8697421981004076</v>
      </c>
      <c r="M8" s="79">
        <f t="shared" si="4"/>
        <v>100</v>
      </c>
    </row>
    <row r="9" spans="1:13">
      <c r="A9" s="832"/>
      <c r="B9" s="7" t="s">
        <v>5</v>
      </c>
      <c r="C9" s="314">
        <v>8463</v>
      </c>
      <c r="D9" s="65">
        <f t="shared" si="5"/>
        <v>8462</v>
      </c>
      <c r="E9" s="65">
        <f t="shared" si="0"/>
        <v>1</v>
      </c>
      <c r="F9" s="58">
        <f t="shared" si="6"/>
        <v>84.63</v>
      </c>
      <c r="G9" s="329">
        <f t="shared" si="7"/>
        <v>6.5427641497035154</v>
      </c>
      <c r="H9" s="321">
        <v>6924</v>
      </c>
      <c r="I9" s="321">
        <v>1539</v>
      </c>
      <c r="J9" s="72">
        <f t="shared" si="1"/>
        <v>8463</v>
      </c>
      <c r="K9" s="339">
        <f t="shared" si="2"/>
        <v>81.814959234314074</v>
      </c>
      <c r="L9" s="338">
        <f t="shared" si="3"/>
        <v>18.18504076568593</v>
      </c>
      <c r="M9" s="79">
        <f t="shared" si="4"/>
        <v>100</v>
      </c>
    </row>
    <row r="10" spans="1:13">
      <c r="A10" s="832"/>
      <c r="B10" s="7" t="s">
        <v>6</v>
      </c>
      <c r="C10" s="314">
        <v>9816</v>
      </c>
      <c r="D10" s="65">
        <f t="shared" si="5"/>
        <v>9816</v>
      </c>
      <c r="E10" s="65">
        <f t="shared" si="0"/>
        <v>0</v>
      </c>
      <c r="F10" s="58">
        <f t="shared" si="6"/>
        <v>98.16</v>
      </c>
      <c r="G10" s="329">
        <f t="shared" si="7"/>
        <v>7.5887714632505858</v>
      </c>
      <c r="H10" s="321">
        <v>8575</v>
      </c>
      <c r="I10" s="321">
        <v>1241</v>
      </c>
      <c r="J10" s="72">
        <f t="shared" si="1"/>
        <v>9816</v>
      </c>
      <c r="K10" s="339">
        <f t="shared" si="2"/>
        <v>87.357375713121428</v>
      </c>
      <c r="L10" s="338">
        <f t="shared" si="3"/>
        <v>12.642624286878565</v>
      </c>
      <c r="M10" s="79">
        <f t="shared" si="4"/>
        <v>100</v>
      </c>
    </row>
    <row r="11" spans="1:13">
      <c r="A11" s="832"/>
      <c r="B11" s="7" t="s">
        <v>7</v>
      </c>
      <c r="C11" s="314">
        <v>17054</v>
      </c>
      <c r="D11" s="65">
        <f t="shared" si="5"/>
        <v>17054</v>
      </c>
      <c r="E11" s="65">
        <f t="shared" si="0"/>
        <v>0</v>
      </c>
      <c r="F11" s="58">
        <f t="shared" si="6"/>
        <v>170.54</v>
      </c>
      <c r="G11" s="329">
        <f t="shared" si="7"/>
        <v>13.184485384502393</v>
      </c>
      <c r="H11" s="321">
        <v>11905</v>
      </c>
      <c r="I11" s="321">
        <v>5150</v>
      </c>
      <c r="J11" s="72">
        <f t="shared" si="1"/>
        <v>17055</v>
      </c>
      <c r="K11" s="339">
        <f t="shared" si="2"/>
        <v>69.803576663734972</v>
      </c>
      <c r="L11" s="338">
        <f t="shared" si="3"/>
        <v>30.196423336265028</v>
      </c>
      <c r="M11" s="79">
        <f t="shared" si="4"/>
        <v>100</v>
      </c>
    </row>
    <row r="12" spans="1:13">
      <c r="A12" s="832"/>
      <c r="B12" s="7" t="s">
        <v>21</v>
      </c>
      <c r="C12" s="314">
        <v>4547</v>
      </c>
      <c r="D12" s="65">
        <f t="shared" si="5"/>
        <v>4547</v>
      </c>
      <c r="E12" s="65">
        <f t="shared" si="0"/>
        <v>0</v>
      </c>
      <c r="F12" s="58">
        <f t="shared" si="6"/>
        <v>45.47</v>
      </c>
      <c r="G12" s="330">
        <f t="shared" si="7"/>
        <v>3.5152958275672797</v>
      </c>
      <c r="H12" s="321">
        <v>1995</v>
      </c>
      <c r="I12" s="321">
        <v>2552</v>
      </c>
      <c r="J12" s="72">
        <f t="shared" si="1"/>
        <v>4547</v>
      </c>
      <c r="K12" s="341">
        <f t="shared" si="2"/>
        <v>43.87508247195953</v>
      </c>
      <c r="L12" s="340">
        <f t="shared" si="3"/>
        <v>56.124917528040463</v>
      </c>
      <c r="M12" s="79">
        <f t="shared" si="4"/>
        <v>100</v>
      </c>
    </row>
    <row r="13" spans="1:13">
      <c r="A13" s="832"/>
      <c r="B13" s="7" t="s">
        <v>20</v>
      </c>
      <c r="C13" s="314">
        <v>1856</v>
      </c>
      <c r="D13" s="65">
        <f t="shared" si="5"/>
        <v>1856</v>
      </c>
      <c r="E13" s="65">
        <f t="shared" si="0"/>
        <v>0</v>
      </c>
      <c r="F13" s="58">
        <f t="shared" si="6"/>
        <v>18.559999999999999</v>
      </c>
      <c r="G13" s="329">
        <f t="shared" si="7"/>
        <v>1.4348777338827512</v>
      </c>
      <c r="H13" s="321">
        <v>1365</v>
      </c>
      <c r="I13" s="321">
        <v>491</v>
      </c>
      <c r="J13" s="72">
        <f t="shared" si="1"/>
        <v>1856</v>
      </c>
      <c r="K13" s="339">
        <f t="shared" si="2"/>
        <v>73.545258620689651</v>
      </c>
      <c r="L13" s="338">
        <f t="shared" si="3"/>
        <v>26.454741379310342</v>
      </c>
      <c r="M13" s="79">
        <f t="shared" si="4"/>
        <v>100</v>
      </c>
    </row>
    <row r="14" spans="1:13">
      <c r="A14" s="832"/>
      <c r="B14" s="7" t="s">
        <v>19</v>
      </c>
      <c r="C14" s="314">
        <v>7394</v>
      </c>
      <c r="D14" s="65">
        <f t="shared" si="5"/>
        <v>7394</v>
      </c>
      <c r="E14" s="65">
        <f t="shared" si="0"/>
        <v>0</v>
      </c>
      <c r="F14" s="58">
        <f t="shared" si="6"/>
        <v>73.94</v>
      </c>
      <c r="G14" s="329">
        <f t="shared" si="7"/>
        <v>5.7163178687117799</v>
      </c>
      <c r="H14" s="321">
        <v>6152</v>
      </c>
      <c r="I14" s="321">
        <v>1243</v>
      </c>
      <c r="J14" s="72">
        <f t="shared" si="1"/>
        <v>7395</v>
      </c>
      <c r="K14" s="339">
        <f t="shared" si="2"/>
        <v>83.191345503718722</v>
      </c>
      <c r="L14" s="338">
        <f t="shared" si="3"/>
        <v>16.808654496281271</v>
      </c>
      <c r="M14" s="79">
        <f t="shared" si="4"/>
        <v>100</v>
      </c>
    </row>
    <row r="15" spans="1:13">
      <c r="A15" s="832"/>
      <c r="B15" s="7" t="s">
        <v>18</v>
      </c>
      <c r="C15" s="314">
        <v>2808</v>
      </c>
      <c r="D15" s="65">
        <f t="shared" si="5"/>
        <v>2808</v>
      </c>
      <c r="E15" s="65">
        <f t="shared" si="0"/>
        <v>0</v>
      </c>
      <c r="F15" s="58">
        <f t="shared" si="6"/>
        <v>28.08</v>
      </c>
      <c r="G15" s="329">
        <f t="shared" si="7"/>
        <v>2.1708710542795076</v>
      </c>
      <c r="H15" s="321">
        <v>1814</v>
      </c>
      <c r="I15" s="321">
        <v>994</v>
      </c>
      <c r="J15" s="72">
        <f t="shared" si="1"/>
        <v>2808</v>
      </c>
      <c r="K15" s="339">
        <f t="shared" si="2"/>
        <v>64.601139601139607</v>
      </c>
      <c r="L15" s="338">
        <f t="shared" si="3"/>
        <v>35.3988603988604</v>
      </c>
      <c r="M15" s="79">
        <f t="shared" si="4"/>
        <v>100</v>
      </c>
    </row>
    <row r="16" spans="1:13">
      <c r="A16" s="832"/>
      <c r="B16" s="7" t="s">
        <v>17</v>
      </c>
      <c r="C16" s="314">
        <v>2367</v>
      </c>
      <c r="D16" s="65">
        <f t="shared" si="5"/>
        <v>2366</v>
      </c>
      <c r="E16" s="65">
        <f t="shared" si="0"/>
        <v>1</v>
      </c>
      <c r="F16" s="58">
        <f t="shared" si="6"/>
        <v>23.67</v>
      </c>
      <c r="G16" s="329">
        <f t="shared" si="7"/>
        <v>1.8299329720368924</v>
      </c>
      <c r="H16" s="321">
        <v>1282</v>
      </c>
      <c r="I16" s="321">
        <v>1085</v>
      </c>
      <c r="J16" s="72">
        <f t="shared" si="1"/>
        <v>2367</v>
      </c>
      <c r="K16" s="341">
        <f t="shared" si="2"/>
        <v>54.161385720321086</v>
      </c>
      <c r="L16" s="340">
        <f t="shared" si="3"/>
        <v>45.838614279678922</v>
      </c>
      <c r="M16" s="79">
        <f t="shared" si="4"/>
        <v>100</v>
      </c>
    </row>
    <row r="17" spans="1:13">
      <c r="A17" s="832"/>
      <c r="B17" s="7" t="s">
        <v>16</v>
      </c>
      <c r="C17" s="314">
        <v>3837</v>
      </c>
      <c r="D17" s="65">
        <f t="shared" si="5"/>
        <v>3837</v>
      </c>
      <c r="E17" s="65">
        <f t="shared" si="0"/>
        <v>0</v>
      </c>
      <c r="F17" s="58">
        <f t="shared" si="6"/>
        <v>38.369999999999997</v>
      </c>
      <c r="G17" s="329">
        <f t="shared" si="7"/>
        <v>2.9663932461789422</v>
      </c>
      <c r="H17" s="321">
        <v>1924</v>
      </c>
      <c r="I17" s="321">
        <v>1913</v>
      </c>
      <c r="J17" s="72">
        <f t="shared" si="1"/>
        <v>3837</v>
      </c>
      <c r="K17" s="339">
        <f t="shared" si="2"/>
        <v>50.14334115194162</v>
      </c>
      <c r="L17" s="338">
        <f t="shared" si="3"/>
        <v>49.85665884805838</v>
      </c>
      <c r="M17" s="79">
        <f t="shared" si="4"/>
        <v>100</v>
      </c>
    </row>
    <row r="18" spans="1:13">
      <c r="A18" s="832"/>
      <c r="B18" s="7" t="s">
        <v>15</v>
      </c>
      <c r="C18" s="314">
        <v>19798</v>
      </c>
      <c r="D18" s="65">
        <f t="shared" si="5"/>
        <v>19799</v>
      </c>
      <c r="E18" s="65">
        <f t="shared" si="0"/>
        <v>-1</v>
      </c>
      <c r="F18" s="58">
        <f t="shared" si="6"/>
        <v>197.98</v>
      </c>
      <c r="G18" s="329">
        <f t="shared" si="7"/>
        <v>15.305877896234218</v>
      </c>
      <c r="H18" s="321">
        <v>6051</v>
      </c>
      <c r="I18" s="321">
        <v>13748</v>
      </c>
      <c r="J18" s="72">
        <f t="shared" si="1"/>
        <v>19799</v>
      </c>
      <c r="K18" s="339">
        <f t="shared" si="2"/>
        <v>30.56214960351533</v>
      </c>
      <c r="L18" s="338">
        <f t="shared" si="3"/>
        <v>69.437850396484663</v>
      </c>
      <c r="M18" s="79">
        <f t="shared" si="4"/>
        <v>100</v>
      </c>
    </row>
    <row r="19" spans="1:13">
      <c r="A19" s="832"/>
      <c r="B19" s="7" t="s">
        <v>14</v>
      </c>
      <c r="C19" s="314">
        <v>2054</v>
      </c>
      <c r="D19" s="65">
        <f t="shared" si="5"/>
        <v>2054</v>
      </c>
      <c r="E19" s="65">
        <f t="shared" si="0"/>
        <v>0</v>
      </c>
      <c r="F19" s="58">
        <f t="shared" si="6"/>
        <v>20.54</v>
      </c>
      <c r="G19" s="330">
        <f>(C19/$C$4)*100</f>
        <v>1.5879519748896398</v>
      </c>
      <c r="H19" s="322">
        <v>1474</v>
      </c>
      <c r="I19" s="321">
        <v>580</v>
      </c>
      <c r="J19" s="72">
        <f t="shared" si="1"/>
        <v>2054</v>
      </c>
      <c r="K19" s="341">
        <f t="shared" si="2"/>
        <v>71.762414800389479</v>
      </c>
      <c r="L19" s="340">
        <f t="shared" si="3"/>
        <v>28.237585199610514</v>
      </c>
      <c r="M19" s="79">
        <f t="shared" si="4"/>
        <v>100</v>
      </c>
    </row>
    <row r="20" spans="1:13" ht="14.25" thickBot="1">
      <c r="A20" s="833"/>
      <c r="B20" s="6" t="s">
        <v>13</v>
      </c>
      <c r="C20" s="315">
        <v>10795</v>
      </c>
      <c r="D20" s="66">
        <f t="shared" si="5"/>
        <v>10795</v>
      </c>
      <c r="E20" s="66">
        <f t="shared" si="0"/>
        <v>0</v>
      </c>
      <c r="F20" s="59">
        <f t="shared" si="6"/>
        <v>107.95</v>
      </c>
      <c r="G20" s="331">
        <f t="shared" si="7"/>
        <v>8.345638543784645</v>
      </c>
      <c r="H20" s="323">
        <v>7674</v>
      </c>
      <c r="I20" s="323">
        <v>3121</v>
      </c>
      <c r="J20" s="73">
        <f t="shared" si="1"/>
        <v>10795</v>
      </c>
      <c r="K20" s="343">
        <f t="shared" si="2"/>
        <v>71.088466882816121</v>
      </c>
      <c r="L20" s="342">
        <f t="shared" si="3"/>
        <v>28.911533117183879</v>
      </c>
      <c r="M20" s="79">
        <f t="shared" si="4"/>
        <v>100</v>
      </c>
    </row>
    <row r="21" spans="1:13" ht="15.75" customHeight="1" thickBot="1">
      <c r="A21" s="827" t="s">
        <v>23</v>
      </c>
      <c r="B21" s="14" t="s">
        <v>0</v>
      </c>
      <c r="C21" s="316">
        <v>57174</v>
      </c>
      <c r="D21" s="60"/>
      <c r="E21" s="60"/>
      <c r="F21" s="60">
        <f t="shared" si="6"/>
        <v>571.74</v>
      </c>
      <c r="G21" s="332">
        <f t="shared" si="7"/>
        <v>44.20134674407997</v>
      </c>
      <c r="H21" s="324">
        <v>41233</v>
      </c>
      <c r="I21" s="324">
        <v>15941</v>
      </c>
      <c r="J21" s="74">
        <f t="shared" si="1"/>
        <v>57174</v>
      </c>
      <c r="K21" s="345">
        <f t="shared" si="2"/>
        <v>72.118445447231267</v>
      </c>
      <c r="L21" s="344">
        <f t="shared" si="3"/>
        <v>27.881554552768741</v>
      </c>
      <c r="M21" s="79">
        <f t="shared" si="4"/>
        <v>100</v>
      </c>
    </row>
    <row r="22" spans="1:13">
      <c r="A22" s="828"/>
      <c r="B22" s="4" t="s">
        <v>1</v>
      </c>
      <c r="C22" s="313" t="s">
        <v>145</v>
      </c>
      <c r="D22" s="57"/>
      <c r="E22" s="57"/>
      <c r="F22" s="5" t="s">
        <v>12</v>
      </c>
      <c r="G22" s="328" t="s">
        <v>12</v>
      </c>
      <c r="H22" s="320" t="s">
        <v>145</v>
      </c>
      <c r="I22" s="320" t="s">
        <v>145</v>
      </c>
      <c r="J22" s="71" t="s">
        <v>12</v>
      </c>
      <c r="K22" s="337" t="s">
        <v>12</v>
      </c>
      <c r="L22" s="336" t="s">
        <v>12</v>
      </c>
      <c r="M22" s="79"/>
    </row>
    <row r="23" spans="1:13">
      <c r="A23" s="828"/>
      <c r="B23" s="7" t="s">
        <v>2</v>
      </c>
      <c r="C23" s="314">
        <v>3776</v>
      </c>
      <c r="D23" s="58"/>
      <c r="E23" s="58"/>
      <c r="F23" s="58">
        <f t="shared" si="6"/>
        <v>37.76</v>
      </c>
      <c r="G23" s="329">
        <f t="shared" si="7"/>
        <v>2.9192340103131835</v>
      </c>
      <c r="H23" s="321">
        <v>3140</v>
      </c>
      <c r="I23" s="321">
        <v>636</v>
      </c>
      <c r="J23" s="72">
        <f t="shared" ref="J23:J38" si="8">H23+I23</f>
        <v>3776</v>
      </c>
      <c r="K23" s="339">
        <f t="shared" ref="K23:K38" si="9">(H23/J23)*100</f>
        <v>83.156779661016941</v>
      </c>
      <c r="L23" s="338">
        <f t="shared" si="3"/>
        <v>16.843220338983052</v>
      </c>
      <c r="M23" s="79">
        <f t="shared" si="4"/>
        <v>100</v>
      </c>
    </row>
    <row r="24" spans="1:13">
      <c r="A24" s="828"/>
      <c r="B24" s="7" t="s">
        <v>3</v>
      </c>
      <c r="C24" s="314">
        <v>13509</v>
      </c>
      <c r="D24" s="58"/>
      <c r="E24" s="58"/>
      <c r="F24" s="58">
        <f t="shared" si="6"/>
        <v>135.09</v>
      </c>
      <c r="G24" s="329">
        <f t="shared" si="7"/>
        <v>10.443837988697245</v>
      </c>
      <c r="H24" s="321">
        <v>11808</v>
      </c>
      <c r="I24" s="321">
        <v>1701</v>
      </c>
      <c r="J24" s="72">
        <f t="shared" si="8"/>
        <v>13509</v>
      </c>
      <c r="K24" s="339">
        <f t="shared" si="9"/>
        <v>87.408394403730853</v>
      </c>
      <c r="L24" s="338">
        <f t="shared" si="3"/>
        <v>12.591605596269154</v>
      </c>
      <c r="M24" s="79">
        <f t="shared" si="4"/>
        <v>100</v>
      </c>
    </row>
    <row r="25" spans="1:13">
      <c r="A25" s="828"/>
      <c r="B25" s="7" t="s">
        <v>4</v>
      </c>
      <c r="C25" s="314">
        <v>622</v>
      </c>
      <c r="D25" s="58"/>
      <c r="E25" s="58"/>
      <c r="F25" s="58">
        <f t="shared" si="6"/>
        <v>6.22</v>
      </c>
      <c r="G25" s="329">
        <f t="shared" si="7"/>
        <v>0.48086958538527552</v>
      </c>
      <c r="H25" s="322">
        <v>572</v>
      </c>
      <c r="I25" s="321">
        <v>51</v>
      </c>
      <c r="J25" s="72">
        <f t="shared" si="8"/>
        <v>623</v>
      </c>
      <c r="K25" s="339">
        <f t="shared" si="9"/>
        <v>91.81380417335474</v>
      </c>
      <c r="L25" s="338">
        <f t="shared" si="3"/>
        <v>8.1861958266452657</v>
      </c>
      <c r="M25" s="79">
        <f t="shared" si="4"/>
        <v>100</v>
      </c>
    </row>
    <row r="26" spans="1:13">
      <c r="A26" s="828"/>
      <c r="B26" s="7" t="s">
        <v>5</v>
      </c>
      <c r="C26" s="314">
        <v>4915</v>
      </c>
      <c r="D26" s="58"/>
      <c r="E26" s="58"/>
      <c r="F26" s="58">
        <f t="shared" si="6"/>
        <v>49.15</v>
      </c>
      <c r="G26" s="329">
        <f t="shared" si="7"/>
        <v>3.7997974472164455</v>
      </c>
      <c r="H26" s="321">
        <v>4053</v>
      </c>
      <c r="I26" s="321">
        <v>862</v>
      </c>
      <c r="J26" s="72">
        <f t="shared" si="8"/>
        <v>4915</v>
      </c>
      <c r="K26" s="339">
        <f t="shared" si="9"/>
        <v>82.461851475076301</v>
      </c>
      <c r="L26" s="338">
        <f t="shared" si="3"/>
        <v>17.538148524923702</v>
      </c>
      <c r="M26" s="79">
        <f t="shared" si="4"/>
        <v>100</v>
      </c>
    </row>
    <row r="27" spans="1:13">
      <c r="A27" s="828"/>
      <c r="B27" s="7" t="s">
        <v>6</v>
      </c>
      <c r="C27" s="314">
        <v>3533</v>
      </c>
      <c r="D27" s="58"/>
      <c r="E27" s="58"/>
      <c r="F27" s="58">
        <f t="shared" si="6"/>
        <v>35.33</v>
      </c>
      <c r="G27" s="329">
        <f t="shared" si="7"/>
        <v>2.731370169077457</v>
      </c>
      <c r="H27" s="321">
        <v>3003</v>
      </c>
      <c r="I27" s="321">
        <v>530</v>
      </c>
      <c r="J27" s="72">
        <f t="shared" si="8"/>
        <v>3533</v>
      </c>
      <c r="K27" s="339">
        <f t="shared" si="9"/>
        <v>84.998584772148305</v>
      </c>
      <c r="L27" s="338">
        <f t="shared" si="3"/>
        <v>15.001415227851684</v>
      </c>
      <c r="M27" s="79">
        <f t="shared" si="4"/>
        <v>99.999999999999986</v>
      </c>
    </row>
    <row r="28" spans="1:13">
      <c r="A28" s="828"/>
      <c r="B28" s="7" t="s">
        <v>7</v>
      </c>
      <c r="C28" s="314">
        <v>7346</v>
      </c>
      <c r="D28" s="58"/>
      <c r="E28" s="58"/>
      <c r="F28" s="58">
        <f t="shared" si="6"/>
        <v>73.459999999999994</v>
      </c>
      <c r="G28" s="329">
        <f t="shared" si="7"/>
        <v>5.6792089618010184</v>
      </c>
      <c r="H28" s="321">
        <v>5223</v>
      </c>
      <c r="I28" s="321">
        <v>2123</v>
      </c>
      <c r="J28" s="72">
        <f t="shared" si="8"/>
        <v>7346</v>
      </c>
      <c r="K28" s="341">
        <f t="shared" si="9"/>
        <v>71.099918322896812</v>
      </c>
      <c r="L28" s="340">
        <f t="shared" si="3"/>
        <v>28.900081677103184</v>
      </c>
      <c r="M28" s="79">
        <f t="shared" si="4"/>
        <v>100</v>
      </c>
    </row>
    <row r="29" spans="1:13">
      <c r="A29" s="828"/>
      <c r="B29" s="7" t="s">
        <v>21</v>
      </c>
      <c r="C29" s="314">
        <v>3811</v>
      </c>
      <c r="D29" s="58"/>
      <c r="E29" s="58"/>
      <c r="F29" s="58">
        <f t="shared" si="6"/>
        <v>38.11</v>
      </c>
      <c r="G29" s="330">
        <f t="shared" si="7"/>
        <v>2.9462925882689466</v>
      </c>
      <c r="H29" s="321">
        <v>1527</v>
      </c>
      <c r="I29" s="321">
        <v>2284</v>
      </c>
      <c r="J29" s="72">
        <f t="shared" si="8"/>
        <v>3811</v>
      </c>
      <c r="K29" s="341">
        <f t="shared" si="9"/>
        <v>40.068223563369195</v>
      </c>
      <c r="L29" s="340">
        <f t="shared" si="3"/>
        <v>59.931776436630798</v>
      </c>
      <c r="M29" s="79">
        <f t="shared" si="4"/>
        <v>100</v>
      </c>
    </row>
    <row r="30" spans="1:13">
      <c r="A30" s="828"/>
      <c r="B30" s="7" t="s">
        <v>20</v>
      </c>
      <c r="C30" s="314">
        <v>878</v>
      </c>
      <c r="D30" s="58"/>
      <c r="E30" s="58"/>
      <c r="F30" s="58">
        <f t="shared" si="6"/>
        <v>8.7799999999999994</v>
      </c>
      <c r="G30" s="330">
        <f t="shared" si="7"/>
        <v>0.6787837555759999</v>
      </c>
      <c r="H30" s="321">
        <v>677</v>
      </c>
      <c r="I30" s="321">
        <v>201</v>
      </c>
      <c r="J30" s="72">
        <f t="shared" si="8"/>
        <v>878</v>
      </c>
      <c r="K30" s="341">
        <f t="shared" si="9"/>
        <v>77.107061503416858</v>
      </c>
      <c r="L30" s="340">
        <f t="shared" si="3"/>
        <v>22.892938496583142</v>
      </c>
      <c r="M30" s="79">
        <f t="shared" si="4"/>
        <v>100</v>
      </c>
    </row>
    <row r="31" spans="1:13">
      <c r="A31" s="828"/>
      <c r="B31" s="7" t="s">
        <v>19</v>
      </c>
      <c r="C31" s="314">
        <v>4419</v>
      </c>
      <c r="D31" s="58"/>
      <c r="E31" s="58"/>
      <c r="F31" s="58">
        <f t="shared" si="6"/>
        <v>44.19</v>
      </c>
      <c r="G31" s="329">
        <f t="shared" si="7"/>
        <v>3.4163387424719174</v>
      </c>
      <c r="H31" s="321">
        <v>3762</v>
      </c>
      <c r="I31" s="321">
        <v>657</v>
      </c>
      <c r="J31" s="72">
        <f t="shared" si="8"/>
        <v>4419</v>
      </c>
      <c r="K31" s="339">
        <f t="shared" si="9"/>
        <v>85.132382892057024</v>
      </c>
      <c r="L31" s="338">
        <f t="shared" si="3"/>
        <v>14.867617107942973</v>
      </c>
      <c r="M31" s="79">
        <f t="shared" si="4"/>
        <v>100</v>
      </c>
    </row>
    <row r="32" spans="1:13">
      <c r="A32" s="828"/>
      <c r="B32" s="7" t="s">
        <v>18</v>
      </c>
      <c r="C32" s="314">
        <v>1324</v>
      </c>
      <c r="D32" s="58"/>
      <c r="E32" s="58"/>
      <c r="F32" s="58">
        <f t="shared" si="6"/>
        <v>13.24</v>
      </c>
      <c r="G32" s="329">
        <f t="shared" si="7"/>
        <v>1.0235873489551524</v>
      </c>
      <c r="H32" s="321">
        <v>765</v>
      </c>
      <c r="I32" s="321">
        <v>559</v>
      </c>
      <c r="J32" s="72">
        <f t="shared" si="8"/>
        <v>1324</v>
      </c>
      <c r="K32" s="341">
        <f t="shared" si="9"/>
        <v>57.779456193353475</v>
      </c>
      <c r="L32" s="340">
        <f t="shared" si="3"/>
        <v>42.220543806646525</v>
      </c>
      <c r="M32" s="79">
        <f t="shared" si="4"/>
        <v>100</v>
      </c>
    </row>
    <row r="33" spans="1:13">
      <c r="A33" s="828"/>
      <c r="B33" s="7" t="s">
        <v>17</v>
      </c>
      <c r="C33" s="314">
        <v>577</v>
      </c>
      <c r="D33" s="58"/>
      <c r="E33" s="58"/>
      <c r="F33" s="58">
        <f t="shared" si="6"/>
        <v>5.77</v>
      </c>
      <c r="G33" s="330">
        <f t="shared" si="7"/>
        <v>0.44607998515643726</v>
      </c>
      <c r="H33" s="322">
        <v>276</v>
      </c>
      <c r="I33" s="321">
        <v>301</v>
      </c>
      <c r="J33" s="72">
        <f t="shared" si="8"/>
        <v>577</v>
      </c>
      <c r="K33" s="341">
        <f>(H33/J33)*100</f>
        <v>47.83362218370884</v>
      </c>
      <c r="L33" s="340">
        <f t="shared" si="3"/>
        <v>52.166377816291167</v>
      </c>
      <c r="M33" s="79">
        <f t="shared" si="4"/>
        <v>100</v>
      </c>
    </row>
    <row r="34" spans="1:13">
      <c r="A34" s="828"/>
      <c r="B34" s="7" t="s">
        <v>16</v>
      </c>
      <c r="C34" s="314">
        <v>1336</v>
      </c>
      <c r="D34" s="58"/>
      <c r="E34" s="58"/>
      <c r="F34" s="58">
        <f t="shared" si="6"/>
        <v>13.36</v>
      </c>
      <c r="G34" s="330">
        <f t="shared" si="7"/>
        <v>1.0328645756828425</v>
      </c>
      <c r="H34" s="322">
        <v>830</v>
      </c>
      <c r="I34" s="321">
        <v>506</v>
      </c>
      <c r="J34" s="72">
        <f t="shared" si="8"/>
        <v>1336</v>
      </c>
      <c r="K34" s="341">
        <f t="shared" si="9"/>
        <v>62.125748502994014</v>
      </c>
      <c r="L34" s="340">
        <f t="shared" si="3"/>
        <v>37.874251497005993</v>
      </c>
      <c r="M34" s="79">
        <f t="shared" si="4"/>
        <v>100</v>
      </c>
    </row>
    <row r="35" spans="1:13">
      <c r="A35" s="828"/>
      <c r="B35" s="7" t="s">
        <v>15</v>
      </c>
      <c r="C35" s="314">
        <v>5428</v>
      </c>
      <c r="D35" s="58"/>
      <c r="E35" s="58"/>
      <c r="F35" s="58">
        <f t="shared" si="6"/>
        <v>54.28</v>
      </c>
      <c r="G35" s="330">
        <f t="shared" si="7"/>
        <v>4.1963988898252014</v>
      </c>
      <c r="H35" s="321">
        <v>1777</v>
      </c>
      <c r="I35" s="321">
        <v>3651</v>
      </c>
      <c r="J35" s="72">
        <f t="shared" si="8"/>
        <v>5428</v>
      </c>
      <c r="K35" s="339">
        <f t="shared" si="9"/>
        <v>32.737656595431098</v>
      </c>
      <c r="L35" s="338">
        <f t="shared" si="3"/>
        <v>67.262343404568909</v>
      </c>
      <c r="M35" s="79">
        <f t="shared" si="4"/>
        <v>100</v>
      </c>
    </row>
    <row r="36" spans="1:13">
      <c r="A36" s="828"/>
      <c r="B36" s="7" t="s">
        <v>14</v>
      </c>
      <c r="C36" s="314">
        <v>1718</v>
      </c>
      <c r="D36" s="58"/>
      <c r="E36" s="58"/>
      <c r="F36" s="58">
        <f t="shared" si="6"/>
        <v>17.18</v>
      </c>
      <c r="G36" s="330">
        <f t="shared" si="7"/>
        <v>1.328189626514314</v>
      </c>
      <c r="H36" s="322">
        <v>1266</v>
      </c>
      <c r="I36" s="321">
        <v>453</v>
      </c>
      <c r="J36" s="72">
        <f t="shared" si="8"/>
        <v>1719</v>
      </c>
      <c r="K36" s="341">
        <f t="shared" si="9"/>
        <v>73.647469458987786</v>
      </c>
      <c r="L36" s="340">
        <f t="shared" si="3"/>
        <v>26.352530541012214</v>
      </c>
      <c r="M36" s="79">
        <f t="shared" si="4"/>
        <v>100</v>
      </c>
    </row>
    <row r="37" spans="1:13" ht="14.25" thickBot="1">
      <c r="A37" s="829"/>
      <c r="B37" s="6" t="s">
        <v>13</v>
      </c>
      <c r="C37" s="315">
        <v>3981</v>
      </c>
      <c r="D37" s="59"/>
      <c r="E37" s="59"/>
      <c r="F37" s="59">
        <f t="shared" si="6"/>
        <v>39.81</v>
      </c>
      <c r="G37" s="331">
        <f t="shared" si="7"/>
        <v>3.0777199669112245</v>
      </c>
      <c r="H37" s="323">
        <v>2555</v>
      </c>
      <c r="I37" s="323">
        <v>1426</v>
      </c>
      <c r="J37" s="73">
        <f t="shared" si="8"/>
        <v>3981</v>
      </c>
      <c r="K37" s="343">
        <f t="shared" si="9"/>
        <v>64.179854307962827</v>
      </c>
      <c r="L37" s="342">
        <f t="shared" si="3"/>
        <v>35.820145692037173</v>
      </c>
      <c r="M37" s="79">
        <f t="shared" si="4"/>
        <v>100</v>
      </c>
    </row>
    <row r="38" spans="1:13" ht="14.25" customHeight="1" thickBot="1">
      <c r="A38" s="827" t="s">
        <v>48</v>
      </c>
      <c r="B38" s="14" t="s">
        <v>0</v>
      </c>
      <c r="C38" s="316">
        <v>46225</v>
      </c>
      <c r="D38" s="60"/>
      <c r="E38" s="60"/>
      <c r="F38" s="60">
        <f t="shared" si="6"/>
        <v>462.25</v>
      </c>
      <c r="G38" s="332">
        <f>(C38/$C$4)*100</f>
        <v>35.736650457289969</v>
      </c>
      <c r="H38" s="324">
        <v>30172</v>
      </c>
      <c r="I38" s="324">
        <v>16053</v>
      </c>
      <c r="J38" s="74">
        <f t="shared" si="8"/>
        <v>46225</v>
      </c>
      <c r="K38" s="345">
        <f t="shared" si="9"/>
        <v>65.272038939967544</v>
      </c>
      <c r="L38" s="344">
        <f t="shared" si="3"/>
        <v>34.727961060032449</v>
      </c>
      <c r="M38" s="79">
        <f t="shared" si="4"/>
        <v>100</v>
      </c>
    </row>
    <row r="39" spans="1:13">
      <c r="A39" s="828"/>
      <c r="B39" s="4" t="s">
        <v>1</v>
      </c>
      <c r="C39" s="313">
        <v>4</v>
      </c>
      <c r="D39" s="57"/>
      <c r="E39" s="57"/>
      <c r="F39" s="5" t="s">
        <v>12</v>
      </c>
      <c r="G39" s="328">
        <f t="shared" ref="G39:G54" si="10">(C39/$C$4)*100</f>
        <v>3.0924089092300672E-3</v>
      </c>
      <c r="H39" s="320">
        <v>3</v>
      </c>
      <c r="I39" s="320">
        <v>1</v>
      </c>
      <c r="J39" s="72">
        <f t="shared" ref="J39:J71" si="11">H39+I39</f>
        <v>4</v>
      </c>
      <c r="K39" s="337">
        <f>(H39/J39)*100</f>
        <v>75</v>
      </c>
      <c r="L39" s="340">
        <f>(I39/J39)*100</f>
        <v>25</v>
      </c>
      <c r="M39" s="79"/>
    </row>
    <row r="40" spans="1:13">
      <c r="A40" s="828"/>
      <c r="B40" s="7" t="s">
        <v>2</v>
      </c>
      <c r="C40" s="314">
        <v>2240</v>
      </c>
      <c r="D40" s="58"/>
      <c r="E40" s="58"/>
      <c r="F40" s="58">
        <f t="shared" si="6"/>
        <v>22.4</v>
      </c>
      <c r="G40" s="329">
        <f t="shared" si="10"/>
        <v>1.7317489891688378</v>
      </c>
      <c r="H40" s="321">
        <v>1931</v>
      </c>
      <c r="I40" s="321">
        <v>308</v>
      </c>
      <c r="J40" s="72">
        <f t="shared" si="11"/>
        <v>2239</v>
      </c>
      <c r="K40" s="341">
        <f t="shared" ref="K40:K71" si="12">(H40/J40)*100</f>
        <v>86.243858865564988</v>
      </c>
      <c r="L40" s="340">
        <f>(I40/J40)*100</f>
        <v>13.756141134435016</v>
      </c>
      <c r="M40" s="79">
        <f t="shared" si="4"/>
        <v>100</v>
      </c>
    </row>
    <row r="41" spans="1:13">
      <c r="A41" s="828"/>
      <c r="B41" s="7" t="s">
        <v>3</v>
      </c>
      <c r="C41" s="314">
        <v>9367</v>
      </c>
      <c r="D41" s="58"/>
      <c r="E41" s="58"/>
      <c r="F41" s="58">
        <f t="shared" si="6"/>
        <v>93.67</v>
      </c>
      <c r="G41" s="329">
        <f t="shared" si="10"/>
        <v>7.2416485631895107</v>
      </c>
      <c r="H41" s="321">
        <v>7499</v>
      </c>
      <c r="I41" s="321">
        <v>1868</v>
      </c>
      <c r="J41" s="72">
        <f t="shared" si="11"/>
        <v>9367</v>
      </c>
      <c r="K41" s="339">
        <f t="shared" si="12"/>
        <v>80.057649193978861</v>
      </c>
      <c r="L41" s="338">
        <f t="shared" si="3"/>
        <v>19.942350806021139</v>
      </c>
      <c r="M41" s="79">
        <f t="shared" si="4"/>
        <v>100</v>
      </c>
    </row>
    <row r="42" spans="1:13">
      <c r="A42" s="828"/>
      <c r="B42" s="7" t="s">
        <v>4</v>
      </c>
      <c r="C42" s="314">
        <v>30</v>
      </c>
      <c r="D42" s="58"/>
      <c r="E42" s="58"/>
      <c r="F42" s="58">
        <f t="shared" si="6"/>
        <v>0.3</v>
      </c>
      <c r="G42" s="329">
        <f t="shared" si="10"/>
        <v>2.3193066819225505E-2</v>
      </c>
      <c r="H42" s="321">
        <v>29</v>
      </c>
      <c r="I42" s="320">
        <v>2</v>
      </c>
      <c r="J42" s="75">
        <f t="shared" si="11"/>
        <v>31</v>
      </c>
      <c r="K42" s="341">
        <f t="shared" si="12"/>
        <v>93.548387096774192</v>
      </c>
      <c r="L42" s="340">
        <f t="shared" si="3"/>
        <v>6.4516129032258061</v>
      </c>
      <c r="M42" s="79">
        <f t="shared" si="4"/>
        <v>100</v>
      </c>
    </row>
    <row r="43" spans="1:13">
      <c r="A43" s="828"/>
      <c r="B43" s="7" t="s">
        <v>5</v>
      </c>
      <c r="C43" s="314">
        <v>2567</v>
      </c>
      <c r="D43" s="58"/>
      <c r="E43" s="58"/>
      <c r="F43" s="58">
        <f t="shared" si="6"/>
        <v>25.67</v>
      </c>
      <c r="G43" s="330">
        <f t="shared" si="10"/>
        <v>1.9845534174983959</v>
      </c>
      <c r="H43" s="322">
        <v>2081</v>
      </c>
      <c r="I43" s="321">
        <v>486</v>
      </c>
      <c r="J43" s="72">
        <f t="shared" si="11"/>
        <v>2567</v>
      </c>
      <c r="K43" s="339">
        <f t="shared" si="12"/>
        <v>81.067393844955205</v>
      </c>
      <c r="L43" s="338">
        <f t="shared" si="3"/>
        <v>18.932606155044798</v>
      </c>
      <c r="M43" s="79">
        <f t="shared" si="4"/>
        <v>100</v>
      </c>
    </row>
    <row r="44" spans="1:13">
      <c r="A44" s="828"/>
      <c r="B44" s="7" t="s">
        <v>6</v>
      </c>
      <c r="C44" s="314">
        <v>4427</v>
      </c>
      <c r="D44" s="58"/>
      <c r="E44" s="58"/>
      <c r="F44" s="58">
        <f t="shared" si="6"/>
        <v>44.27</v>
      </c>
      <c r="G44" s="329">
        <f t="shared" si="10"/>
        <v>3.4225235602903776</v>
      </c>
      <c r="H44" s="322">
        <v>3971</v>
      </c>
      <c r="I44" s="321">
        <v>456</v>
      </c>
      <c r="J44" s="72">
        <f t="shared" si="11"/>
        <v>4427</v>
      </c>
      <c r="K44" s="341">
        <f t="shared" si="12"/>
        <v>89.699570815450642</v>
      </c>
      <c r="L44" s="340">
        <f t="shared" si="3"/>
        <v>10.300429184549357</v>
      </c>
      <c r="M44" s="79">
        <f t="shared" si="4"/>
        <v>100</v>
      </c>
    </row>
    <row r="45" spans="1:13">
      <c r="A45" s="828"/>
      <c r="B45" s="7" t="s">
        <v>7</v>
      </c>
      <c r="C45" s="314">
        <v>5620</v>
      </c>
      <c r="D45" s="58"/>
      <c r="E45" s="58"/>
      <c r="F45" s="58">
        <f t="shared" si="6"/>
        <v>56.2</v>
      </c>
      <c r="G45" s="329">
        <f t="shared" si="10"/>
        <v>4.3448345174682448</v>
      </c>
      <c r="H45" s="321">
        <v>3913</v>
      </c>
      <c r="I45" s="321">
        <v>1707</v>
      </c>
      <c r="J45" s="72">
        <f t="shared" si="11"/>
        <v>5620</v>
      </c>
      <c r="K45" s="339">
        <f t="shared" si="12"/>
        <v>69.62633451957295</v>
      </c>
      <c r="L45" s="338">
        <f t="shared" si="3"/>
        <v>30.373665480427047</v>
      </c>
      <c r="M45" s="79">
        <f t="shared" si="4"/>
        <v>100</v>
      </c>
    </row>
    <row r="46" spans="1:13">
      <c r="A46" s="828"/>
      <c r="B46" s="7" t="s">
        <v>21</v>
      </c>
      <c r="C46" s="314">
        <v>646</v>
      </c>
      <c r="D46" s="58"/>
      <c r="E46" s="58"/>
      <c r="F46" s="58">
        <f t="shared" si="6"/>
        <v>6.46</v>
      </c>
      <c r="G46" s="330">
        <f t="shared" si="10"/>
        <v>0.49942403884065589</v>
      </c>
      <c r="H46" s="322">
        <v>411</v>
      </c>
      <c r="I46" s="321">
        <v>235</v>
      </c>
      <c r="J46" s="72">
        <f t="shared" si="11"/>
        <v>646</v>
      </c>
      <c r="K46" s="341">
        <f t="shared" si="12"/>
        <v>63.622291021671828</v>
      </c>
      <c r="L46" s="340">
        <f t="shared" si="3"/>
        <v>36.377708978328172</v>
      </c>
      <c r="M46" s="79">
        <f t="shared" si="4"/>
        <v>100</v>
      </c>
    </row>
    <row r="47" spans="1:13">
      <c r="A47" s="828"/>
      <c r="B47" s="7" t="s">
        <v>20</v>
      </c>
      <c r="C47" s="314">
        <v>417</v>
      </c>
      <c r="D47" s="58"/>
      <c r="E47" s="58"/>
      <c r="F47" s="58">
        <f t="shared" si="6"/>
        <v>4.17</v>
      </c>
      <c r="G47" s="329">
        <f t="shared" si="10"/>
        <v>0.32238362878723453</v>
      </c>
      <c r="H47" s="322">
        <v>293</v>
      </c>
      <c r="I47" s="321">
        <v>124</v>
      </c>
      <c r="J47" s="72">
        <f t="shared" si="11"/>
        <v>417</v>
      </c>
      <c r="K47" s="341">
        <f t="shared" si="12"/>
        <v>70.26378896882494</v>
      </c>
      <c r="L47" s="340">
        <f t="shared" si="3"/>
        <v>29.73621103117506</v>
      </c>
      <c r="M47" s="79">
        <f t="shared" si="4"/>
        <v>100</v>
      </c>
    </row>
    <row r="48" spans="1:13">
      <c r="A48" s="828"/>
      <c r="B48" s="7" t="s">
        <v>19</v>
      </c>
      <c r="C48" s="314">
        <v>1831</v>
      </c>
      <c r="D48" s="58"/>
      <c r="E48" s="58"/>
      <c r="F48" s="58">
        <f t="shared" si="6"/>
        <v>18.309999999999999</v>
      </c>
      <c r="G48" s="330">
        <f t="shared" si="10"/>
        <v>1.4155501782000635</v>
      </c>
      <c r="H48" s="322">
        <v>1563</v>
      </c>
      <c r="I48" s="321">
        <v>269</v>
      </c>
      <c r="J48" s="72">
        <f t="shared" si="11"/>
        <v>1832</v>
      </c>
      <c r="K48" s="339">
        <f t="shared" si="12"/>
        <v>85.316593886462883</v>
      </c>
      <c r="L48" s="338">
        <f t="shared" si="3"/>
        <v>14.683406113537117</v>
      </c>
      <c r="M48" s="79">
        <f t="shared" si="4"/>
        <v>100</v>
      </c>
    </row>
    <row r="49" spans="1:13">
      <c r="A49" s="828"/>
      <c r="B49" s="7" t="s">
        <v>18</v>
      </c>
      <c r="C49" s="314">
        <v>819</v>
      </c>
      <c r="D49" s="58"/>
      <c r="E49" s="58"/>
      <c r="F49" s="58">
        <f t="shared" si="6"/>
        <v>8.19</v>
      </c>
      <c r="G49" s="329">
        <f t="shared" si="10"/>
        <v>0.63317072416485631</v>
      </c>
      <c r="H49" s="321">
        <v>548</v>
      </c>
      <c r="I49" s="321">
        <v>270</v>
      </c>
      <c r="J49" s="72">
        <f t="shared" si="11"/>
        <v>818</v>
      </c>
      <c r="K49" s="339">
        <f t="shared" si="12"/>
        <v>66.992665036674808</v>
      </c>
      <c r="L49" s="338">
        <f t="shared" si="3"/>
        <v>33.007334963325185</v>
      </c>
      <c r="M49" s="79">
        <f t="shared" si="4"/>
        <v>100</v>
      </c>
    </row>
    <row r="50" spans="1:13">
      <c r="A50" s="828"/>
      <c r="B50" s="7" t="s">
        <v>17</v>
      </c>
      <c r="C50" s="314">
        <v>920</v>
      </c>
      <c r="D50" s="58"/>
      <c r="E50" s="58"/>
      <c r="F50" s="58">
        <f t="shared" si="6"/>
        <v>9.1999999999999993</v>
      </c>
      <c r="G50" s="329">
        <f t="shared" si="10"/>
        <v>0.71125404912291557</v>
      </c>
      <c r="H50" s="321">
        <v>454</v>
      </c>
      <c r="I50" s="321">
        <v>467</v>
      </c>
      <c r="J50" s="72">
        <f t="shared" si="11"/>
        <v>921</v>
      </c>
      <c r="K50" s="341">
        <f t="shared" si="12"/>
        <v>49.294245385450594</v>
      </c>
      <c r="L50" s="340">
        <f t="shared" si="3"/>
        <v>50.705754614549406</v>
      </c>
      <c r="M50" s="79">
        <f t="shared" si="4"/>
        <v>100</v>
      </c>
    </row>
    <row r="51" spans="1:13">
      <c r="A51" s="828"/>
      <c r="B51" s="7" t="s">
        <v>16</v>
      </c>
      <c r="C51" s="314">
        <v>1042</v>
      </c>
      <c r="D51" s="58"/>
      <c r="E51" s="58"/>
      <c r="F51" s="58">
        <f t="shared" si="6"/>
        <v>10.42</v>
      </c>
      <c r="G51" s="329">
        <f t="shared" si="10"/>
        <v>0.80557252085443254</v>
      </c>
      <c r="H51" s="321">
        <v>520</v>
      </c>
      <c r="I51" s="321">
        <v>522</v>
      </c>
      <c r="J51" s="72">
        <f t="shared" si="11"/>
        <v>1042</v>
      </c>
      <c r="K51" s="339">
        <f t="shared" si="12"/>
        <v>49.904030710172741</v>
      </c>
      <c r="L51" s="338">
        <f t="shared" si="3"/>
        <v>50.095969289827259</v>
      </c>
      <c r="M51" s="79">
        <f t="shared" si="4"/>
        <v>100</v>
      </c>
    </row>
    <row r="52" spans="1:13">
      <c r="A52" s="828"/>
      <c r="B52" s="7" t="s">
        <v>15</v>
      </c>
      <c r="C52" s="314">
        <v>11763</v>
      </c>
      <c r="D52" s="58"/>
      <c r="E52" s="58"/>
      <c r="F52" s="58">
        <f t="shared" si="6"/>
        <v>117.63</v>
      </c>
      <c r="G52" s="329">
        <f t="shared" si="10"/>
        <v>9.0940014998183223</v>
      </c>
      <c r="H52" s="321">
        <v>3696</v>
      </c>
      <c r="I52" s="321">
        <v>8066</v>
      </c>
      <c r="J52" s="72">
        <f t="shared" si="11"/>
        <v>11762</v>
      </c>
      <c r="K52" s="339">
        <f t="shared" si="12"/>
        <v>31.42322734228873</v>
      </c>
      <c r="L52" s="338">
        <f t="shared" si="3"/>
        <v>68.576772657711274</v>
      </c>
      <c r="M52" s="79">
        <f t="shared" si="4"/>
        <v>100</v>
      </c>
    </row>
    <row r="53" spans="1:13">
      <c r="A53" s="828"/>
      <c r="B53" s="7" t="s">
        <v>14</v>
      </c>
      <c r="C53" s="314">
        <v>242</v>
      </c>
      <c r="D53" s="58"/>
      <c r="E53" s="58"/>
      <c r="F53" s="58">
        <f t="shared" si="6"/>
        <v>2.42</v>
      </c>
      <c r="G53" s="330">
        <f t="shared" si="10"/>
        <v>0.18709073900841908</v>
      </c>
      <c r="H53" s="322">
        <v>137</v>
      </c>
      <c r="I53" s="321">
        <v>106</v>
      </c>
      <c r="J53" s="72">
        <f t="shared" si="11"/>
        <v>243</v>
      </c>
      <c r="K53" s="341">
        <f t="shared" si="12"/>
        <v>56.378600823045268</v>
      </c>
      <c r="L53" s="340">
        <f t="shared" si="3"/>
        <v>43.621399176954732</v>
      </c>
      <c r="M53" s="79">
        <f t="shared" si="4"/>
        <v>100</v>
      </c>
    </row>
    <row r="54" spans="1:13" ht="14.25" thickBot="1">
      <c r="A54" s="829"/>
      <c r="B54" s="6" t="s">
        <v>13</v>
      </c>
      <c r="C54" s="315">
        <v>4289</v>
      </c>
      <c r="D54" s="59"/>
      <c r="E54" s="59"/>
      <c r="F54" s="59">
        <f t="shared" si="6"/>
        <v>42.89</v>
      </c>
      <c r="G54" s="331">
        <f t="shared" si="10"/>
        <v>3.3158354529219398</v>
      </c>
      <c r="H54" s="323">
        <v>3123</v>
      </c>
      <c r="I54" s="323">
        <v>1166</v>
      </c>
      <c r="J54" s="73">
        <f t="shared" si="11"/>
        <v>4289</v>
      </c>
      <c r="K54" s="337">
        <f t="shared" si="12"/>
        <v>72.81417579855443</v>
      </c>
      <c r="L54" s="336">
        <f t="shared" si="3"/>
        <v>27.185824201445559</v>
      </c>
      <c r="M54" s="79">
        <f t="shared" si="4"/>
        <v>99.999999999999986</v>
      </c>
    </row>
    <row r="55" spans="1:13" ht="15.75" customHeight="1" thickBot="1">
      <c r="A55" s="827" t="s">
        <v>49</v>
      </c>
      <c r="B55" s="14" t="s">
        <v>0</v>
      </c>
      <c r="C55" s="316">
        <v>25950</v>
      </c>
      <c r="D55" s="60"/>
      <c r="E55" s="60"/>
      <c r="F55" s="60">
        <f t="shared" si="6"/>
        <v>259.5</v>
      </c>
      <c r="G55" s="332">
        <f t="shared" ref="G55:G71" si="13">(C55/$C$4)*100</f>
        <v>20.062002798630061</v>
      </c>
      <c r="H55" s="324">
        <v>18086</v>
      </c>
      <c r="I55" s="324">
        <v>7864</v>
      </c>
      <c r="J55" s="74">
        <f t="shared" si="11"/>
        <v>25950</v>
      </c>
      <c r="K55" s="345">
        <f t="shared" si="12"/>
        <v>69.695568400770711</v>
      </c>
      <c r="L55" s="344">
        <f t="shared" si="3"/>
        <v>30.304431599229286</v>
      </c>
      <c r="M55" s="79">
        <f t="shared" si="4"/>
        <v>100</v>
      </c>
    </row>
    <row r="56" spans="1:13">
      <c r="A56" s="828"/>
      <c r="B56" s="4" t="s">
        <v>1</v>
      </c>
      <c r="C56" s="313">
        <v>8</v>
      </c>
      <c r="D56" s="57"/>
      <c r="E56" s="57"/>
      <c r="F56" s="57">
        <f t="shared" si="6"/>
        <v>0.08</v>
      </c>
      <c r="G56" s="328">
        <f t="shared" si="13"/>
        <v>6.1848178184601343E-3</v>
      </c>
      <c r="H56" s="320">
        <v>7</v>
      </c>
      <c r="I56" s="320">
        <v>1</v>
      </c>
      <c r="J56" s="71">
        <f t="shared" si="11"/>
        <v>8</v>
      </c>
      <c r="K56" s="337">
        <f t="shared" si="12"/>
        <v>87.5</v>
      </c>
      <c r="L56" s="336">
        <f t="shared" si="3"/>
        <v>12.5</v>
      </c>
      <c r="M56" s="79">
        <f t="shared" si="4"/>
        <v>100</v>
      </c>
    </row>
    <row r="57" spans="1:13">
      <c r="A57" s="828"/>
      <c r="B57" s="7" t="s">
        <v>2</v>
      </c>
      <c r="C57" s="317">
        <v>3062</v>
      </c>
      <c r="D57" s="61"/>
      <c r="E57" s="61"/>
      <c r="F57" s="61">
        <f t="shared" si="6"/>
        <v>30.62</v>
      </c>
      <c r="G57" s="330">
        <f t="shared" si="13"/>
        <v>2.3672390200156168</v>
      </c>
      <c r="H57" s="322">
        <v>2611</v>
      </c>
      <c r="I57" s="322">
        <v>451</v>
      </c>
      <c r="J57" s="75">
        <f t="shared" si="11"/>
        <v>3062</v>
      </c>
      <c r="K57" s="341">
        <f t="shared" si="12"/>
        <v>85.271064663618546</v>
      </c>
      <c r="L57" s="340">
        <f t="shared" si="3"/>
        <v>14.728935336381449</v>
      </c>
      <c r="M57" s="79">
        <f t="shared" si="4"/>
        <v>100</v>
      </c>
    </row>
    <row r="58" spans="1:13">
      <c r="A58" s="828"/>
      <c r="B58" s="7" t="s">
        <v>3</v>
      </c>
      <c r="C58" s="314">
        <v>5857</v>
      </c>
      <c r="D58" s="58"/>
      <c r="E58" s="58"/>
      <c r="F58" s="58">
        <f t="shared" si="6"/>
        <v>58.57</v>
      </c>
      <c r="G58" s="329">
        <f t="shared" si="13"/>
        <v>4.5280597453401263</v>
      </c>
      <c r="H58" s="321">
        <v>4680</v>
      </c>
      <c r="I58" s="321">
        <v>1177</v>
      </c>
      <c r="J58" s="72">
        <f t="shared" si="11"/>
        <v>5857</v>
      </c>
      <c r="K58" s="341">
        <f t="shared" si="12"/>
        <v>79.904387911900287</v>
      </c>
      <c r="L58" s="340">
        <f t="shared" si="3"/>
        <v>20.09561208809971</v>
      </c>
      <c r="M58" s="79">
        <f t="shared" si="4"/>
        <v>100</v>
      </c>
    </row>
    <row r="59" spans="1:13">
      <c r="A59" s="828"/>
      <c r="B59" s="7" t="s">
        <v>4</v>
      </c>
      <c r="C59" s="317">
        <v>84</v>
      </c>
      <c r="D59" s="61"/>
      <c r="E59" s="61"/>
      <c r="F59" s="61">
        <f t="shared" si="6"/>
        <v>0.84</v>
      </c>
      <c r="G59" s="330">
        <f t="shared" si="13"/>
        <v>6.4940587093831409E-2</v>
      </c>
      <c r="H59" s="322">
        <v>79</v>
      </c>
      <c r="I59" s="322">
        <v>6</v>
      </c>
      <c r="J59" s="75">
        <f t="shared" si="11"/>
        <v>85</v>
      </c>
      <c r="K59" s="341">
        <f t="shared" si="12"/>
        <v>92.941176470588232</v>
      </c>
      <c r="L59" s="340">
        <f t="shared" si="3"/>
        <v>7.0588235294117645</v>
      </c>
      <c r="M59" s="79">
        <f t="shared" si="4"/>
        <v>100</v>
      </c>
    </row>
    <row r="60" spans="1:13">
      <c r="A60" s="828"/>
      <c r="B60" s="7" t="s">
        <v>5</v>
      </c>
      <c r="C60" s="314">
        <v>980</v>
      </c>
      <c r="D60" s="58"/>
      <c r="E60" s="58"/>
      <c r="F60" s="58">
        <f t="shared" si="6"/>
        <v>9.8000000000000007</v>
      </c>
      <c r="G60" s="330">
        <f t="shared" si="13"/>
        <v>0.75764018276136647</v>
      </c>
      <c r="H60" s="321">
        <v>789</v>
      </c>
      <c r="I60" s="321">
        <v>191</v>
      </c>
      <c r="J60" s="72">
        <f t="shared" si="11"/>
        <v>980</v>
      </c>
      <c r="K60" s="341">
        <f t="shared" si="12"/>
        <v>80.510204081632651</v>
      </c>
      <c r="L60" s="340">
        <f t="shared" si="3"/>
        <v>19.489795918367349</v>
      </c>
      <c r="M60" s="79">
        <f t="shared" si="4"/>
        <v>100</v>
      </c>
    </row>
    <row r="61" spans="1:13">
      <c r="A61" s="828"/>
      <c r="B61" s="7" t="s">
        <v>6</v>
      </c>
      <c r="C61" s="314">
        <v>1856</v>
      </c>
      <c r="D61" s="58"/>
      <c r="E61" s="58"/>
      <c r="F61" s="58">
        <f t="shared" si="6"/>
        <v>18.559999999999999</v>
      </c>
      <c r="G61" s="330">
        <f t="shared" si="13"/>
        <v>1.4348777338827512</v>
      </c>
      <c r="H61" s="322">
        <v>1601</v>
      </c>
      <c r="I61" s="321">
        <v>255</v>
      </c>
      <c r="J61" s="72">
        <f t="shared" si="11"/>
        <v>1856</v>
      </c>
      <c r="K61" s="341">
        <f t="shared" si="12"/>
        <v>86.260775862068968</v>
      </c>
      <c r="L61" s="340">
        <f t="shared" si="3"/>
        <v>13.739224137931034</v>
      </c>
      <c r="M61" s="79">
        <f t="shared" si="4"/>
        <v>100</v>
      </c>
    </row>
    <row r="62" spans="1:13">
      <c r="A62" s="828"/>
      <c r="B62" s="7" t="s">
        <v>7</v>
      </c>
      <c r="C62" s="314">
        <v>4088</v>
      </c>
      <c r="D62" s="58"/>
      <c r="E62" s="58"/>
      <c r="F62" s="58">
        <f t="shared" si="6"/>
        <v>40.880000000000003</v>
      </c>
      <c r="G62" s="329">
        <f t="shared" si="13"/>
        <v>3.1604419052331285</v>
      </c>
      <c r="H62" s="321">
        <v>2768</v>
      </c>
      <c r="I62" s="321">
        <v>1320</v>
      </c>
      <c r="J62" s="72">
        <f t="shared" si="11"/>
        <v>4088</v>
      </c>
      <c r="K62" s="341">
        <f t="shared" si="12"/>
        <v>67.710371819960855</v>
      </c>
      <c r="L62" s="340">
        <f t="shared" si="3"/>
        <v>32.289628180039138</v>
      </c>
      <c r="M62" s="79">
        <f t="shared" si="4"/>
        <v>100</v>
      </c>
    </row>
    <row r="63" spans="1:13">
      <c r="A63" s="828"/>
      <c r="B63" s="7" t="s">
        <v>21</v>
      </c>
      <c r="C63" s="317">
        <v>90</v>
      </c>
      <c r="D63" s="61"/>
      <c r="E63" s="61"/>
      <c r="F63" s="61">
        <f t="shared" si="6"/>
        <v>0.9</v>
      </c>
      <c r="G63" s="330">
        <f t="shared" si="13"/>
        <v>6.9579200457676516E-2</v>
      </c>
      <c r="H63" s="322">
        <v>57</v>
      </c>
      <c r="I63" s="322">
        <v>32</v>
      </c>
      <c r="J63" s="75">
        <f t="shared" si="11"/>
        <v>89</v>
      </c>
      <c r="K63" s="341">
        <f t="shared" si="12"/>
        <v>64.044943820224717</v>
      </c>
      <c r="L63" s="340">
        <f t="shared" si="3"/>
        <v>35.955056179775283</v>
      </c>
      <c r="M63" s="79">
        <f t="shared" si="4"/>
        <v>100</v>
      </c>
    </row>
    <row r="64" spans="1:13">
      <c r="A64" s="828"/>
      <c r="B64" s="7" t="s">
        <v>20</v>
      </c>
      <c r="C64" s="314">
        <v>561</v>
      </c>
      <c r="D64" s="58"/>
      <c r="E64" s="58"/>
      <c r="F64" s="58">
        <f t="shared" si="6"/>
        <v>5.61</v>
      </c>
      <c r="G64" s="329">
        <f t="shared" si="13"/>
        <v>0.43371034951951698</v>
      </c>
      <c r="H64" s="322">
        <v>395</v>
      </c>
      <c r="I64" s="321">
        <v>166</v>
      </c>
      <c r="J64" s="72">
        <f t="shared" si="11"/>
        <v>561</v>
      </c>
      <c r="K64" s="339">
        <f t="shared" si="12"/>
        <v>70.409982174688054</v>
      </c>
      <c r="L64" s="338">
        <f t="shared" si="3"/>
        <v>29.590017825311943</v>
      </c>
      <c r="M64" s="79">
        <f t="shared" si="4"/>
        <v>100</v>
      </c>
    </row>
    <row r="65" spans="1:13">
      <c r="A65" s="828"/>
      <c r="B65" s="7" t="s">
        <v>19</v>
      </c>
      <c r="C65" s="314">
        <v>1144</v>
      </c>
      <c r="D65" s="58"/>
      <c r="E65" s="58"/>
      <c r="F65" s="58">
        <f t="shared" si="6"/>
        <v>11.44</v>
      </c>
      <c r="G65" s="330">
        <f t="shared" si="13"/>
        <v>0.88442894803979921</v>
      </c>
      <c r="H65" s="321">
        <v>827</v>
      </c>
      <c r="I65" s="321">
        <v>317</v>
      </c>
      <c r="J65" s="72">
        <f t="shared" si="11"/>
        <v>1144</v>
      </c>
      <c r="K65" s="339">
        <f t="shared" si="12"/>
        <v>72.290209790209786</v>
      </c>
      <c r="L65" s="338">
        <f t="shared" si="3"/>
        <v>27.709790209790206</v>
      </c>
      <c r="M65" s="79">
        <f t="shared" si="4"/>
        <v>100</v>
      </c>
    </row>
    <row r="66" spans="1:13">
      <c r="A66" s="828"/>
      <c r="B66" s="7" t="s">
        <v>18</v>
      </c>
      <c r="C66" s="314">
        <v>665</v>
      </c>
      <c r="D66" s="58"/>
      <c r="E66" s="58"/>
      <c r="F66" s="58">
        <f t="shared" si="6"/>
        <v>6.65</v>
      </c>
      <c r="G66" s="329">
        <f t="shared" si="13"/>
        <v>0.51411298115949866</v>
      </c>
      <c r="H66" s="321">
        <v>501</v>
      </c>
      <c r="I66" s="321">
        <v>165</v>
      </c>
      <c r="J66" s="72">
        <f t="shared" si="11"/>
        <v>666</v>
      </c>
      <c r="K66" s="341">
        <f t="shared" si="12"/>
        <v>75.225225225225216</v>
      </c>
      <c r="L66" s="340">
        <f t="shared" si="3"/>
        <v>24.774774774774773</v>
      </c>
      <c r="M66" s="79">
        <f t="shared" si="4"/>
        <v>99.999999999999986</v>
      </c>
    </row>
    <row r="67" spans="1:13">
      <c r="A67" s="828"/>
      <c r="B67" s="7" t="s">
        <v>17</v>
      </c>
      <c r="C67" s="314">
        <v>869</v>
      </c>
      <c r="D67" s="58"/>
      <c r="E67" s="58"/>
      <c r="F67" s="58">
        <f t="shared" si="6"/>
        <v>8.69</v>
      </c>
      <c r="G67" s="329">
        <f t="shared" si="13"/>
        <v>0.67182583553023223</v>
      </c>
      <c r="H67" s="321">
        <v>553</v>
      </c>
      <c r="I67" s="322">
        <v>317</v>
      </c>
      <c r="J67" s="75">
        <f t="shared" si="11"/>
        <v>870</v>
      </c>
      <c r="K67" s="341">
        <f t="shared" si="12"/>
        <v>63.5632183908046</v>
      </c>
      <c r="L67" s="340">
        <f t="shared" si="3"/>
        <v>36.4367816091954</v>
      </c>
      <c r="M67" s="79">
        <f t="shared" si="4"/>
        <v>100</v>
      </c>
    </row>
    <row r="68" spans="1:13">
      <c r="A68" s="828"/>
      <c r="B68" s="7" t="s">
        <v>16</v>
      </c>
      <c r="C68" s="314">
        <v>1459</v>
      </c>
      <c r="D68" s="58"/>
      <c r="E68" s="58"/>
      <c r="F68" s="58">
        <f t="shared" si="6"/>
        <v>14.59</v>
      </c>
      <c r="G68" s="329">
        <f t="shared" si="13"/>
        <v>1.127956149641667</v>
      </c>
      <c r="H68" s="321">
        <v>573</v>
      </c>
      <c r="I68" s="321">
        <v>886</v>
      </c>
      <c r="J68" s="72">
        <f t="shared" si="11"/>
        <v>1459</v>
      </c>
      <c r="K68" s="341">
        <f t="shared" si="12"/>
        <v>39.273474982864975</v>
      </c>
      <c r="L68" s="340">
        <f t="shared" si="3"/>
        <v>60.726525017135025</v>
      </c>
      <c r="M68" s="79">
        <f t="shared" si="4"/>
        <v>100</v>
      </c>
    </row>
    <row r="69" spans="1:13">
      <c r="A69" s="828"/>
      <c r="B69" s="4" t="s">
        <v>15</v>
      </c>
      <c r="C69" s="315">
        <v>2608</v>
      </c>
      <c r="D69" s="59"/>
      <c r="E69" s="59"/>
      <c r="F69" s="59">
        <f t="shared" si="6"/>
        <v>26.08</v>
      </c>
      <c r="G69" s="328">
        <f t="shared" si="13"/>
        <v>2.0162506088180039</v>
      </c>
      <c r="H69" s="323">
        <v>577</v>
      </c>
      <c r="I69" s="323">
        <v>2031</v>
      </c>
      <c r="J69" s="73">
        <f t="shared" si="11"/>
        <v>2608</v>
      </c>
      <c r="K69" s="337">
        <f t="shared" si="12"/>
        <v>22.124233128834355</v>
      </c>
      <c r="L69" s="336">
        <f>(I69/J69)*100</f>
        <v>77.875766871165638</v>
      </c>
      <c r="M69" s="79">
        <f>K69+L69</f>
        <v>100</v>
      </c>
    </row>
    <row r="70" spans="1:13">
      <c r="A70" s="828"/>
      <c r="B70" s="7" t="s">
        <v>14</v>
      </c>
      <c r="C70" s="317">
        <v>94</v>
      </c>
      <c r="D70" s="61"/>
      <c r="E70" s="61"/>
      <c r="F70" s="61">
        <f>C70/100</f>
        <v>0.94</v>
      </c>
      <c r="G70" s="330">
        <f t="shared" si="13"/>
        <v>7.2671609366906587E-2</v>
      </c>
      <c r="H70" s="322">
        <v>72</v>
      </c>
      <c r="I70" s="322">
        <v>22</v>
      </c>
      <c r="J70" s="75">
        <f t="shared" si="11"/>
        <v>94</v>
      </c>
      <c r="K70" s="341">
        <f t="shared" si="12"/>
        <v>76.59574468085107</v>
      </c>
      <c r="L70" s="340">
        <f>(I70/J70)*100</f>
        <v>23.404255319148938</v>
      </c>
      <c r="M70" s="79">
        <f>K70+L70</f>
        <v>100</v>
      </c>
    </row>
    <row r="71" spans="1:13" ht="14.25" thickBot="1">
      <c r="A71" s="829"/>
      <c r="B71" s="6" t="s">
        <v>13</v>
      </c>
      <c r="C71" s="318">
        <v>2525</v>
      </c>
      <c r="D71" s="62"/>
      <c r="E71" s="62"/>
      <c r="F71" s="62">
        <f>C71/100</f>
        <v>25.25</v>
      </c>
      <c r="G71" s="333">
        <f t="shared" si="13"/>
        <v>1.9520831239514802</v>
      </c>
      <c r="H71" s="325">
        <v>1996</v>
      </c>
      <c r="I71" s="326">
        <v>529</v>
      </c>
      <c r="J71" s="76">
        <f t="shared" si="11"/>
        <v>2525</v>
      </c>
      <c r="K71" s="347">
        <f t="shared" si="12"/>
        <v>79.049504950495049</v>
      </c>
      <c r="L71" s="346">
        <f>(I71/J71)*100</f>
        <v>20.950495049504951</v>
      </c>
      <c r="M71" s="79">
        <f>K71+L71</f>
        <v>100</v>
      </c>
    </row>
    <row r="72" spans="1:13">
      <c r="A72" s="621"/>
      <c r="B72" s="620" t="s">
        <v>174</v>
      </c>
      <c r="H72" s="67"/>
    </row>
    <row r="73" spans="1:13" ht="14.25">
      <c r="A73" s="836">
        <v>6</v>
      </c>
      <c r="B73" s="836"/>
      <c r="C73" s="836"/>
      <c r="D73" s="836"/>
      <c r="E73" s="836"/>
      <c r="F73" s="836"/>
      <c r="G73" s="836"/>
      <c r="H73" s="836"/>
      <c r="I73" s="836"/>
      <c r="J73" s="836"/>
      <c r="K73" s="836"/>
      <c r="L73" s="836"/>
    </row>
  </sheetData>
  <sheetProtection sheet="1" objects="1" scenarios="1"/>
  <protectedRanges>
    <protectedRange sqref="H4:I71" name="範囲2"/>
    <protectedRange sqref="C4:C71" name="範囲1"/>
  </protectedRanges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zoomScaleNormal="100" zoomScaleSheetLayoutView="100" workbookViewId="0">
      <selection activeCell="B22" sqref="B22"/>
    </sheetView>
  </sheetViews>
  <sheetFormatPr defaultRowHeight="13.5"/>
  <cols>
    <col min="1" max="1" width="15" customWidth="1"/>
    <col min="2" max="2" width="12.75" style="81" customWidth="1"/>
    <col min="3" max="3" width="12.125" style="81" customWidth="1"/>
    <col min="4" max="4" width="12.125" customWidth="1"/>
    <col min="5" max="5" width="9.125" style="67" bestFit="1" customWidth="1"/>
    <col min="6" max="6" width="9.125" bestFit="1" customWidth="1"/>
    <col min="7" max="8" width="10.375" customWidth="1"/>
  </cols>
  <sheetData>
    <row r="1" spans="1:5" ht="19.5" customHeight="1" thickBot="1">
      <c r="A1" t="s">
        <v>140</v>
      </c>
    </row>
    <row r="2" spans="1:5">
      <c r="A2" s="91" t="s">
        <v>30</v>
      </c>
      <c r="B2" s="83" t="s">
        <v>33</v>
      </c>
      <c r="C2" s="84" t="s">
        <v>34</v>
      </c>
      <c r="E2"/>
    </row>
    <row r="3" spans="1:5" hidden="1">
      <c r="A3" s="85" t="s">
        <v>22</v>
      </c>
      <c r="B3" s="86"/>
      <c r="C3" s="87"/>
      <c r="E3"/>
    </row>
    <row r="4" spans="1:5">
      <c r="A4" s="92" t="s">
        <v>61</v>
      </c>
      <c r="B4" s="82">
        <f t="shared" ref="B4:B15" si="0">C20/$C$32*100</f>
        <v>0.54083046529298706</v>
      </c>
      <c r="C4" s="88">
        <f t="shared" ref="C4:C15" si="1">D20/$D$32*100</f>
        <v>0.73011014376395622</v>
      </c>
      <c r="E4"/>
    </row>
    <row r="5" spans="1:5">
      <c r="A5" s="92" t="s">
        <v>62</v>
      </c>
      <c r="B5" s="82">
        <f t="shared" si="0"/>
        <v>5.9670138112903945</v>
      </c>
      <c r="C5" s="88">
        <f t="shared" si="1"/>
        <v>10.878892039039567</v>
      </c>
      <c r="E5"/>
    </row>
    <row r="6" spans="1:5">
      <c r="A6" s="85" t="s">
        <v>63</v>
      </c>
      <c r="B6" s="82">
        <f t="shared" si="0"/>
        <v>10.244491127698566</v>
      </c>
      <c r="C6" s="88">
        <f t="shared" si="1"/>
        <v>14.552023483955139</v>
      </c>
      <c r="E6"/>
    </row>
    <row r="7" spans="1:5">
      <c r="A7" s="92" t="s">
        <v>64</v>
      </c>
      <c r="B7" s="82">
        <f t="shared" si="0"/>
        <v>11.655790461717249</v>
      </c>
      <c r="C7" s="88">
        <f t="shared" si="1"/>
        <v>11.593948365406327</v>
      </c>
      <c r="E7"/>
    </row>
    <row r="8" spans="1:5">
      <c r="A8" s="92" t="s">
        <v>65</v>
      </c>
      <c r="B8" s="82">
        <f t="shared" si="0"/>
        <v>12.592187011129486</v>
      </c>
      <c r="C8" s="88">
        <f t="shared" si="1"/>
        <v>11.917605439446019</v>
      </c>
      <c r="E8"/>
    </row>
    <row r="9" spans="1:5">
      <c r="A9" s="92" t="s">
        <v>66</v>
      </c>
      <c r="B9" s="82">
        <f t="shared" si="0"/>
        <v>15.496357216287491</v>
      </c>
      <c r="C9" s="88">
        <f t="shared" si="1"/>
        <v>13.433023057430313</v>
      </c>
      <c r="E9"/>
    </row>
    <row r="10" spans="1:5">
      <c r="A10" s="92" t="s">
        <v>67</v>
      </c>
      <c r="B10" s="82">
        <f t="shared" si="0"/>
        <v>14.71751664953292</v>
      </c>
      <c r="C10" s="88">
        <f t="shared" si="1"/>
        <v>12.630152796246582</v>
      </c>
      <c r="E10"/>
    </row>
    <row r="11" spans="1:5">
      <c r="A11" s="92" t="s">
        <v>68</v>
      </c>
      <c r="B11" s="82">
        <f t="shared" si="0"/>
        <v>11.231171501363251</v>
      </c>
      <c r="C11" s="88">
        <f t="shared" si="1"/>
        <v>11.04197506084251</v>
      </c>
      <c r="E11"/>
    </row>
    <row r="12" spans="1:5">
      <c r="A12" s="92" t="s">
        <v>69</v>
      </c>
      <c r="B12" s="82">
        <f t="shared" si="0"/>
        <v>9.2030572565145494</v>
      </c>
      <c r="C12" s="88">
        <f t="shared" si="1"/>
        <v>7.3889153724565322</v>
      </c>
      <c r="E12"/>
    </row>
    <row r="13" spans="1:5">
      <c r="A13" s="92" t="s">
        <v>70</v>
      </c>
      <c r="B13" s="82">
        <f t="shared" si="0"/>
        <v>5.8921467840700847</v>
      </c>
      <c r="C13" s="88">
        <f t="shared" si="1"/>
        <v>3.7709812579973403</v>
      </c>
      <c r="E13"/>
    </row>
    <row r="14" spans="1:5">
      <c r="A14" s="92" t="s">
        <v>71</v>
      </c>
      <c r="B14" s="82">
        <f t="shared" si="0"/>
        <v>1.9599517275287175</v>
      </c>
      <c r="C14" s="88">
        <f t="shared" si="1"/>
        <v>1.5354893745138871</v>
      </c>
      <c r="E14"/>
    </row>
    <row r="15" spans="1:5" ht="14.25" thickBot="1">
      <c r="A15" s="93" t="s">
        <v>72</v>
      </c>
      <c r="B15" s="89">
        <f t="shared" si="0"/>
        <v>0.49948598757430829</v>
      </c>
      <c r="C15" s="90">
        <f t="shared" si="1"/>
        <v>0.52688360890182406</v>
      </c>
      <c r="E15"/>
    </row>
    <row r="18" spans="1:7" ht="14.25" thickBot="1">
      <c r="D18" t="s">
        <v>167</v>
      </c>
    </row>
    <row r="19" spans="1:7">
      <c r="A19" s="91" t="s">
        <v>30</v>
      </c>
      <c r="B19" s="599" t="s">
        <v>73</v>
      </c>
      <c r="C19" s="126" t="s">
        <v>74</v>
      </c>
      <c r="D19" s="591" t="s">
        <v>75</v>
      </c>
      <c r="E19" s="595"/>
      <c r="F19" s="596"/>
    </row>
    <row r="20" spans="1:7">
      <c r="A20" s="92" t="s">
        <v>61</v>
      </c>
      <c r="B20" s="253">
        <v>775</v>
      </c>
      <c r="C20" s="253">
        <v>484</v>
      </c>
      <c r="D20" s="258">
        <v>291</v>
      </c>
      <c r="E20" s="845"/>
      <c r="F20" s="846"/>
    </row>
    <row r="21" spans="1:7">
      <c r="A21" s="92" t="s">
        <v>62</v>
      </c>
      <c r="B21" s="253">
        <v>9676</v>
      </c>
      <c r="C21" s="253">
        <v>5340</v>
      </c>
      <c r="D21" s="258">
        <v>4336</v>
      </c>
      <c r="E21" s="847"/>
      <c r="F21" s="846"/>
    </row>
    <row r="22" spans="1:7">
      <c r="A22" s="85" t="s">
        <v>63</v>
      </c>
      <c r="B22" s="253">
        <v>14968</v>
      </c>
      <c r="C22" s="253">
        <v>9168</v>
      </c>
      <c r="D22" s="258">
        <v>5800</v>
      </c>
      <c r="E22" s="847"/>
      <c r="F22" s="846"/>
    </row>
    <row r="23" spans="1:7">
      <c r="A23" s="92" t="s">
        <v>64</v>
      </c>
      <c r="B23" s="253">
        <v>15052</v>
      </c>
      <c r="C23" s="253">
        <v>10431</v>
      </c>
      <c r="D23" s="258">
        <v>4621</v>
      </c>
      <c r="E23" s="597"/>
      <c r="F23" s="598"/>
    </row>
    <row r="24" spans="1:7">
      <c r="A24" s="92" t="s">
        <v>65</v>
      </c>
      <c r="B24" s="253">
        <v>16018</v>
      </c>
      <c r="C24" s="253">
        <v>11269</v>
      </c>
      <c r="D24" s="258">
        <v>4750</v>
      </c>
      <c r="E24" s="597"/>
      <c r="F24" s="598"/>
    </row>
    <row r="25" spans="1:7">
      <c r="A25" s="92" t="s">
        <v>66</v>
      </c>
      <c r="B25" s="253">
        <v>19222</v>
      </c>
      <c r="C25" s="253">
        <v>13868</v>
      </c>
      <c r="D25" s="258">
        <v>5354</v>
      </c>
      <c r="E25" s="597"/>
      <c r="F25" s="598"/>
    </row>
    <row r="26" spans="1:7">
      <c r="A26" s="92" t="s">
        <v>67</v>
      </c>
      <c r="B26" s="253">
        <v>18205</v>
      </c>
      <c r="C26" s="253">
        <v>13171</v>
      </c>
      <c r="D26" s="258">
        <v>5034</v>
      </c>
      <c r="E26" s="597"/>
      <c r="F26" s="598"/>
    </row>
    <row r="27" spans="1:7">
      <c r="A27" s="92" t="s">
        <v>68</v>
      </c>
      <c r="B27" s="253">
        <v>14451</v>
      </c>
      <c r="C27" s="253">
        <v>10051</v>
      </c>
      <c r="D27" s="258">
        <v>4401</v>
      </c>
      <c r="E27" s="597"/>
      <c r="F27" s="598"/>
    </row>
    <row r="28" spans="1:7">
      <c r="A28" s="92" t="s">
        <v>69</v>
      </c>
      <c r="B28" s="253">
        <v>11181</v>
      </c>
      <c r="C28" s="253">
        <v>8236</v>
      </c>
      <c r="D28" s="258">
        <v>2945</v>
      </c>
      <c r="E28" s="597"/>
      <c r="F28" s="598"/>
    </row>
    <row r="29" spans="1:7">
      <c r="A29" s="92" t="s">
        <v>70</v>
      </c>
      <c r="B29" s="253">
        <v>6776</v>
      </c>
      <c r="C29" s="253">
        <v>5273</v>
      </c>
      <c r="D29" s="258">
        <v>1503</v>
      </c>
      <c r="E29" s="597"/>
      <c r="F29" s="598"/>
    </row>
    <row r="30" spans="1:7">
      <c r="A30" s="92" t="s">
        <v>71</v>
      </c>
      <c r="B30" s="253">
        <v>2367</v>
      </c>
      <c r="C30" s="253">
        <v>1754</v>
      </c>
      <c r="D30" s="258">
        <v>612</v>
      </c>
      <c r="E30" s="597"/>
      <c r="F30" s="598"/>
      <c r="G30" s="86"/>
    </row>
    <row r="31" spans="1:7" ht="14.25" thickBot="1">
      <c r="A31" s="93" t="s">
        <v>72</v>
      </c>
      <c r="B31" s="254">
        <v>658</v>
      </c>
      <c r="C31" s="254">
        <v>447</v>
      </c>
      <c r="D31" s="259">
        <v>210</v>
      </c>
      <c r="E31" s="597"/>
      <c r="F31" s="598"/>
    </row>
    <row r="32" spans="1:7" ht="14.25" thickBot="1">
      <c r="A32" s="594" t="s">
        <v>22</v>
      </c>
      <c r="B32" s="593">
        <f>SUM(B20:B31)</f>
        <v>129349</v>
      </c>
      <c r="C32" s="593">
        <f>SUM(C20:C31)</f>
        <v>89492</v>
      </c>
      <c r="D32" s="592">
        <f>SUM(D20:D31)</f>
        <v>39857</v>
      </c>
    </row>
    <row r="33" spans="1:4">
      <c r="A33" s="848" t="s">
        <v>175</v>
      </c>
      <c r="B33" s="848"/>
      <c r="C33" s="848"/>
      <c r="D33" s="848"/>
    </row>
    <row r="34" spans="1:4">
      <c r="A34" s="39"/>
      <c r="B34" s="378"/>
      <c r="C34" s="378"/>
      <c r="D34" s="378"/>
    </row>
    <row r="35" spans="1:4">
      <c r="A35" s="86"/>
      <c r="B35" s="378"/>
      <c r="C35" s="378"/>
      <c r="D35" s="378"/>
    </row>
    <row r="72" spans="1:8" ht="14.25">
      <c r="A72" s="836">
        <v>7</v>
      </c>
      <c r="B72" s="836"/>
      <c r="C72" s="836"/>
      <c r="D72" s="836"/>
      <c r="E72" s="836"/>
      <c r="F72" s="836"/>
      <c r="G72" s="836"/>
      <c r="H72" s="836"/>
    </row>
  </sheetData>
  <sheetProtection sheet="1" objects="1" scenarios="1"/>
  <protectedRanges>
    <protectedRange sqref="B20:D31" name="範囲1"/>
  </protectedRanges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119"/>
  <sheetViews>
    <sheetView topLeftCell="G15" zoomScaleNormal="100" workbookViewId="0">
      <selection activeCell="R22" sqref="R22"/>
    </sheetView>
  </sheetViews>
  <sheetFormatPr defaultRowHeight="13.5"/>
  <cols>
    <col min="1" max="1" width="15" customWidth="1"/>
    <col min="2" max="2" width="12.75" style="81" customWidth="1"/>
    <col min="3" max="3" width="9.25" style="81" bestFit="1" customWidth="1"/>
    <col min="4" max="4" width="9.875" bestFit="1" customWidth="1"/>
    <col min="5" max="5" width="9.25" style="81" bestFit="1" customWidth="1"/>
    <col min="6" max="6" width="9.75" bestFit="1" customWidth="1"/>
    <col min="7" max="9" width="10.375" customWidth="1"/>
    <col min="10" max="10" width="12.625" bestFit="1" customWidth="1"/>
    <col min="11" max="11" width="10" style="98" bestFit="1" customWidth="1"/>
    <col min="12" max="12" width="9.375" bestFit="1" customWidth="1"/>
    <col min="27" max="27" width="9" style="67"/>
    <col min="29" max="29" width="9" style="98"/>
    <col min="32" max="32" width="12.25" style="86" bestFit="1" customWidth="1"/>
    <col min="33" max="33" width="9" style="98"/>
    <col min="46" max="46" width="9.125" bestFit="1" customWidth="1"/>
    <col min="47" max="47" width="9.75" bestFit="1" customWidth="1"/>
    <col min="48" max="52" width="9.125" bestFit="1" customWidth="1"/>
  </cols>
  <sheetData>
    <row r="2" spans="1:21" ht="19.5" customHeight="1" thickBot="1">
      <c r="A2" s="86" t="s">
        <v>141</v>
      </c>
      <c r="B2" s="98"/>
      <c r="C2"/>
      <c r="E2"/>
      <c r="K2"/>
      <c r="U2" s="134" t="s">
        <v>119</v>
      </c>
    </row>
    <row r="3" spans="1:21" ht="69" customHeight="1" thickBot="1">
      <c r="A3" s="272" t="s">
        <v>30</v>
      </c>
      <c r="B3" s="267" t="s">
        <v>1</v>
      </c>
      <c r="C3" s="262" t="s">
        <v>2</v>
      </c>
      <c r="D3" s="262" t="s">
        <v>3</v>
      </c>
      <c r="E3" s="263" t="s">
        <v>4</v>
      </c>
      <c r="F3" s="263" t="s">
        <v>5</v>
      </c>
      <c r="G3" s="263" t="s">
        <v>6</v>
      </c>
      <c r="H3" s="263" t="s">
        <v>7</v>
      </c>
      <c r="I3" s="263" t="s">
        <v>21</v>
      </c>
      <c r="J3" s="263" t="s">
        <v>20</v>
      </c>
      <c r="K3" s="263" t="s">
        <v>19</v>
      </c>
      <c r="L3" s="263" t="s">
        <v>18</v>
      </c>
      <c r="M3" s="263" t="s">
        <v>17</v>
      </c>
      <c r="N3" s="263" t="s">
        <v>16</v>
      </c>
      <c r="O3" s="264" t="s">
        <v>15</v>
      </c>
      <c r="P3" s="264" t="s">
        <v>14</v>
      </c>
      <c r="Q3" s="293" t="s">
        <v>13</v>
      </c>
      <c r="R3" s="294" t="s">
        <v>76</v>
      </c>
      <c r="S3" s="281" t="s">
        <v>23</v>
      </c>
      <c r="T3" s="265" t="s">
        <v>77</v>
      </c>
      <c r="U3" s="266" t="s">
        <v>78</v>
      </c>
    </row>
    <row r="4" spans="1:21" ht="26.1" hidden="1" customHeight="1" thickBot="1">
      <c r="A4" s="286" t="s">
        <v>80</v>
      </c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/>
      <c r="R4" s="290"/>
      <c r="S4" s="291"/>
      <c r="T4" s="288"/>
      <c r="U4" s="292"/>
    </row>
    <row r="5" spans="1:21" ht="26.1" customHeight="1">
      <c r="A5" s="278" t="s">
        <v>61</v>
      </c>
      <c r="B5" s="412" t="s">
        <v>145</v>
      </c>
      <c r="C5" s="413">
        <f t="shared" ref="C5:C16" si="0">C22/$C$34*100</f>
        <v>0.6721022476862053</v>
      </c>
      <c r="D5" s="413">
        <f t="shared" ref="D5:D16" si="1">D22/$D$34*100</f>
        <v>1.1032994570513714</v>
      </c>
      <c r="E5" s="413">
        <f t="shared" ref="E5:E15" si="2">E22/$E$34*100</f>
        <v>1.6282225237449117</v>
      </c>
      <c r="F5" s="413">
        <f t="shared" ref="F5:F15" si="3">F22/$F$34*100</f>
        <v>5.9073724007561439E-2</v>
      </c>
      <c r="G5" s="413">
        <f t="shared" ref="G5:G15" si="4">G22/$G$34*100</f>
        <v>0.98828323993886913</v>
      </c>
      <c r="H5" s="413">
        <f t="shared" ref="H5:H16" si="5">H22/$H$34*100</f>
        <v>0.64508562045507856</v>
      </c>
      <c r="I5" s="414">
        <f>I22/$I$34*100</f>
        <v>2.1992522542335604E-2</v>
      </c>
      <c r="J5" s="414">
        <f>J22/$J$34*100</f>
        <v>5.3879310344827583E-2</v>
      </c>
      <c r="K5" s="414">
        <f t="shared" ref="K5:K15" si="6">K22/$K$34*100</f>
        <v>0.12170385395537525</v>
      </c>
      <c r="L5" s="413">
        <f t="shared" ref="L5:L16" si="7">L22/$L$34*100</f>
        <v>2.1723646723646723</v>
      </c>
      <c r="M5" s="413">
        <f t="shared" ref="M5:M16" si="8">M22/$M$34*100</f>
        <v>1.2679628064243449</v>
      </c>
      <c r="N5" s="413">
        <f t="shared" ref="N5:N16" si="9">N22/$N$34*100</f>
        <v>5.2110474205315262E-2</v>
      </c>
      <c r="O5" s="413">
        <f t="shared" ref="O5:O16" si="10">O22/$O$34*100</f>
        <v>0.18182736501843527</v>
      </c>
      <c r="P5" s="413">
        <f>P22/$P$34*100</f>
        <v>0.29182879377431908</v>
      </c>
      <c r="Q5" s="415">
        <f t="shared" ref="Q5:Q16" si="11">Q22/$Q$34*100</f>
        <v>0.26864289022695692</v>
      </c>
      <c r="R5" s="416">
        <f t="shared" ref="R5:R16" si="12">R22/$R$34*100</f>
        <v>0.59915422616332559</v>
      </c>
      <c r="S5" s="348">
        <f t="shared" ref="S5:S16" si="13">S22/$S$34*100</f>
        <v>0.59292685486409913</v>
      </c>
      <c r="T5" s="349">
        <f t="shared" ref="T5:T16" si="14">T22/$T$34*100</f>
        <v>0.61223606784354445</v>
      </c>
      <c r="U5" s="351">
        <f t="shared" ref="U5:U16" si="15">U22/$U$34*100</f>
        <v>0.58959537572254328</v>
      </c>
    </row>
    <row r="6" spans="1:21" ht="26.1" customHeight="1">
      <c r="A6" s="274" t="s">
        <v>62</v>
      </c>
      <c r="B6" s="417">
        <f t="shared" ref="B6:B15" si="16">B23/$B$34*100</f>
        <v>9.0909090909090917</v>
      </c>
      <c r="C6" s="414">
        <f t="shared" si="0"/>
        <v>8.6491846628470697</v>
      </c>
      <c r="D6" s="414">
        <f t="shared" si="1"/>
        <v>6.4840595851315603</v>
      </c>
      <c r="E6" s="414">
        <f t="shared" si="2"/>
        <v>8.8195386702849383</v>
      </c>
      <c r="F6" s="414">
        <f t="shared" si="3"/>
        <v>4.2769376181474481</v>
      </c>
      <c r="G6" s="414">
        <f t="shared" si="4"/>
        <v>3.8920020376974023</v>
      </c>
      <c r="H6" s="414">
        <f t="shared" si="5"/>
        <v>8.8024865118461175</v>
      </c>
      <c r="I6" s="414">
        <f t="shared" ref="I6:I15" si="17">I23/$I$34*100</f>
        <v>10.754343523202111</v>
      </c>
      <c r="J6" s="414">
        <f t="shared" ref="J6:J15" si="18">J23/$J$34*100</f>
        <v>7.9202586206896548</v>
      </c>
      <c r="K6" s="414">
        <f t="shared" si="6"/>
        <v>3.6105476673427992</v>
      </c>
      <c r="L6" s="414">
        <f t="shared" si="7"/>
        <v>12.713675213675213</v>
      </c>
      <c r="M6" s="414">
        <f t="shared" si="8"/>
        <v>15.595942519019443</v>
      </c>
      <c r="N6" s="414">
        <f t="shared" si="9"/>
        <v>11.360083376758729</v>
      </c>
      <c r="O6" s="414">
        <f t="shared" si="10"/>
        <v>8.722662760745493</v>
      </c>
      <c r="P6" s="414">
        <f t="shared" ref="P6:P15" si="19">P23/$P$34*100</f>
        <v>7.1498054474708166</v>
      </c>
      <c r="Q6" s="418">
        <f t="shared" si="11"/>
        <v>7.2163038443723941</v>
      </c>
      <c r="R6" s="419">
        <f t="shared" si="12"/>
        <v>7.4805371514275327</v>
      </c>
      <c r="S6" s="352">
        <f t="shared" si="13"/>
        <v>7.4649316122713127</v>
      </c>
      <c r="T6" s="350">
        <f t="shared" si="14"/>
        <v>7.9807026652821049</v>
      </c>
      <c r="U6" s="353">
        <f t="shared" si="15"/>
        <v>6.6242774566473983</v>
      </c>
    </row>
    <row r="7" spans="1:21" ht="26.1" customHeight="1">
      <c r="A7" s="275" t="s">
        <v>63</v>
      </c>
      <c r="B7" s="417">
        <f t="shared" si="16"/>
        <v>9.0909090909090917</v>
      </c>
      <c r="C7" s="414">
        <f t="shared" si="0"/>
        <v>10.14764213309828</v>
      </c>
      <c r="D7" s="414">
        <f t="shared" si="1"/>
        <v>10.611861339273284</v>
      </c>
      <c r="E7" s="414">
        <f t="shared" si="2"/>
        <v>9.633649932157395</v>
      </c>
      <c r="F7" s="414">
        <f t="shared" si="3"/>
        <v>14.142249527410208</v>
      </c>
      <c r="G7" s="414">
        <f t="shared" si="4"/>
        <v>5.6036678553234847</v>
      </c>
      <c r="H7" s="414">
        <f t="shared" si="5"/>
        <v>10.813980764719682</v>
      </c>
      <c r="I7" s="414">
        <f t="shared" si="17"/>
        <v>13.239498570486036</v>
      </c>
      <c r="J7" s="414">
        <f t="shared" si="18"/>
        <v>11.853448275862069</v>
      </c>
      <c r="K7" s="414">
        <f t="shared" si="6"/>
        <v>12.265043948613927</v>
      </c>
      <c r="L7" s="414">
        <f t="shared" si="7"/>
        <v>10.576923076923077</v>
      </c>
      <c r="M7" s="414">
        <f t="shared" si="8"/>
        <v>16.948436179205409</v>
      </c>
      <c r="N7" s="414">
        <f t="shared" si="9"/>
        <v>12.741010943199582</v>
      </c>
      <c r="O7" s="414">
        <f t="shared" si="10"/>
        <v>15.642204151724833</v>
      </c>
      <c r="P7" s="414">
        <f t="shared" si="19"/>
        <v>15.272373540856032</v>
      </c>
      <c r="Q7" s="418">
        <f t="shared" si="11"/>
        <v>9.3469198703103284</v>
      </c>
      <c r="R7" s="419">
        <f t="shared" si="12"/>
        <v>11.571794138338912</v>
      </c>
      <c r="S7" s="352">
        <f t="shared" si="13"/>
        <v>12.381502081365655</v>
      </c>
      <c r="T7" s="350">
        <f t="shared" si="14"/>
        <v>11.684406368985808</v>
      </c>
      <c r="U7" s="353">
        <f t="shared" si="15"/>
        <v>9.5876685934489405</v>
      </c>
    </row>
    <row r="8" spans="1:21" ht="26.1" customHeight="1">
      <c r="A8" s="274" t="s">
        <v>64</v>
      </c>
      <c r="B8" s="417">
        <f t="shared" si="16"/>
        <v>0</v>
      </c>
      <c r="C8" s="414">
        <f t="shared" si="0"/>
        <v>8.5940943146760684</v>
      </c>
      <c r="D8" s="414">
        <f t="shared" si="1"/>
        <v>11.241820966170124</v>
      </c>
      <c r="E8" s="414">
        <f t="shared" si="2"/>
        <v>7.4626865671641784</v>
      </c>
      <c r="F8" s="414">
        <f t="shared" si="3"/>
        <v>13.811436672967863</v>
      </c>
      <c r="G8" s="414">
        <f t="shared" si="4"/>
        <v>7.2847682119205297</v>
      </c>
      <c r="H8" s="414">
        <f t="shared" si="5"/>
        <v>13.875205254515599</v>
      </c>
      <c r="I8" s="414">
        <f t="shared" si="17"/>
        <v>12.953595777435673</v>
      </c>
      <c r="J8" s="414">
        <f t="shared" si="18"/>
        <v>15.678879310344829</v>
      </c>
      <c r="K8" s="414">
        <f t="shared" si="6"/>
        <v>12.440838404327248</v>
      </c>
      <c r="L8" s="414">
        <f t="shared" si="7"/>
        <v>10.826210826210826</v>
      </c>
      <c r="M8" s="414">
        <f t="shared" si="8"/>
        <v>13.102282333051562</v>
      </c>
      <c r="N8" s="414">
        <f t="shared" si="9"/>
        <v>10.343929129755081</v>
      </c>
      <c r="O8" s="414">
        <f t="shared" si="10"/>
        <v>12.717814031011669</v>
      </c>
      <c r="P8" s="414">
        <f t="shared" si="19"/>
        <v>11.624513618677042</v>
      </c>
      <c r="Q8" s="418">
        <f t="shared" si="11"/>
        <v>10.829087540528022</v>
      </c>
      <c r="R8" s="419">
        <f t="shared" si="12"/>
        <v>11.636734725432744</v>
      </c>
      <c r="S8" s="352">
        <f t="shared" si="13"/>
        <v>11.973974184069682</v>
      </c>
      <c r="T8" s="350">
        <f t="shared" si="14"/>
        <v>11.861803392177224</v>
      </c>
      <c r="U8" s="353">
        <f t="shared" si="15"/>
        <v>10.493256262042388</v>
      </c>
    </row>
    <row r="9" spans="1:21" ht="26.1" customHeight="1">
      <c r="A9" s="274" t="s">
        <v>65</v>
      </c>
      <c r="B9" s="417">
        <f t="shared" si="16"/>
        <v>9.0909090909090917</v>
      </c>
      <c r="C9" s="414">
        <f t="shared" si="0"/>
        <v>8.8805641251652716</v>
      </c>
      <c r="D9" s="414">
        <f t="shared" si="1"/>
        <v>12.425170541556453</v>
      </c>
      <c r="E9" s="414">
        <f t="shared" si="2"/>
        <v>13.568521031207597</v>
      </c>
      <c r="F9" s="414">
        <f t="shared" si="3"/>
        <v>16.977788279773158</v>
      </c>
      <c r="G9" s="414">
        <f t="shared" si="4"/>
        <v>9.6383087111563928</v>
      </c>
      <c r="H9" s="414">
        <f t="shared" si="5"/>
        <v>13.341543513957307</v>
      </c>
      <c r="I9" s="414">
        <f t="shared" si="17"/>
        <v>9.8746426215086878</v>
      </c>
      <c r="J9" s="414">
        <f t="shared" si="18"/>
        <v>13.038793103448276</v>
      </c>
      <c r="K9" s="414">
        <f t="shared" si="6"/>
        <v>13.387423935091277</v>
      </c>
      <c r="L9" s="414">
        <f t="shared" si="7"/>
        <v>11.609686609686609</v>
      </c>
      <c r="M9" s="414">
        <f t="shared" si="8"/>
        <v>9.9323753169907025</v>
      </c>
      <c r="N9" s="414">
        <f t="shared" si="9"/>
        <v>12.063574778530485</v>
      </c>
      <c r="O9" s="414">
        <f t="shared" si="10"/>
        <v>13.384514369412598</v>
      </c>
      <c r="P9" s="414">
        <f t="shared" si="19"/>
        <v>12.5</v>
      </c>
      <c r="Q9" s="418">
        <f t="shared" si="11"/>
        <v>11.773969430291801</v>
      </c>
      <c r="R9" s="419">
        <f t="shared" si="12"/>
        <v>12.383551477011805</v>
      </c>
      <c r="S9" s="352">
        <f t="shared" si="13"/>
        <v>12.568650085703293</v>
      </c>
      <c r="T9" s="350">
        <f t="shared" si="14"/>
        <v>11.90723433714088</v>
      </c>
      <c r="U9" s="353">
        <f t="shared" si="15"/>
        <v>12.828516377649327</v>
      </c>
    </row>
    <row r="10" spans="1:21" ht="26.1" customHeight="1">
      <c r="A10" s="274" t="s">
        <v>66</v>
      </c>
      <c r="B10" s="417">
        <f t="shared" si="16"/>
        <v>18.181818181818183</v>
      </c>
      <c r="C10" s="414">
        <f t="shared" si="0"/>
        <v>14.081092992507713</v>
      </c>
      <c r="D10" s="414">
        <f t="shared" si="1"/>
        <v>15.213002923569539</v>
      </c>
      <c r="E10" s="414">
        <f t="shared" si="2"/>
        <v>16.824966078697422</v>
      </c>
      <c r="F10" s="414">
        <f t="shared" si="3"/>
        <v>15.205576559546314</v>
      </c>
      <c r="G10" s="414">
        <f t="shared" si="4"/>
        <v>17.890983188996433</v>
      </c>
      <c r="H10" s="414">
        <f t="shared" si="5"/>
        <v>15.763546798029557</v>
      </c>
      <c r="I10" s="414">
        <f t="shared" si="17"/>
        <v>11.634044424895535</v>
      </c>
      <c r="J10" s="414">
        <f t="shared" si="18"/>
        <v>12.661637931034484</v>
      </c>
      <c r="K10" s="414">
        <f t="shared" si="6"/>
        <v>15.79445571331981</v>
      </c>
      <c r="L10" s="414">
        <f t="shared" si="7"/>
        <v>13.924501424501424</v>
      </c>
      <c r="M10" s="414">
        <f t="shared" si="8"/>
        <v>11.453930684699916</v>
      </c>
      <c r="N10" s="414">
        <f t="shared" si="9"/>
        <v>10.812923397602917</v>
      </c>
      <c r="O10" s="414">
        <f t="shared" si="10"/>
        <v>13.727966058891864</v>
      </c>
      <c r="P10" s="414">
        <f t="shared" si="19"/>
        <v>18.190661478599221</v>
      </c>
      <c r="Q10" s="418">
        <f t="shared" si="11"/>
        <v>14.923575729504401</v>
      </c>
      <c r="R10" s="419">
        <f t="shared" si="12"/>
        <v>14.860571013305091</v>
      </c>
      <c r="S10" s="352">
        <f t="shared" si="13"/>
        <v>14.714730471892818</v>
      </c>
      <c r="T10" s="350">
        <f t="shared" si="14"/>
        <v>14.899186569747316</v>
      </c>
      <c r="U10" s="353">
        <f t="shared" si="15"/>
        <v>15.109826589595377</v>
      </c>
    </row>
    <row r="11" spans="1:21" ht="26.1" customHeight="1">
      <c r="A11" s="274" t="s">
        <v>67</v>
      </c>
      <c r="B11" s="417">
        <f t="shared" si="16"/>
        <v>18.181818181818183</v>
      </c>
      <c r="C11" s="414">
        <f t="shared" si="0"/>
        <v>14.301454385191715</v>
      </c>
      <c r="D11" s="414">
        <f t="shared" si="1"/>
        <v>14.857998050953642</v>
      </c>
      <c r="E11" s="414">
        <f t="shared" si="2"/>
        <v>16.010854816824967</v>
      </c>
      <c r="F11" s="414">
        <f t="shared" si="3"/>
        <v>16.008979206049148</v>
      </c>
      <c r="G11" s="414">
        <f t="shared" si="4"/>
        <v>18.104941416199694</v>
      </c>
      <c r="H11" s="414">
        <f t="shared" si="5"/>
        <v>13.927984987098288</v>
      </c>
      <c r="I11" s="414">
        <f t="shared" si="17"/>
        <v>13.833296679129095</v>
      </c>
      <c r="J11" s="414">
        <f t="shared" si="18"/>
        <v>13.685344827586206</v>
      </c>
      <c r="K11" s="414">
        <f t="shared" si="6"/>
        <v>15.199459093982421</v>
      </c>
      <c r="L11" s="414">
        <f t="shared" si="7"/>
        <v>12.998575498575498</v>
      </c>
      <c r="M11" s="414">
        <f t="shared" si="8"/>
        <v>10.777683854606931</v>
      </c>
      <c r="N11" s="414">
        <f t="shared" si="9"/>
        <v>11.776967170401251</v>
      </c>
      <c r="O11" s="414">
        <f t="shared" si="10"/>
        <v>12.177382696095762</v>
      </c>
      <c r="P11" s="414">
        <f t="shared" si="19"/>
        <v>11.186770428015565</v>
      </c>
      <c r="Q11" s="418">
        <f t="shared" si="11"/>
        <v>11.959240389069013</v>
      </c>
      <c r="R11" s="419">
        <f t="shared" si="12"/>
        <v>14.074326048133345</v>
      </c>
      <c r="S11" s="352">
        <f t="shared" si="13"/>
        <v>14.301955434288313</v>
      </c>
      <c r="T11" s="350">
        <f t="shared" si="14"/>
        <v>13.640100380754586</v>
      </c>
      <c r="U11" s="353">
        <f t="shared" si="15"/>
        <v>14.346820809248555</v>
      </c>
    </row>
    <row r="12" spans="1:21" ht="26.1" customHeight="1">
      <c r="A12" s="274" t="s">
        <v>68</v>
      </c>
      <c r="B12" s="417">
        <f t="shared" si="16"/>
        <v>9.0909090909090917</v>
      </c>
      <c r="C12" s="414">
        <f t="shared" si="0"/>
        <v>11.194358748347289</v>
      </c>
      <c r="D12" s="414">
        <f t="shared" si="1"/>
        <v>12.181539746623974</v>
      </c>
      <c r="E12" s="414">
        <f t="shared" si="2"/>
        <v>14.925373134328357</v>
      </c>
      <c r="F12" s="414">
        <f t="shared" si="3"/>
        <v>12.275519848771268</v>
      </c>
      <c r="G12" s="414">
        <f t="shared" si="4"/>
        <v>13.795211411105452</v>
      </c>
      <c r="H12" s="414">
        <f t="shared" si="5"/>
        <v>9.7759793572601446</v>
      </c>
      <c r="I12" s="414">
        <f t="shared" si="17"/>
        <v>12.403782713877282</v>
      </c>
      <c r="J12" s="414">
        <f t="shared" si="18"/>
        <v>10.344827586206897</v>
      </c>
      <c r="K12" s="414">
        <f t="shared" si="6"/>
        <v>12.562542258282624</v>
      </c>
      <c r="L12" s="414">
        <f t="shared" si="7"/>
        <v>8.5826210826210829</v>
      </c>
      <c r="M12" s="414">
        <f t="shared" si="8"/>
        <v>7.7345731191885037</v>
      </c>
      <c r="N12" s="414">
        <f t="shared" si="9"/>
        <v>10.630536737884315</v>
      </c>
      <c r="O12" s="414">
        <f t="shared" si="10"/>
        <v>9.6722056669528769</v>
      </c>
      <c r="P12" s="414">
        <f t="shared" si="19"/>
        <v>11.624513618677042</v>
      </c>
      <c r="Q12" s="418">
        <f t="shared" si="11"/>
        <v>10.125057897174617</v>
      </c>
      <c r="R12" s="419">
        <f t="shared" si="12"/>
        <v>11.172100286820926</v>
      </c>
      <c r="S12" s="352">
        <f t="shared" si="13"/>
        <v>12.126141253017106</v>
      </c>
      <c r="T12" s="350">
        <f t="shared" si="14"/>
        <v>10.4447905849775</v>
      </c>
      <c r="U12" s="353">
        <f t="shared" si="15"/>
        <v>10.369942196531792</v>
      </c>
    </row>
    <row r="13" spans="1:21" ht="26.1" customHeight="1">
      <c r="A13" s="274" t="s">
        <v>69</v>
      </c>
      <c r="B13" s="417">
        <f t="shared" si="16"/>
        <v>18.181818181818183</v>
      </c>
      <c r="C13" s="414">
        <f t="shared" si="0"/>
        <v>13.508153371529307</v>
      </c>
      <c r="D13" s="414">
        <f t="shared" si="1"/>
        <v>8.7881108172072953</v>
      </c>
      <c r="E13" s="414">
        <f t="shared" si="2"/>
        <v>8.6838534599728625</v>
      </c>
      <c r="F13" s="414">
        <f t="shared" si="3"/>
        <v>5.3757088846880912</v>
      </c>
      <c r="G13" s="414">
        <f t="shared" si="4"/>
        <v>12.603158430973</v>
      </c>
      <c r="H13" s="414">
        <f t="shared" si="5"/>
        <v>7.6413323950269758</v>
      </c>
      <c r="I13" s="414">
        <f t="shared" si="17"/>
        <v>9.3468220804926325</v>
      </c>
      <c r="J13" s="414">
        <f t="shared" si="18"/>
        <v>4.8491379310344831</v>
      </c>
      <c r="K13" s="414">
        <f t="shared" si="6"/>
        <v>8.4651791751183225</v>
      </c>
      <c r="L13" s="414">
        <f t="shared" si="7"/>
        <v>6.8019943019943021</v>
      </c>
      <c r="M13" s="414">
        <f t="shared" si="8"/>
        <v>6.1707523245984781</v>
      </c>
      <c r="N13" s="414">
        <f t="shared" si="9"/>
        <v>10.239708181344451</v>
      </c>
      <c r="O13" s="414">
        <f t="shared" si="10"/>
        <v>7.9802010202535483</v>
      </c>
      <c r="P13" s="414">
        <f t="shared" si="19"/>
        <v>6.1770428015564205</v>
      </c>
      <c r="Q13" s="418">
        <f t="shared" si="11"/>
        <v>7.3089393237610008</v>
      </c>
      <c r="R13" s="419">
        <f t="shared" si="12"/>
        <v>8.6440560035253462</v>
      </c>
      <c r="S13" s="352">
        <f t="shared" si="13"/>
        <v>8.2152726763913666</v>
      </c>
      <c r="T13" s="350">
        <f t="shared" si="14"/>
        <v>9.109986154378678</v>
      </c>
      <c r="U13" s="353">
        <f t="shared" si="15"/>
        <v>8.7552986512524082</v>
      </c>
    </row>
    <row r="14" spans="1:21" ht="26.1" customHeight="1">
      <c r="A14" s="274" t="s">
        <v>70</v>
      </c>
      <c r="B14" s="417">
        <f t="shared" si="16"/>
        <v>9.0909090909090917</v>
      </c>
      <c r="C14" s="414">
        <f t="shared" si="0"/>
        <v>7.0405464962538566</v>
      </c>
      <c r="D14" s="414">
        <f t="shared" si="1"/>
        <v>5.5513016845329251</v>
      </c>
      <c r="E14" s="414">
        <f t="shared" si="2"/>
        <v>2.1709633649932156</v>
      </c>
      <c r="F14" s="414">
        <f t="shared" si="3"/>
        <v>1.80765595463138</v>
      </c>
      <c r="G14" s="414">
        <f t="shared" si="4"/>
        <v>6.3270504330106974</v>
      </c>
      <c r="H14" s="414">
        <f t="shared" si="5"/>
        <v>3.9174290405817498</v>
      </c>
      <c r="I14" s="414">
        <f t="shared" si="17"/>
        <v>3.7827138772817244</v>
      </c>
      <c r="J14" s="414">
        <f t="shared" si="18"/>
        <v>5.8728448275862073</v>
      </c>
      <c r="K14" s="414">
        <f t="shared" si="6"/>
        <v>4.8275862068965516</v>
      </c>
      <c r="L14" s="414">
        <f t="shared" si="7"/>
        <v>6.7307692307692308</v>
      </c>
      <c r="M14" s="414">
        <f t="shared" si="8"/>
        <v>4.3110735418427728</v>
      </c>
      <c r="N14" s="414">
        <f t="shared" si="9"/>
        <v>7.3996873371547682</v>
      </c>
      <c r="O14" s="414">
        <f t="shared" si="10"/>
        <v>3.6062427395322998</v>
      </c>
      <c r="P14" s="414">
        <f t="shared" si="19"/>
        <v>5.3015564202334629</v>
      </c>
      <c r="Q14" s="418">
        <f t="shared" si="11"/>
        <v>9.6896711440481695</v>
      </c>
      <c r="R14" s="419">
        <f t="shared" si="12"/>
        <v>5.2385406922357349</v>
      </c>
      <c r="S14" s="352">
        <f t="shared" si="13"/>
        <v>4.5177878056459235</v>
      </c>
      <c r="T14" s="350">
        <f t="shared" si="14"/>
        <v>5.2223952924887502</v>
      </c>
      <c r="U14" s="353">
        <f t="shared" si="15"/>
        <v>6.8554913294797686</v>
      </c>
    </row>
    <row r="15" spans="1:21" ht="26.1" customHeight="1">
      <c r="A15" s="274" t="s">
        <v>71</v>
      </c>
      <c r="B15" s="417">
        <f t="shared" si="16"/>
        <v>0</v>
      </c>
      <c r="C15" s="414">
        <f t="shared" si="0"/>
        <v>2.5011018069634199</v>
      </c>
      <c r="D15" s="414">
        <f t="shared" si="1"/>
        <v>1.0963385771961576</v>
      </c>
      <c r="E15" s="414">
        <f t="shared" si="2"/>
        <v>0.13568521031207598</v>
      </c>
      <c r="F15" s="414">
        <f t="shared" si="3"/>
        <v>3.5444234404536867E-2</v>
      </c>
      <c r="G15" s="414">
        <f t="shared" si="4"/>
        <v>3.0565461029037189</v>
      </c>
      <c r="H15" s="414">
        <f t="shared" si="5"/>
        <v>1.354679802955665</v>
      </c>
      <c r="I15" s="414">
        <f t="shared" si="17"/>
        <v>1.627446668132835</v>
      </c>
      <c r="J15" s="414">
        <f t="shared" si="18"/>
        <v>3.2327586206896552</v>
      </c>
      <c r="K15" s="414">
        <f t="shared" si="6"/>
        <v>1.068289384719405</v>
      </c>
      <c r="L15" s="414">
        <f t="shared" si="7"/>
        <v>2.5997150997151</v>
      </c>
      <c r="M15" s="414">
        <f t="shared" si="8"/>
        <v>1.6060862214708367</v>
      </c>
      <c r="N15" s="414">
        <f t="shared" si="9"/>
        <v>1.7978113600833769</v>
      </c>
      <c r="O15" s="414">
        <f t="shared" si="10"/>
        <v>1.7071569271175313</v>
      </c>
      <c r="P15" s="414">
        <f t="shared" si="19"/>
        <v>0.58365758754863817</v>
      </c>
      <c r="Q15" s="418">
        <f t="shared" si="11"/>
        <v>5.0671607225567392</v>
      </c>
      <c r="R15" s="419">
        <f t="shared" si="12"/>
        <v>1.8299329720368924</v>
      </c>
      <c r="S15" s="352">
        <f t="shared" si="13"/>
        <v>0.93923811522720113</v>
      </c>
      <c r="T15" s="350">
        <f t="shared" si="14"/>
        <v>2.0768431983385254</v>
      </c>
      <c r="U15" s="353">
        <f t="shared" si="15"/>
        <v>3.352601156069364</v>
      </c>
    </row>
    <row r="16" spans="1:21" ht="26.1" customHeight="1" thickBot="1">
      <c r="A16" s="276" t="s">
        <v>72</v>
      </c>
      <c r="B16" s="420" t="s">
        <v>145</v>
      </c>
      <c r="C16" s="421">
        <f t="shared" si="0"/>
        <v>0.42970471573380342</v>
      </c>
      <c r="D16" s="421">
        <f t="shared" si="1"/>
        <v>0.44549631073367674</v>
      </c>
      <c r="E16" s="421">
        <f>E33/$E$34*100</f>
        <v>0.13568521031207598</v>
      </c>
      <c r="F16" s="421">
        <f t="shared" ref="F16" si="20">F33/$G$34*100</f>
        <v>2.0376974019358125E-2</v>
      </c>
      <c r="G16" s="421">
        <f>G33/$G$34*100</f>
        <v>0.81507896077432496</v>
      </c>
      <c r="H16" s="421">
        <f t="shared" si="5"/>
        <v>0.14074595355383532</v>
      </c>
      <c r="I16" s="421">
        <f>I33/$I$34*100</f>
        <v>0.52782054101605458</v>
      </c>
      <c r="J16" s="421">
        <f>J33/$J$34*100</f>
        <v>0.80818965517241381</v>
      </c>
      <c r="K16" s="421">
        <f>K33/$I$34*100</f>
        <v>0.41785792830437657</v>
      </c>
      <c r="L16" s="421">
        <f t="shared" si="7"/>
        <v>0.46296296296296291</v>
      </c>
      <c r="M16" s="421">
        <f t="shared" si="8"/>
        <v>1.098901098901099</v>
      </c>
      <c r="N16" s="421">
        <f t="shared" si="9"/>
        <v>0.78165711307972907</v>
      </c>
      <c r="O16" s="421">
        <f t="shared" si="10"/>
        <v>0.4798222132430931</v>
      </c>
      <c r="P16" s="421">
        <f>P33/$P$34*100</f>
        <v>9.727626459143969E-2</v>
      </c>
      <c r="Q16" s="422">
        <f t="shared" si="11"/>
        <v>1.4914312181565539</v>
      </c>
      <c r="R16" s="423">
        <f t="shared" si="12"/>
        <v>0.50870126556834605</v>
      </c>
      <c r="S16" s="354">
        <f t="shared" si="13"/>
        <v>0.20288942526323156</v>
      </c>
      <c r="T16" s="355">
        <f t="shared" si="14"/>
        <v>0.56031498788508127</v>
      </c>
      <c r="U16" s="356">
        <f t="shared" si="15"/>
        <v>1.0867052023121386</v>
      </c>
    </row>
    <row r="17" spans="1:33" hidden="1">
      <c r="A17" s="101" t="s">
        <v>79</v>
      </c>
      <c r="B17" s="67">
        <f>SUM(B6:B16)</f>
        <v>100.00000000000001</v>
      </c>
      <c r="C17" s="67">
        <f>SUM(C5:C16)</f>
        <v>99.999999999999986</v>
      </c>
      <c r="D17" s="67">
        <f>SUM(D5:D16)</f>
        <v>100.00000000000001</v>
      </c>
      <c r="E17" s="67">
        <f>SUM(E5:E15)</f>
        <v>99.864314789687924</v>
      </c>
      <c r="F17" s="67">
        <f>SUM(F5:F16)</f>
        <v>99.996747484416346</v>
      </c>
      <c r="G17" s="67">
        <f>SUM(G5:G16)</f>
        <v>100</v>
      </c>
      <c r="H17" s="67">
        <f>SUM(H5:H16)</f>
        <v>99.999999999999986</v>
      </c>
      <c r="I17" s="67">
        <f>SUM(I6:I16)</f>
        <v>99.978007477457652</v>
      </c>
      <c r="J17" s="67">
        <f>SUM(J5:J16)</f>
        <v>99.999999999999986</v>
      </c>
      <c r="K17" s="67">
        <f>SUM(K6:K15)</f>
        <v>99.621365787694387</v>
      </c>
      <c r="L17" s="67">
        <f>SUM(L5:L16)</f>
        <v>99.999999999999986</v>
      </c>
      <c r="M17" s="67">
        <f>SUM(M5:M16)</f>
        <v>99.999999999999986</v>
      </c>
      <c r="N17" s="67">
        <f>SUM(N5:N16)</f>
        <v>100.00000000000001</v>
      </c>
      <c r="O17" s="67">
        <f>SUM(O5:O16)</f>
        <v>100.00000000000001</v>
      </c>
      <c r="P17" s="67">
        <f>SUM(P6:P14)</f>
        <v>99.027237354085614</v>
      </c>
      <c r="Q17" s="67">
        <f>SUM(Q5:Q16)</f>
        <v>99.999999999999972</v>
      </c>
      <c r="R17" s="67">
        <f>SUM(R5:R16)</f>
        <v>100</v>
      </c>
      <c r="S17" s="67">
        <f>SUM(S5:S16)</f>
        <v>100.00000000000001</v>
      </c>
      <c r="T17" s="67">
        <f>SUM(T5:T16)</f>
        <v>99.999999999999986</v>
      </c>
      <c r="U17" s="67">
        <f>SUM(U5:U16)</f>
        <v>100.00000000000001</v>
      </c>
    </row>
    <row r="18" spans="1:33">
      <c r="D18" s="81"/>
    </row>
    <row r="19" spans="1:33" ht="19.5" customHeight="1" thickBot="1">
      <c r="B19" s="98"/>
      <c r="C19"/>
      <c r="E19"/>
      <c r="K19"/>
      <c r="R19" s="67"/>
      <c r="T19" s="849" t="s">
        <v>168</v>
      </c>
      <c r="U19" s="849"/>
      <c r="W19" s="86"/>
      <c r="X19" s="98"/>
      <c r="AA19"/>
      <c r="AC19"/>
      <c r="AF19"/>
      <c r="AG19"/>
    </row>
    <row r="20" spans="1:33" ht="45" customHeight="1" thickBot="1">
      <c r="A20" s="272" t="s">
        <v>30</v>
      </c>
      <c r="B20" s="267" t="s">
        <v>1</v>
      </c>
      <c r="C20" s="262" t="s">
        <v>2</v>
      </c>
      <c r="D20" s="262" t="s">
        <v>3</v>
      </c>
      <c r="E20" s="263" t="s">
        <v>4</v>
      </c>
      <c r="F20" s="263" t="s">
        <v>5</v>
      </c>
      <c r="G20" s="263" t="s">
        <v>6</v>
      </c>
      <c r="H20" s="263" t="s">
        <v>7</v>
      </c>
      <c r="I20" s="263" t="s">
        <v>21</v>
      </c>
      <c r="J20" s="263" t="s">
        <v>20</v>
      </c>
      <c r="K20" s="263" t="s">
        <v>19</v>
      </c>
      <c r="L20" s="263" t="s">
        <v>18</v>
      </c>
      <c r="M20" s="263" t="s">
        <v>17</v>
      </c>
      <c r="N20" s="263" t="s">
        <v>16</v>
      </c>
      <c r="O20" s="264" t="s">
        <v>15</v>
      </c>
      <c r="P20" s="264" t="s">
        <v>14</v>
      </c>
      <c r="Q20" s="279" t="s">
        <v>13</v>
      </c>
      <c r="R20" s="282" t="s">
        <v>76</v>
      </c>
      <c r="S20" s="281" t="s">
        <v>23</v>
      </c>
      <c r="T20" s="265" t="s">
        <v>77</v>
      </c>
      <c r="U20" s="266" t="s">
        <v>78</v>
      </c>
      <c r="V20" s="99"/>
      <c r="W20" s="86"/>
      <c r="X20" s="98"/>
      <c r="AA20"/>
      <c r="AC20"/>
      <c r="AF20"/>
      <c r="AG20"/>
    </row>
    <row r="21" spans="1:33">
      <c r="A21" s="273" t="s">
        <v>80</v>
      </c>
      <c r="B21" s="268">
        <v>13</v>
      </c>
      <c r="C21" s="260">
        <v>9077</v>
      </c>
      <c r="D21" s="260">
        <v>28733</v>
      </c>
      <c r="E21" s="260">
        <v>737</v>
      </c>
      <c r="F21" s="260">
        <v>8463</v>
      </c>
      <c r="G21" s="260">
        <v>9816</v>
      </c>
      <c r="H21" s="260">
        <v>17054</v>
      </c>
      <c r="I21" s="260">
        <v>4547</v>
      </c>
      <c r="J21" s="260">
        <v>1856</v>
      </c>
      <c r="K21" s="260">
        <v>7394</v>
      </c>
      <c r="L21" s="260">
        <v>2808</v>
      </c>
      <c r="M21" s="260">
        <v>2367</v>
      </c>
      <c r="N21" s="260">
        <v>3837</v>
      </c>
      <c r="O21" s="260">
        <v>19798</v>
      </c>
      <c r="P21" s="260">
        <v>2054</v>
      </c>
      <c r="Q21" s="261">
        <v>10795</v>
      </c>
      <c r="R21" s="283">
        <v>129349</v>
      </c>
      <c r="S21" s="268">
        <v>57174</v>
      </c>
      <c r="T21" s="260">
        <v>46225</v>
      </c>
      <c r="U21" s="261">
        <v>25950</v>
      </c>
      <c r="V21" s="100"/>
      <c r="W21" s="86"/>
      <c r="X21" s="98"/>
      <c r="AA21"/>
      <c r="AC21"/>
      <c r="AF21"/>
      <c r="AG21"/>
    </row>
    <row r="22" spans="1:33">
      <c r="A22" s="274" t="s">
        <v>61</v>
      </c>
      <c r="B22" s="269" t="s">
        <v>215</v>
      </c>
      <c r="C22" s="253">
        <v>61</v>
      </c>
      <c r="D22" s="253">
        <v>317</v>
      </c>
      <c r="E22" s="253">
        <v>12</v>
      </c>
      <c r="F22" s="253">
        <v>5</v>
      </c>
      <c r="G22" s="253">
        <v>97</v>
      </c>
      <c r="H22" s="253">
        <v>110</v>
      </c>
      <c r="I22" s="253">
        <v>1</v>
      </c>
      <c r="J22" s="253">
        <v>1</v>
      </c>
      <c r="K22" s="253">
        <v>9</v>
      </c>
      <c r="L22" s="253">
        <v>61</v>
      </c>
      <c r="M22" s="253">
        <v>30</v>
      </c>
      <c r="N22" s="253">
        <v>2</v>
      </c>
      <c r="O22" s="253">
        <v>36</v>
      </c>
      <c r="P22" s="253">
        <v>6</v>
      </c>
      <c r="Q22" s="258">
        <v>29</v>
      </c>
      <c r="R22" s="284">
        <v>775</v>
      </c>
      <c r="S22" s="269">
        <v>339</v>
      </c>
      <c r="T22" s="253">
        <v>283</v>
      </c>
      <c r="U22" s="258">
        <v>153</v>
      </c>
      <c r="V22" s="100"/>
      <c r="W22" s="86"/>
      <c r="X22" s="98"/>
      <c r="AA22"/>
      <c r="AC22"/>
      <c r="AF22"/>
      <c r="AG22"/>
    </row>
    <row r="23" spans="1:33">
      <c r="A23" s="274" t="s">
        <v>62</v>
      </c>
      <c r="B23" s="269">
        <v>1</v>
      </c>
      <c r="C23" s="253">
        <v>785</v>
      </c>
      <c r="D23" s="253">
        <v>1863</v>
      </c>
      <c r="E23" s="253">
        <v>65</v>
      </c>
      <c r="F23" s="253">
        <v>362</v>
      </c>
      <c r="G23" s="253">
        <v>382</v>
      </c>
      <c r="H23" s="253">
        <v>1501</v>
      </c>
      <c r="I23" s="253">
        <v>489</v>
      </c>
      <c r="J23" s="253">
        <v>147</v>
      </c>
      <c r="K23" s="253">
        <v>267</v>
      </c>
      <c r="L23" s="253">
        <v>357</v>
      </c>
      <c r="M23" s="253">
        <v>369</v>
      </c>
      <c r="N23" s="253">
        <v>436</v>
      </c>
      <c r="O23" s="253">
        <v>1727</v>
      </c>
      <c r="P23" s="253">
        <v>147</v>
      </c>
      <c r="Q23" s="258">
        <v>779</v>
      </c>
      <c r="R23" s="284">
        <v>9676</v>
      </c>
      <c r="S23" s="269">
        <v>4268</v>
      </c>
      <c r="T23" s="253">
        <v>3689</v>
      </c>
      <c r="U23" s="258">
        <v>1719</v>
      </c>
      <c r="V23" s="100"/>
      <c r="W23" s="86"/>
      <c r="X23" s="98"/>
      <c r="AA23"/>
      <c r="AC23"/>
      <c r="AF23"/>
      <c r="AG23"/>
    </row>
    <row r="24" spans="1:33">
      <c r="A24" s="275" t="s">
        <v>63</v>
      </c>
      <c r="B24" s="269">
        <v>1</v>
      </c>
      <c r="C24" s="253">
        <v>921</v>
      </c>
      <c r="D24" s="253">
        <v>3049</v>
      </c>
      <c r="E24" s="253">
        <v>71</v>
      </c>
      <c r="F24" s="253">
        <v>1197</v>
      </c>
      <c r="G24" s="253">
        <v>550</v>
      </c>
      <c r="H24" s="253">
        <v>1844</v>
      </c>
      <c r="I24" s="253">
        <v>602</v>
      </c>
      <c r="J24" s="253">
        <v>220</v>
      </c>
      <c r="K24" s="253">
        <v>907</v>
      </c>
      <c r="L24" s="253">
        <v>297</v>
      </c>
      <c r="M24" s="253">
        <v>401</v>
      </c>
      <c r="N24" s="253">
        <v>489</v>
      </c>
      <c r="O24" s="253">
        <v>3097</v>
      </c>
      <c r="P24" s="253">
        <v>314</v>
      </c>
      <c r="Q24" s="258">
        <v>1009</v>
      </c>
      <c r="R24" s="284">
        <v>14968</v>
      </c>
      <c r="S24" s="269">
        <v>7079</v>
      </c>
      <c r="T24" s="253">
        <v>5401</v>
      </c>
      <c r="U24" s="258">
        <v>2488</v>
      </c>
      <c r="V24" s="100"/>
      <c r="W24" s="86"/>
      <c r="X24" s="98"/>
      <c r="AA24"/>
      <c r="AC24"/>
      <c r="AF24"/>
      <c r="AG24"/>
    </row>
    <row r="25" spans="1:33">
      <c r="A25" s="274" t="s">
        <v>64</v>
      </c>
      <c r="B25" s="269">
        <v>0</v>
      </c>
      <c r="C25" s="253">
        <v>780</v>
      </c>
      <c r="D25" s="253">
        <v>3230</v>
      </c>
      <c r="E25" s="253">
        <v>55</v>
      </c>
      <c r="F25" s="253">
        <v>1169</v>
      </c>
      <c r="G25" s="253">
        <v>715</v>
      </c>
      <c r="H25" s="253">
        <v>2366</v>
      </c>
      <c r="I25" s="253">
        <v>589</v>
      </c>
      <c r="J25" s="253">
        <v>291</v>
      </c>
      <c r="K25" s="253">
        <v>920</v>
      </c>
      <c r="L25" s="253">
        <v>304</v>
      </c>
      <c r="M25" s="253">
        <v>310</v>
      </c>
      <c r="N25" s="253">
        <v>397</v>
      </c>
      <c r="O25" s="253">
        <v>2518</v>
      </c>
      <c r="P25" s="253">
        <v>239</v>
      </c>
      <c r="Q25" s="258">
        <v>1169</v>
      </c>
      <c r="R25" s="284">
        <v>15052</v>
      </c>
      <c r="S25" s="269">
        <v>6846</v>
      </c>
      <c r="T25" s="253">
        <v>5483</v>
      </c>
      <c r="U25" s="258">
        <v>2723</v>
      </c>
      <c r="V25" s="100"/>
      <c r="W25" s="86"/>
      <c r="X25" s="98"/>
      <c r="AA25"/>
      <c r="AC25"/>
      <c r="AF25"/>
      <c r="AG25"/>
    </row>
    <row r="26" spans="1:33">
      <c r="A26" s="274" t="s">
        <v>65</v>
      </c>
      <c r="B26" s="269">
        <v>1</v>
      </c>
      <c r="C26" s="253">
        <v>806</v>
      </c>
      <c r="D26" s="253">
        <v>3570</v>
      </c>
      <c r="E26" s="253">
        <v>100</v>
      </c>
      <c r="F26" s="253">
        <v>1437</v>
      </c>
      <c r="G26" s="253">
        <v>946</v>
      </c>
      <c r="H26" s="253">
        <v>2275</v>
      </c>
      <c r="I26" s="253">
        <v>449</v>
      </c>
      <c r="J26" s="253">
        <v>242</v>
      </c>
      <c r="K26" s="253">
        <v>990</v>
      </c>
      <c r="L26" s="253">
        <v>326</v>
      </c>
      <c r="M26" s="253">
        <v>235</v>
      </c>
      <c r="N26" s="253">
        <v>463</v>
      </c>
      <c r="O26" s="253">
        <v>2650</v>
      </c>
      <c r="P26" s="253">
        <v>257</v>
      </c>
      <c r="Q26" s="258">
        <v>1271</v>
      </c>
      <c r="R26" s="284">
        <v>16018</v>
      </c>
      <c r="S26" s="269">
        <v>7186</v>
      </c>
      <c r="T26" s="253">
        <v>5504</v>
      </c>
      <c r="U26" s="258">
        <v>3329</v>
      </c>
      <c r="V26" s="100"/>
      <c r="W26" s="86"/>
      <c r="X26" s="98"/>
      <c r="AA26"/>
      <c r="AC26"/>
      <c r="AF26"/>
      <c r="AG26"/>
    </row>
    <row r="27" spans="1:33">
      <c r="A27" s="274" t="s">
        <v>66</v>
      </c>
      <c r="B27" s="269">
        <v>2</v>
      </c>
      <c r="C27" s="253">
        <v>1278</v>
      </c>
      <c r="D27" s="253">
        <v>4371</v>
      </c>
      <c r="E27" s="253">
        <v>124</v>
      </c>
      <c r="F27" s="253">
        <v>1287</v>
      </c>
      <c r="G27" s="253">
        <v>1756</v>
      </c>
      <c r="H27" s="253">
        <v>2688</v>
      </c>
      <c r="I27" s="253">
        <v>529</v>
      </c>
      <c r="J27" s="253">
        <v>235</v>
      </c>
      <c r="K27" s="253">
        <v>1168</v>
      </c>
      <c r="L27" s="253">
        <v>391</v>
      </c>
      <c r="M27" s="253">
        <v>271</v>
      </c>
      <c r="N27" s="253">
        <v>415</v>
      </c>
      <c r="O27" s="253">
        <v>2718</v>
      </c>
      <c r="P27" s="253">
        <v>374</v>
      </c>
      <c r="Q27" s="258">
        <v>1611</v>
      </c>
      <c r="R27" s="284">
        <v>19222</v>
      </c>
      <c r="S27" s="269">
        <v>8413</v>
      </c>
      <c r="T27" s="253">
        <v>6887</v>
      </c>
      <c r="U27" s="258">
        <v>3921</v>
      </c>
      <c r="V27" s="100"/>
      <c r="W27" s="86"/>
      <c r="X27" s="98"/>
      <c r="AA27"/>
      <c r="AC27"/>
      <c r="AF27"/>
      <c r="AG27"/>
    </row>
    <row r="28" spans="1:33">
      <c r="A28" s="274" t="s">
        <v>67</v>
      </c>
      <c r="B28" s="269">
        <v>2</v>
      </c>
      <c r="C28" s="253">
        <v>1298</v>
      </c>
      <c r="D28" s="253">
        <v>4269</v>
      </c>
      <c r="E28" s="253">
        <v>118</v>
      </c>
      <c r="F28" s="253">
        <v>1355</v>
      </c>
      <c r="G28" s="253">
        <v>1777</v>
      </c>
      <c r="H28" s="253">
        <v>2375</v>
      </c>
      <c r="I28" s="253">
        <v>629</v>
      </c>
      <c r="J28" s="253">
        <v>254</v>
      </c>
      <c r="K28" s="253">
        <v>1124</v>
      </c>
      <c r="L28" s="253">
        <v>365</v>
      </c>
      <c r="M28" s="253">
        <v>255</v>
      </c>
      <c r="N28" s="253">
        <v>452</v>
      </c>
      <c r="O28" s="253">
        <v>2411</v>
      </c>
      <c r="P28" s="253">
        <v>230</v>
      </c>
      <c r="Q28" s="258">
        <v>1291</v>
      </c>
      <c r="R28" s="284">
        <v>18205</v>
      </c>
      <c r="S28" s="269">
        <v>8177</v>
      </c>
      <c r="T28" s="253">
        <v>6305</v>
      </c>
      <c r="U28" s="258">
        <v>3723</v>
      </c>
      <c r="V28" s="100"/>
      <c r="W28" s="86"/>
      <c r="X28" s="98"/>
      <c r="AA28"/>
      <c r="AC28"/>
      <c r="AF28"/>
      <c r="AG28"/>
    </row>
    <row r="29" spans="1:33">
      <c r="A29" s="274" t="s">
        <v>68</v>
      </c>
      <c r="B29" s="269">
        <v>1</v>
      </c>
      <c r="C29" s="253">
        <v>1016</v>
      </c>
      <c r="D29" s="253">
        <v>3500</v>
      </c>
      <c r="E29" s="253">
        <v>110</v>
      </c>
      <c r="F29" s="253">
        <v>1039</v>
      </c>
      <c r="G29" s="253">
        <v>1354</v>
      </c>
      <c r="H29" s="253">
        <v>1667</v>
      </c>
      <c r="I29" s="253">
        <v>564</v>
      </c>
      <c r="J29" s="253">
        <v>192</v>
      </c>
      <c r="K29" s="253">
        <v>929</v>
      </c>
      <c r="L29" s="253">
        <v>241</v>
      </c>
      <c r="M29" s="253">
        <v>183</v>
      </c>
      <c r="N29" s="253">
        <v>408</v>
      </c>
      <c r="O29" s="253">
        <v>1915</v>
      </c>
      <c r="P29" s="253">
        <v>239</v>
      </c>
      <c r="Q29" s="258">
        <v>1093</v>
      </c>
      <c r="R29" s="284">
        <v>14451</v>
      </c>
      <c r="S29" s="269">
        <v>6933</v>
      </c>
      <c r="T29" s="253">
        <v>4828</v>
      </c>
      <c r="U29" s="258">
        <v>2691</v>
      </c>
      <c r="V29" s="100"/>
      <c r="W29" s="86"/>
      <c r="X29" s="98"/>
      <c r="AA29"/>
      <c r="AC29"/>
      <c r="AF29"/>
      <c r="AG29"/>
    </row>
    <row r="30" spans="1:33">
      <c r="A30" s="274" t="s">
        <v>69</v>
      </c>
      <c r="B30" s="269">
        <v>2</v>
      </c>
      <c r="C30" s="253">
        <v>1226</v>
      </c>
      <c r="D30" s="253">
        <v>2525</v>
      </c>
      <c r="E30" s="253">
        <v>64</v>
      </c>
      <c r="F30" s="253">
        <v>455</v>
      </c>
      <c r="G30" s="253">
        <v>1237</v>
      </c>
      <c r="H30" s="253">
        <v>1303</v>
      </c>
      <c r="I30" s="253">
        <v>425</v>
      </c>
      <c r="J30" s="253">
        <v>90</v>
      </c>
      <c r="K30" s="253">
        <v>626</v>
      </c>
      <c r="L30" s="253">
        <v>191</v>
      </c>
      <c r="M30" s="253">
        <v>146</v>
      </c>
      <c r="N30" s="253">
        <v>393</v>
      </c>
      <c r="O30" s="253">
        <v>1580</v>
      </c>
      <c r="P30" s="253">
        <v>127</v>
      </c>
      <c r="Q30" s="258">
        <v>789</v>
      </c>
      <c r="R30" s="284">
        <v>11181</v>
      </c>
      <c r="S30" s="269">
        <v>4697</v>
      </c>
      <c r="T30" s="253">
        <v>4211</v>
      </c>
      <c r="U30" s="258">
        <v>2272</v>
      </c>
      <c r="V30" s="100"/>
      <c r="W30" s="86"/>
      <c r="X30" s="98"/>
      <c r="AA30"/>
      <c r="AC30"/>
      <c r="AF30"/>
      <c r="AG30"/>
    </row>
    <row r="31" spans="1:33">
      <c r="A31" s="274" t="s">
        <v>70</v>
      </c>
      <c r="B31" s="269">
        <v>1</v>
      </c>
      <c r="C31" s="253">
        <v>639</v>
      </c>
      <c r="D31" s="253">
        <v>1595</v>
      </c>
      <c r="E31" s="253">
        <v>16</v>
      </c>
      <c r="F31" s="253">
        <v>153</v>
      </c>
      <c r="G31" s="253">
        <v>621</v>
      </c>
      <c r="H31" s="253">
        <v>668</v>
      </c>
      <c r="I31" s="253">
        <v>172</v>
      </c>
      <c r="J31" s="253">
        <v>109</v>
      </c>
      <c r="K31" s="253">
        <v>357</v>
      </c>
      <c r="L31" s="253">
        <v>189</v>
      </c>
      <c r="M31" s="253">
        <v>102</v>
      </c>
      <c r="N31" s="253">
        <v>284</v>
      </c>
      <c r="O31" s="253">
        <v>714</v>
      </c>
      <c r="P31" s="253">
        <v>109</v>
      </c>
      <c r="Q31" s="258">
        <v>1046</v>
      </c>
      <c r="R31" s="284">
        <v>6776</v>
      </c>
      <c r="S31" s="269">
        <v>2583</v>
      </c>
      <c r="T31" s="253">
        <v>2414</v>
      </c>
      <c r="U31" s="258">
        <v>1779</v>
      </c>
      <c r="V31" s="100"/>
      <c r="W31" s="86"/>
      <c r="X31" s="98"/>
      <c r="AA31"/>
      <c r="AC31"/>
      <c r="AF31"/>
      <c r="AG31"/>
    </row>
    <row r="32" spans="1:33">
      <c r="A32" s="274" t="s">
        <v>71</v>
      </c>
      <c r="B32" s="269">
        <v>0</v>
      </c>
      <c r="C32" s="253">
        <v>227</v>
      </c>
      <c r="D32" s="253">
        <v>315</v>
      </c>
      <c r="E32" s="253">
        <v>1</v>
      </c>
      <c r="F32" s="253">
        <v>3</v>
      </c>
      <c r="G32" s="253">
        <v>300</v>
      </c>
      <c r="H32" s="253">
        <v>231</v>
      </c>
      <c r="I32" s="253">
        <v>74</v>
      </c>
      <c r="J32" s="253">
        <v>60</v>
      </c>
      <c r="K32" s="253">
        <v>79</v>
      </c>
      <c r="L32" s="253">
        <v>73</v>
      </c>
      <c r="M32" s="253">
        <v>38</v>
      </c>
      <c r="N32" s="253">
        <v>69</v>
      </c>
      <c r="O32" s="253">
        <v>338</v>
      </c>
      <c r="P32" s="253">
        <v>12</v>
      </c>
      <c r="Q32" s="258">
        <v>547</v>
      </c>
      <c r="R32" s="284">
        <v>2367</v>
      </c>
      <c r="S32" s="269">
        <v>537</v>
      </c>
      <c r="T32" s="253">
        <v>960</v>
      </c>
      <c r="U32" s="258">
        <v>870</v>
      </c>
      <c r="V32" s="100"/>
      <c r="W32" s="86"/>
      <c r="X32" s="98"/>
      <c r="AA32"/>
      <c r="AC32"/>
      <c r="AF32"/>
      <c r="AG32"/>
    </row>
    <row r="33" spans="1:33" ht="14.25" thickBot="1">
      <c r="A33" s="276" t="s">
        <v>72</v>
      </c>
      <c r="B33" s="270" t="s">
        <v>215</v>
      </c>
      <c r="C33" s="254">
        <v>39</v>
      </c>
      <c r="D33" s="254">
        <v>128</v>
      </c>
      <c r="E33" s="254">
        <v>1</v>
      </c>
      <c r="F33" s="254">
        <v>2</v>
      </c>
      <c r="G33" s="254">
        <v>80</v>
      </c>
      <c r="H33" s="254">
        <v>24</v>
      </c>
      <c r="I33" s="254">
        <v>24</v>
      </c>
      <c r="J33" s="254">
        <v>15</v>
      </c>
      <c r="K33" s="254">
        <v>19</v>
      </c>
      <c r="L33" s="254">
        <v>13</v>
      </c>
      <c r="M33" s="254">
        <v>26</v>
      </c>
      <c r="N33" s="254">
        <v>30</v>
      </c>
      <c r="O33" s="254">
        <v>95</v>
      </c>
      <c r="P33" s="254">
        <v>2</v>
      </c>
      <c r="Q33" s="259">
        <v>161</v>
      </c>
      <c r="R33" s="285">
        <v>658</v>
      </c>
      <c r="S33" s="270">
        <v>116</v>
      </c>
      <c r="T33" s="254">
        <v>259</v>
      </c>
      <c r="U33" s="259">
        <v>282</v>
      </c>
      <c r="V33" s="100"/>
      <c r="W33" s="86"/>
      <c r="X33" s="98"/>
      <c r="AA33"/>
      <c r="AC33"/>
      <c r="AF33"/>
      <c r="AG33"/>
    </row>
    <row r="34" spans="1:33" ht="14.25" hidden="1" thickBot="1">
      <c r="A34" s="277" t="s">
        <v>22</v>
      </c>
      <c r="B34" s="271">
        <f>SUM(B22:B33)</f>
        <v>11</v>
      </c>
      <c r="C34" s="257">
        <f t="shared" ref="C34:U34" si="21">SUM(C22:C33)</f>
        <v>9076</v>
      </c>
      <c r="D34" s="257">
        <f t="shared" si="21"/>
        <v>28732</v>
      </c>
      <c r="E34" s="257">
        <f t="shared" si="21"/>
        <v>737</v>
      </c>
      <c r="F34" s="257">
        <f t="shared" si="21"/>
        <v>8464</v>
      </c>
      <c r="G34" s="257">
        <f t="shared" si="21"/>
        <v>9815</v>
      </c>
      <c r="H34" s="257">
        <f t="shared" si="21"/>
        <v>17052</v>
      </c>
      <c r="I34" s="257">
        <f t="shared" si="21"/>
        <v>4547</v>
      </c>
      <c r="J34" s="257">
        <f t="shared" si="21"/>
        <v>1856</v>
      </c>
      <c r="K34" s="257">
        <f t="shared" si="21"/>
        <v>7395</v>
      </c>
      <c r="L34" s="257">
        <f t="shared" si="21"/>
        <v>2808</v>
      </c>
      <c r="M34" s="257">
        <f t="shared" si="21"/>
        <v>2366</v>
      </c>
      <c r="N34" s="257">
        <f t="shared" si="21"/>
        <v>3838</v>
      </c>
      <c r="O34" s="257">
        <f t="shared" si="21"/>
        <v>19799</v>
      </c>
      <c r="P34" s="257">
        <f t="shared" si="21"/>
        <v>2056</v>
      </c>
      <c r="Q34" s="280">
        <f t="shared" si="21"/>
        <v>10795</v>
      </c>
      <c r="R34" s="255">
        <f t="shared" si="21"/>
        <v>129349</v>
      </c>
      <c r="S34" s="271">
        <f t="shared" si="21"/>
        <v>57174</v>
      </c>
      <c r="T34" s="257">
        <f t="shared" si="21"/>
        <v>46224</v>
      </c>
      <c r="U34" s="256">
        <f t="shared" si="21"/>
        <v>25950</v>
      </c>
      <c r="V34" s="100"/>
      <c r="W34" s="86"/>
      <c r="X34" s="98"/>
      <c r="AA34"/>
      <c r="AC34"/>
      <c r="AF34"/>
      <c r="AG34"/>
    </row>
    <row r="35" spans="1:33">
      <c r="A35" s="600"/>
      <c r="B35" s="622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100"/>
      <c r="X35" s="98"/>
      <c r="AA35"/>
      <c r="AC35"/>
      <c r="AF35"/>
      <c r="AG35"/>
    </row>
    <row r="119" spans="10:10" ht="17.25">
      <c r="J119" s="623">
        <v>8</v>
      </c>
    </row>
  </sheetData>
  <protectedRanges>
    <protectedRange sqref="R21:U33" name="範囲2"/>
    <protectedRange sqref="B21:Q33" name="範囲1"/>
  </protectedRanges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Sheet3</vt:lpstr>
      <vt:lpstr>P1!Print_Area</vt:lpstr>
      <vt:lpstr>P7!Print_Area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2017-11-08T05:29:59Z</cp:lastPrinted>
  <dcterms:created xsi:type="dcterms:W3CDTF">2009-10-16T07:01:25Z</dcterms:created>
  <dcterms:modified xsi:type="dcterms:W3CDTF">2017-11-09T02:37:08Z</dcterms:modified>
</cp:coreProperties>
</file>